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codeName="{8C4F1C90-05EB-6A55-5F09-09C24B55AC0B}"/>
  <workbookPr codeName="ThisWorkbook" defaultThemeVersion="124226"/>
  <bookViews>
    <workbookView xWindow="11040" yWindow="408" windowWidth="11496" windowHeight="8976" tabRatio="681" activeTab="1"/>
  </bookViews>
  <sheets>
    <sheet name="Instructions" sheetId="9" r:id="rId1"/>
    <sheet name="Report" sheetId="25" r:id="rId2"/>
    <sheet name="Charts" sheetId="26" r:id="rId3"/>
    <sheet name="Data" sheetId="4" r:id="rId4"/>
    <sheet name="2 Month Deswik Dump" sheetId="27" r:id="rId5"/>
    <sheet name="RDBMailPDFOutlook" sheetId="29" r:id="rId6"/>
    <sheet name="Sheet1" sheetId="28" r:id="rId7"/>
  </sheets>
  <functionGroups builtInGroupCount="17"/>
  <definedNames>
    <definedName name="Attachment">Charts!$A$1:$O$121</definedName>
    <definedName name="Body">Report!$A$1:$O$37</definedName>
    <definedName name="CM001_">Data!$AX$41:$AX$46</definedName>
    <definedName name="CREWS">Data!$BA$41:$BA$46</definedName>
    <definedName name="SHIFT">Data!$AW$41:$AW$43</definedName>
    <definedName name="STATUS">Data!$BD$41:$BD$42</definedName>
    <definedName name="TIME">Data!$BE$41:$BE$50</definedName>
  </definedNames>
  <calcPr calcId="144525"/>
</workbook>
</file>

<file path=xl/calcChain.xml><?xml version="1.0" encoding="utf-8"?>
<calcChain xmlns="http://schemas.openxmlformats.org/spreadsheetml/2006/main">
  <c r="B19" i="25" l="1"/>
  <c r="C102" i="4"/>
  <c r="K102" i="4"/>
  <c r="S102" i="4"/>
  <c r="AA102" i="4"/>
  <c r="AI102" i="4"/>
  <c r="AM102" i="4"/>
  <c r="AE102" i="4"/>
  <c r="W102" i="4"/>
  <c r="O102" i="4"/>
  <c r="G102" i="4"/>
  <c r="B4" i="4"/>
  <c r="AO102" i="4"/>
  <c r="AP101" i="4"/>
  <c r="AN101" i="4"/>
  <c r="AK101" i="4"/>
  <c r="AL101" i="4" s="1"/>
  <c r="AJ101" i="4"/>
  <c r="AP100" i="4"/>
  <c r="AN100" i="4"/>
  <c r="AK100" i="4"/>
  <c r="AL100" i="4" s="1"/>
  <c r="AJ100" i="4"/>
  <c r="AP99" i="4"/>
  <c r="AN99" i="4"/>
  <c r="AK99" i="4"/>
  <c r="AL99" i="4" s="1"/>
  <c r="AJ99" i="4"/>
  <c r="AP98" i="4"/>
  <c r="AN98" i="4"/>
  <c r="AK98" i="4"/>
  <c r="AL98" i="4" s="1"/>
  <c r="AJ98" i="4"/>
  <c r="AP97" i="4"/>
  <c r="AN97" i="4"/>
  <c r="AK97" i="4"/>
  <c r="AL97" i="4" s="1"/>
  <c r="AJ97" i="4"/>
  <c r="AP96" i="4"/>
  <c r="AN96" i="4"/>
  <c r="AK96" i="4"/>
  <c r="AL96" i="4" s="1"/>
  <c r="AJ96" i="4"/>
  <c r="AP95" i="4"/>
  <c r="AN95" i="4"/>
  <c r="AK95" i="4"/>
  <c r="AL95" i="4" s="1"/>
  <c r="AJ95" i="4"/>
  <c r="AP94" i="4"/>
  <c r="AN94" i="4"/>
  <c r="AK94" i="4"/>
  <c r="AL94" i="4" s="1"/>
  <c r="AJ94" i="4"/>
  <c r="AP93" i="4"/>
  <c r="AN93" i="4"/>
  <c r="AK93" i="4"/>
  <c r="AL93" i="4" s="1"/>
  <c r="AJ93" i="4"/>
  <c r="AP92" i="4"/>
  <c r="AN92" i="4"/>
  <c r="AK92" i="4"/>
  <c r="AL92" i="4" s="1"/>
  <c r="AJ92" i="4"/>
  <c r="AP91" i="4"/>
  <c r="AN91" i="4"/>
  <c r="AK91" i="4"/>
  <c r="AL91" i="4" s="1"/>
  <c r="AJ91" i="4"/>
  <c r="AP90" i="4"/>
  <c r="AN90" i="4"/>
  <c r="AK90" i="4"/>
  <c r="AL90" i="4" s="1"/>
  <c r="AJ90" i="4"/>
  <c r="AP89" i="4"/>
  <c r="AN89" i="4"/>
  <c r="AK89" i="4"/>
  <c r="AL89" i="4" s="1"/>
  <c r="AJ89" i="4"/>
  <c r="AP88" i="4"/>
  <c r="AN88" i="4"/>
  <c r="AK88" i="4"/>
  <c r="AL88" i="4" s="1"/>
  <c r="AJ88" i="4"/>
  <c r="AP87" i="4"/>
  <c r="AN87" i="4"/>
  <c r="AK87" i="4"/>
  <c r="AL87" i="4" s="1"/>
  <c r="AJ87" i="4"/>
  <c r="AP86" i="4"/>
  <c r="AN86" i="4"/>
  <c r="AK86" i="4"/>
  <c r="AL86" i="4" s="1"/>
  <c r="AJ86" i="4"/>
  <c r="AP85" i="4"/>
  <c r="AN85" i="4"/>
  <c r="AK85" i="4"/>
  <c r="AL85" i="4" s="1"/>
  <c r="AJ85" i="4"/>
  <c r="AP84" i="4"/>
  <c r="AN84" i="4"/>
  <c r="AK84" i="4"/>
  <c r="AL84" i="4" s="1"/>
  <c r="AJ84" i="4"/>
  <c r="AP83" i="4"/>
  <c r="AN83" i="4"/>
  <c r="AK83" i="4"/>
  <c r="AL83" i="4" s="1"/>
  <c r="AJ83" i="4"/>
  <c r="AP82" i="4"/>
  <c r="AN82" i="4"/>
  <c r="AK82" i="4"/>
  <c r="AL82" i="4" s="1"/>
  <c r="AJ82" i="4"/>
  <c r="AP81" i="4"/>
  <c r="AN81" i="4"/>
  <c r="AK81" i="4"/>
  <c r="AL81" i="4" s="1"/>
  <c r="AJ81" i="4"/>
  <c r="AP80" i="4"/>
  <c r="AN80" i="4"/>
  <c r="AK80" i="4"/>
  <c r="AL80" i="4" s="1"/>
  <c r="AJ80" i="4"/>
  <c r="AP79" i="4"/>
  <c r="AN79" i="4"/>
  <c r="AK79" i="4"/>
  <c r="AL79" i="4" s="1"/>
  <c r="AJ79" i="4"/>
  <c r="AP78" i="4"/>
  <c r="AN78" i="4"/>
  <c r="AK78" i="4"/>
  <c r="AL78" i="4" s="1"/>
  <c r="AJ78" i="4"/>
  <c r="AP77" i="4"/>
  <c r="AN77" i="4"/>
  <c r="AK77" i="4"/>
  <c r="AL77" i="4" s="1"/>
  <c r="AJ77" i="4"/>
  <c r="AP76" i="4"/>
  <c r="AN76" i="4"/>
  <c r="AK76" i="4"/>
  <c r="AL76" i="4" s="1"/>
  <c r="AJ76" i="4"/>
  <c r="AP75" i="4"/>
  <c r="AN75" i="4"/>
  <c r="AK75" i="4"/>
  <c r="AL75" i="4" s="1"/>
  <c r="AJ75" i="4"/>
  <c r="AP74" i="4"/>
  <c r="AN74" i="4"/>
  <c r="AK74" i="4"/>
  <c r="AL74" i="4" s="1"/>
  <c r="AJ74" i="4"/>
  <c r="AP73" i="4"/>
  <c r="AN73" i="4"/>
  <c r="AK73" i="4"/>
  <c r="AL73" i="4" s="1"/>
  <c r="AJ73" i="4"/>
  <c r="AP72" i="4"/>
  <c r="AN72" i="4"/>
  <c r="AK72" i="4"/>
  <c r="AL72" i="4" s="1"/>
  <c r="AJ72" i="4"/>
  <c r="AP71" i="4"/>
  <c r="AN71" i="4"/>
  <c r="AK71" i="4"/>
  <c r="AL71" i="4" s="1"/>
  <c r="AJ71" i="4"/>
  <c r="AP70" i="4"/>
  <c r="AN70" i="4"/>
  <c r="AK70" i="4"/>
  <c r="AL70" i="4" s="1"/>
  <c r="AJ70" i="4"/>
  <c r="AP69" i="4"/>
  <c r="AN69" i="4"/>
  <c r="AK69" i="4"/>
  <c r="AL69" i="4" s="1"/>
  <c r="AJ69" i="4"/>
  <c r="AP68" i="4"/>
  <c r="AN68" i="4"/>
  <c r="AK68" i="4"/>
  <c r="AL68" i="4" s="1"/>
  <c r="AJ68" i="4"/>
  <c r="AP67" i="4"/>
  <c r="AN67" i="4"/>
  <c r="AK67" i="4"/>
  <c r="AL67" i="4" s="1"/>
  <c r="AJ67" i="4"/>
  <c r="AP66" i="4"/>
  <c r="AN66" i="4"/>
  <c r="AK66" i="4"/>
  <c r="AL66" i="4" s="1"/>
  <c r="AJ66" i="4"/>
  <c r="AP65" i="4"/>
  <c r="AN65" i="4"/>
  <c r="AK65" i="4"/>
  <c r="AL65" i="4" s="1"/>
  <c r="AJ65" i="4"/>
  <c r="AP64" i="4"/>
  <c r="AN64" i="4"/>
  <c r="AK64" i="4"/>
  <c r="AL64" i="4" s="1"/>
  <c r="AJ64" i="4"/>
  <c r="AP63" i="4"/>
  <c r="AN63" i="4"/>
  <c r="AK63" i="4"/>
  <c r="AL63" i="4" s="1"/>
  <c r="AJ63" i="4"/>
  <c r="AP62" i="4"/>
  <c r="AN62" i="4"/>
  <c r="AK62" i="4"/>
  <c r="AL62" i="4" s="1"/>
  <c r="AJ62" i="4"/>
  <c r="AP61" i="4"/>
  <c r="AN61" i="4"/>
  <c r="AK61" i="4"/>
  <c r="AL61" i="4" s="1"/>
  <c r="AJ61" i="4"/>
  <c r="AP60" i="4"/>
  <c r="AN60" i="4"/>
  <c r="AK60" i="4"/>
  <c r="AL60" i="4" s="1"/>
  <c r="AJ60" i="4"/>
  <c r="AP59" i="4"/>
  <c r="AN59" i="4"/>
  <c r="AK59" i="4"/>
  <c r="AL59" i="4" s="1"/>
  <c r="AJ59" i="4"/>
  <c r="AP58" i="4"/>
  <c r="AN58" i="4"/>
  <c r="AK58" i="4"/>
  <c r="AL58" i="4" s="1"/>
  <c r="AJ58" i="4"/>
  <c r="AP57" i="4"/>
  <c r="AN57" i="4"/>
  <c r="AK57" i="4"/>
  <c r="AL57" i="4" s="1"/>
  <c r="AJ57" i="4"/>
  <c r="AP56" i="4"/>
  <c r="AN56" i="4"/>
  <c r="AK56" i="4"/>
  <c r="AL56" i="4" s="1"/>
  <c r="AJ56" i="4"/>
  <c r="AP55" i="4"/>
  <c r="AN55" i="4"/>
  <c r="AK55" i="4"/>
  <c r="AL55" i="4" s="1"/>
  <c r="AJ55" i="4"/>
  <c r="AP54" i="4"/>
  <c r="AN54" i="4"/>
  <c r="AK54" i="4"/>
  <c r="AL54" i="4" s="1"/>
  <c r="AJ54" i="4"/>
  <c r="AP53" i="4"/>
  <c r="AN53" i="4"/>
  <c r="AK53" i="4"/>
  <c r="AL53" i="4" s="1"/>
  <c r="AJ53" i="4"/>
  <c r="AP52" i="4"/>
  <c r="AN52" i="4"/>
  <c r="AK52" i="4"/>
  <c r="AL52" i="4" s="1"/>
  <c r="AJ52" i="4"/>
  <c r="AP51" i="4"/>
  <c r="AN51" i="4"/>
  <c r="AK51" i="4"/>
  <c r="AL51" i="4" s="1"/>
  <c r="AJ51" i="4"/>
  <c r="AP50" i="4"/>
  <c r="AN50" i="4"/>
  <c r="AK50" i="4"/>
  <c r="AL50" i="4" s="1"/>
  <c r="AJ50" i="4"/>
  <c r="AP49" i="4"/>
  <c r="AN49" i="4"/>
  <c r="AK49" i="4"/>
  <c r="AL49" i="4" s="1"/>
  <c r="AJ49" i="4"/>
  <c r="AP48" i="4"/>
  <c r="AN48" i="4"/>
  <c r="AK48" i="4"/>
  <c r="AL48" i="4" s="1"/>
  <c r="AJ48" i="4"/>
  <c r="AP47" i="4"/>
  <c r="AN47" i="4"/>
  <c r="AK47" i="4"/>
  <c r="AL47" i="4" s="1"/>
  <c r="AJ47" i="4"/>
  <c r="AP46" i="4"/>
  <c r="AN46" i="4"/>
  <c r="AK46" i="4"/>
  <c r="AL46" i="4" s="1"/>
  <c r="AJ46" i="4"/>
  <c r="AP45" i="4"/>
  <c r="AN45" i="4"/>
  <c r="AK45" i="4"/>
  <c r="AL45" i="4" s="1"/>
  <c r="AJ45" i="4"/>
  <c r="AP44" i="4"/>
  <c r="AN44" i="4"/>
  <c r="AK44" i="4"/>
  <c r="AL44" i="4" s="1"/>
  <c r="AJ44" i="4"/>
  <c r="AP43" i="4"/>
  <c r="AN43" i="4"/>
  <c r="AK43" i="4"/>
  <c r="AL43" i="4" s="1"/>
  <c r="AJ43" i="4"/>
  <c r="AP42" i="4"/>
  <c r="AN42" i="4"/>
  <c r="AK42" i="4"/>
  <c r="AL42" i="4" s="1"/>
  <c r="AJ42" i="4"/>
  <c r="AP41" i="4"/>
  <c r="AN41" i="4"/>
  <c r="AK41" i="4"/>
  <c r="AL41" i="4" s="1"/>
  <c r="AJ41" i="4"/>
  <c r="AP40" i="4"/>
  <c r="AN40" i="4"/>
  <c r="AK40" i="4"/>
  <c r="AL40" i="4" s="1"/>
  <c r="AJ40" i="4"/>
  <c r="AP39" i="4"/>
  <c r="AN39" i="4"/>
  <c r="AK39" i="4"/>
  <c r="AL39" i="4" s="1"/>
  <c r="AJ39" i="4"/>
  <c r="AP38" i="4"/>
  <c r="AN38" i="4"/>
  <c r="AK38" i="4"/>
  <c r="AL38" i="4" s="1"/>
  <c r="AJ38" i="4"/>
  <c r="AP37" i="4"/>
  <c r="AN37" i="4"/>
  <c r="AK37" i="4"/>
  <c r="AL37" i="4" s="1"/>
  <c r="AJ37" i="4"/>
  <c r="AP36" i="4"/>
  <c r="AN36" i="4"/>
  <c r="AK36" i="4"/>
  <c r="AL36" i="4" s="1"/>
  <c r="AJ36" i="4"/>
  <c r="AP35" i="4"/>
  <c r="AN35" i="4"/>
  <c r="AK35" i="4"/>
  <c r="AL35" i="4" s="1"/>
  <c r="AJ35" i="4"/>
  <c r="AP34" i="4"/>
  <c r="AN34" i="4"/>
  <c r="AK34" i="4"/>
  <c r="AL34" i="4" s="1"/>
  <c r="AJ34" i="4"/>
  <c r="AP33" i="4"/>
  <c r="AN33" i="4"/>
  <c r="AK33" i="4"/>
  <c r="AL33" i="4" s="1"/>
  <c r="AJ33" i="4"/>
  <c r="AP32" i="4"/>
  <c r="AN32" i="4"/>
  <c r="AK32" i="4"/>
  <c r="AL32" i="4" s="1"/>
  <c r="AJ32" i="4"/>
  <c r="AP31" i="4"/>
  <c r="AN31" i="4"/>
  <c r="AK31" i="4"/>
  <c r="AL31" i="4" s="1"/>
  <c r="AJ31" i="4"/>
  <c r="AP30" i="4"/>
  <c r="AN30" i="4"/>
  <c r="AK30" i="4"/>
  <c r="AL30" i="4" s="1"/>
  <c r="AJ30" i="4"/>
  <c r="AP29" i="4"/>
  <c r="AN29" i="4"/>
  <c r="AK29" i="4"/>
  <c r="AL29" i="4" s="1"/>
  <c r="AJ29" i="4"/>
  <c r="AP28" i="4"/>
  <c r="AN28" i="4"/>
  <c r="AK28" i="4"/>
  <c r="AL28" i="4" s="1"/>
  <c r="AJ28" i="4"/>
  <c r="AP27" i="4"/>
  <c r="AN27" i="4"/>
  <c r="AK27" i="4"/>
  <c r="AL27" i="4" s="1"/>
  <c r="AJ27" i="4"/>
  <c r="AP26" i="4"/>
  <c r="AN26" i="4"/>
  <c r="AK26" i="4"/>
  <c r="AL26" i="4" s="1"/>
  <c r="AJ26" i="4"/>
  <c r="AP25" i="4"/>
  <c r="AN25" i="4"/>
  <c r="AK25" i="4"/>
  <c r="AL25" i="4" s="1"/>
  <c r="AJ25" i="4"/>
  <c r="AP24" i="4"/>
  <c r="AN24" i="4"/>
  <c r="AK24" i="4"/>
  <c r="AL24" i="4" s="1"/>
  <c r="AJ24" i="4"/>
  <c r="AP23" i="4"/>
  <c r="AN23" i="4"/>
  <c r="AK23" i="4"/>
  <c r="AL23" i="4" s="1"/>
  <c r="AJ23" i="4"/>
  <c r="AP22" i="4"/>
  <c r="AN22" i="4"/>
  <c r="AK22" i="4"/>
  <c r="AL22" i="4" s="1"/>
  <c r="AJ22" i="4"/>
  <c r="AP21" i="4"/>
  <c r="AN21" i="4"/>
  <c r="AK21" i="4"/>
  <c r="AL21" i="4" s="1"/>
  <c r="AJ21" i="4"/>
  <c r="AP20" i="4"/>
  <c r="AN20" i="4"/>
  <c r="AK20" i="4"/>
  <c r="AL20" i="4" s="1"/>
  <c r="AJ20" i="4"/>
  <c r="AP19" i="4"/>
  <c r="AN19" i="4"/>
  <c r="AK19" i="4"/>
  <c r="AL19" i="4" s="1"/>
  <c r="AJ19" i="4"/>
  <c r="AP18" i="4"/>
  <c r="AN18" i="4"/>
  <c r="AP17" i="4"/>
  <c r="AN17" i="4"/>
  <c r="AP16" i="4"/>
  <c r="AN16" i="4"/>
  <c r="AP15" i="4"/>
  <c r="AN15" i="4"/>
  <c r="AP14" i="4"/>
  <c r="AN14" i="4"/>
  <c r="AP13" i="4"/>
  <c r="AN13" i="4"/>
  <c r="AP12" i="4"/>
  <c r="AN12" i="4"/>
  <c r="AN11" i="4"/>
  <c r="AP9" i="4"/>
  <c r="AP10" i="4" s="1"/>
  <c r="AP11" i="4" s="1"/>
  <c r="AN9" i="4"/>
  <c r="AJ9" i="4"/>
  <c r="AJ10" i="4" s="1"/>
  <c r="AJ11" i="4" s="1"/>
  <c r="AJ12" i="4" s="1"/>
  <c r="AJ13" i="4" s="1"/>
  <c r="AJ14" i="4" s="1"/>
  <c r="AJ15" i="4" s="1"/>
  <c r="AJ16" i="4" s="1"/>
  <c r="AJ17" i="4" s="1"/>
  <c r="AJ18" i="4" s="1"/>
  <c r="AG102" i="4"/>
  <c r="AH101" i="4"/>
  <c r="AF101" i="4"/>
  <c r="AC101" i="4"/>
  <c r="AD101" i="4" s="1"/>
  <c r="AB101" i="4"/>
  <c r="AH100" i="4"/>
  <c r="AF100" i="4"/>
  <c r="AC100" i="4"/>
  <c r="AD100" i="4" s="1"/>
  <c r="AB100" i="4"/>
  <c r="AH99" i="4"/>
  <c r="AF99" i="4"/>
  <c r="AC99" i="4"/>
  <c r="AD99" i="4" s="1"/>
  <c r="AB99" i="4"/>
  <c r="AH98" i="4"/>
  <c r="AF98" i="4"/>
  <c r="AC98" i="4"/>
  <c r="AD98" i="4" s="1"/>
  <c r="AB98" i="4"/>
  <c r="AH97" i="4"/>
  <c r="AF97" i="4"/>
  <c r="AC97" i="4"/>
  <c r="AD97" i="4" s="1"/>
  <c r="AB97" i="4"/>
  <c r="AH96" i="4"/>
  <c r="AF96" i="4"/>
  <c r="AC96" i="4"/>
  <c r="AD96" i="4" s="1"/>
  <c r="AB96" i="4"/>
  <c r="AH95" i="4"/>
  <c r="AF95" i="4"/>
  <c r="AC95" i="4"/>
  <c r="AD95" i="4" s="1"/>
  <c r="AB95" i="4"/>
  <c r="AH94" i="4"/>
  <c r="AF94" i="4"/>
  <c r="AC94" i="4"/>
  <c r="AD94" i="4" s="1"/>
  <c r="AB94" i="4"/>
  <c r="AH93" i="4"/>
  <c r="AF93" i="4"/>
  <c r="AC93" i="4"/>
  <c r="AD93" i="4" s="1"/>
  <c r="AB93" i="4"/>
  <c r="AH92" i="4"/>
  <c r="AF92" i="4"/>
  <c r="AC92" i="4"/>
  <c r="AD92" i="4" s="1"/>
  <c r="AB92" i="4"/>
  <c r="AH91" i="4"/>
  <c r="AF91" i="4"/>
  <c r="AC91" i="4"/>
  <c r="AD91" i="4" s="1"/>
  <c r="AB91" i="4"/>
  <c r="AH90" i="4"/>
  <c r="AF90" i="4"/>
  <c r="AC90" i="4"/>
  <c r="AD90" i="4" s="1"/>
  <c r="AB90" i="4"/>
  <c r="AH89" i="4"/>
  <c r="AF89" i="4"/>
  <c r="AC89" i="4"/>
  <c r="AD89" i="4" s="1"/>
  <c r="AB89" i="4"/>
  <c r="AH88" i="4"/>
  <c r="AF88" i="4"/>
  <c r="AC88" i="4"/>
  <c r="AD88" i="4" s="1"/>
  <c r="AB88" i="4"/>
  <c r="AH87" i="4"/>
  <c r="AF87" i="4"/>
  <c r="AC87" i="4"/>
  <c r="AD87" i="4" s="1"/>
  <c r="AB87" i="4"/>
  <c r="AH86" i="4"/>
  <c r="AF86" i="4"/>
  <c r="AC86" i="4"/>
  <c r="AD86" i="4" s="1"/>
  <c r="AB86" i="4"/>
  <c r="AH85" i="4"/>
  <c r="AF85" i="4"/>
  <c r="AC85" i="4"/>
  <c r="AD85" i="4" s="1"/>
  <c r="AB85" i="4"/>
  <c r="AH84" i="4"/>
  <c r="AF84" i="4"/>
  <c r="AC84" i="4"/>
  <c r="AD84" i="4" s="1"/>
  <c r="AB84" i="4"/>
  <c r="AH83" i="4"/>
  <c r="AF83" i="4"/>
  <c r="AC83" i="4"/>
  <c r="AD83" i="4" s="1"/>
  <c r="AB83" i="4"/>
  <c r="AH82" i="4"/>
  <c r="AF82" i="4"/>
  <c r="AC82" i="4"/>
  <c r="AD82" i="4" s="1"/>
  <c r="AB82" i="4"/>
  <c r="AH81" i="4"/>
  <c r="AF81" i="4"/>
  <c r="AC81" i="4"/>
  <c r="AD81" i="4" s="1"/>
  <c r="AB81" i="4"/>
  <c r="AH80" i="4"/>
  <c r="AF80" i="4"/>
  <c r="AC80" i="4"/>
  <c r="AD80" i="4" s="1"/>
  <c r="AB80" i="4"/>
  <c r="AH79" i="4"/>
  <c r="AF79" i="4"/>
  <c r="AC79" i="4"/>
  <c r="AD79" i="4" s="1"/>
  <c r="AB79" i="4"/>
  <c r="AH78" i="4"/>
  <c r="AF78" i="4"/>
  <c r="AC78" i="4"/>
  <c r="AD78" i="4" s="1"/>
  <c r="AB78" i="4"/>
  <c r="AH77" i="4"/>
  <c r="AF77" i="4"/>
  <c r="AC77" i="4"/>
  <c r="AD77" i="4" s="1"/>
  <c r="AB77" i="4"/>
  <c r="AH76" i="4"/>
  <c r="AF76" i="4"/>
  <c r="AC76" i="4"/>
  <c r="AD76" i="4" s="1"/>
  <c r="AB76" i="4"/>
  <c r="AH75" i="4"/>
  <c r="AF75" i="4"/>
  <c r="AC75" i="4"/>
  <c r="AD75" i="4" s="1"/>
  <c r="AB75" i="4"/>
  <c r="AH74" i="4"/>
  <c r="AF74" i="4"/>
  <c r="AC74" i="4"/>
  <c r="AD74" i="4" s="1"/>
  <c r="AB74" i="4"/>
  <c r="AH73" i="4"/>
  <c r="AF73" i="4"/>
  <c r="AC73" i="4"/>
  <c r="AD73" i="4" s="1"/>
  <c r="AB73" i="4"/>
  <c r="AH72" i="4"/>
  <c r="AF72" i="4"/>
  <c r="AC72" i="4"/>
  <c r="AD72" i="4" s="1"/>
  <c r="AB72" i="4"/>
  <c r="AH71" i="4"/>
  <c r="AF71" i="4"/>
  <c r="AC71" i="4"/>
  <c r="AD71" i="4" s="1"/>
  <c r="AB71" i="4"/>
  <c r="AH70" i="4"/>
  <c r="AF70" i="4"/>
  <c r="AC70" i="4"/>
  <c r="AD70" i="4" s="1"/>
  <c r="AB70" i="4"/>
  <c r="AH69" i="4"/>
  <c r="AF69" i="4"/>
  <c r="AC69" i="4"/>
  <c r="AD69" i="4" s="1"/>
  <c r="AB69" i="4"/>
  <c r="AH68" i="4"/>
  <c r="AF68" i="4"/>
  <c r="AC68" i="4"/>
  <c r="AD68" i="4" s="1"/>
  <c r="AB68" i="4"/>
  <c r="AH67" i="4"/>
  <c r="AF67" i="4"/>
  <c r="AC67" i="4"/>
  <c r="AD67" i="4" s="1"/>
  <c r="AB67" i="4"/>
  <c r="AH66" i="4"/>
  <c r="AF66" i="4"/>
  <c r="AC66" i="4"/>
  <c r="AD66" i="4" s="1"/>
  <c r="AB66" i="4"/>
  <c r="AH65" i="4"/>
  <c r="AF65" i="4"/>
  <c r="AC65" i="4"/>
  <c r="AD65" i="4" s="1"/>
  <c r="AB65" i="4"/>
  <c r="AH64" i="4"/>
  <c r="AF64" i="4"/>
  <c r="AC64" i="4"/>
  <c r="AD64" i="4" s="1"/>
  <c r="AB64" i="4"/>
  <c r="AH63" i="4"/>
  <c r="AF63" i="4"/>
  <c r="AC63" i="4"/>
  <c r="AD63" i="4" s="1"/>
  <c r="AB63" i="4"/>
  <c r="AH62" i="4"/>
  <c r="AF62" i="4"/>
  <c r="AC62" i="4"/>
  <c r="AD62" i="4" s="1"/>
  <c r="AB62" i="4"/>
  <c r="AH61" i="4"/>
  <c r="AF61" i="4"/>
  <c r="AC61" i="4"/>
  <c r="AD61" i="4" s="1"/>
  <c r="AB61" i="4"/>
  <c r="AH60" i="4"/>
  <c r="AF60" i="4"/>
  <c r="AC60" i="4"/>
  <c r="AD60" i="4" s="1"/>
  <c r="AB60" i="4"/>
  <c r="AH59" i="4"/>
  <c r="AF59" i="4"/>
  <c r="AC59" i="4"/>
  <c r="AD59" i="4" s="1"/>
  <c r="AB59" i="4"/>
  <c r="AH58" i="4"/>
  <c r="AF58" i="4"/>
  <c r="AC58" i="4"/>
  <c r="AD58" i="4" s="1"/>
  <c r="AB58" i="4"/>
  <c r="AH57" i="4"/>
  <c r="AF57" i="4"/>
  <c r="AC57" i="4"/>
  <c r="AD57" i="4" s="1"/>
  <c r="AB57" i="4"/>
  <c r="AH56" i="4"/>
  <c r="AF56" i="4"/>
  <c r="AC56" i="4"/>
  <c r="AD56" i="4" s="1"/>
  <c r="AB56" i="4"/>
  <c r="AH55" i="4"/>
  <c r="AF55" i="4"/>
  <c r="AC55" i="4"/>
  <c r="AD55" i="4" s="1"/>
  <c r="AB55" i="4"/>
  <c r="AH54" i="4"/>
  <c r="AF54" i="4"/>
  <c r="AC54" i="4"/>
  <c r="AD54" i="4" s="1"/>
  <c r="AB54" i="4"/>
  <c r="AH53" i="4"/>
  <c r="AF53" i="4"/>
  <c r="AC53" i="4"/>
  <c r="AD53" i="4" s="1"/>
  <c r="AB53" i="4"/>
  <c r="AH52" i="4"/>
  <c r="AF52" i="4"/>
  <c r="AC52" i="4"/>
  <c r="AD52" i="4" s="1"/>
  <c r="AB52" i="4"/>
  <c r="AH51" i="4"/>
  <c r="AF51" i="4"/>
  <c r="AC51" i="4"/>
  <c r="AD51" i="4" s="1"/>
  <c r="AB51" i="4"/>
  <c r="AH50" i="4"/>
  <c r="AF50" i="4"/>
  <c r="AC50" i="4"/>
  <c r="AD50" i="4" s="1"/>
  <c r="AB50" i="4"/>
  <c r="AH49" i="4"/>
  <c r="AF49" i="4"/>
  <c r="AC49" i="4"/>
  <c r="AD49" i="4" s="1"/>
  <c r="AB49" i="4"/>
  <c r="AH48" i="4"/>
  <c r="AF48" i="4"/>
  <c r="AC48" i="4"/>
  <c r="AD48" i="4" s="1"/>
  <c r="AB48" i="4"/>
  <c r="AH47" i="4"/>
  <c r="AF47" i="4"/>
  <c r="AC47" i="4"/>
  <c r="AD47" i="4" s="1"/>
  <c r="AB47" i="4"/>
  <c r="AH46" i="4"/>
  <c r="AF46" i="4"/>
  <c r="AC46" i="4"/>
  <c r="AD46" i="4" s="1"/>
  <c r="AB46" i="4"/>
  <c r="AH45" i="4"/>
  <c r="AF45" i="4"/>
  <c r="AC45" i="4"/>
  <c r="AD45" i="4" s="1"/>
  <c r="AB45" i="4"/>
  <c r="AH44" i="4"/>
  <c r="AF44" i="4"/>
  <c r="AC44" i="4"/>
  <c r="AD44" i="4" s="1"/>
  <c r="AB44" i="4"/>
  <c r="AH43" i="4"/>
  <c r="AF43" i="4"/>
  <c r="AC43" i="4"/>
  <c r="AD43" i="4" s="1"/>
  <c r="AB43" i="4"/>
  <c r="AH42" i="4"/>
  <c r="AF42" i="4"/>
  <c r="AC42" i="4"/>
  <c r="AD42" i="4" s="1"/>
  <c r="AB42" i="4"/>
  <c r="AH41" i="4"/>
  <c r="AF41" i="4"/>
  <c r="AC41" i="4"/>
  <c r="AD41" i="4" s="1"/>
  <c r="AB41" i="4"/>
  <c r="AH40" i="4"/>
  <c r="AF40" i="4"/>
  <c r="AC40" i="4"/>
  <c r="AD40" i="4" s="1"/>
  <c r="AB40" i="4"/>
  <c r="AH39" i="4"/>
  <c r="AF39" i="4"/>
  <c r="AC39" i="4"/>
  <c r="AD39" i="4" s="1"/>
  <c r="AB39" i="4"/>
  <c r="AH38" i="4"/>
  <c r="AF38" i="4"/>
  <c r="AC38" i="4"/>
  <c r="AD38" i="4" s="1"/>
  <c r="AB38" i="4"/>
  <c r="AH37" i="4"/>
  <c r="AF37" i="4"/>
  <c r="AC37" i="4"/>
  <c r="AD37" i="4" s="1"/>
  <c r="AB37" i="4"/>
  <c r="AH36" i="4"/>
  <c r="AF36" i="4"/>
  <c r="AC36" i="4"/>
  <c r="AD36" i="4" s="1"/>
  <c r="AB36" i="4"/>
  <c r="AH35" i="4"/>
  <c r="AF35" i="4"/>
  <c r="AC35" i="4"/>
  <c r="AD35" i="4" s="1"/>
  <c r="AB35" i="4"/>
  <c r="AH34" i="4"/>
  <c r="AF34" i="4"/>
  <c r="AC34" i="4"/>
  <c r="AD34" i="4" s="1"/>
  <c r="AB34" i="4"/>
  <c r="AH33" i="4"/>
  <c r="AF33" i="4"/>
  <c r="AC33" i="4"/>
  <c r="AD33" i="4" s="1"/>
  <c r="AB33" i="4"/>
  <c r="AH32" i="4"/>
  <c r="AF32" i="4"/>
  <c r="AC32" i="4"/>
  <c r="AD32" i="4" s="1"/>
  <c r="AB32" i="4"/>
  <c r="AH31" i="4"/>
  <c r="AF31" i="4"/>
  <c r="AC31" i="4"/>
  <c r="AD31" i="4" s="1"/>
  <c r="AB31" i="4"/>
  <c r="AH30" i="4"/>
  <c r="AF30" i="4"/>
  <c r="AC30" i="4"/>
  <c r="AD30" i="4" s="1"/>
  <c r="AB30" i="4"/>
  <c r="AH29" i="4"/>
  <c r="AF29" i="4"/>
  <c r="AC29" i="4"/>
  <c r="AD29" i="4" s="1"/>
  <c r="AB29" i="4"/>
  <c r="AH28" i="4"/>
  <c r="AF28" i="4"/>
  <c r="AC28" i="4"/>
  <c r="AD28" i="4" s="1"/>
  <c r="AB28" i="4"/>
  <c r="AH27" i="4"/>
  <c r="AF27" i="4"/>
  <c r="AC27" i="4"/>
  <c r="AD27" i="4" s="1"/>
  <c r="AB27" i="4"/>
  <c r="AH26" i="4"/>
  <c r="AF26" i="4"/>
  <c r="AC26" i="4"/>
  <c r="AD26" i="4" s="1"/>
  <c r="AB26" i="4"/>
  <c r="AH25" i="4"/>
  <c r="AF25" i="4"/>
  <c r="AC25" i="4"/>
  <c r="AD25" i="4" s="1"/>
  <c r="AB25" i="4"/>
  <c r="AH24" i="4"/>
  <c r="AF24" i="4"/>
  <c r="AC24" i="4"/>
  <c r="AD24" i="4" s="1"/>
  <c r="AB24" i="4"/>
  <c r="AH23" i="4"/>
  <c r="AF23" i="4"/>
  <c r="AC23" i="4"/>
  <c r="AD23" i="4" s="1"/>
  <c r="AB23" i="4"/>
  <c r="AH22" i="4"/>
  <c r="AF22" i="4"/>
  <c r="AC22" i="4"/>
  <c r="AD22" i="4" s="1"/>
  <c r="AB22" i="4"/>
  <c r="AH21" i="4"/>
  <c r="AF21" i="4"/>
  <c r="AC21" i="4"/>
  <c r="AD21" i="4" s="1"/>
  <c r="AB21" i="4"/>
  <c r="AH20" i="4"/>
  <c r="AF20" i="4"/>
  <c r="AC20" i="4"/>
  <c r="AD20" i="4" s="1"/>
  <c r="AB20" i="4"/>
  <c r="AH19" i="4"/>
  <c r="AF19" i="4"/>
  <c r="AC19" i="4"/>
  <c r="AD19" i="4" s="1"/>
  <c r="AB19" i="4"/>
  <c r="AH18" i="4"/>
  <c r="AF18" i="4"/>
  <c r="AC18" i="4"/>
  <c r="AD18" i="4" s="1"/>
  <c r="AB18" i="4"/>
  <c r="AH17" i="4"/>
  <c r="AF17" i="4"/>
  <c r="AC17" i="4"/>
  <c r="AD17" i="4" s="1"/>
  <c r="AB17" i="4"/>
  <c r="AH16" i="4"/>
  <c r="AF16" i="4"/>
  <c r="AC16" i="4"/>
  <c r="AD16" i="4" s="1"/>
  <c r="AB16" i="4"/>
  <c r="AH15" i="4"/>
  <c r="AF15" i="4"/>
  <c r="AC15" i="4"/>
  <c r="AD15" i="4" s="1"/>
  <c r="AB15" i="4"/>
  <c r="AH14" i="4"/>
  <c r="AF14" i="4"/>
  <c r="AH13" i="4"/>
  <c r="AF13" i="4"/>
  <c r="AH12" i="4"/>
  <c r="AF12" i="4"/>
  <c r="AF11" i="4"/>
  <c r="AH9" i="4"/>
  <c r="AF9" i="4"/>
  <c r="AF10" i="4" s="1"/>
  <c r="AB9" i="4"/>
  <c r="AB10" i="4" s="1"/>
  <c r="AB11" i="4" s="1"/>
  <c r="AB12" i="4" s="1"/>
  <c r="AB13" i="4" s="1"/>
  <c r="AB14" i="4" s="1"/>
  <c r="Y102" i="4"/>
  <c r="Z101" i="4"/>
  <c r="X101" i="4"/>
  <c r="U101" i="4"/>
  <c r="V101" i="4" s="1"/>
  <c r="T101" i="4"/>
  <c r="Z100" i="4"/>
  <c r="X100" i="4"/>
  <c r="U100" i="4"/>
  <c r="V100" i="4" s="1"/>
  <c r="T100" i="4"/>
  <c r="Z99" i="4"/>
  <c r="X99" i="4"/>
  <c r="U99" i="4"/>
  <c r="V99" i="4" s="1"/>
  <c r="T99" i="4"/>
  <c r="Z98" i="4"/>
  <c r="X98" i="4"/>
  <c r="U98" i="4"/>
  <c r="V98" i="4" s="1"/>
  <c r="T98" i="4"/>
  <c r="Z97" i="4"/>
  <c r="X97" i="4"/>
  <c r="U97" i="4"/>
  <c r="V97" i="4" s="1"/>
  <c r="T97" i="4"/>
  <c r="Z96" i="4"/>
  <c r="X96" i="4"/>
  <c r="U96" i="4"/>
  <c r="V96" i="4" s="1"/>
  <c r="T96" i="4"/>
  <c r="Z95" i="4"/>
  <c r="X95" i="4"/>
  <c r="U95" i="4"/>
  <c r="V95" i="4" s="1"/>
  <c r="T95" i="4"/>
  <c r="Z94" i="4"/>
  <c r="X94" i="4"/>
  <c r="U94" i="4"/>
  <c r="V94" i="4" s="1"/>
  <c r="T94" i="4"/>
  <c r="Z93" i="4"/>
  <c r="X93" i="4"/>
  <c r="U93" i="4"/>
  <c r="V93" i="4" s="1"/>
  <c r="T93" i="4"/>
  <c r="Z92" i="4"/>
  <c r="X92" i="4"/>
  <c r="U92" i="4"/>
  <c r="V92" i="4" s="1"/>
  <c r="T92" i="4"/>
  <c r="Z91" i="4"/>
  <c r="X91" i="4"/>
  <c r="U91" i="4"/>
  <c r="V91" i="4" s="1"/>
  <c r="T91" i="4"/>
  <c r="Z90" i="4"/>
  <c r="X90" i="4"/>
  <c r="U90" i="4"/>
  <c r="V90" i="4" s="1"/>
  <c r="T90" i="4"/>
  <c r="Z89" i="4"/>
  <c r="X89" i="4"/>
  <c r="U89" i="4"/>
  <c r="V89" i="4" s="1"/>
  <c r="T89" i="4"/>
  <c r="Z88" i="4"/>
  <c r="X88" i="4"/>
  <c r="U88" i="4"/>
  <c r="V88" i="4" s="1"/>
  <c r="T88" i="4"/>
  <c r="Z87" i="4"/>
  <c r="X87" i="4"/>
  <c r="U87" i="4"/>
  <c r="V87" i="4" s="1"/>
  <c r="T87" i="4"/>
  <c r="Z86" i="4"/>
  <c r="X86" i="4"/>
  <c r="U86" i="4"/>
  <c r="V86" i="4" s="1"/>
  <c r="T86" i="4"/>
  <c r="Z85" i="4"/>
  <c r="X85" i="4"/>
  <c r="U85" i="4"/>
  <c r="V85" i="4" s="1"/>
  <c r="T85" i="4"/>
  <c r="Z84" i="4"/>
  <c r="X84" i="4"/>
  <c r="U84" i="4"/>
  <c r="V84" i="4" s="1"/>
  <c r="T84" i="4"/>
  <c r="Z83" i="4"/>
  <c r="X83" i="4"/>
  <c r="U83" i="4"/>
  <c r="V83" i="4" s="1"/>
  <c r="T83" i="4"/>
  <c r="Z82" i="4"/>
  <c r="X82" i="4"/>
  <c r="U82" i="4"/>
  <c r="V82" i="4" s="1"/>
  <c r="T82" i="4"/>
  <c r="Z81" i="4"/>
  <c r="X81" i="4"/>
  <c r="U81" i="4"/>
  <c r="V81" i="4" s="1"/>
  <c r="T81" i="4"/>
  <c r="Z80" i="4"/>
  <c r="X80" i="4"/>
  <c r="U80" i="4"/>
  <c r="V80" i="4" s="1"/>
  <c r="T80" i="4"/>
  <c r="Z79" i="4"/>
  <c r="X79" i="4"/>
  <c r="U79" i="4"/>
  <c r="V79" i="4" s="1"/>
  <c r="T79" i="4"/>
  <c r="Z78" i="4"/>
  <c r="X78" i="4"/>
  <c r="U78" i="4"/>
  <c r="V78" i="4" s="1"/>
  <c r="T78" i="4"/>
  <c r="Z77" i="4"/>
  <c r="X77" i="4"/>
  <c r="U77" i="4"/>
  <c r="V77" i="4" s="1"/>
  <c r="T77" i="4"/>
  <c r="Z76" i="4"/>
  <c r="X76" i="4"/>
  <c r="U76" i="4"/>
  <c r="V76" i="4" s="1"/>
  <c r="T76" i="4"/>
  <c r="Z75" i="4"/>
  <c r="X75" i="4"/>
  <c r="U75" i="4"/>
  <c r="V75" i="4" s="1"/>
  <c r="T75" i="4"/>
  <c r="Z74" i="4"/>
  <c r="X74" i="4"/>
  <c r="U74" i="4"/>
  <c r="V74" i="4" s="1"/>
  <c r="T74" i="4"/>
  <c r="Z73" i="4"/>
  <c r="X73" i="4"/>
  <c r="U73" i="4"/>
  <c r="V73" i="4" s="1"/>
  <c r="T73" i="4"/>
  <c r="Z72" i="4"/>
  <c r="X72" i="4"/>
  <c r="U72" i="4"/>
  <c r="V72" i="4" s="1"/>
  <c r="T72" i="4"/>
  <c r="Z71" i="4"/>
  <c r="X71" i="4"/>
  <c r="U71" i="4"/>
  <c r="V71" i="4" s="1"/>
  <c r="T71" i="4"/>
  <c r="Z70" i="4"/>
  <c r="X70" i="4"/>
  <c r="U70" i="4"/>
  <c r="V70" i="4" s="1"/>
  <c r="T70" i="4"/>
  <c r="Z69" i="4"/>
  <c r="X69" i="4"/>
  <c r="U69" i="4"/>
  <c r="V69" i="4" s="1"/>
  <c r="T69" i="4"/>
  <c r="Z68" i="4"/>
  <c r="X68" i="4"/>
  <c r="U68" i="4"/>
  <c r="V68" i="4" s="1"/>
  <c r="T68" i="4"/>
  <c r="Z67" i="4"/>
  <c r="X67" i="4"/>
  <c r="U67" i="4"/>
  <c r="V67" i="4" s="1"/>
  <c r="T67" i="4"/>
  <c r="Z66" i="4"/>
  <c r="X66" i="4"/>
  <c r="U66" i="4"/>
  <c r="V66" i="4" s="1"/>
  <c r="T66" i="4"/>
  <c r="Z65" i="4"/>
  <c r="X65" i="4"/>
  <c r="U65" i="4"/>
  <c r="V65" i="4" s="1"/>
  <c r="T65" i="4"/>
  <c r="Z64" i="4"/>
  <c r="X64" i="4"/>
  <c r="U64" i="4"/>
  <c r="V64" i="4" s="1"/>
  <c r="T64" i="4"/>
  <c r="Z63" i="4"/>
  <c r="X63" i="4"/>
  <c r="U63" i="4"/>
  <c r="V63" i="4" s="1"/>
  <c r="T63" i="4"/>
  <c r="Z62" i="4"/>
  <c r="X62" i="4"/>
  <c r="U62" i="4"/>
  <c r="V62" i="4" s="1"/>
  <c r="T62" i="4"/>
  <c r="Z61" i="4"/>
  <c r="X61" i="4"/>
  <c r="U61" i="4"/>
  <c r="V61" i="4" s="1"/>
  <c r="T61" i="4"/>
  <c r="Z60" i="4"/>
  <c r="X60" i="4"/>
  <c r="U60" i="4"/>
  <c r="V60" i="4" s="1"/>
  <c r="T60" i="4"/>
  <c r="Z59" i="4"/>
  <c r="X59" i="4"/>
  <c r="U59" i="4"/>
  <c r="V59" i="4" s="1"/>
  <c r="T59" i="4"/>
  <c r="Z58" i="4"/>
  <c r="X58" i="4"/>
  <c r="U58" i="4"/>
  <c r="V58" i="4" s="1"/>
  <c r="T58" i="4"/>
  <c r="Z57" i="4"/>
  <c r="X57" i="4"/>
  <c r="U57" i="4"/>
  <c r="V57" i="4" s="1"/>
  <c r="T57" i="4"/>
  <c r="Z56" i="4"/>
  <c r="X56" i="4"/>
  <c r="U56" i="4"/>
  <c r="V56" i="4" s="1"/>
  <c r="T56" i="4"/>
  <c r="Z55" i="4"/>
  <c r="X55" i="4"/>
  <c r="U55" i="4"/>
  <c r="V55" i="4" s="1"/>
  <c r="T55" i="4"/>
  <c r="Z54" i="4"/>
  <c r="X54" i="4"/>
  <c r="U54" i="4"/>
  <c r="V54" i="4" s="1"/>
  <c r="T54" i="4"/>
  <c r="Z53" i="4"/>
  <c r="X53" i="4"/>
  <c r="U53" i="4"/>
  <c r="V53" i="4" s="1"/>
  <c r="T53" i="4"/>
  <c r="Z52" i="4"/>
  <c r="X52" i="4"/>
  <c r="U52" i="4"/>
  <c r="V52" i="4" s="1"/>
  <c r="T52" i="4"/>
  <c r="Z51" i="4"/>
  <c r="X51" i="4"/>
  <c r="U51" i="4"/>
  <c r="V51" i="4" s="1"/>
  <c r="T51" i="4"/>
  <c r="Z50" i="4"/>
  <c r="X50" i="4"/>
  <c r="U50" i="4"/>
  <c r="V50" i="4" s="1"/>
  <c r="T50" i="4"/>
  <c r="Z49" i="4"/>
  <c r="X49" i="4"/>
  <c r="U49" i="4"/>
  <c r="V49" i="4" s="1"/>
  <c r="T49" i="4"/>
  <c r="Z48" i="4"/>
  <c r="X48" i="4"/>
  <c r="U48" i="4"/>
  <c r="V48" i="4" s="1"/>
  <c r="T48" i="4"/>
  <c r="Z47" i="4"/>
  <c r="X47" i="4"/>
  <c r="U47" i="4"/>
  <c r="V47" i="4" s="1"/>
  <c r="T47" i="4"/>
  <c r="Z46" i="4"/>
  <c r="X46" i="4"/>
  <c r="U46" i="4"/>
  <c r="V46" i="4" s="1"/>
  <c r="T46" i="4"/>
  <c r="Z45" i="4"/>
  <c r="X45" i="4"/>
  <c r="U45" i="4"/>
  <c r="V45" i="4" s="1"/>
  <c r="T45" i="4"/>
  <c r="Z44" i="4"/>
  <c r="X44" i="4"/>
  <c r="U44" i="4"/>
  <c r="V44" i="4" s="1"/>
  <c r="T44" i="4"/>
  <c r="Z43" i="4"/>
  <c r="X43" i="4"/>
  <c r="U43" i="4"/>
  <c r="V43" i="4" s="1"/>
  <c r="T43" i="4"/>
  <c r="Z42" i="4"/>
  <c r="X42" i="4"/>
  <c r="U42" i="4"/>
  <c r="V42" i="4" s="1"/>
  <c r="T42" i="4"/>
  <c r="Z41" i="4"/>
  <c r="X41" i="4"/>
  <c r="U41" i="4"/>
  <c r="V41" i="4" s="1"/>
  <c r="T41" i="4"/>
  <c r="Z40" i="4"/>
  <c r="X40" i="4"/>
  <c r="U40" i="4"/>
  <c r="V40" i="4" s="1"/>
  <c r="T40" i="4"/>
  <c r="Z39" i="4"/>
  <c r="X39" i="4"/>
  <c r="U39" i="4"/>
  <c r="V39" i="4" s="1"/>
  <c r="T39" i="4"/>
  <c r="Z38" i="4"/>
  <c r="X38" i="4"/>
  <c r="U38" i="4"/>
  <c r="V38" i="4" s="1"/>
  <c r="T38" i="4"/>
  <c r="Z37" i="4"/>
  <c r="X37" i="4"/>
  <c r="U37" i="4"/>
  <c r="V37" i="4" s="1"/>
  <c r="T37" i="4"/>
  <c r="Z36" i="4"/>
  <c r="X36" i="4"/>
  <c r="U36" i="4"/>
  <c r="V36" i="4" s="1"/>
  <c r="T36" i="4"/>
  <c r="Z35" i="4"/>
  <c r="X35" i="4"/>
  <c r="U35" i="4"/>
  <c r="V35" i="4" s="1"/>
  <c r="T35" i="4"/>
  <c r="Z34" i="4"/>
  <c r="X34" i="4"/>
  <c r="U34" i="4"/>
  <c r="V34" i="4" s="1"/>
  <c r="T34" i="4"/>
  <c r="Z33" i="4"/>
  <c r="X33" i="4"/>
  <c r="U33" i="4"/>
  <c r="V33" i="4" s="1"/>
  <c r="T33" i="4"/>
  <c r="Z32" i="4"/>
  <c r="X32" i="4"/>
  <c r="U32" i="4"/>
  <c r="V32" i="4" s="1"/>
  <c r="T32" i="4"/>
  <c r="Z31" i="4"/>
  <c r="X31" i="4"/>
  <c r="U31" i="4"/>
  <c r="V31" i="4" s="1"/>
  <c r="T31" i="4"/>
  <c r="Z30" i="4"/>
  <c r="X30" i="4"/>
  <c r="U30" i="4"/>
  <c r="V30" i="4" s="1"/>
  <c r="T30" i="4"/>
  <c r="Z29" i="4"/>
  <c r="X29" i="4"/>
  <c r="U29" i="4"/>
  <c r="V29" i="4" s="1"/>
  <c r="T29" i="4"/>
  <c r="Z28" i="4"/>
  <c r="X28" i="4"/>
  <c r="U28" i="4"/>
  <c r="V28" i="4" s="1"/>
  <c r="T28" i="4"/>
  <c r="Z27" i="4"/>
  <c r="X27" i="4"/>
  <c r="U27" i="4"/>
  <c r="V27" i="4" s="1"/>
  <c r="T27" i="4"/>
  <c r="Z26" i="4"/>
  <c r="X26" i="4"/>
  <c r="U26" i="4"/>
  <c r="V26" i="4" s="1"/>
  <c r="T26" i="4"/>
  <c r="Z25" i="4"/>
  <c r="X25" i="4"/>
  <c r="U25" i="4"/>
  <c r="V25" i="4" s="1"/>
  <c r="T25" i="4"/>
  <c r="Z24" i="4"/>
  <c r="X24" i="4"/>
  <c r="U24" i="4"/>
  <c r="V24" i="4" s="1"/>
  <c r="T24" i="4"/>
  <c r="Z23" i="4"/>
  <c r="X23" i="4"/>
  <c r="U23" i="4"/>
  <c r="V23" i="4" s="1"/>
  <c r="T23" i="4"/>
  <c r="Z22" i="4"/>
  <c r="X22" i="4"/>
  <c r="U22" i="4"/>
  <c r="V22" i="4" s="1"/>
  <c r="T22" i="4"/>
  <c r="Z21" i="4"/>
  <c r="X21" i="4"/>
  <c r="U21" i="4"/>
  <c r="V21" i="4" s="1"/>
  <c r="T21" i="4"/>
  <c r="Z20" i="4"/>
  <c r="X20" i="4"/>
  <c r="U20" i="4"/>
  <c r="V20" i="4" s="1"/>
  <c r="T20" i="4"/>
  <c r="Z19" i="4"/>
  <c r="X19" i="4"/>
  <c r="U19" i="4"/>
  <c r="V19" i="4" s="1"/>
  <c r="T19" i="4"/>
  <c r="Z18" i="4"/>
  <c r="X18" i="4"/>
  <c r="U18" i="4"/>
  <c r="V18" i="4" s="1"/>
  <c r="T18" i="4"/>
  <c r="Z17" i="4"/>
  <c r="X17" i="4"/>
  <c r="U17" i="4"/>
  <c r="V17" i="4" s="1"/>
  <c r="T17" i="4"/>
  <c r="Z16" i="4"/>
  <c r="X16" i="4"/>
  <c r="U16" i="4"/>
  <c r="V16" i="4" s="1"/>
  <c r="T16" i="4"/>
  <c r="Z15" i="4"/>
  <c r="X15" i="4"/>
  <c r="U15" i="4"/>
  <c r="V15" i="4" s="1"/>
  <c r="T15" i="4"/>
  <c r="Z14" i="4"/>
  <c r="X14" i="4"/>
  <c r="Z13" i="4"/>
  <c r="X13" i="4"/>
  <c r="Z12" i="4"/>
  <c r="X12" i="4"/>
  <c r="X11" i="4"/>
  <c r="Z9" i="4"/>
  <c r="Z10" i="4" s="1"/>
  <c r="Z11" i="4" s="1"/>
  <c r="X9" i="4"/>
  <c r="X10" i="4" s="1"/>
  <c r="T9" i="4"/>
  <c r="T10" i="4" s="1"/>
  <c r="T11" i="4" s="1"/>
  <c r="T12" i="4" s="1"/>
  <c r="T13" i="4" s="1"/>
  <c r="T14" i="4" s="1"/>
  <c r="Q102" i="4"/>
  <c r="R101" i="4"/>
  <c r="P101" i="4"/>
  <c r="M101" i="4"/>
  <c r="N101" i="4" s="1"/>
  <c r="L101" i="4"/>
  <c r="R100" i="4"/>
  <c r="P100" i="4"/>
  <c r="M100" i="4"/>
  <c r="N100" i="4" s="1"/>
  <c r="L100" i="4"/>
  <c r="R99" i="4"/>
  <c r="P99" i="4"/>
  <c r="M99" i="4"/>
  <c r="N99" i="4" s="1"/>
  <c r="L99" i="4"/>
  <c r="R98" i="4"/>
  <c r="P98" i="4"/>
  <c r="M98" i="4"/>
  <c r="N98" i="4" s="1"/>
  <c r="L98" i="4"/>
  <c r="R97" i="4"/>
  <c r="P97" i="4"/>
  <c r="M97" i="4"/>
  <c r="N97" i="4" s="1"/>
  <c r="L97" i="4"/>
  <c r="R96" i="4"/>
  <c r="P96" i="4"/>
  <c r="M96" i="4"/>
  <c r="N96" i="4" s="1"/>
  <c r="L96" i="4"/>
  <c r="R95" i="4"/>
  <c r="P95" i="4"/>
  <c r="M95" i="4"/>
  <c r="N95" i="4" s="1"/>
  <c r="L95" i="4"/>
  <c r="R94" i="4"/>
  <c r="P94" i="4"/>
  <c r="M94" i="4"/>
  <c r="N94" i="4" s="1"/>
  <c r="L94" i="4"/>
  <c r="R93" i="4"/>
  <c r="P93" i="4"/>
  <c r="M93" i="4"/>
  <c r="N93" i="4" s="1"/>
  <c r="L93" i="4"/>
  <c r="R92" i="4"/>
  <c r="P92" i="4"/>
  <c r="M92" i="4"/>
  <c r="N92" i="4" s="1"/>
  <c r="L92" i="4"/>
  <c r="R91" i="4"/>
  <c r="P91" i="4"/>
  <c r="M91" i="4"/>
  <c r="N91" i="4" s="1"/>
  <c r="L91" i="4"/>
  <c r="R90" i="4"/>
  <c r="P90" i="4"/>
  <c r="M90" i="4"/>
  <c r="N90" i="4" s="1"/>
  <c r="L90" i="4"/>
  <c r="R89" i="4"/>
  <c r="P89" i="4"/>
  <c r="M89" i="4"/>
  <c r="N89" i="4" s="1"/>
  <c r="L89" i="4"/>
  <c r="R88" i="4"/>
  <c r="P88" i="4"/>
  <c r="M88" i="4"/>
  <c r="N88" i="4" s="1"/>
  <c r="L88" i="4"/>
  <c r="R87" i="4"/>
  <c r="P87" i="4"/>
  <c r="M87" i="4"/>
  <c r="N87" i="4" s="1"/>
  <c r="L87" i="4"/>
  <c r="R86" i="4"/>
  <c r="P86" i="4"/>
  <c r="M86" i="4"/>
  <c r="N86" i="4" s="1"/>
  <c r="L86" i="4"/>
  <c r="R85" i="4"/>
  <c r="P85" i="4"/>
  <c r="M85" i="4"/>
  <c r="N85" i="4" s="1"/>
  <c r="L85" i="4"/>
  <c r="R84" i="4"/>
  <c r="P84" i="4"/>
  <c r="M84" i="4"/>
  <c r="N84" i="4" s="1"/>
  <c r="L84" i="4"/>
  <c r="R83" i="4"/>
  <c r="P83" i="4"/>
  <c r="M83" i="4"/>
  <c r="N83" i="4" s="1"/>
  <c r="L83" i="4"/>
  <c r="R82" i="4"/>
  <c r="P82" i="4"/>
  <c r="M82" i="4"/>
  <c r="N82" i="4" s="1"/>
  <c r="L82" i="4"/>
  <c r="R81" i="4"/>
  <c r="P81" i="4"/>
  <c r="M81" i="4"/>
  <c r="N81" i="4" s="1"/>
  <c r="L81" i="4"/>
  <c r="R80" i="4"/>
  <c r="P80" i="4"/>
  <c r="M80" i="4"/>
  <c r="N80" i="4" s="1"/>
  <c r="L80" i="4"/>
  <c r="R79" i="4"/>
  <c r="P79" i="4"/>
  <c r="M79" i="4"/>
  <c r="N79" i="4" s="1"/>
  <c r="L79" i="4"/>
  <c r="R78" i="4"/>
  <c r="P78" i="4"/>
  <c r="M78" i="4"/>
  <c r="N78" i="4" s="1"/>
  <c r="L78" i="4"/>
  <c r="R77" i="4"/>
  <c r="P77" i="4"/>
  <c r="M77" i="4"/>
  <c r="N77" i="4" s="1"/>
  <c r="L77" i="4"/>
  <c r="R76" i="4"/>
  <c r="P76" i="4"/>
  <c r="M76" i="4"/>
  <c r="N76" i="4" s="1"/>
  <c r="L76" i="4"/>
  <c r="R75" i="4"/>
  <c r="P75" i="4"/>
  <c r="M75" i="4"/>
  <c r="N75" i="4" s="1"/>
  <c r="L75" i="4"/>
  <c r="R74" i="4"/>
  <c r="P74" i="4"/>
  <c r="M74" i="4"/>
  <c r="N74" i="4" s="1"/>
  <c r="L74" i="4"/>
  <c r="R73" i="4"/>
  <c r="P73" i="4"/>
  <c r="M73" i="4"/>
  <c r="N73" i="4" s="1"/>
  <c r="L73" i="4"/>
  <c r="R72" i="4"/>
  <c r="P72" i="4"/>
  <c r="M72" i="4"/>
  <c r="N72" i="4" s="1"/>
  <c r="L72" i="4"/>
  <c r="R71" i="4"/>
  <c r="P71" i="4"/>
  <c r="M71" i="4"/>
  <c r="N71" i="4" s="1"/>
  <c r="L71" i="4"/>
  <c r="R70" i="4"/>
  <c r="P70" i="4"/>
  <c r="M70" i="4"/>
  <c r="N70" i="4" s="1"/>
  <c r="L70" i="4"/>
  <c r="R69" i="4"/>
  <c r="P69" i="4"/>
  <c r="M69" i="4"/>
  <c r="N69" i="4" s="1"/>
  <c r="L69" i="4"/>
  <c r="R68" i="4"/>
  <c r="P68" i="4"/>
  <c r="M68" i="4"/>
  <c r="N68" i="4" s="1"/>
  <c r="L68" i="4"/>
  <c r="R67" i="4"/>
  <c r="P67" i="4"/>
  <c r="M67" i="4"/>
  <c r="N67" i="4" s="1"/>
  <c r="L67" i="4"/>
  <c r="R66" i="4"/>
  <c r="P66" i="4"/>
  <c r="M66" i="4"/>
  <c r="N66" i="4" s="1"/>
  <c r="L66" i="4"/>
  <c r="R65" i="4"/>
  <c r="P65" i="4"/>
  <c r="M65" i="4"/>
  <c r="N65" i="4" s="1"/>
  <c r="L65" i="4"/>
  <c r="R64" i="4"/>
  <c r="P64" i="4"/>
  <c r="M64" i="4"/>
  <c r="N64" i="4" s="1"/>
  <c r="L64" i="4"/>
  <c r="R63" i="4"/>
  <c r="P63" i="4"/>
  <c r="M63" i="4"/>
  <c r="N63" i="4" s="1"/>
  <c r="L63" i="4"/>
  <c r="R62" i="4"/>
  <c r="P62" i="4"/>
  <c r="M62" i="4"/>
  <c r="N62" i="4" s="1"/>
  <c r="L62" i="4"/>
  <c r="R61" i="4"/>
  <c r="P61" i="4"/>
  <c r="M61" i="4"/>
  <c r="N61" i="4" s="1"/>
  <c r="L61" i="4"/>
  <c r="R60" i="4"/>
  <c r="P60" i="4"/>
  <c r="M60" i="4"/>
  <c r="N60" i="4" s="1"/>
  <c r="L60" i="4"/>
  <c r="R59" i="4"/>
  <c r="P59" i="4"/>
  <c r="M59" i="4"/>
  <c r="N59" i="4" s="1"/>
  <c r="L59" i="4"/>
  <c r="R58" i="4"/>
  <c r="P58" i="4"/>
  <c r="M58" i="4"/>
  <c r="N58" i="4" s="1"/>
  <c r="L58" i="4"/>
  <c r="R57" i="4"/>
  <c r="P57" i="4"/>
  <c r="M57" i="4"/>
  <c r="N57" i="4" s="1"/>
  <c r="L57" i="4"/>
  <c r="R56" i="4"/>
  <c r="P56" i="4"/>
  <c r="M56" i="4"/>
  <c r="N56" i="4" s="1"/>
  <c r="L56" i="4"/>
  <c r="R55" i="4"/>
  <c r="P55" i="4"/>
  <c r="M55" i="4"/>
  <c r="N55" i="4" s="1"/>
  <c r="L55" i="4"/>
  <c r="R54" i="4"/>
  <c r="P54" i="4"/>
  <c r="M54" i="4"/>
  <c r="N54" i="4" s="1"/>
  <c r="L54" i="4"/>
  <c r="R53" i="4"/>
  <c r="P53" i="4"/>
  <c r="M53" i="4"/>
  <c r="N53" i="4" s="1"/>
  <c r="L53" i="4"/>
  <c r="R52" i="4"/>
  <c r="P52" i="4"/>
  <c r="M52" i="4"/>
  <c r="N52" i="4" s="1"/>
  <c r="L52" i="4"/>
  <c r="R51" i="4"/>
  <c r="P51" i="4"/>
  <c r="M51" i="4"/>
  <c r="N51" i="4" s="1"/>
  <c r="L51" i="4"/>
  <c r="R50" i="4"/>
  <c r="P50" i="4"/>
  <c r="M50" i="4"/>
  <c r="N50" i="4" s="1"/>
  <c r="L50" i="4"/>
  <c r="R49" i="4"/>
  <c r="P49" i="4"/>
  <c r="M49" i="4"/>
  <c r="N49" i="4" s="1"/>
  <c r="L49" i="4"/>
  <c r="R48" i="4"/>
  <c r="P48" i="4"/>
  <c r="M48" i="4"/>
  <c r="N48" i="4" s="1"/>
  <c r="L48" i="4"/>
  <c r="R47" i="4"/>
  <c r="P47" i="4"/>
  <c r="M47" i="4"/>
  <c r="N47" i="4" s="1"/>
  <c r="L47" i="4"/>
  <c r="R46" i="4"/>
  <c r="P46" i="4"/>
  <c r="M46" i="4"/>
  <c r="N46" i="4" s="1"/>
  <c r="L46" i="4"/>
  <c r="R45" i="4"/>
  <c r="P45" i="4"/>
  <c r="M45" i="4"/>
  <c r="N45" i="4" s="1"/>
  <c r="L45" i="4"/>
  <c r="R44" i="4"/>
  <c r="P44" i="4"/>
  <c r="M44" i="4"/>
  <c r="N44" i="4" s="1"/>
  <c r="L44" i="4"/>
  <c r="R43" i="4"/>
  <c r="P43" i="4"/>
  <c r="M43" i="4"/>
  <c r="N43" i="4" s="1"/>
  <c r="L43" i="4"/>
  <c r="R42" i="4"/>
  <c r="P42" i="4"/>
  <c r="M42" i="4"/>
  <c r="N42" i="4" s="1"/>
  <c r="L42" i="4"/>
  <c r="R41" i="4"/>
  <c r="P41" i="4"/>
  <c r="M41" i="4"/>
  <c r="N41" i="4" s="1"/>
  <c r="L41" i="4"/>
  <c r="R40" i="4"/>
  <c r="P40" i="4"/>
  <c r="M40" i="4"/>
  <c r="N40" i="4" s="1"/>
  <c r="L40" i="4"/>
  <c r="R39" i="4"/>
  <c r="P39" i="4"/>
  <c r="M39" i="4"/>
  <c r="N39" i="4" s="1"/>
  <c r="L39" i="4"/>
  <c r="R38" i="4"/>
  <c r="P38" i="4"/>
  <c r="M38" i="4"/>
  <c r="N38" i="4" s="1"/>
  <c r="L38" i="4"/>
  <c r="R37" i="4"/>
  <c r="P37" i="4"/>
  <c r="M37" i="4"/>
  <c r="N37" i="4" s="1"/>
  <c r="L37" i="4"/>
  <c r="R36" i="4"/>
  <c r="P36" i="4"/>
  <c r="M36" i="4"/>
  <c r="N36" i="4" s="1"/>
  <c r="L36" i="4"/>
  <c r="R35" i="4"/>
  <c r="P35" i="4"/>
  <c r="M35" i="4"/>
  <c r="N35" i="4" s="1"/>
  <c r="L35" i="4"/>
  <c r="R34" i="4"/>
  <c r="P34" i="4"/>
  <c r="M34" i="4"/>
  <c r="N34" i="4" s="1"/>
  <c r="L34" i="4"/>
  <c r="R33" i="4"/>
  <c r="P33" i="4"/>
  <c r="M33" i="4"/>
  <c r="N33" i="4" s="1"/>
  <c r="L33" i="4"/>
  <c r="R32" i="4"/>
  <c r="P32" i="4"/>
  <c r="M32" i="4"/>
  <c r="N32" i="4" s="1"/>
  <c r="L32" i="4"/>
  <c r="R31" i="4"/>
  <c r="P31" i="4"/>
  <c r="M31" i="4"/>
  <c r="N31" i="4" s="1"/>
  <c r="L31" i="4"/>
  <c r="R30" i="4"/>
  <c r="P30" i="4"/>
  <c r="M30" i="4"/>
  <c r="N30" i="4" s="1"/>
  <c r="L30" i="4"/>
  <c r="R29" i="4"/>
  <c r="P29" i="4"/>
  <c r="M29" i="4"/>
  <c r="N29" i="4" s="1"/>
  <c r="L29" i="4"/>
  <c r="R28" i="4"/>
  <c r="P28" i="4"/>
  <c r="M28" i="4"/>
  <c r="N28" i="4" s="1"/>
  <c r="L28" i="4"/>
  <c r="R27" i="4"/>
  <c r="P27" i="4"/>
  <c r="M27" i="4"/>
  <c r="N27" i="4" s="1"/>
  <c r="L27" i="4"/>
  <c r="R26" i="4"/>
  <c r="P26" i="4"/>
  <c r="M26" i="4"/>
  <c r="N26" i="4" s="1"/>
  <c r="L26" i="4"/>
  <c r="R25" i="4"/>
  <c r="P25" i="4"/>
  <c r="M25" i="4"/>
  <c r="N25" i="4" s="1"/>
  <c r="L25" i="4"/>
  <c r="R24" i="4"/>
  <c r="P24" i="4"/>
  <c r="M24" i="4"/>
  <c r="N24" i="4" s="1"/>
  <c r="L24" i="4"/>
  <c r="R23" i="4"/>
  <c r="P23" i="4"/>
  <c r="M23" i="4"/>
  <c r="N23" i="4" s="1"/>
  <c r="L23" i="4"/>
  <c r="R22" i="4"/>
  <c r="P22" i="4"/>
  <c r="M22" i="4"/>
  <c r="N22" i="4" s="1"/>
  <c r="L22" i="4"/>
  <c r="R21" i="4"/>
  <c r="P21" i="4"/>
  <c r="M21" i="4"/>
  <c r="N21" i="4" s="1"/>
  <c r="L21" i="4"/>
  <c r="R20" i="4"/>
  <c r="P20" i="4"/>
  <c r="M20" i="4"/>
  <c r="N20" i="4" s="1"/>
  <c r="L20" i="4"/>
  <c r="R19" i="4"/>
  <c r="P19" i="4"/>
  <c r="M19" i="4"/>
  <c r="N19" i="4" s="1"/>
  <c r="L19" i="4"/>
  <c r="R18" i="4"/>
  <c r="P18" i="4"/>
  <c r="M18" i="4"/>
  <c r="N18" i="4" s="1"/>
  <c r="L18" i="4"/>
  <c r="R17" i="4"/>
  <c r="P17" i="4"/>
  <c r="M17" i="4"/>
  <c r="N17" i="4" s="1"/>
  <c r="L17" i="4"/>
  <c r="R16" i="4"/>
  <c r="P16" i="4"/>
  <c r="M16" i="4"/>
  <c r="N16" i="4" s="1"/>
  <c r="L16" i="4"/>
  <c r="R15" i="4"/>
  <c r="P15" i="4"/>
  <c r="M15" i="4"/>
  <c r="N15" i="4" s="1"/>
  <c r="L15" i="4"/>
  <c r="R14" i="4"/>
  <c r="P14" i="4"/>
  <c r="R13" i="4"/>
  <c r="P13" i="4"/>
  <c r="R12" i="4"/>
  <c r="P12" i="4"/>
  <c r="P11" i="4"/>
  <c r="R9" i="4"/>
  <c r="R10" i="4" s="1"/>
  <c r="R11" i="4" s="1"/>
  <c r="P9" i="4"/>
  <c r="P10" i="4" s="1"/>
  <c r="L9" i="4"/>
  <c r="L10" i="4" s="1"/>
  <c r="L11" i="4" s="1"/>
  <c r="L12" i="4" s="1"/>
  <c r="L13" i="4" s="1"/>
  <c r="L14" i="4" s="1"/>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9" i="4"/>
  <c r="J10" i="4" s="1"/>
  <c r="J11" i="4" s="1"/>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9" i="4"/>
  <c r="H10" i="4" s="1"/>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E15" i="4"/>
  <c r="F15" i="4" s="1"/>
  <c r="E16" i="4"/>
  <c r="F16" i="4" s="1"/>
  <c r="E17" i="4"/>
  <c r="F17" i="4" s="1"/>
  <c r="E18" i="4"/>
  <c r="F18" i="4" s="1"/>
  <c r="E19" i="4"/>
  <c r="F19" i="4" s="1"/>
  <c r="E20" i="4"/>
  <c r="F20" i="4" s="1"/>
  <c r="E21" i="4"/>
  <c r="F21" i="4" s="1"/>
  <c r="E22" i="4"/>
  <c r="F22" i="4" s="1"/>
  <c r="E23" i="4"/>
  <c r="F23" i="4" s="1"/>
  <c r="E24" i="4"/>
  <c r="F24" i="4" s="1"/>
  <c r="E25" i="4"/>
  <c r="F25" i="4" s="1"/>
  <c r="E26" i="4"/>
  <c r="F26" i="4" s="1"/>
  <c r="E27" i="4"/>
  <c r="F27" i="4" s="1"/>
  <c r="E28" i="4"/>
  <c r="F28" i="4" s="1"/>
  <c r="E29" i="4"/>
  <c r="E30" i="4"/>
  <c r="F30" i="4" s="1"/>
  <c r="E31" i="4"/>
  <c r="F31" i="4" s="1"/>
  <c r="E32" i="4"/>
  <c r="F32" i="4" s="1"/>
  <c r="E33" i="4"/>
  <c r="F33" i="4" s="1"/>
  <c r="E34" i="4"/>
  <c r="F34" i="4" s="1"/>
  <c r="E35" i="4"/>
  <c r="F35" i="4" s="1"/>
  <c r="E36" i="4"/>
  <c r="AR38" i="4" s="1"/>
  <c r="E37" i="4"/>
  <c r="F37" i="4" s="1"/>
  <c r="E38" i="4"/>
  <c r="F38" i="4" s="1"/>
  <c r="E39" i="4"/>
  <c r="F39" i="4" s="1"/>
  <c r="E40" i="4"/>
  <c r="F40" i="4" s="1"/>
  <c r="E41" i="4"/>
  <c r="F41" i="4" s="1"/>
  <c r="E42" i="4"/>
  <c r="F42" i="4" s="1"/>
  <c r="E43" i="4"/>
  <c r="F43" i="4" s="1"/>
  <c r="E44" i="4"/>
  <c r="F44" i="4" s="1"/>
  <c r="E45" i="4"/>
  <c r="F45" i="4" s="1"/>
  <c r="E46" i="4"/>
  <c r="F46" i="4" s="1"/>
  <c r="E47" i="4"/>
  <c r="F47" i="4" s="1"/>
  <c r="E48" i="4"/>
  <c r="F48" i="4" s="1"/>
  <c r="E49" i="4"/>
  <c r="F49" i="4" s="1"/>
  <c r="E50" i="4"/>
  <c r="F50" i="4" s="1"/>
  <c r="E51" i="4"/>
  <c r="F51" i="4" s="1"/>
  <c r="E52" i="4"/>
  <c r="F52" i="4" s="1"/>
  <c r="E53" i="4"/>
  <c r="F53" i="4" s="1"/>
  <c r="E54" i="4"/>
  <c r="F54" i="4" s="1"/>
  <c r="E55" i="4"/>
  <c r="F55" i="4" s="1"/>
  <c r="E56" i="4"/>
  <c r="F56" i="4" s="1"/>
  <c r="E57" i="4"/>
  <c r="F57" i="4" s="1"/>
  <c r="E58" i="4"/>
  <c r="F58" i="4" s="1"/>
  <c r="E59" i="4"/>
  <c r="F59" i="4" s="1"/>
  <c r="E60" i="4"/>
  <c r="AR62" i="4" s="1"/>
  <c r="E61" i="4"/>
  <c r="F61" i="4" s="1"/>
  <c r="E62" i="4"/>
  <c r="F62" i="4" s="1"/>
  <c r="E63" i="4"/>
  <c r="F63" i="4" s="1"/>
  <c r="E64" i="4"/>
  <c r="F64" i="4" s="1"/>
  <c r="E65" i="4"/>
  <c r="F65" i="4" s="1"/>
  <c r="E66" i="4"/>
  <c r="F66" i="4" s="1"/>
  <c r="E67" i="4"/>
  <c r="F67" i="4" s="1"/>
  <c r="E68" i="4"/>
  <c r="F68" i="4" s="1"/>
  <c r="E69" i="4"/>
  <c r="AR71" i="4" s="1"/>
  <c r="E70" i="4"/>
  <c r="F70" i="4" s="1"/>
  <c r="E71" i="4"/>
  <c r="F71" i="4" s="1"/>
  <c r="E72" i="4"/>
  <c r="F72" i="4" s="1"/>
  <c r="E73" i="4"/>
  <c r="F73" i="4" s="1"/>
  <c r="E74" i="4"/>
  <c r="F74" i="4" s="1"/>
  <c r="E75" i="4"/>
  <c r="AR77" i="4" s="1"/>
  <c r="E76" i="4"/>
  <c r="F76" i="4" s="1"/>
  <c r="E77" i="4"/>
  <c r="F77" i="4" s="1"/>
  <c r="E78" i="4"/>
  <c r="F78" i="4" s="1"/>
  <c r="E79" i="4"/>
  <c r="F79" i="4" s="1"/>
  <c r="E80" i="4"/>
  <c r="F80" i="4" s="1"/>
  <c r="E81" i="4"/>
  <c r="F81" i="4" s="1"/>
  <c r="E82" i="4"/>
  <c r="F82" i="4" s="1"/>
  <c r="E83" i="4"/>
  <c r="F83" i="4" s="1"/>
  <c r="E84" i="4"/>
  <c r="F84" i="4" s="1"/>
  <c r="E85" i="4"/>
  <c r="F85" i="4" s="1"/>
  <c r="E86" i="4"/>
  <c r="F86" i="4" s="1"/>
  <c r="E87" i="4"/>
  <c r="F87" i="4" s="1"/>
  <c r="E88" i="4"/>
  <c r="F88" i="4" s="1"/>
  <c r="E89" i="4"/>
  <c r="F89" i="4" s="1"/>
  <c r="E90" i="4"/>
  <c r="F90" i="4" s="1"/>
  <c r="E91" i="4"/>
  <c r="F91" i="4" s="1"/>
  <c r="E92" i="4"/>
  <c r="F92" i="4" s="1"/>
  <c r="E93" i="4"/>
  <c r="AR95" i="4" s="1"/>
  <c r="E94" i="4"/>
  <c r="F94" i="4" s="1"/>
  <c r="E95" i="4"/>
  <c r="F95" i="4" s="1"/>
  <c r="E96" i="4"/>
  <c r="F96" i="4" s="1"/>
  <c r="E97" i="4"/>
  <c r="F97" i="4" s="1"/>
  <c r="E98" i="4"/>
  <c r="F98" i="4" s="1"/>
  <c r="E99" i="4"/>
  <c r="AR101" i="4" s="1"/>
  <c r="E100" i="4"/>
  <c r="F100" i="4" s="1"/>
  <c r="E101" i="4"/>
  <c r="F101" i="4" s="1"/>
  <c r="F29" i="4"/>
  <c r="D9" i="4"/>
  <c r="D10" i="4" s="1"/>
  <c r="D11" i="4" s="1"/>
  <c r="D12" i="4" s="1"/>
  <c r="D13" i="4" s="1"/>
  <c r="D14" i="4" s="1"/>
  <c r="I102" i="4"/>
  <c r="F99" i="4" l="1"/>
  <c r="H102" i="4"/>
  <c r="AR47" i="4"/>
  <c r="F75" i="4"/>
  <c r="AR41" i="4"/>
  <c r="F93" i="4"/>
  <c r="F69" i="4"/>
  <c r="C104" i="4"/>
  <c r="AK10" i="4" s="1"/>
  <c r="R102" i="4"/>
  <c r="AR68" i="4"/>
  <c r="AH10" i="4"/>
  <c r="AH11" i="4" s="1"/>
  <c r="AR65" i="4"/>
  <c r="AR44" i="4"/>
  <c r="AK18" i="4"/>
  <c r="AB102" i="4"/>
  <c r="AR92" i="4"/>
  <c r="AR23" i="4"/>
  <c r="AR89" i="4"/>
  <c r="AR20" i="4"/>
  <c r="F60" i="4"/>
  <c r="AF102" i="4"/>
  <c r="AR53" i="4"/>
  <c r="AR29" i="4"/>
  <c r="F36" i="4"/>
  <c r="T102" i="4"/>
  <c r="J102" i="4"/>
  <c r="AR98" i="4"/>
  <c r="AR74" i="4"/>
  <c r="AR50" i="4"/>
  <c r="AR26" i="4"/>
  <c r="AN10" i="4"/>
  <c r="AN102" i="4" s="1"/>
  <c r="AI104" i="4"/>
  <c r="Z102" i="4"/>
  <c r="D102" i="4"/>
  <c r="AR86" i="4"/>
  <c r="AR17" i="4"/>
  <c r="AP102" i="4"/>
  <c r="P102" i="4"/>
  <c r="K104" i="4"/>
  <c r="X102" i="4"/>
  <c r="AR83" i="4"/>
  <c r="AR59" i="4"/>
  <c r="AR35" i="4"/>
  <c r="L102" i="4"/>
  <c r="AR80" i="4"/>
  <c r="AR56" i="4"/>
  <c r="AR32" i="4"/>
  <c r="AJ102" i="4"/>
  <c r="AA104" i="4"/>
  <c r="S104" i="4"/>
  <c r="U14" i="4"/>
  <c r="M14" i="4"/>
  <c r="AK11" i="4"/>
  <c r="AK12" i="4"/>
  <c r="AC11" i="4"/>
  <c r="AC12" i="4"/>
  <c r="U13" i="4"/>
  <c r="U11" i="4"/>
  <c r="U9" i="4"/>
  <c r="M13" i="4"/>
  <c r="M9" i="4"/>
  <c r="E11" i="4"/>
  <c r="A13" i="4"/>
  <c r="A16" i="4" s="1"/>
  <c r="A19" i="4" s="1"/>
  <c r="A22" i="4" s="1"/>
  <c r="A25" i="4" s="1"/>
  <c r="A28" i="4" s="1"/>
  <c r="A31" i="4" s="1"/>
  <c r="A34" i="4" s="1"/>
  <c r="A37" i="4" s="1"/>
  <c r="A40" i="4" s="1"/>
  <c r="A43" i="4" s="1"/>
  <c r="A46" i="4" s="1"/>
  <c r="A49" i="4" s="1"/>
  <c r="A52" i="4" s="1"/>
  <c r="A55" i="4" s="1"/>
  <c r="A58" i="4" s="1"/>
  <c r="A61" i="4" s="1"/>
  <c r="A64" i="4" s="1"/>
  <c r="A67" i="4" s="1"/>
  <c r="A70" i="4" s="1"/>
  <c r="A73" i="4" s="1"/>
  <c r="A76" i="4" s="1"/>
  <c r="A79" i="4" s="1"/>
  <c r="A82" i="4" s="1"/>
  <c r="A85" i="4" s="1"/>
  <c r="A88" i="4" s="1"/>
  <c r="A91" i="4" s="1"/>
  <c r="A94" i="4" s="1"/>
  <c r="A97" i="4" s="1"/>
  <c r="A100" i="4" s="1"/>
  <c r="A21" i="26"/>
  <c r="M10" i="4" l="1"/>
  <c r="E13" i="4"/>
  <c r="U12" i="4"/>
  <c r="U102" i="4" s="1"/>
  <c r="AC13" i="4"/>
  <c r="AK16" i="4"/>
  <c r="AC10" i="4"/>
  <c r="E14" i="4"/>
  <c r="AK15" i="4"/>
  <c r="E9" i="4"/>
  <c r="M12" i="4"/>
  <c r="AK13" i="4"/>
  <c r="E10" i="4"/>
  <c r="U10" i="4"/>
  <c r="AK9" i="4"/>
  <c r="AL9" i="4" s="1"/>
  <c r="AL10" i="4" s="1"/>
  <c r="AL11" i="4" s="1"/>
  <c r="AL12" i="4" s="1"/>
  <c r="AL13" i="4" s="1"/>
  <c r="AL14" i="4" s="1"/>
  <c r="AL15" i="4" s="1"/>
  <c r="AL16" i="4" s="1"/>
  <c r="AL17" i="4" s="1"/>
  <c r="AL18" i="4" s="1"/>
  <c r="AC14" i="4"/>
  <c r="AK14" i="4"/>
  <c r="M11" i="4"/>
  <c r="AC9" i="4"/>
  <c r="AD9" i="4" s="1"/>
  <c r="AD10" i="4" s="1"/>
  <c r="AD11" i="4" s="1"/>
  <c r="AD12" i="4" s="1"/>
  <c r="AD13" i="4" s="1"/>
  <c r="AD14" i="4" s="1"/>
  <c r="AH102" i="4"/>
  <c r="E12" i="4"/>
  <c r="AR14" i="4" s="1"/>
  <c r="AK17" i="4"/>
  <c r="V9" i="4"/>
  <c r="V10" i="4" s="1"/>
  <c r="V11" i="4" s="1"/>
  <c r="V12" i="4" s="1"/>
  <c r="V13" i="4" s="1"/>
  <c r="V14" i="4" s="1"/>
  <c r="N9" i="4"/>
  <c r="N10" i="4" s="1"/>
  <c r="F9" i="4"/>
  <c r="E102" i="4"/>
  <c r="I103" i="26"/>
  <c r="H103" i="26"/>
  <c r="F103" i="26"/>
  <c r="E103" i="26"/>
  <c r="B103" i="26"/>
  <c r="I82" i="26"/>
  <c r="H82" i="26"/>
  <c r="F82" i="26"/>
  <c r="E82" i="26"/>
  <c r="H40" i="26"/>
  <c r="F40" i="26"/>
  <c r="E40" i="26"/>
  <c r="B40" i="26"/>
  <c r="C33" i="26"/>
  <c r="A33" i="26"/>
  <c r="A31" i="26"/>
  <c r="A30" i="26"/>
  <c r="A29" i="26"/>
  <c r="C28" i="26"/>
  <c r="A28" i="26"/>
  <c r="H19" i="26"/>
  <c r="F19" i="26"/>
  <c r="E19" i="26"/>
  <c r="B19" i="26"/>
  <c r="F10" i="4" l="1"/>
  <c r="F11" i="4" s="1"/>
  <c r="F12" i="4" s="1"/>
  <c r="F13" i="4" s="1"/>
  <c r="F14" i="4" s="1"/>
  <c r="M102" i="4"/>
  <c r="AC102" i="4"/>
  <c r="AK102" i="4"/>
  <c r="AR11" i="4"/>
  <c r="N11" i="4"/>
  <c r="N12" i="4" s="1"/>
  <c r="N13" i="4" s="1"/>
  <c r="N14" i="4" s="1"/>
  <c r="AL102" i="4"/>
  <c r="AD102" i="4"/>
  <c r="N102" i="4"/>
  <c r="V102" i="4"/>
  <c r="K19" i="25"/>
  <c r="H19" i="25"/>
  <c r="E19" i="25"/>
  <c r="N19" i="25"/>
  <c r="F102" i="4" l="1"/>
  <c r="AS11" i="4"/>
  <c r="AS77" i="4"/>
  <c r="AS89" i="4"/>
  <c r="AS98" i="4"/>
  <c r="AS17" i="4"/>
  <c r="AS26" i="4"/>
  <c r="AS35" i="4"/>
  <c r="AS38" i="4"/>
  <c r="AS41" i="4"/>
  <c r="AS53" i="4"/>
  <c r="AS68" i="4"/>
  <c r="AS95" i="4" l="1"/>
  <c r="AS56" i="4"/>
  <c r="AS44" i="4"/>
  <c r="AS83" i="4"/>
  <c r="AS80" i="4"/>
  <c r="AS74" i="4"/>
  <c r="AS86" i="4"/>
  <c r="AS101" i="4"/>
  <c r="AS92" i="4"/>
  <c r="AS14" i="4"/>
  <c r="AS71" i="4"/>
  <c r="AS65" i="4"/>
  <c r="AS62" i="4"/>
  <c r="AS50" i="4"/>
  <c r="AS32" i="4"/>
  <c r="AS20" i="4"/>
  <c r="AS23" i="4"/>
  <c r="AS59" i="4"/>
  <c r="AS29" i="4"/>
  <c r="AS47" i="4"/>
  <c r="B5" i="4" l="1"/>
  <c r="AT10" i="4"/>
  <c r="AU10" i="4"/>
  <c r="BD36" i="4"/>
  <c r="BC41" i="4" s="1"/>
  <c r="B82" i="26" l="1"/>
  <c r="AX12" i="4"/>
  <c r="BA12" i="4" s="1"/>
  <c r="E2" i="25"/>
  <c r="E2" i="26"/>
  <c r="AX27" i="4"/>
  <c r="BA27" i="4" s="1"/>
  <c r="AX25" i="4"/>
  <c r="BA25" i="4" s="1"/>
  <c r="AX35" i="4"/>
  <c r="BA35" i="4" s="1"/>
  <c r="AX19" i="4"/>
  <c r="BA19" i="4" s="1"/>
  <c r="AX14" i="4"/>
  <c r="BA14" i="4" s="1"/>
  <c r="AX32" i="4"/>
  <c r="BA32" i="4" s="1"/>
  <c r="AX20" i="4"/>
  <c r="BA20" i="4" s="1"/>
  <c r="AU9" i="4"/>
  <c r="AT9" i="4"/>
  <c r="AX33" i="4"/>
  <c r="BA33" i="4" s="1"/>
  <c r="AX29" i="4"/>
  <c r="BA29" i="4" s="1"/>
  <c r="AX24" i="4"/>
  <c r="BA24" i="4" s="1"/>
  <c r="AX17" i="4"/>
  <c r="BA17" i="4" s="1"/>
  <c r="AX28" i="4"/>
  <c r="BA28" i="4" s="1"/>
  <c r="AX22" i="4"/>
  <c r="BA22" i="4" s="1"/>
  <c r="AX18" i="4"/>
  <c r="BA18" i="4" s="1"/>
  <c r="AX34" i="4"/>
  <c r="BA34" i="4" s="1"/>
  <c r="AX30" i="4"/>
  <c r="BA30" i="4" s="1"/>
  <c r="AX13" i="4"/>
  <c r="BA13" i="4" s="1"/>
  <c r="AX15" i="4"/>
  <c r="BA15" i="4" s="1"/>
  <c r="AX23" i="4"/>
  <c r="BA23" i="4" s="1"/>
  <c r="BC32" i="4"/>
  <c r="BC33" i="4"/>
  <c r="BC13" i="4"/>
  <c r="BC19" i="4"/>
  <c r="BC29" i="4"/>
  <c r="BC27" i="4"/>
  <c r="BC24" i="4"/>
  <c r="BC17" i="4"/>
  <c r="BC12" i="4"/>
  <c r="BC22" i="4"/>
  <c r="BC14" i="4"/>
  <c r="BC23" i="4"/>
  <c r="BC18" i="4"/>
  <c r="B61" i="26" l="1"/>
  <c r="E61" i="26"/>
  <c r="F61" i="26"/>
  <c r="B41" i="25"/>
  <c r="AT12" i="4"/>
  <c r="AU13" i="4"/>
  <c r="AU12" i="4"/>
  <c r="AU14" i="4"/>
  <c r="AT11" i="4"/>
  <c r="AU11" i="4"/>
  <c r="BC15" i="4"/>
  <c r="AT13" i="4" l="1"/>
  <c r="AT14" i="4"/>
  <c r="AT16" i="4" l="1"/>
  <c r="AT15" i="4"/>
  <c r="AU16" i="4"/>
  <c r="AU17" i="4"/>
  <c r="AU15" i="4"/>
  <c r="AT17" i="4" l="1"/>
  <c r="AU19" i="4" l="1"/>
  <c r="AT18" i="4"/>
  <c r="AT19" i="4"/>
  <c r="AU20" i="4"/>
  <c r="AU18" i="4"/>
  <c r="AT20" i="4" l="1"/>
  <c r="AT22" i="4" l="1"/>
  <c r="AT21" i="4"/>
  <c r="AU23" i="4"/>
  <c r="AU21" i="4"/>
  <c r="AU22" i="4"/>
  <c r="AT23" i="4" l="1"/>
  <c r="AU26" i="4" l="1"/>
  <c r="AU24" i="4"/>
  <c r="AU25" i="4"/>
  <c r="AT24" i="4"/>
  <c r="AT25" i="4"/>
  <c r="AT26" i="4" l="1"/>
  <c r="AU28" i="4" l="1"/>
  <c r="AU29" i="4"/>
  <c r="AU27" i="4"/>
  <c r="AT27" i="4"/>
  <c r="AT28" i="4"/>
  <c r="AT29" i="4" l="1"/>
  <c r="AT31" i="4" l="1"/>
  <c r="AT30" i="4"/>
  <c r="AU31" i="4"/>
  <c r="AU32" i="4"/>
  <c r="AU30" i="4"/>
  <c r="BC28" i="4"/>
  <c r="BC25" i="4"/>
  <c r="H61" i="26" l="1"/>
  <c r="AT32" i="4"/>
  <c r="BC20" i="4"/>
  <c r="AU35" i="4" l="1"/>
  <c r="AU33" i="4"/>
  <c r="AU34" i="4"/>
  <c r="AT34" i="4"/>
  <c r="AT33" i="4"/>
  <c r="AT35" i="4" l="1"/>
  <c r="AU38" i="4" l="1"/>
  <c r="AU36" i="4"/>
  <c r="AT36" i="4"/>
  <c r="AT37" i="4"/>
  <c r="AU37" i="4"/>
  <c r="AT38" i="4" l="1"/>
  <c r="AU41" i="4" l="1"/>
  <c r="AU39" i="4"/>
  <c r="AU40" i="4"/>
  <c r="AT39" i="4"/>
  <c r="AT40" i="4"/>
  <c r="AT41" i="4" l="1"/>
  <c r="AT43" i="4" l="1"/>
  <c r="AT42" i="4"/>
  <c r="AU44" i="4"/>
  <c r="AU42" i="4"/>
  <c r="AU43" i="4"/>
  <c r="AT44" i="4" l="1"/>
  <c r="AU46" i="4" l="1"/>
  <c r="AU47" i="4"/>
  <c r="AU45" i="4"/>
  <c r="AT46" i="4"/>
  <c r="AT45" i="4"/>
  <c r="AT47" i="4" l="1"/>
  <c r="AU49" i="4" l="1"/>
  <c r="AU50" i="4"/>
  <c r="AU48" i="4"/>
  <c r="AT48" i="4"/>
  <c r="AT49" i="4"/>
  <c r="AT50" i="4" l="1"/>
  <c r="AU53" i="4" l="1"/>
  <c r="AU51" i="4"/>
  <c r="AU52" i="4"/>
  <c r="AT51" i="4"/>
  <c r="AT52" i="4"/>
  <c r="BC35" i="4"/>
  <c r="BC30" i="4"/>
  <c r="D7" i="26" l="1"/>
  <c r="D7" i="25"/>
  <c r="AT53" i="4"/>
  <c r="BC34" i="4"/>
  <c r="C7" i="26" l="1"/>
  <c r="C7" i="25"/>
  <c r="AT55" i="4"/>
  <c r="AT54" i="4"/>
  <c r="AT57" i="4"/>
  <c r="AU56" i="4"/>
  <c r="AU54" i="4"/>
  <c r="AU55" i="4"/>
  <c r="AU57" i="4" l="1"/>
  <c r="AT56" i="4"/>
  <c r="AU58" i="4" l="1"/>
  <c r="AU59" i="4"/>
  <c r="AT58" i="4"/>
  <c r="AT59" i="4" l="1"/>
  <c r="AT61" i="4" l="1"/>
  <c r="AT60" i="4"/>
  <c r="AU61" i="4"/>
  <c r="AU62" i="4"/>
  <c r="AU60" i="4"/>
  <c r="AT62" i="4" l="1"/>
  <c r="AU64" i="4" l="1"/>
  <c r="AT63" i="4"/>
  <c r="AT64" i="4"/>
  <c r="AU65" i="4"/>
  <c r="AU63" i="4"/>
  <c r="AT65" i="4" l="1"/>
  <c r="I19" i="26" l="1"/>
  <c r="AT66" i="4"/>
  <c r="AT67" i="4"/>
  <c r="AU68" i="4"/>
  <c r="AU66" i="4"/>
  <c r="AU67" i="4"/>
  <c r="AT68" i="4" l="1"/>
  <c r="I61" i="26"/>
  <c r="AT70" i="4" l="1"/>
  <c r="AT69" i="4"/>
  <c r="AU69" i="4"/>
  <c r="AU70" i="4"/>
  <c r="AT71" i="4" l="1"/>
  <c r="AU71" i="4"/>
  <c r="AT72" i="4" l="1"/>
  <c r="AT73" i="4"/>
  <c r="AU74" i="4"/>
  <c r="AU72" i="4"/>
  <c r="AU73" i="4"/>
  <c r="AT74" i="4" l="1"/>
  <c r="AT75" i="4" l="1"/>
  <c r="AT76" i="4"/>
  <c r="AU77" i="4"/>
  <c r="AU75" i="4"/>
  <c r="AU76" i="4"/>
  <c r="AT77" i="4" l="1"/>
  <c r="AT78" i="4" l="1"/>
  <c r="AT79" i="4"/>
  <c r="AU80" i="4"/>
  <c r="AU78" i="4"/>
  <c r="AU79" i="4"/>
  <c r="AT80" i="4" l="1"/>
  <c r="AT81" i="4" l="1"/>
  <c r="AT82" i="4"/>
  <c r="AU83" i="4"/>
  <c r="AU81" i="4"/>
  <c r="AU82" i="4"/>
  <c r="AT83" i="4" l="1"/>
  <c r="I40" i="26"/>
  <c r="AT85" i="4" l="1"/>
  <c r="AT84" i="4"/>
  <c r="AU86" i="4"/>
  <c r="AU84" i="4"/>
  <c r="AU85" i="4"/>
  <c r="AT86" i="4" l="1"/>
  <c r="AT87" i="4" l="1"/>
  <c r="AT88" i="4"/>
  <c r="AU88" i="4"/>
  <c r="AU89" i="4"/>
  <c r="AU87" i="4"/>
  <c r="AT89" i="4" l="1"/>
  <c r="AT91" i="4" l="1"/>
  <c r="AT90" i="4"/>
  <c r="AU91" i="4"/>
  <c r="AU92" i="4"/>
  <c r="AU90" i="4"/>
  <c r="AT92" i="4" l="1"/>
  <c r="AT93" i="4" l="1"/>
  <c r="AT94" i="4"/>
  <c r="AU95" i="4"/>
  <c r="AU93" i="4"/>
  <c r="AU94" i="4"/>
  <c r="AT95" i="4" l="1"/>
  <c r="AT97" i="4" l="1"/>
  <c r="AT96" i="4"/>
  <c r="AU98" i="4"/>
  <c r="AU96" i="4"/>
  <c r="AU97" i="4"/>
  <c r="AT98" i="4" l="1"/>
  <c r="AT100" i="4" l="1"/>
  <c r="AT101" i="4"/>
  <c r="AT99" i="4"/>
  <c r="AU101" i="4"/>
  <c r="AU99" i="4"/>
  <c r="AU100" i="4"/>
</calcChain>
</file>

<file path=xl/sharedStrings.xml><?xml version="1.0" encoding="utf-8"?>
<sst xmlns="http://schemas.openxmlformats.org/spreadsheetml/2006/main" count="656" uniqueCount="255">
  <si>
    <t xml:space="preserve">Date: </t>
  </si>
  <si>
    <t>MTD</t>
  </si>
  <si>
    <t>Date</t>
  </si>
  <si>
    <t>Tonnes</t>
  </si>
  <si>
    <t>NOW:</t>
  </si>
  <si>
    <t>S2</t>
  </si>
  <si>
    <t>Forecast</t>
  </si>
  <si>
    <t>LTI Date-Time:</t>
  </si>
  <si>
    <t>Baro</t>
  </si>
  <si>
    <t>Cook Colliery Shift Report</t>
  </si>
  <si>
    <r>
      <t xml:space="preserve">Areas </t>
    </r>
    <r>
      <rPr>
        <b/>
        <sz val="16"/>
        <color indexed="12"/>
        <rFont val="Arial"/>
        <family val="2"/>
      </rPr>
      <t>OPEN</t>
    </r>
  </si>
  <si>
    <r>
      <t xml:space="preserve">Areas </t>
    </r>
    <r>
      <rPr>
        <b/>
        <sz val="16"/>
        <color indexed="10"/>
        <rFont val="Arial"/>
        <family val="2"/>
      </rPr>
      <t>CLOSED</t>
    </r>
  </si>
  <si>
    <t>Safety</t>
  </si>
  <si>
    <t>Incidents or Accidents</t>
  </si>
  <si>
    <t>General</t>
  </si>
  <si>
    <t>Absent</t>
  </si>
  <si>
    <t>Supplies</t>
  </si>
  <si>
    <t>D/S</t>
  </si>
  <si>
    <t>Col</t>
  </si>
  <si>
    <t>Row</t>
  </si>
  <si>
    <t>Ref</t>
  </si>
  <si>
    <t>Data</t>
  </si>
  <si>
    <t>Desc</t>
  </si>
  <si>
    <t>C</t>
  </si>
  <si>
    <t>Crews</t>
  </si>
  <si>
    <t>Shift</t>
  </si>
  <si>
    <t>Ventilation</t>
  </si>
  <si>
    <t>Atmosphere</t>
  </si>
  <si>
    <t>24 hrs</t>
  </si>
  <si>
    <t>Actual</t>
  </si>
  <si>
    <t>TONNES</t>
  </si>
  <si>
    <t>Validation</t>
  </si>
  <si>
    <t>N/S</t>
  </si>
  <si>
    <t>Tonnes/metre correction</t>
  </si>
  <si>
    <t>Outbye  Belts</t>
  </si>
  <si>
    <t>D</t>
  </si>
  <si>
    <t>G</t>
  </si>
  <si>
    <t>S2 shift metres</t>
  </si>
  <si>
    <t>S2 shift tonnes</t>
  </si>
  <si>
    <t>S2 shift target</t>
  </si>
  <si>
    <t>E</t>
  </si>
  <si>
    <t>MTD tonnes</t>
  </si>
  <si>
    <t>S2 MTD tonnes</t>
  </si>
  <si>
    <t>J</t>
  </si>
  <si>
    <t>L</t>
  </si>
  <si>
    <t>306 shift tonnes</t>
  </si>
  <si>
    <t>306 shift target</t>
  </si>
  <si>
    <t>306 MTD tonnes</t>
  </si>
  <si>
    <t>R</t>
  </si>
  <si>
    <t>T</t>
  </si>
  <si>
    <t>W</t>
  </si>
  <si>
    <t>U</t>
  </si>
  <si>
    <t>24hr mine tonnes</t>
  </si>
  <si>
    <t>24hr</t>
  </si>
  <si>
    <t>actual</t>
  </si>
  <si>
    <t>target</t>
  </si>
  <si>
    <t>24hr mine forecast</t>
  </si>
  <si>
    <t>AC</t>
  </si>
  <si>
    <t>AD</t>
  </si>
  <si>
    <t>MTD forecast</t>
  </si>
  <si>
    <t>Delays</t>
  </si>
  <si>
    <t>Mins</t>
  </si>
  <si>
    <t>Shift finishing:</t>
  </si>
  <si>
    <t>LOST TIME INJURIES</t>
  </si>
  <si>
    <t>Status</t>
  </si>
  <si>
    <t>OK</t>
  </si>
  <si>
    <t>U/S</t>
  </si>
  <si>
    <t>PANEL NOTES</t>
  </si>
  <si>
    <t>Time</t>
  </si>
  <si>
    <t>5:30am</t>
  </si>
  <si>
    <t>5:30pm</t>
  </si>
  <si>
    <t>3:00am</t>
  </si>
  <si>
    <t>4:00am</t>
  </si>
  <si>
    <t>5:00am</t>
  </si>
  <si>
    <t>6:00am</t>
  </si>
  <si>
    <t>3:00pm</t>
  </si>
  <si>
    <t>4:00pm</t>
  </si>
  <si>
    <t>5:00pm</t>
  </si>
  <si>
    <t>6:00pm</t>
  </si>
  <si>
    <t>Days LTI Free</t>
  </si>
  <si>
    <t>Daily Production Report Information</t>
  </si>
  <si>
    <t>Report Tab</t>
  </si>
  <si>
    <t>Data Tab</t>
  </si>
  <si>
    <t>Starting a New Month</t>
  </si>
  <si>
    <t>On the first day of every month the month just ended report has to be closed off and the new month report started. This uses the two shift reports from the last 24 hours. The day shift report is used to close off the month and the night shift report is the start the new month report.</t>
  </si>
  <si>
    <t>Once the delays, data and hours have been recorded for the day shift and once the report is checked it can be saved as a new sub-version and then sent to the production email list.</t>
  </si>
  <si>
    <t>The next step is to click the button at the bottom of the Report page to Import New Monthly Data. A window will pop up asking if it is alright to delete the old data, click Delete. This will happen twice, once for each of the sheets being replaced. The new month report is now ready to be filled in with the night shift details. Save as a new sub-version and send to the production email list.</t>
  </si>
  <si>
    <t>Insert the start of the month face position into the bottom of the new data page. That is the Start of Shift face position on the deputy report for the N/S of the 1st of the month.</t>
  </si>
  <si>
    <t>Email button</t>
  </si>
  <si>
    <t>When the production report is opened the Report and Data sheets need to be filled out with information from the last shift deputy reports. All of the areas to be filled in are coloured yellow, and only those cells that are yellow can be changed.  This is to protect other data, and to keep the report alive throughout the month.</t>
  </si>
  <si>
    <t>Headings</t>
  </si>
  <si>
    <t xml:space="preserve">Date, Time, Crews and Shift </t>
  </si>
  <si>
    <t>These details are entered every shift.  Some of these items come from drop down lists where you will have to select the most apprpriate choice.</t>
  </si>
  <si>
    <t>LTI Date</t>
  </si>
  <si>
    <t>Enter the date of a confirmed Lost Time Injury in the yellow cell D3.  The date may not be entered until the classification of an injury has been confirmed by Safety Manager</t>
  </si>
  <si>
    <t>In columns C, J and R enter the number of cars, and metres that the deputies report each shift</t>
  </si>
  <si>
    <t>Production Data</t>
  </si>
  <si>
    <t>Fan pressures and quantities</t>
  </si>
  <si>
    <t>This data is taken from the fan house monitoring screens in the control room</t>
  </si>
  <si>
    <t>General shift information</t>
  </si>
  <si>
    <t>Tonnages</t>
  </si>
  <si>
    <t>This data reports automatically and does not have to be entered on this page</t>
  </si>
  <si>
    <t>General information</t>
  </si>
  <si>
    <t>LTI Free days</t>
  </si>
  <si>
    <t>This is calculated automatically from the data sheet, see Data Tab on the right.</t>
  </si>
  <si>
    <t>This is a free entry area for information about areas open or closed, any accidents or incidents etc.</t>
  </si>
  <si>
    <t>Panel sections</t>
  </si>
  <si>
    <t>Panel Notes</t>
  </si>
  <si>
    <t>General notes from each deputy, ensure the current mining location is lsted here</t>
  </si>
  <si>
    <t>Capture the key delays, and duration here, room for upto four major delays</t>
  </si>
  <si>
    <t>Principal equipment and whether or not it is running, Select OK or US from drop down</t>
  </si>
  <si>
    <t>The report needs to be emailed to the distribution list Production Stats by the end of each shift once all the data has been recorded.  This has been automated in a single press of the button.  This button will open an email, chose the list to send it to, and put in the information required in the subject line. (See the picture below).</t>
  </si>
  <si>
    <t>NB Tonnes per metre currently aligned with "Mine Daily Input 2011"</t>
  </si>
  <si>
    <t>Offset</t>
  </si>
  <si>
    <t>Shift Metres</t>
  </si>
  <si>
    <t>Shift Tonnes</t>
  </si>
  <si>
    <t>MTD Tonnes</t>
  </si>
  <si>
    <t>306 shift cars</t>
  </si>
  <si>
    <t>South Mains</t>
  </si>
  <si>
    <t>East Mains</t>
  </si>
  <si>
    <t>CM001</t>
  </si>
  <si>
    <t>CM006</t>
  </si>
  <si>
    <t>CM007</t>
  </si>
  <si>
    <t>CM008</t>
  </si>
  <si>
    <t>CMZ050</t>
  </si>
  <si>
    <t>CCH</t>
  </si>
  <si>
    <t>SC011</t>
  </si>
  <si>
    <t>M</t>
  </si>
  <si>
    <t>o</t>
  </si>
  <si>
    <t>KM05 shift metres</t>
  </si>
  <si>
    <t>WL1 shift tonnes</t>
  </si>
  <si>
    <t>WL1 shift target</t>
  </si>
  <si>
    <t>WL1 MTD tonnes</t>
  </si>
  <si>
    <t>WL1 shift cars</t>
  </si>
  <si>
    <t>Z</t>
  </si>
  <si>
    <t>AF</t>
  </si>
  <si>
    <t>AJ</t>
  </si>
  <si>
    <t>AK</t>
  </si>
  <si>
    <t>AL</t>
  </si>
  <si>
    <t>AM</t>
  </si>
  <si>
    <t>Subject line for email</t>
  </si>
  <si>
    <t>KM05 shift tonnes</t>
  </si>
  <si>
    <t>KM05 shift target</t>
  </si>
  <si>
    <t>KM05 MTD tonnes</t>
  </si>
  <si>
    <t>1008mb</t>
  </si>
  <si>
    <t xml:space="preserve">cv 4 belt repairs 4 hrs </t>
  </si>
  <si>
    <t>dlhz 17</t>
  </si>
  <si>
    <t>CM009</t>
  </si>
  <si>
    <t>MG 202</t>
  </si>
  <si>
    <t>A/S</t>
  </si>
  <si>
    <t>cut 7 metres on code red in C hdg as</t>
  </si>
  <si>
    <t>CM</t>
  </si>
  <si>
    <t>DMT 03</t>
  </si>
  <si>
    <t>DMT 05</t>
  </si>
  <si>
    <t>DMT 06</t>
  </si>
  <si>
    <t>DMT 09</t>
  </si>
  <si>
    <t>DMTZ 03</t>
  </si>
  <si>
    <t>PJB</t>
  </si>
  <si>
    <t>Loader</t>
  </si>
  <si>
    <t>DLH 01</t>
  </si>
  <si>
    <t>DLH 02</t>
  </si>
  <si>
    <t>DLHZ 16</t>
  </si>
  <si>
    <t>DLHZ 06</t>
  </si>
  <si>
    <t>DLHZ 09</t>
  </si>
  <si>
    <t>DLHZ 14</t>
  </si>
  <si>
    <t>DLHZ 15</t>
  </si>
  <si>
    <t>DLHZ 17</t>
  </si>
  <si>
    <t>RUNNING</t>
  </si>
  <si>
    <r>
      <t xml:space="preserve">Dry bulb </t>
    </r>
    <r>
      <rPr>
        <b/>
        <sz val="14"/>
        <rFont val="Arial"/>
        <family val="2"/>
      </rPr>
      <t>°C</t>
    </r>
  </si>
  <si>
    <r>
      <t xml:space="preserve">Wet bulb </t>
    </r>
    <r>
      <rPr>
        <b/>
        <sz val="14"/>
        <rFont val="Arial"/>
        <family val="2"/>
      </rPr>
      <t>°C</t>
    </r>
  </si>
  <si>
    <r>
      <rPr>
        <b/>
        <sz val="16"/>
        <rFont val="Arial"/>
        <family val="2"/>
      </rPr>
      <t xml:space="preserve">Flow  </t>
    </r>
    <r>
      <rPr>
        <b/>
        <sz val="14"/>
        <rFont val="Arial"/>
        <family val="2"/>
      </rPr>
      <t xml:space="preserve"> scfm</t>
    </r>
  </si>
  <si>
    <r>
      <rPr>
        <b/>
        <sz val="16"/>
        <rFont val="Arial"/>
        <family val="2"/>
      </rPr>
      <t xml:space="preserve">Purity  </t>
    </r>
    <r>
      <rPr>
        <b/>
        <sz val="14"/>
        <rFont val="Arial"/>
        <family val="2"/>
      </rPr>
      <t xml:space="preserve"> %</t>
    </r>
  </si>
  <si>
    <t>Shift:</t>
  </si>
  <si>
    <t>A</t>
  </si>
  <si>
    <t>B</t>
  </si>
  <si>
    <t>F</t>
  </si>
  <si>
    <t>SC013</t>
  </si>
  <si>
    <t>S/Cs</t>
  </si>
  <si>
    <r>
      <t>N</t>
    </r>
    <r>
      <rPr>
        <b/>
        <sz val="10"/>
        <rFont val="Arial"/>
        <family val="2"/>
      </rPr>
      <t>2</t>
    </r>
    <r>
      <rPr>
        <b/>
        <sz val="11"/>
        <rFont val="Arial"/>
        <family val="2"/>
      </rPr>
      <t xml:space="preserve"> </t>
    </r>
    <r>
      <rPr>
        <b/>
        <sz val="16"/>
        <rFont val="Arial"/>
        <family val="2"/>
      </rPr>
      <t>Plant</t>
    </r>
  </si>
  <si>
    <t>RETURNS</t>
  </si>
  <si>
    <t>Stretch before any heavy lifting or twisting</t>
  </si>
  <si>
    <t>None reported</t>
  </si>
  <si>
    <t>Check S/C cables before starting and throughout shift. Ensure all prestarts are completed. Ensure panel and crib rooms housekeeping is to high standard</t>
  </si>
  <si>
    <t>S2 roadworks ongoing</t>
  </si>
  <si>
    <t>Roadworks Outbye</t>
  </si>
  <si>
    <t>B Smith (sick) F Bloggs (personal)</t>
  </si>
  <si>
    <t>2 pallets OPR2 taken to 401, 2 more required</t>
  </si>
  <si>
    <t>CV004 repairs 2 hour delay</t>
  </si>
  <si>
    <r>
      <t>Fan 1</t>
    </r>
    <r>
      <rPr>
        <b/>
        <sz val="14"/>
        <rFont val="Arial"/>
        <family val="2"/>
      </rPr>
      <t xml:space="preserve">    m³/s</t>
    </r>
  </si>
  <si>
    <r>
      <t>Fan 2</t>
    </r>
    <r>
      <rPr>
        <b/>
        <sz val="14"/>
        <rFont val="Arial"/>
        <family val="2"/>
      </rPr>
      <t xml:space="preserve">    m³/s</t>
    </r>
  </si>
  <si>
    <r>
      <t>Fan 3</t>
    </r>
    <r>
      <rPr>
        <b/>
        <sz val="14"/>
        <rFont val="Arial"/>
        <family val="2"/>
      </rPr>
      <t xml:space="preserve">    m³/s</t>
    </r>
  </si>
  <si>
    <r>
      <t xml:space="preserve">Fan 1 Pressure      </t>
    </r>
    <r>
      <rPr>
        <b/>
        <sz val="14"/>
        <rFont val="Arial"/>
        <family val="2"/>
      </rPr>
      <t>mmWg</t>
    </r>
  </si>
  <si>
    <r>
      <t xml:space="preserve">Fan 2 Pressure      </t>
    </r>
    <r>
      <rPr>
        <b/>
        <sz val="14"/>
        <rFont val="Arial"/>
        <family val="2"/>
      </rPr>
      <t>mmWg</t>
    </r>
  </si>
  <si>
    <r>
      <t xml:space="preserve">Fan 3 Pressure      </t>
    </r>
    <r>
      <rPr>
        <b/>
        <sz val="14"/>
        <rFont val="Arial"/>
        <family val="2"/>
      </rPr>
      <t>mmWg</t>
    </r>
  </si>
  <si>
    <t xml:space="preserve">MG 202, 301, S2, East Mains, South Mains and all travel and conveyor roads </t>
  </si>
  <si>
    <t xml:space="preserve">cut 7 metres on code red in C hdg as </t>
  </si>
  <si>
    <t>Time:</t>
  </si>
  <si>
    <t xml:space="preserve">Crew: </t>
  </si>
  <si>
    <t>Completed By:</t>
  </si>
  <si>
    <t>K Baker</t>
  </si>
  <si>
    <t>CM001 Target Tonnes</t>
  </si>
  <si>
    <t>SC003</t>
  </si>
  <si>
    <t>SC004</t>
  </si>
  <si>
    <t>SC012</t>
  </si>
  <si>
    <t>DMT 00</t>
  </si>
  <si>
    <t>DMTZ 04</t>
  </si>
  <si>
    <t>DLHZ 19</t>
  </si>
  <si>
    <t>Barometer</t>
  </si>
  <si>
    <t xml:space="preserve">Check S/C cables before starting and throughout shift. Ensure all prestarts are completed. Ensure panel and crib rooms housekeeping is to high standard </t>
  </si>
  <si>
    <t>CM001 Metres</t>
  </si>
  <si>
    <t>CM001 Target Metres</t>
  </si>
  <si>
    <t>Cum. Metres</t>
  </si>
  <si>
    <t>Cum. Tonnes</t>
  </si>
  <si>
    <t>Target Cum. Metres</t>
  </si>
  <si>
    <t>Target Cum. Tonnes</t>
  </si>
  <si>
    <t>Tonnes/Metre</t>
  </si>
  <si>
    <t>CM006 Metres</t>
  </si>
  <si>
    <t>CM007 Metres</t>
  </si>
  <si>
    <t>CM007 Target Metres</t>
  </si>
  <si>
    <t>CM006 Target Metres</t>
  </si>
  <si>
    <t>CM006 Target Tonnes</t>
  </si>
  <si>
    <t>CM007 Target Tonnes</t>
  </si>
  <si>
    <t>CM008 Metres</t>
  </si>
  <si>
    <t>CM008 Target Metres</t>
  </si>
  <si>
    <t>CM008 Target Tonnes</t>
  </si>
  <si>
    <t>CMZ09 Metres</t>
  </si>
  <si>
    <t>CMZ09 Target Metres</t>
  </si>
  <si>
    <t>CMZ09 Target Tonnes</t>
  </si>
  <si>
    <t>Days Since Last LTI:</t>
  </si>
  <si>
    <t>Total</t>
  </si>
  <si>
    <t>Test mail 2</t>
  </si>
  <si>
    <t>Judith@debruin.nl</t>
  </si>
  <si>
    <t>File name2</t>
  </si>
  <si>
    <t>Sheet1</t>
  </si>
  <si>
    <t>yes</t>
  </si>
  <si>
    <t>Importance</t>
  </si>
  <si>
    <t>Body text</t>
  </si>
  <si>
    <t>Attach other files</t>
  </si>
  <si>
    <t>Subject</t>
  </si>
  <si>
    <t>Bcc</t>
  </si>
  <si>
    <t>Cc</t>
  </si>
  <si>
    <t>To</t>
  </si>
  <si>
    <t>File Name</t>
  </si>
  <si>
    <t>Sheets</t>
  </si>
  <si>
    <t>Send</t>
  </si>
  <si>
    <t>That means wrong data and it will not create a mail from that row</t>
  </si>
  <si>
    <t>Yes</t>
  </si>
  <si>
    <t>Preview the emails before sending :</t>
  </si>
  <si>
    <t>Do you see cells with a Red interior color in the Table ?</t>
  </si>
  <si>
    <t>http://www.rondebruin.nl/sendmail.htm</t>
  </si>
  <si>
    <r>
      <t xml:space="preserve">RDBMailPDFOutlook Template </t>
    </r>
    <r>
      <rPr>
        <sz val="14"/>
        <rFont val="Calibri"/>
        <family val="2"/>
      </rPr>
      <t>(Version 2.0</t>
    </r>
    <r>
      <rPr>
        <b/>
        <sz val="14"/>
        <rFont val="Calibri"/>
        <family val="2"/>
      </rPr>
      <t>, Excel/Outlook 2007/2010</t>
    </r>
    <r>
      <rPr>
        <sz val="14"/>
        <rFont val="Calibri"/>
        <family val="2"/>
      </rPr>
      <t>)</t>
    </r>
  </si>
  <si>
    <t>Charts</t>
  </si>
  <si>
    <t>no</t>
  </si>
  <si>
    <t>Chris Brennan@cook.caledon.com.au</t>
  </si>
  <si>
    <t>dhdhdhd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</si>
</sst>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dd\-mmm\-yyyy"/>
    <numFmt numFmtId="166" formatCode="#,###"/>
    <numFmt numFmtId="167" formatCode="0\ &quot;Pa&quot;"/>
    <numFmt numFmtId="168" formatCode="0\ &quot;t&quot;"/>
    <numFmt numFmtId="169" formatCode="#,##0\ &quot;t&quot;"/>
  </numFmts>
  <fonts count="42"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16"/>
      <name val="Arial"/>
      <family val="2"/>
    </font>
    <font>
      <b/>
      <sz val="14"/>
      <name val="Arial"/>
      <family val="2"/>
    </font>
    <font>
      <b/>
      <sz val="12"/>
      <name val="Arial"/>
      <family val="2"/>
    </font>
    <font>
      <b/>
      <sz val="10"/>
      <name val="Arial"/>
      <family val="2"/>
    </font>
    <font>
      <b/>
      <sz val="10"/>
      <name val="Arial"/>
      <family val="2"/>
    </font>
    <font>
      <sz val="10"/>
      <name val="Arial"/>
      <family val="2"/>
    </font>
    <font>
      <b/>
      <sz val="14"/>
      <color indexed="9"/>
      <name val="Arial"/>
      <family val="2"/>
    </font>
    <font>
      <sz val="14"/>
      <name val="Arial"/>
      <family val="2"/>
    </font>
    <font>
      <b/>
      <sz val="16"/>
      <color indexed="12"/>
      <name val="Arial"/>
      <family val="2"/>
    </font>
    <font>
      <b/>
      <sz val="16"/>
      <color indexed="10"/>
      <name val="Arial"/>
      <family val="2"/>
    </font>
    <font>
      <sz val="12"/>
      <name val="Arial"/>
      <family val="2"/>
    </font>
    <font>
      <sz val="10"/>
      <color indexed="12"/>
      <name val="Arial"/>
      <family val="2"/>
    </font>
    <font>
      <sz val="10"/>
      <color indexed="48"/>
      <name val="Arial"/>
      <family val="2"/>
    </font>
    <font>
      <sz val="12"/>
      <name val="Arial"/>
      <family val="2"/>
    </font>
    <font>
      <b/>
      <sz val="36"/>
      <name val="Arial"/>
      <family val="2"/>
    </font>
    <font>
      <sz val="11"/>
      <name val="Arial"/>
      <family val="2"/>
    </font>
    <font>
      <sz val="16"/>
      <name val="Arial"/>
      <family val="2"/>
    </font>
    <font>
      <b/>
      <sz val="10"/>
      <color indexed="48"/>
      <name val="Arial"/>
      <family val="2"/>
    </font>
    <font>
      <b/>
      <sz val="11"/>
      <color indexed="17"/>
      <name val="Arial"/>
      <family val="2"/>
    </font>
    <font>
      <b/>
      <sz val="10"/>
      <color indexed="17"/>
      <name val="Arial"/>
      <family val="2"/>
    </font>
    <font>
      <sz val="10"/>
      <color indexed="10"/>
      <name val="Arial"/>
      <family val="2"/>
    </font>
    <font>
      <sz val="11"/>
      <name val="Calibri"/>
      <family val="2"/>
    </font>
    <font>
      <sz val="11"/>
      <color rgb="FF006100"/>
      <name val="Calibri"/>
      <family val="2"/>
      <scheme val="minor"/>
    </font>
    <font>
      <b/>
      <sz val="18"/>
      <name val="Arial"/>
      <family val="2"/>
    </font>
    <font>
      <b/>
      <sz val="11"/>
      <name val="Arial"/>
      <family val="2"/>
    </font>
    <font>
      <b/>
      <sz val="20"/>
      <color indexed="10"/>
      <name val="Arial"/>
      <family val="2"/>
    </font>
    <font>
      <b/>
      <sz val="10"/>
      <color theme="1"/>
      <name val="Arial"/>
      <family val="2"/>
    </font>
    <font>
      <sz val="10"/>
      <color rgb="FF000000"/>
      <name val="Arial"/>
      <family val="2"/>
    </font>
    <font>
      <sz val="11"/>
      <name val="Calibri"/>
      <family val="2"/>
      <scheme val="minor"/>
    </font>
    <font>
      <b/>
      <sz val="11"/>
      <name val="Calibri"/>
      <family val="2"/>
      <scheme val="minor"/>
    </font>
    <font>
      <b/>
      <sz val="11"/>
      <color rgb="FFFF0000"/>
      <name val="Calibri"/>
      <family val="2"/>
      <scheme val="minor"/>
    </font>
    <font>
      <u/>
      <sz val="11"/>
      <color theme="10"/>
      <name val="Calibri"/>
      <family val="2"/>
    </font>
    <font>
      <u/>
      <sz val="11"/>
      <color theme="10"/>
      <name val="Calibri"/>
      <family val="2"/>
      <scheme val="minor"/>
    </font>
    <font>
      <b/>
      <sz val="14"/>
      <name val="Calibri"/>
      <family val="2"/>
      <scheme val="minor"/>
    </font>
    <font>
      <sz val="14"/>
      <name val="Calibri"/>
      <family val="2"/>
    </font>
    <font>
      <b/>
      <sz val="14"/>
      <name val="Calibri"/>
      <family val="2"/>
    </font>
  </fonts>
  <fills count="12">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51"/>
        <bgColor indexed="64"/>
      </patternFill>
    </fill>
    <fill>
      <patternFill patternType="solid">
        <fgColor indexed="42"/>
        <bgColor indexed="64"/>
      </patternFill>
    </fill>
    <fill>
      <patternFill patternType="solid">
        <fgColor rgb="FFC6EFCE"/>
      </patternFill>
    </fill>
    <fill>
      <patternFill patternType="solid">
        <fgColor theme="0" tint="-0.249977111117893"/>
        <bgColor indexed="64"/>
      </patternFill>
    </fill>
    <fill>
      <patternFill patternType="solid">
        <fgColor rgb="FFFFFF99"/>
        <bgColor indexed="64"/>
      </patternFill>
    </fill>
  </fills>
  <borders count="6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8">
    <xf numFmtId="0" fontId="0" fillId="0" borderId="0"/>
    <xf numFmtId="0" fontId="28" fillId="9" borderId="0" applyNumberFormat="0" applyBorder="0" applyAlignment="0" applyProtection="0"/>
    <xf numFmtId="0" fontId="3" fillId="0" borderId="0"/>
    <xf numFmtId="9" fontId="4" fillId="0" borderId="0" applyFont="0" applyFill="0" applyBorder="0" applyAlignment="0" applyProtection="0"/>
    <xf numFmtId="0" fontId="3" fillId="0" borderId="0"/>
    <xf numFmtId="0" fontId="3" fillId="0" borderId="0"/>
    <xf numFmtId="0" fontId="2" fillId="0" borderId="0"/>
    <xf numFmtId="0" fontId="37" fillId="0" borderId="0" applyNumberFormat="0" applyFill="0" applyBorder="0" applyAlignment="0" applyProtection="0">
      <alignment vertical="top"/>
      <protection locked="0"/>
    </xf>
  </cellStyleXfs>
  <cellXfs count="423">
    <xf numFmtId="0" fontId="0" fillId="0" borderId="0" xfId="0"/>
    <xf numFmtId="1" fontId="3" fillId="0" borderId="0" xfId="2" applyNumberFormat="1" applyProtection="1"/>
    <xf numFmtId="0" fontId="3" fillId="0" borderId="0" xfId="2" applyFill="1" applyAlignment="1" applyProtection="1">
      <alignment horizontal="center"/>
    </xf>
    <xf numFmtId="0" fontId="3" fillId="0" borderId="0" xfId="2" applyBorder="1" applyProtection="1"/>
    <xf numFmtId="1" fontId="3" fillId="0" borderId="0" xfId="2" applyNumberFormat="1" applyBorder="1" applyProtection="1"/>
    <xf numFmtId="0" fontId="3" fillId="0" borderId="0" xfId="2" applyFill="1" applyBorder="1" applyProtection="1"/>
    <xf numFmtId="1" fontId="3" fillId="0" borderId="0" xfId="2" applyNumberFormat="1" applyFill="1" applyBorder="1" applyProtection="1"/>
    <xf numFmtId="166" fontId="3" fillId="0" borderId="0" xfId="2" applyNumberFormat="1" applyFill="1" applyAlignment="1" applyProtection="1">
      <alignment horizontal="center"/>
    </xf>
    <xf numFmtId="164" fontId="17" fillId="0" borderId="1" xfId="2" applyNumberFormat="1" applyFont="1" applyBorder="1" applyAlignment="1" applyProtection="1">
      <alignment horizontal="center"/>
    </xf>
    <xf numFmtId="9" fontId="3" fillId="0" borderId="2" xfId="3" applyFont="1" applyBorder="1" applyAlignment="1" applyProtection="1">
      <alignment horizontal="center"/>
    </xf>
    <xf numFmtId="1" fontId="11" fillId="2" borderId="4" xfId="2" applyNumberFormat="1" applyFont="1" applyFill="1" applyBorder="1" applyAlignment="1" applyProtection="1">
      <alignment horizontal="right"/>
    </xf>
    <xf numFmtId="0" fontId="3" fillId="2" borderId="4" xfId="2" applyFill="1" applyBorder="1" applyProtection="1"/>
    <xf numFmtId="1" fontId="3" fillId="2" borderId="4" xfId="2" applyNumberFormat="1" applyFill="1" applyBorder="1" applyProtection="1"/>
    <xf numFmtId="1" fontId="3" fillId="0" borderId="3" xfId="2" applyNumberFormat="1" applyBorder="1" applyAlignment="1" applyProtection="1">
      <alignment horizontal="center"/>
    </xf>
    <xf numFmtId="0" fontId="3" fillId="2" borderId="10" xfId="2" applyFill="1" applyBorder="1" applyProtection="1"/>
    <xf numFmtId="1" fontId="11" fillId="2" borderId="0" xfId="2" applyNumberFormat="1" applyFont="1" applyFill="1" applyBorder="1" applyAlignment="1" applyProtection="1">
      <alignment horizontal="right"/>
    </xf>
    <xf numFmtId="0" fontId="3" fillId="2" borderId="0" xfId="2" applyFill="1" applyBorder="1" applyProtection="1"/>
    <xf numFmtId="0" fontId="3" fillId="2" borderId="11" xfId="2" applyFont="1" applyFill="1" applyBorder="1" applyProtection="1"/>
    <xf numFmtId="0" fontId="3" fillId="2" borderId="10" xfId="2" applyFont="1" applyFill="1" applyBorder="1" applyProtection="1"/>
    <xf numFmtId="0" fontId="3" fillId="0" borderId="12" xfId="2" applyFont="1" applyFill="1" applyBorder="1" applyAlignment="1" applyProtection="1">
      <alignment horizontal="center"/>
      <protection locked="0"/>
    </xf>
    <xf numFmtId="0" fontId="3" fillId="0" borderId="13" xfId="2" applyFont="1" applyFill="1" applyBorder="1" applyAlignment="1" applyProtection="1">
      <alignment horizontal="center"/>
      <protection locked="0"/>
    </xf>
    <xf numFmtId="164" fontId="3" fillId="2" borderId="0" xfId="2" applyNumberFormat="1" applyFill="1" applyBorder="1" applyProtection="1"/>
    <xf numFmtId="0" fontId="7" fillId="3" borderId="5" xfId="2" applyFont="1" applyFill="1" applyBorder="1" applyAlignment="1" applyProtection="1">
      <alignment horizontal="center" vertical="center"/>
      <protection locked="0"/>
    </xf>
    <xf numFmtId="0" fontId="3" fillId="2" borderId="10" xfId="2" applyFill="1" applyBorder="1" applyAlignment="1" applyProtection="1">
      <alignment horizontal="center"/>
    </xf>
    <xf numFmtId="1" fontId="11" fillId="2" borderId="0" xfId="2" applyNumberFormat="1" applyFont="1" applyFill="1" applyBorder="1" applyAlignment="1" applyProtection="1">
      <alignment horizontal="center"/>
    </xf>
    <xf numFmtId="0" fontId="3" fillId="2" borderId="0" xfId="2" applyFill="1" applyBorder="1" applyAlignment="1" applyProtection="1">
      <alignment horizontal="center"/>
    </xf>
    <xf numFmtId="1" fontId="3" fillId="2" borderId="0" xfId="2" applyNumberFormat="1" applyFill="1" applyBorder="1" applyAlignment="1" applyProtection="1">
      <alignment horizontal="center"/>
    </xf>
    <xf numFmtId="0" fontId="3" fillId="2" borderId="10" xfId="2" applyFill="1" applyBorder="1" applyAlignment="1" applyProtection="1"/>
    <xf numFmtId="0" fontId="3" fillId="2" borderId="0" xfId="2" applyFill="1" applyBorder="1" applyAlignment="1" applyProtection="1"/>
    <xf numFmtId="0" fontId="3" fillId="0" borderId="0" xfId="2" applyProtection="1"/>
    <xf numFmtId="0" fontId="7" fillId="6" borderId="15" xfId="2" applyFont="1" applyFill="1" applyBorder="1" applyAlignment="1" applyProtection="1">
      <alignment vertical="center"/>
    </xf>
    <xf numFmtId="0" fontId="13" fillId="0" borderId="0" xfId="2" applyFont="1" applyBorder="1" applyAlignment="1" applyProtection="1">
      <alignment vertical="center"/>
    </xf>
    <xf numFmtId="0" fontId="13" fillId="0" borderId="0" xfId="2" applyFont="1" applyAlignment="1" applyProtection="1">
      <alignment vertical="center"/>
    </xf>
    <xf numFmtId="0" fontId="7" fillId="6" borderId="2" xfId="2" applyFont="1" applyFill="1" applyBorder="1" applyAlignment="1" applyProtection="1">
      <alignment vertical="center"/>
    </xf>
    <xf numFmtId="0" fontId="7" fillId="6" borderId="4" xfId="2" applyFont="1" applyFill="1" applyBorder="1" applyAlignment="1" applyProtection="1">
      <alignment vertical="center"/>
    </xf>
    <xf numFmtId="0" fontId="12" fillId="6" borderId="0" xfId="2" applyFont="1" applyFill="1" applyBorder="1" applyAlignment="1" applyProtection="1">
      <alignment vertical="center"/>
    </xf>
    <xf numFmtId="0" fontId="6" fillId="6" borderId="23" xfId="0" applyNumberFormat="1" applyFont="1" applyFill="1" applyBorder="1" applyAlignment="1" applyProtection="1">
      <alignment horizontal="left" vertical="center" wrapText="1" shrinkToFit="1"/>
    </xf>
    <xf numFmtId="0" fontId="3" fillId="0" borderId="11" xfId="2" applyBorder="1" applyProtection="1"/>
    <xf numFmtId="0" fontId="11" fillId="0" borderId="0" xfId="2" applyFont="1" applyAlignment="1" applyProtection="1">
      <alignment vertical="top"/>
    </xf>
    <xf numFmtId="0" fontId="3" fillId="2" borderId="6" xfId="2" applyFill="1" applyBorder="1" applyProtection="1"/>
    <xf numFmtId="0" fontId="3" fillId="2" borderId="11" xfId="2" applyFill="1" applyBorder="1" applyProtection="1"/>
    <xf numFmtId="0" fontId="6" fillId="3" borderId="28" xfId="0" applyFont="1" applyFill="1" applyBorder="1" applyAlignment="1" applyProtection="1">
      <alignment horizontal="center" vertical="center" wrapText="1" shrinkToFit="1"/>
      <protection locked="0"/>
    </xf>
    <xf numFmtId="0" fontId="6" fillId="3" borderId="12" xfId="0" applyNumberFormat="1" applyFont="1" applyFill="1" applyBorder="1" applyAlignment="1" applyProtection="1">
      <alignment horizontal="center" vertical="center" wrapText="1" shrinkToFit="1"/>
      <protection locked="0"/>
    </xf>
    <xf numFmtId="167" fontId="6" fillId="3" borderId="13" xfId="0" applyNumberFormat="1" applyFont="1" applyFill="1" applyBorder="1" applyAlignment="1" applyProtection="1">
      <alignment horizontal="center" vertical="center" wrapText="1" shrinkToFit="1"/>
      <protection locked="0"/>
    </xf>
    <xf numFmtId="164" fontId="7" fillId="3" borderId="20" xfId="0" applyNumberFormat="1" applyFont="1" applyFill="1" applyBorder="1" applyAlignment="1" applyProtection="1">
      <alignment horizontal="center" vertical="center" wrapText="1" shrinkToFit="1"/>
      <protection locked="0"/>
    </xf>
    <xf numFmtId="164" fontId="7" fillId="3" borderId="29" xfId="0" applyNumberFormat="1" applyFont="1" applyFill="1" applyBorder="1" applyAlignment="1" applyProtection="1">
      <alignment horizontal="center" vertical="center" wrapText="1" shrinkToFit="1"/>
      <protection locked="0"/>
    </xf>
    <xf numFmtId="164" fontId="7" fillId="3" borderId="30" xfId="0" applyNumberFormat="1" applyFont="1" applyFill="1" applyBorder="1" applyAlignment="1" applyProtection="1">
      <alignment horizontal="center" vertical="center" wrapText="1" shrinkToFit="1"/>
      <protection locked="0"/>
    </xf>
    <xf numFmtId="164" fontId="7" fillId="3" borderId="28" xfId="0" applyNumberFormat="1" applyFont="1" applyFill="1" applyBorder="1" applyAlignment="1" applyProtection="1">
      <alignment horizontal="center" vertical="center" wrapText="1" shrinkToFit="1"/>
      <protection locked="0"/>
    </xf>
    <xf numFmtId="164" fontId="7" fillId="3" borderId="13" xfId="0" applyNumberFormat="1" applyFont="1" applyFill="1" applyBorder="1" applyAlignment="1" applyProtection="1">
      <alignment horizontal="center" vertical="center" wrapText="1" shrinkToFit="1"/>
      <protection locked="0"/>
    </xf>
    <xf numFmtId="0" fontId="3" fillId="3" borderId="12" xfId="2" applyFill="1" applyBorder="1" applyAlignment="1" applyProtection="1">
      <alignment horizontal="center"/>
      <protection locked="0"/>
    </xf>
    <xf numFmtId="0" fontId="3" fillId="3" borderId="34" xfId="2" applyFill="1" applyBorder="1" applyAlignment="1" applyProtection="1">
      <alignment horizontal="center"/>
      <protection locked="0"/>
    </xf>
    <xf numFmtId="165" fontId="3" fillId="0" borderId="0" xfId="2" applyNumberFormat="1" applyAlignment="1" applyProtection="1">
      <alignment horizontal="center"/>
    </xf>
    <xf numFmtId="0" fontId="3" fillId="0" borderId="0" xfId="2" applyAlignment="1" applyProtection="1">
      <alignment horizontal="center"/>
    </xf>
    <xf numFmtId="0" fontId="0" fillId="0" borderId="0" xfId="0" applyProtection="1"/>
    <xf numFmtId="0" fontId="3" fillId="0" borderId="14" xfId="2" applyBorder="1" applyAlignment="1" applyProtection="1">
      <alignment horizontal="center"/>
    </xf>
    <xf numFmtId="0" fontId="3" fillId="0" borderId="4" xfId="2" applyFont="1" applyBorder="1" applyAlignment="1" applyProtection="1">
      <alignment horizontal="left"/>
    </xf>
    <xf numFmtId="0" fontId="3" fillId="2" borderId="1" xfId="2" applyFill="1" applyBorder="1" applyAlignment="1" applyProtection="1"/>
    <xf numFmtId="0" fontId="3" fillId="2" borderId="14" xfId="2" applyFill="1" applyBorder="1" applyAlignment="1" applyProtection="1"/>
    <xf numFmtId="0" fontId="3" fillId="2" borderId="6" xfId="2" applyFill="1" applyBorder="1" applyAlignment="1" applyProtection="1"/>
    <xf numFmtId="0" fontId="3" fillId="2" borderId="11" xfId="2" applyFill="1" applyBorder="1" applyAlignment="1" applyProtection="1"/>
    <xf numFmtId="0" fontId="9" fillId="0" borderId="0" xfId="2" applyFont="1" applyAlignment="1" applyProtection="1">
      <alignment horizontal="center"/>
    </xf>
    <xf numFmtId="164" fontId="3" fillId="0" borderId="0" xfId="2" applyNumberFormat="1" applyProtection="1"/>
    <xf numFmtId="0" fontId="3" fillId="2" borderId="2" xfId="2" applyFont="1" applyFill="1" applyBorder="1" applyProtection="1"/>
    <xf numFmtId="0" fontId="3" fillId="2" borderId="7" xfId="2" applyFont="1" applyFill="1" applyBorder="1" applyProtection="1"/>
    <xf numFmtId="0" fontId="3" fillId="2" borderId="9" xfId="2" applyFill="1" applyBorder="1" applyProtection="1"/>
    <xf numFmtId="0" fontId="3" fillId="2" borderId="3" xfId="2" applyFill="1" applyBorder="1" applyProtection="1"/>
    <xf numFmtId="0" fontId="21" fillId="2" borderId="3" xfId="2" applyFont="1" applyFill="1" applyBorder="1" applyAlignment="1" applyProtection="1">
      <alignment horizontal="left" vertical="center"/>
    </xf>
    <xf numFmtId="0" fontId="19" fillId="2" borderId="3" xfId="2" applyFont="1" applyFill="1" applyBorder="1" applyAlignment="1" applyProtection="1">
      <alignment horizontal="center" vertical="center"/>
    </xf>
    <xf numFmtId="0" fontId="19" fillId="2" borderId="26" xfId="2" applyFont="1" applyFill="1" applyBorder="1" applyAlignment="1" applyProtection="1">
      <alignment horizontal="center" vertical="center"/>
    </xf>
    <xf numFmtId="0" fontId="3" fillId="2" borderId="1" xfId="2" applyFont="1" applyFill="1" applyBorder="1" applyProtection="1"/>
    <xf numFmtId="0" fontId="3" fillId="2" borderId="14" xfId="2" applyFill="1" applyBorder="1" applyProtection="1"/>
    <xf numFmtId="164" fontId="3" fillId="2" borderId="11" xfId="2" applyNumberFormat="1" applyFill="1" applyBorder="1" applyProtection="1"/>
    <xf numFmtId="0" fontId="9" fillId="2" borderId="10" xfId="2" applyFont="1" applyFill="1" applyBorder="1" applyAlignment="1" applyProtection="1">
      <alignment horizontal="center"/>
    </xf>
    <xf numFmtId="0" fontId="9" fillId="2" borderId="0" xfId="2" applyFont="1" applyFill="1" applyBorder="1" applyAlignment="1" applyProtection="1">
      <alignment horizontal="center"/>
    </xf>
    <xf numFmtId="164" fontId="9" fillId="2" borderId="0" xfId="2" applyNumberFormat="1" applyFont="1" applyFill="1" applyBorder="1" applyAlignment="1" applyProtection="1">
      <alignment horizontal="center"/>
    </xf>
    <xf numFmtId="164" fontId="9" fillId="2" borderId="11" xfId="2" applyNumberFormat="1" applyFont="1" applyFill="1" applyBorder="1" applyAlignment="1" applyProtection="1">
      <alignment horizontal="center"/>
    </xf>
    <xf numFmtId="0" fontId="16" fillId="2" borderId="10" xfId="2" applyFont="1" applyFill="1" applyBorder="1" applyAlignment="1" applyProtection="1">
      <alignment horizontal="center"/>
    </xf>
    <xf numFmtId="0" fontId="3" fillId="2" borderId="0" xfId="2" applyFont="1" applyFill="1" applyBorder="1" applyAlignment="1" applyProtection="1">
      <alignment horizontal="center"/>
    </xf>
    <xf numFmtId="164" fontId="3" fillId="2" borderId="0" xfId="2" applyNumberFormat="1" applyFont="1" applyFill="1" applyBorder="1" applyAlignment="1" applyProtection="1">
      <alignment horizontal="center"/>
    </xf>
    <xf numFmtId="164" fontId="3" fillId="2" borderId="11" xfId="2" applyNumberFormat="1" applyFont="1" applyFill="1" applyBorder="1" applyAlignment="1" applyProtection="1">
      <alignment horizontal="center"/>
    </xf>
    <xf numFmtId="164" fontId="3" fillId="2" borderId="0" xfId="2" applyNumberFormat="1" applyFill="1" applyBorder="1" applyAlignment="1" applyProtection="1">
      <alignment horizontal="center"/>
    </xf>
    <xf numFmtId="0" fontId="3" fillId="2" borderId="2" xfId="2" applyFill="1" applyBorder="1" applyAlignment="1" applyProtection="1">
      <alignment horizontal="center"/>
    </xf>
    <xf numFmtId="0" fontId="3" fillId="2" borderId="4" xfId="2" applyFill="1" applyBorder="1" applyAlignment="1" applyProtection="1">
      <alignment horizontal="center"/>
    </xf>
    <xf numFmtId="164" fontId="3" fillId="2" borderId="7" xfId="2" applyNumberFormat="1" applyFont="1" applyFill="1" applyBorder="1" applyAlignment="1" applyProtection="1">
      <alignment horizontal="center"/>
    </xf>
    <xf numFmtId="0" fontId="3" fillId="0" borderId="4" xfId="2" applyBorder="1" applyAlignment="1" applyProtection="1">
      <alignment horizontal="center"/>
    </xf>
    <xf numFmtId="165" fontId="9" fillId="0" borderId="9" xfId="2" applyNumberFormat="1" applyFont="1" applyBorder="1" applyAlignment="1" applyProtection="1">
      <alignment horizontal="center"/>
    </xf>
    <xf numFmtId="0" fontId="9" fillId="0" borderId="3" xfId="2" applyFont="1" applyBorder="1" applyAlignment="1" applyProtection="1">
      <alignment horizontal="center"/>
    </xf>
    <xf numFmtId="165" fontId="3" fillId="0" borderId="0" xfId="2" applyNumberFormat="1" applyAlignment="1" applyProtection="1">
      <alignment horizontal="center" wrapText="1"/>
    </xf>
    <xf numFmtId="14" fontId="3" fillId="0" borderId="0" xfId="2" applyNumberFormat="1" applyProtection="1"/>
    <xf numFmtId="0" fontId="3" fillId="0" borderId="6" xfId="2" applyBorder="1" applyAlignment="1" applyProtection="1">
      <alignment horizontal="center"/>
    </xf>
    <xf numFmtId="164" fontId="18" fillId="0" borderId="10" xfId="2" applyNumberFormat="1" applyFont="1" applyBorder="1" applyAlignment="1" applyProtection="1">
      <alignment horizontal="center"/>
    </xf>
    <xf numFmtId="0" fontId="10" fillId="0" borderId="0" xfId="2" applyFont="1" applyBorder="1" applyAlignment="1" applyProtection="1">
      <alignment horizontal="left"/>
    </xf>
    <xf numFmtId="0" fontId="3" fillId="0" borderId="0" xfId="2" applyBorder="1" applyAlignment="1" applyProtection="1">
      <alignment horizontal="center"/>
    </xf>
    <xf numFmtId="0" fontId="3" fillId="0" borderId="11" xfId="2" applyBorder="1" applyAlignment="1" applyProtection="1">
      <alignment horizontal="center"/>
    </xf>
    <xf numFmtId="0" fontId="3" fillId="0" borderId="7" xfId="2" applyBorder="1" applyAlignment="1" applyProtection="1">
      <alignment horizontal="center"/>
    </xf>
    <xf numFmtId="0" fontId="3" fillId="8" borderId="0" xfId="2" applyFill="1" applyProtection="1"/>
    <xf numFmtId="0" fontId="6" fillId="8" borderId="0" xfId="2" applyFont="1" applyFill="1" applyProtection="1"/>
    <xf numFmtId="0" fontId="18" fillId="8" borderId="0" xfId="2" applyFont="1" applyFill="1" applyProtection="1"/>
    <xf numFmtId="0" fontId="3" fillId="8" borderId="1" xfId="2" applyFill="1" applyBorder="1" applyProtection="1"/>
    <xf numFmtId="0" fontId="3" fillId="8" borderId="14" xfId="2" applyFill="1" applyBorder="1" applyProtection="1"/>
    <xf numFmtId="0" fontId="18" fillId="8" borderId="14" xfId="2" applyFont="1" applyFill="1" applyBorder="1" applyProtection="1"/>
    <xf numFmtId="0" fontId="3" fillId="8" borderId="6" xfId="2" applyFill="1" applyBorder="1" applyProtection="1"/>
    <xf numFmtId="0" fontId="3" fillId="8" borderId="10" xfId="2" applyFill="1" applyBorder="1" applyProtection="1"/>
    <xf numFmtId="0" fontId="7" fillId="8" borderId="0" xfId="2" applyFont="1" applyFill="1" applyBorder="1" applyProtection="1"/>
    <xf numFmtId="0" fontId="3" fillId="8" borderId="0" xfId="2" applyFill="1" applyBorder="1" applyProtection="1"/>
    <xf numFmtId="0" fontId="18" fillId="8" borderId="0" xfId="2" applyFont="1" applyFill="1" applyBorder="1" applyProtection="1"/>
    <xf numFmtId="0" fontId="3" fillId="8" borderId="11" xfId="2" applyFill="1" applyBorder="1" applyProtection="1"/>
    <xf numFmtId="0" fontId="8" fillId="8" borderId="0" xfId="2" applyFont="1" applyFill="1" applyProtection="1"/>
    <xf numFmtId="0" fontId="3" fillId="8" borderId="2" xfId="2" applyFill="1" applyBorder="1" applyProtection="1"/>
    <xf numFmtId="0" fontId="18" fillId="8" borderId="4" xfId="2" applyFont="1" applyFill="1" applyBorder="1" applyProtection="1"/>
    <xf numFmtId="0" fontId="3" fillId="8" borderId="4" xfId="2" applyFill="1" applyBorder="1" applyProtection="1"/>
    <xf numFmtId="0" fontId="3" fillId="8" borderId="7" xfId="2" applyFill="1" applyBorder="1" applyProtection="1"/>
    <xf numFmtId="0" fontId="7" fillId="8" borderId="14" xfId="2" applyFont="1" applyFill="1" applyBorder="1" applyProtection="1"/>
    <xf numFmtId="0" fontId="24" fillId="8" borderId="0" xfId="2" applyFont="1" applyFill="1" applyBorder="1" applyProtection="1"/>
    <xf numFmtId="0" fontId="3" fillId="8" borderId="0" xfId="2" applyFont="1" applyFill="1" applyBorder="1" applyProtection="1"/>
    <xf numFmtId="0" fontId="3" fillId="8" borderId="1" xfId="2" applyFont="1" applyFill="1" applyBorder="1" applyProtection="1"/>
    <xf numFmtId="0" fontId="3" fillId="8" borderId="14" xfId="2" applyFont="1" applyFill="1" applyBorder="1" applyProtection="1"/>
    <xf numFmtId="0" fontId="3" fillId="8" borderId="6" xfId="2" applyFont="1" applyFill="1" applyBorder="1" applyProtection="1"/>
    <xf numFmtId="0" fontId="3" fillId="8" borderId="0" xfId="2" applyFont="1" applyFill="1" applyProtection="1"/>
    <xf numFmtId="0" fontId="3" fillId="8" borderId="10" xfId="2" applyFont="1" applyFill="1" applyBorder="1" applyProtection="1"/>
    <xf numFmtId="0" fontId="3" fillId="8" borderId="11" xfId="2" applyFont="1" applyFill="1" applyBorder="1" applyProtection="1"/>
    <xf numFmtId="0" fontId="3" fillId="8" borderId="36" xfId="2" applyFill="1" applyBorder="1" applyProtection="1"/>
    <xf numFmtId="0" fontId="25" fillId="8" borderId="0" xfId="2" applyFont="1" applyFill="1" applyProtection="1"/>
    <xf numFmtId="0" fontId="0" fillId="8" borderId="0" xfId="0" applyFill="1" applyBorder="1"/>
    <xf numFmtId="0" fontId="3" fillId="0" borderId="0" xfId="2" applyFont="1" applyAlignment="1" applyProtection="1">
      <alignment horizontal="center"/>
    </xf>
    <xf numFmtId="1" fontId="3" fillId="2" borderId="0" xfId="2" applyNumberFormat="1" applyFill="1" applyBorder="1" applyProtection="1"/>
    <xf numFmtId="0" fontId="9" fillId="4" borderId="0" xfId="2" applyFont="1" applyFill="1" applyBorder="1" applyProtection="1"/>
    <xf numFmtId="0" fontId="3" fillId="4" borderId="0" xfId="2" applyFill="1" applyBorder="1" applyProtection="1"/>
    <xf numFmtId="0" fontId="7" fillId="6" borderId="26" xfId="2" applyFont="1" applyFill="1" applyBorder="1" applyProtection="1"/>
    <xf numFmtId="0" fontId="7" fillId="6" borderId="5" xfId="2" applyFont="1" applyFill="1" applyBorder="1" applyProtection="1"/>
    <xf numFmtId="0" fontId="3" fillId="0" borderId="0" xfId="2" applyAlignment="1" applyProtection="1">
      <alignment horizontal="left"/>
    </xf>
    <xf numFmtId="0" fontId="9" fillId="2" borderId="1" xfId="2" applyFont="1" applyFill="1" applyBorder="1" applyProtection="1"/>
    <xf numFmtId="0" fontId="9" fillId="2" borderId="14" xfId="2" applyFont="1" applyFill="1" applyBorder="1" applyProtection="1"/>
    <xf numFmtId="0" fontId="11" fillId="2" borderId="10" xfId="2" applyFont="1" applyFill="1" applyBorder="1" applyProtection="1"/>
    <xf numFmtId="0" fontId="9" fillId="2" borderId="0" xfId="2" applyFont="1" applyFill="1" applyBorder="1" applyProtection="1"/>
    <xf numFmtId="0" fontId="3" fillId="2" borderId="2" xfId="2" applyFill="1" applyBorder="1" applyProtection="1"/>
    <xf numFmtId="0" fontId="3" fillId="2" borderId="7" xfId="2" applyFill="1" applyBorder="1" applyProtection="1"/>
    <xf numFmtId="0" fontId="3" fillId="0" borderId="0" xfId="2" applyAlignment="1" applyProtection="1">
      <alignment horizontal="center"/>
    </xf>
    <xf numFmtId="0" fontId="3" fillId="0" borderId="14" xfId="2" applyBorder="1" applyProtection="1"/>
    <xf numFmtId="0" fontId="3" fillId="0" borderId="6" xfId="2" applyBorder="1" applyProtection="1"/>
    <xf numFmtId="0" fontId="19" fillId="3" borderId="43" xfId="2" applyFont="1" applyFill="1" applyBorder="1" applyAlignment="1" applyProtection="1">
      <alignment horizontal="left"/>
      <protection locked="0"/>
    </xf>
    <xf numFmtId="0" fontId="3" fillId="3" borderId="43" xfId="2" applyFont="1" applyFill="1" applyBorder="1" applyAlignment="1" applyProtection="1">
      <alignment horizontal="left"/>
      <protection locked="0"/>
    </xf>
    <xf numFmtId="0" fontId="7" fillId="6" borderId="5" xfId="2" applyFont="1" applyFill="1" applyBorder="1" applyAlignment="1" applyProtection="1">
      <alignment horizontal="center"/>
    </xf>
    <xf numFmtId="0" fontId="7" fillId="6" borderId="17" xfId="2" applyFont="1" applyFill="1" applyBorder="1" applyAlignment="1" applyProtection="1"/>
    <xf numFmtId="0" fontId="7" fillId="6" borderId="3" xfId="2" applyFont="1" applyFill="1" applyBorder="1" applyAlignment="1" applyProtection="1">
      <alignment horizontal="center" vertical="center"/>
    </xf>
    <xf numFmtId="168" fontId="7" fillId="0" borderId="15" xfId="2" applyNumberFormat="1" applyFont="1" applyFill="1" applyBorder="1" applyAlignment="1" applyProtection="1">
      <alignment horizontal="center" vertical="center"/>
    </xf>
    <xf numFmtId="168" fontId="7" fillId="0" borderId="43" xfId="2" applyNumberFormat="1" applyFont="1" applyFill="1" applyBorder="1" applyAlignment="1" applyProtection="1">
      <alignment horizontal="center" vertical="center"/>
    </xf>
    <xf numFmtId="168" fontId="7" fillId="0" borderId="44" xfId="2" applyNumberFormat="1" applyFont="1" applyFill="1" applyBorder="1" applyAlignment="1" applyProtection="1">
      <alignment horizontal="center" vertical="center"/>
    </xf>
    <xf numFmtId="0" fontId="3" fillId="3" borderId="21" xfId="2" applyFont="1" applyFill="1" applyBorder="1" applyAlignment="1" applyProtection="1">
      <alignment horizontal="left"/>
      <protection locked="0"/>
    </xf>
    <xf numFmtId="0" fontId="3" fillId="3" borderId="44" xfId="2" applyFont="1" applyFill="1" applyBorder="1" applyAlignment="1" applyProtection="1">
      <alignment horizontal="left"/>
      <protection locked="0"/>
    </xf>
    <xf numFmtId="0" fontId="3" fillId="3" borderId="23" xfId="2" applyFont="1" applyFill="1" applyBorder="1" applyAlignment="1" applyProtection="1">
      <alignment horizontal="left"/>
      <protection locked="0"/>
    </xf>
    <xf numFmtId="0" fontId="7" fillId="4" borderId="5" xfId="2" applyFont="1" applyFill="1" applyBorder="1" applyAlignment="1" applyProtection="1">
      <alignment horizontal="center"/>
    </xf>
    <xf numFmtId="0" fontId="19" fillId="3" borderId="21" xfId="2" applyFont="1" applyFill="1" applyBorder="1" applyAlignment="1" applyProtection="1">
      <alignment horizontal="left"/>
      <protection locked="0"/>
    </xf>
    <xf numFmtId="0" fontId="7" fillId="6" borderId="26" xfId="2" applyFont="1" applyFill="1" applyBorder="1" applyAlignment="1" applyProtection="1">
      <alignment horizontal="left"/>
    </xf>
    <xf numFmtId="169" fontId="7" fillId="4" borderId="5" xfId="2" applyNumberFormat="1" applyFont="1" applyFill="1" applyBorder="1" applyAlignment="1" applyProtection="1">
      <alignment horizontal="center" vertical="center"/>
    </xf>
    <xf numFmtId="169" fontId="7" fillId="4" borderId="8" xfId="2" applyNumberFormat="1" applyFont="1" applyFill="1" applyBorder="1" applyAlignment="1" applyProtection="1">
      <alignment horizontal="center" vertical="center"/>
    </xf>
    <xf numFmtId="0" fontId="7" fillId="6" borderId="6" xfId="2" applyFont="1" applyFill="1" applyBorder="1" applyAlignment="1" applyProtection="1">
      <alignment horizontal="center"/>
    </xf>
    <xf numFmtId="0" fontId="3" fillId="0" borderId="14" xfId="2" applyBorder="1" applyProtection="1"/>
    <xf numFmtId="0" fontId="3" fillId="0" borderId="6" xfId="2" applyBorder="1" applyProtection="1"/>
    <xf numFmtId="0" fontId="7" fillId="6" borderId="6" xfId="2" applyFont="1" applyFill="1" applyBorder="1" applyAlignment="1" applyProtection="1">
      <alignment horizontal="center"/>
    </xf>
    <xf numFmtId="0" fontId="7" fillId="6" borderId="5" xfId="2" applyFont="1" applyFill="1" applyBorder="1" applyAlignment="1" applyProtection="1">
      <alignment horizontal="center" vertical="center"/>
    </xf>
    <xf numFmtId="0" fontId="7" fillId="6" borderId="39" xfId="2" applyFont="1" applyFill="1" applyBorder="1" applyAlignment="1" applyProtection="1">
      <alignment vertical="center"/>
    </xf>
    <xf numFmtId="168" fontId="7" fillId="0" borderId="49" xfId="2" applyNumberFormat="1" applyFont="1" applyFill="1" applyBorder="1" applyAlignment="1" applyProtection="1">
      <alignment vertical="center"/>
    </xf>
    <xf numFmtId="168" fontId="7" fillId="0" borderId="12" xfId="2" applyNumberFormat="1" applyFont="1" applyFill="1" applyBorder="1" applyAlignment="1" applyProtection="1">
      <alignment vertical="center"/>
    </xf>
    <xf numFmtId="168" fontId="7" fillId="0" borderId="13" xfId="2" applyNumberFormat="1" applyFont="1" applyFill="1" applyBorder="1" applyAlignment="1" applyProtection="1">
      <alignment horizontal="center" vertical="center"/>
    </xf>
    <xf numFmtId="0" fontId="13" fillId="0" borderId="11" xfId="2" applyFont="1" applyBorder="1" applyAlignment="1" applyProtection="1">
      <alignment vertical="center"/>
    </xf>
    <xf numFmtId="0" fontId="26" fillId="0" borderId="0" xfId="2" applyFont="1" applyFill="1" applyBorder="1" applyProtection="1"/>
    <xf numFmtId="0" fontId="3" fillId="0" borderId="0" xfId="2" applyFont="1" applyBorder="1" applyAlignment="1" applyProtection="1"/>
    <xf numFmtId="0" fontId="3" fillId="0" borderId="4" xfId="2" applyBorder="1" applyProtection="1"/>
    <xf numFmtId="0" fontId="3" fillId="0" borderId="7" xfId="2" applyBorder="1" applyProtection="1"/>
    <xf numFmtId="0" fontId="13" fillId="0" borderId="4" xfId="2" applyFont="1" applyBorder="1" applyAlignment="1" applyProtection="1">
      <alignment vertical="center"/>
    </xf>
    <xf numFmtId="0" fontId="13" fillId="0" borderId="7" xfId="2" applyFont="1" applyBorder="1" applyAlignment="1" applyProtection="1">
      <alignment vertical="center"/>
    </xf>
    <xf numFmtId="0" fontId="7" fillId="6" borderId="27" xfId="2" applyFont="1" applyFill="1" applyBorder="1" applyAlignment="1" applyProtection="1">
      <alignment vertical="center"/>
    </xf>
    <xf numFmtId="14" fontId="7" fillId="3" borderId="8" xfId="2" applyNumberFormat="1" applyFont="1" applyFill="1" applyBorder="1" applyAlignment="1" applyProtection="1">
      <alignment horizontal="center" vertical="center"/>
      <protection locked="0"/>
    </xf>
    <xf numFmtId="0" fontId="7" fillId="3" borderId="8" xfId="2" applyFont="1" applyFill="1" applyBorder="1" applyAlignment="1" applyProtection="1">
      <alignment horizontal="center" vertical="center"/>
      <protection locked="0"/>
    </xf>
    <xf numFmtId="0" fontId="6" fillId="6" borderId="18" xfId="0" applyFont="1" applyFill="1" applyBorder="1" applyAlignment="1" applyProtection="1">
      <alignment horizontal="center" vertical="center" wrapText="1" shrinkToFit="1"/>
    </xf>
    <xf numFmtId="164" fontId="7" fillId="3" borderId="47" xfId="0" applyNumberFormat="1" applyFont="1" applyFill="1" applyBorder="1" applyAlignment="1" applyProtection="1">
      <alignment horizontal="center" vertical="center" wrapText="1" shrinkToFit="1"/>
      <protection locked="0"/>
    </xf>
    <xf numFmtId="0" fontId="6" fillId="6" borderId="19" xfId="0" applyFont="1" applyFill="1" applyBorder="1" applyAlignment="1" applyProtection="1">
      <alignment horizontal="left" vertical="center" wrapText="1" shrinkToFit="1"/>
    </xf>
    <xf numFmtId="0" fontId="6" fillId="6" borderId="21" xfId="0" applyFont="1" applyFill="1" applyBorder="1" applyAlignment="1" applyProtection="1">
      <alignment horizontal="center" vertical="center" wrapText="1" shrinkToFit="1"/>
    </xf>
    <xf numFmtId="0" fontId="7" fillId="6" borderId="29" xfId="2" applyFont="1" applyFill="1" applyBorder="1" applyAlignment="1" applyProtection="1">
      <alignment horizontal="center" vertical="center"/>
    </xf>
    <xf numFmtId="0" fontId="7" fillId="6" borderId="25" xfId="2" applyFont="1" applyFill="1" applyBorder="1" applyAlignment="1" applyProtection="1">
      <alignment horizontal="center" vertical="center"/>
    </xf>
    <xf numFmtId="0" fontId="6" fillId="6" borderId="24" xfId="0" applyFont="1" applyFill="1" applyBorder="1" applyAlignment="1" applyProtection="1">
      <alignment horizontal="left" vertical="center" wrapText="1" shrinkToFit="1"/>
    </xf>
    <xf numFmtId="0" fontId="7" fillId="6" borderId="55" xfId="2" applyFont="1" applyFill="1" applyBorder="1" applyAlignment="1" applyProtection="1">
      <alignment vertical="center"/>
    </xf>
    <xf numFmtId="0" fontId="6" fillId="6" borderId="24" xfId="0" applyFont="1" applyFill="1" applyBorder="1" applyAlignment="1" applyProtection="1">
      <alignment horizontal="left" vertical="center" wrapText="1" shrinkToFit="1"/>
    </xf>
    <xf numFmtId="0" fontId="3" fillId="0" borderId="12" xfId="2" applyFont="1" applyFill="1" applyBorder="1" applyAlignment="1" applyProtection="1">
      <alignment horizontal="center"/>
    </xf>
    <xf numFmtId="0" fontId="3" fillId="0" borderId="0" xfId="2"/>
    <xf numFmtId="0" fontId="3" fillId="2" borderId="4" xfId="2" applyFont="1" applyFill="1" applyBorder="1" applyAlignment="1" applyProtection="1">
      <alignment horizontal="center"/>
    </xf>
    <xf numFmtId="0" fontId="8" fillId="3" borderId="43" xfId="2" applyFont="1" applyFill="1" applyBorder="1" applyAlignment="1" applyProtection="1">
      <alignment horizontal="left"/>
      <protection locked="0"/>
    </xf>
    <xf numFmtId="0" fontId="8" fillId="3" borderId="21" xfId="2" applyFont="1" applyFill="1" applyBorder="1" applyAlignment="1" applyProtection="1">
      <alignment horizontal="left"/>
      <protection locked="0"/>
    </xf>
    <xf numFmtId="0" fontId="3" fillId="0" borderId="0" xfId="2" applyAlignment="1" applyProtection="1">
      <alignment horizontal="center"/>
    </xf>
    <xf numFmtId="0" fontId="8" fillId="3" borderId="35" xfId="2" applyFont="1" applyFill="1" applyBorder="1" applyAlignment="1" applyProtection="1">
      <alignment horizontal="left"/>
      <protection locked="0"/>
    </xf>
    <xf numFmtId="0" fontId="8" fillId="3" borderId="33" xfId="2" applyFont="1" applyFill="1" applyBorder="1" applyAlignment="1" applyProtection="1">
      <alignment horizontal="left"/>
      <protection locked="0"/>
    </xf>
    <xf numFmtId="0" fontId="3" fillId="0" borderId="34" xfId="2" applyFont="1" applyFill="1" applyBorder="1" applyAlignment="1" applyProtection="1">
      <alignment horizontal="center"/>
      <protection locked="0"/>
    </xf>
    <xf numFmtId="0" fontId="16" fillId="2" borderId="0" xfId="2" applyFont="1" applyFill="1" applyBorder="1" applyAlignment="1" applyProtection="1">
      <alignment horizontal="center"/>
    </xf>
    <xf numFmtId="168" fontId="7" fillId="0" borderId="44" xfId="2" applyNumberFormat="1" applyFont="1" applyFill="1" applyBorder="1" applyAlignment="1" applyProtection="1">
      <alignment horizontal="center" vertical="center"/>
      <protection hidden="1"/>
    </xf>
    <xf numFmtId="0" fontId="3" fillId="0" borderId="40" xfId="2" applyBorder="1" applyAlignment="1" applyProtection="1">
      <alignment horizontal="center"/>
    </xf>
    <xf numFmtId="0" fontId="3" fillId="0" borderId="41" xfId="2" applyBorder="1" applyAlignment="1" applyProtection="1">
      <alignment horizontal="center"/>
    </xf>
    <xf numFmtId="0" fontId="3" fillId="0" borderId="38" xfId="2" applyBorder="1" applyAlignment="1" applyProtection="1">
      <alignment horizontal="center"/>
    </xf>
    <xf numFmtId="0" fontId="9" fillId="0" borderId="14" xfId="2" applyFont="1" applyBorder="1" applyAlignment="1" applyProtection="1">
      <alignment horizontal="left"/>
    </xf>
    <xf numFmtId="0" fontId="3" fillId="0" borderId="22" xfId="2" applyBorder="1" applyAlignment="1" applyProtection="1">
      <alignment horizontal="left"/>
    </xf>
    <xf numFmtId="14" fontId="3" fillId="10" borderId="12" xfId="2" applyNumberFormat="1" applyFill="1" applyBorder="1" applyAlignment="1" applyProtection="1">
      <alignment horizontal="center"/>
    </xf>
    <xf numFmtId="0" fontId="3" fillId="0" borderId="24" xfId="2" applyFont="1" applyBorder="1" applyAlignment="1" applyProtection="1">
      <alignment horizontal="left"/>
    </xf>
    <xf numFmtId="3" fontId="3" fillId="10" borderId="13" xfId="2" applyNumberFormat="1" applyFill="1" applyBorder="1" applyAlignment="1" applyProtection="1">
      <alignment horizontal="center"/>
    </xf>
    <xf numFmtId="0" fontId="3" fillId="0" borderId="19" xfId="2" applyFont="1" applyBorder="1" applyAlignment="1" applyProtection="1">
      <alignment horizontal="left"/>
    </xf>
    <xf numFmtId="14" fontId="3" fillId="3" borderId="28" xfId="2" applyNumberFormat="1" applyFill="1" applyBorder="1" applyAlignment="1" applyProtection="1">
      <alignment horizontal="center"/>
      <protection locked="0"/>
    </xf>
    <xf numFmtId="1" fontId="3" fillId="5" borderId="14" xfId="2" applyNumberFormat="1" applyFill="1" applyBorder="1" applyAlignment="1" applyProtection="1">
      <alignment horizontal="center" vertical="center"/>
    </xf>
    <xf numFmtId="0" fontId="9" fillId="6" borderId="14" xfId="2" applyFont="1" applyFill="1" applyBorder="1" applyAlignment="1" applyProtection="1">
      <alignment horizontal="center" vertical="center" wrapText="1"/>
    </xf>
    <xf numFmtId="0" fontId="9" fillId="6" borderId="6" xfId="2" applyFont="1" applyFill="1" applyBorder="1" applyAlignment="1" applyProtection="1">
      <alignment horizontal="center" vertical="center" wrapText="1"/>
    </xf>
    <xf numFmtId="1" fontId="3" fillId="5" borderId="0" xfId="2" applyNumberFormat="1" applyFill="1" applyBorder="1" applyAlignment="1" applyProtection="1">
      <alignment horizontal="center" vertical="center"/>
    </xf>
    <xf numFmtId="165" fontId="3" fillId="10" borderId="50" xfId="2" applyNumberFormat="1" applyFill="1" applyBorder="1" applyAlignment="1" applyProtection="1">
      <alignment horizontal="center"/>
    </xf>
    <xf numFmtId="165" fontId="3" fillId="10" borderId="59" xfId="2" applyNumberFormat="1" applyFill="1" applyBorder="1" applyAlignment="1" applyProtection="1">
      <alignment horizontal="center"/>
    </xf>
    <xf numFmtId="165" fontId="3" fillId="10" borderId="19" xfId="2" applyNumberFormat="1" applyFill="1" applyBorder="1" applyAlignment="1" applyProtection="1">
      <alignment horizontal="center"/>
    </xf>
    <xf numFmtId="1" fontId="3" fillId="0" borderId="4" xfId="2" applyNumberFormat="1" applyBorder="1" applyAlignment="1" applyProtection="1">
      <alignment horizontal="center"/>
    </xf>
    <xf numFmtId="0" fontId="0" fillId="0" borderId="4" xfId="0" applyBorder="1" applyProtection="1"/>
    <xf numFmtId="0" fontId="9" fillId="0" borderId="7" xfId="2" applyFont="1" applyBorder="1" applyAlignment="1" applyProtection="1">
      <alignment horizontal="center"/>
    </xf>
    <xf numFmtId="165" fontId="3" fillId="10" borderId="59" xfId="2" applyNumberFormat="1" applyFill="1" applyBorder="1" applyAlignment="1" applyProtection="1">
      <alignment horizontal="center"/>
      <protection locked="0"/>
    </xf>
    <xf numFmtId="1" fontId="3" fillId="5" borderId="4" xfId="2" applyNumberFormat="1" applyFill="1" applyBorder="1" applyAlignment="1" applyProtection="1">
      <alignment horizontal="center" vertical="center"/>
    </xf>
    <xf numFmtId="0" fontId="9" fillId="6" borderId="4" xfId="2" applyFont="1" applyFill="1" applyBorder="1" applyAlignment="1" applyProtection="1">
      <alignment horizontal="center" vertical="center"/>
    </xf>
    <xf numFmtId="0" fontId="9" fillId="6" borderId="7" xfId="2" applyFont="1" applyFill="1" applyBorder="1" applyAlignment="1" applyProtection="1">
      <alignment horizontal="center" vertical="center"/>
    </xf>
    <xf numFmtId="1" fontId="3" fillId="0" borderId="37" xfId="2" applyNumberFormat="1" applyFill="1" applyBorder="1" applyAlignment="1" applyProtection="1">
      <alignment horizontal="center" vertical="center"/>
    </xf>
    <xf numFmtId="0" fontId="3" fillId="0" borderId="56" xfId="2" applyFont="1" applyFill="1" applyBorder="1" applyAlignment="1" applyProtection="1">
      <alignment horizontal="center" vertical="center"/>
    </xf>
    <xf numFmtId="1" fontId="27" fillId="9" borderId="56" xfId="1" applyNumberFormat="1" applyFont="1" applyBorder="1" applyAlignment="1">
      <alignment horizontal="center" vertical="center"/>
    </xf>
    <xf numFmtId="1" fontId="3" fillId="0" borderId="0" xfId="2" applyNumberFormat="1" applyBorder="1" applyAlignment="1" applyProtection="1">
      <alignment horizontal="center" vertical="center"/>
    </xf>
    <xf numFmtId="1" fontId="0" fillId="0" borderId="0" xfId="0" applyNumberFormat="1" applyBorder="1" applyAlignment="1" applyProtection="1">
      <alignment horizontal="center" vertical="center"/>
    </xf>
    <xf numFmtId="1" fontId="0" fillId="0" borderId="11" xfId="0" applyNumberFormat="1" applyBorder="1" applyAlignment="1" applyProtection="1">
      <alignment horizontal="center" vertical="center"/>
    </xf>
    <xf numFmtId="1" fontId="27" fillId="9" borderId="20" xfId="1" applyNumberFormat="1" applyFont="1" applyBorder="1" applyAlignment="1">
      <alignment horizontal="center" vertical="center"/>
    </xf>
    <xf numFmtId="1" fontId="3" fillId="3" borderId="55" xfId="2" applyNumberFormat="1" applyFont="1" applyFill="1" applyBorder="1" applyAlignment="1" applyProtection="1">
      <alignment horizontal="center" vertical="center"/>
      <protection locked="0"/>
    </xf>
    <xf numFmtId="1" fontId="3" fillId="3" borderId="63" xfId="2" applyNumberFormat="1" applyFont="1" applyFill="1" applyBorder="1" applyAlignment="1" applyProtection="1">
      <alignment horizontal="center" vertical="center"/>
      <protection locked="0"/>
    </xf>
    <xf numFmtId="1" fontId="3" fillId="0" borderId="0" xfId="2" applyNumberFormat="1" applyFill="1" applyBorder="1" applyAlignment="1" applyProtection="1">
      <alignment horizontal="center" vertical="center"/>
    </xf>
    <xf numFmtId="1" fontId="3" fillId="3" borderId="64" xfId="2" applyNumberFormat="1" applyFont="1" applyFill="1" applyBorder="1" applyAlignment="1" applyProtection="1">
      <alignment horizontal="center" vertical="center"/>
      <protection locked="0"/>
    </xf>
    <xf numFmtId="0" fontId="34" fillId="0" borderId="0" xfId="5" applyFont="1" applyProtection="1">
      <protection locked="0"/>
    </xf>
    <xf numFmtId="0" fontId="34" fillId="0" borderId="0" xfId="5" applyFont="1" applyBorder="1" applyProtection="1">
      <protection locked="0"/>
    </xf>
    <xf numFmtId="0" fontId="34" fillId="0" borderId="0" xfId="5" applyFont="1" applyFill="1" applyBorder="1" applyProtection="1">
      <protection locked="0"/>
    </xf>
    <xf numFmtId="0" fontId="34" fillId="0" borderId="0" xfId="5" applyFont="1" applyFill="1" applyBorder="1" applyAlignment="1" applyProtection="1">
      <alignment wrapText="1"/>
      <protection locked="0"/>
    </xf>
    <xf numFmtId="0" fontId="2" fillId="0" borderId="0" xfId="6" applyFill="1"/>
    <xf numFmtId="0" fontId="2" fillId="0" borderId="0" xfId="5" applyFont="1" applyFill="1" applyBorder="1" applyProtection="1">
      <protection locked="0"/>
    </xf>
    <xf numFmtId="0" fontId="34" fillId="0" borderId="0" xfId="5" applyFont="1" applyFill="1" applyProtection="1">
      <protection locked="0"/>
    </xf>
    <xf numFmtId="0" fontId="2" fillId="0" borderId="0" xfId="6" applyFill="1" applyAlignment="1">
      <alignment wrapText="1"/>
    </xf>
    <xf numFmtId="0" fontId="2" fillId="0" borderId="0" xfId="6" applyFont="1" applyFill="1" applyAlignment="1">
      <alignment wrapText="1"/>
    </xf>
    <xf numFmtId="0" fontId="2" fillId="0" borderId="0" xfId="6" applyFont="1" applyFill="1"/>
    <xf numFmtId="0" fontId="35" fillId="0" borderId="20" xfId="5" applyFont="1" applyFill="1" applyBorder="1" applyAlignment="1" applyProtection="1">
      <alignment horizontal="center"/>
    </xf>
    <xf numFmtId="0" fontId="35" fillId="0" borderId="56" xfId="5" applyFont="1" applyFill="1" applyBorder="1" applyAlignment="1" applyProtection="1">
      <alignment horizontal="center"/>
    </xf>
    <xf numFmtId="0" fontId="34" fillId="0" borderId="0" xfId="5" applyFont="1" applyProtection="1"/>
    <xf numFmtId="0" fontId="35" fillId="0" borderId="0" xfId="5" applyFont="1" applyProtection="1"/>
    <xf numFmtId="0" fontId="36" fillId="0" borderId="0" xfId="5" applyFont="1" applyFill="1" applyBorder="1" applyProtection="1"/>
    <xf numFmtId="0" fontId="34" fillId="0" borderId="0" xfId="5" applyFont="1" applyAlignment="1" applyProtection="1">
      <alignment horizontal="left"/>
    </xf>
    <xf numFmtId="0" fontId="36" fillId="0" borderId="0" xfId="5" applyFont="1" applyProtection="1">
      <protection locked="0"/>
    </xf>
    <xf numFmtId="0" fontId="36" fillId="0" borderId="0" xfId="5" applyFont="1" applyProtection="1"/>
    <xf numFmtId="0" fontId="38" fillId="0" borderId="0" xfId="7" applyFont="1" applyAlignment="1" applyProtection="1"/>
    <xf numFmtId="0" fontId="39" fillId="0" borderId="0" xfId="5" applyFont="1" applyProtection="1"/>
    <xf numFmtId="0" fontId="1" fillId="0" borderId="0" xfId="5" applyFont="1" applyFill="1" applyProtection="1">
      <protection locked="0"/>
    </xf>
    <xf numFmtId="0" fontId="1" fillId="0" borderId="0" xfId="6" applyFont="1" applyFill="1"/>
    <xf numFmtId="0" fontId="11" fillId="4" borderId="2" xfId="4" applyFont="1" applyFill="1" applyBorder="1" applyAlignment="1" applyProtection="1">
      <alignment horizontal="left" vertical="top" wrapText="1"/>
    </xf>
    <xf numFmtId="0" fontId="11" fillId="4" borderId="4" xfId="4" applyFont="1" applyFill="1" applyBorder="1" applyAlignment="1" applyProtection="1">
      <alignment horizontal="left" vertical="top" wrapText="1"/>
    </xf>
    <xf numFmtId="0" fontId="11" fillId="4" borderId="7" xfId="4" applyFont="1" applyFill="1" applyBorder="1" applyAlignment="1" applyProtection="1">
      <alignment horizontal="left" vertical="top" wrapText="1"/>
    </xf>
    <xf numFmtId="0" fontId="11" fillId="4" borderId="10" xfId="2" applyFont="1" applyFill="1" applyBorder="1" applyAlignment="1" applyProtection="1">
      <alignment horizontal="left" vertical="top" wrapText="1"/>
    </xf>
    <xf numFmtId="0" fontId="11" fillId="4" borderId="0" xfId="2" applyFont="1" applyFill="1" applyBorder="1" applyAlignment="1" applyProtection="1">
      <alignment horizontal="left" vertical="top" wrapText="1"/>
    </xf>
    <xf numFmtId="0" fontId="11" fillId="4" borderId="11" xfId="2" applyFont="1" applyFill="1" applyBorder="1" applyAlignment="1" applyProtection="1">
      <alignment horizontal="left" vertical="top" wrapText="1"/>
    </xf>
    <xf numFmtId="0" fontId="23" fillId="4" borderId="1" xfId="2" applyFont="1" applyFill="1" applyBorder="1" applyAlignment="1" applyProtection="1">
      <alignment horizontal="left" vertical="top" wrapText="1"/>
    </xf>
    <xf numFmtId="0" fontId="23" fillId="4" borderId="14" xfId="2" applyFont="1" applyFill="1" applyBorder="1" applyAlignment="1" applyProtection="1">
      <alignment horizontal="left" vertical="top" wrapText="1"/>
    </xf>
    <xf numFmtId="0" fontId="23" fillId="4" borderId="6" xfId="2" applyFont="1" applyFill="1" applyBorder="1" applyAlignment="1" applyProtection="1">
      <alignment horizontal="left" vertical="top" wrapText="1"/>
    </xf>
    <xf numFmtId="0" fontId="3" fillId="4" borderId="1" xfId="4" applyFill="1" applyBorder="1" applyAlignment="1" applyProtection="1">
      <alignment horizontal="left" vertical="top" wrapText="1"/>
    </xf>
    <xf numFmtId="0" fontId="3" fillId="4" borderId="14" xfId="4" applyFill="1" applyBorder="1" applyAlignment="1" applyProtection="1">
      <alignment horizontal="left" vertical="top" wrapText="1"/>
    </xf>
    <xf numFmtId="0" fontId="3" fillId="4" borderId="6" xfId="4" applyFill="1" applyBorder="1" applyAlignment="1" applyProtection="1">
      <alignment horizontal="left" vertical="top" wrapText="1"/>
    </xf>
    <xf numFmtId="0" fontId="3" fillId="4" borderId="2" xfId="4" applyFill="1" applyBorder="1" applyAlignment="1" applyProtection="1">
      <alignment horizontal="left" vertical="top" wrapText="1"/>
    </xf>
    <xf numFmtId="0" fontId="3" fillId="4" borderId="4" xfId="4" applyFill="1" applyBorder="1" applyAlignment="1" applyProtection="1">
      <alignment horizontal="left" vertical="top" wrapText="1"/>
    </xf>
    <xf numFmtId="0" fontId="3" fillId="4" borderId="7" xfId="4" applyFill="1" applyBorder="1" applyAlignment="1" applyProtection="1">
      <alignment horizontal="left" vertical="top" wrapText="1"/>
    </xf>
    <xf numFmtId="0" fontId="11" fillId="4" borderId="9" xfId="2" applyFont="1" applyFill="1" applyBorder="1" applyAlignment="1" applyProtection="1">
      <alignment horizontal="left" vertical="top" wrapText="1"/>
    </xf>
    <xf numFmtId="0" fontId="11" fillId="4" borderId="3" xfId="2" applyFont="1" applyFill="1" applyBorder="1" applyAlignment="1" applyProtection="1">
      <alignment horizontal="left" vertical="top" wrapText="1"/>
    </xf>
    <xf numFmtId="0" fontId="11" fillId="4" borderId="26" xfId="2" applyFont="1" applyFill="1" applyBorder="1" applyAlignment="1" applyProtection="1">
      <alignment horizontal="left" vertical="top" wrapText="1"/>
    </xf>
    <xf numFmtId="0" fontId="11" fillId="4" borderId="2" xfId="2" applyFont="1" applyFill="1" applyBorder="1" applyAlignment="1" applyProtection="1">
      <alignment horizontal="left" vertical="top" wrapText="1"/>
    </xf>
    <xf numFmtId="0" fontId="11" fillId="4" borderId="4" xfId="2" applyFont="1" applyFill="1" applyBorder="1" applyAlignment="1" applyProtection="1">
      <alignment horizontal="left" vertical="top" wrapText="1"/>
    </xf>
    <xf numFmtId="0" fontId="11" fillId="4" borderId="7" xfId="2" applyFont="1" applyFill="1" applyBorder="1" applyAlignment="1" applyProtection="1">
      <alignment horizontal="left" vertical="top" wrapText="1"/>
    </xf>
    <xf numFmtId="0" fontId="9" fillId="4" borderId="9" xfId="2" applyFont="1" applyFill="1" applyBorder="1" applyAlignment="1" applyProtection="1">
      <alignment horizontal="left" vertical="top" wrapText="1"/>
    </xf>
    <xf numFmtId="0" fontId="9" fillId="4" borderId="3" xfId="2" applyFont="1" applyFill="1" applyBorder="1" applyAlignment="1" applyProtection="1">
      <alignment horizontal="left" vertical="top" wrapText="1"/>
    </xf>
    <xf numFmtId="0" fontId="9" fillId="4" borderId="26" xfId="2" applyFont="1" applyFill="1" applyBorder="1" applyAlignment="1" applyProtection="1">
      <alignment horizontal="left" vertical="top" wrapText="1"/>
    </xf>
    <xf numFmtId="0" fontId="3" fillId="4" borderId="1" xfId="2" applyFill="1" applyBorder="1" applyAlignment="1" applyProtection="1">
      <alignment horizontal="left" vertical="top" wrapText="1"/>
    </xf>
    <xf numFmtId="0" fontId="3" fillId="4" borderId="14" xfId="2" applyFill="1" applyBorder="1" applyAlignment="1" applyProtection="1">
      <alignment horizontal="left" vertical="top" wrapText="1"/>
    </xf>
    <xf numFmtId="0" fontId="3" fillId="4" borderId="6" xfId="2" applyFill="1" applyBorder="1" applyAlignment="1" applyProtection="1">
      <alignment horizontal="left" vertical="top" wrapText="1"/>
    </xf>
    <xf numFmtId="0" fontId="3" fillId="4" borderId="2" xfId="2" applyFill="1" applyBorder="1" applyAlignment="1" applyProtection="1">
      <alignment horizontal="left" vertical="top" wrapText="1"/>
    </xf>
    <xf numFmtId="0" fontId="3" fillId="4" borderId="4" xfId="2" applyFill="1" applyBorder="1" applyAlignment="1" applyProtection="1">
      <alignment horizontal="left" vertical="top" wrapText="1"/>
    </xf>
    <xf numFmtId="0" fontId="3" fillId="4" borderId="7" xfId="2" applyFill="1" applyBorder="1" applyAlignment="1" applyProtection="1">
      <alignment horizontal="left" vertical="top" wrapText="1"/>
    </xf>
    <xf numFmtId="0" fontId="0" fillId="0" borderId="1" xfId="0" applyBorder="1" applyAlignment="1">
      <alignment horizontal="left" wrapText="1"/>
    </xf>
    <xf numFmtId="0" fontId="0" fillId="0" borderId="14" xfId="0" applyBorder="1" applyAlignment="1">
      <alignment horizontal="left" wrapText="1"/>
    </xf>
    <xf numFmtId="0" fontId="0" fillId="0" borderId="6" xfId="0" applyBorder="1" applyAlignment="1">
      <alignment horizontal="left" wrapText="1"/>
    </xf>
    <xf numFmtId="0" fontId="0" fillId="0" borderId="10" xfId="0" applyBorder="1" applyAlignment="1">
      <alignment horizontal="left" wrapText="1"/>
    </xf>
    <xf numFmtId="0" fontId="0" fillId="0" borderId="0" xfId="0" applyBorder="1" applyAlignment="1">
      <alignment horizontal="left" wrapText="1"/>
    </xf>
    <xf numFmtId="0" fontId="0" fillId="0" borderId="11" xfId="0"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7" xfId="0" applyBorder="1" applyAlignment="1">
      <alignment horizontal="left" wrapText="1"/>
    </xf>
    <xf numFmtId="0" fontId="3" fillId="0" borderId="14" xfId="2" applyBorder="1" applyProtection="1"/>
    <xf numFmtId="0" fontId="3" fillId="0" borderId="6" xfId="2" applyBorder="1" applyProtection="1"/>
    <xf numFmtId="0" fontId="3" fillId="4" borderId="1" xfId="2" applyFont="1" applyFill="1" applyBorder="1" applyAlignment="1" applyProtection="1">
      <alignment horizontal="left" vertical="top" wrapText="1"/>
    </xf>
    <xf numFmtId="0" fontId="3" fillId="4" borderId="14" xfId="2" applyFont="1" applyFill="1" applyBorder="1" applyAlignment="1" applyProtection="1">
      <alignment horizontal="left" vertical="top" wrapText="1"/>
    </xf>
    <xf numFmtId="0" fontId="3" fillId="4" borderId="6" xfId="2" applyFont="1" applyFill="1" applyBorder="1" applyAlignment="1" applyProtection="1">
      <alignment horizontal="left" vertical="top" wrapText="1"/>
    </xf>
    <xf numFmtId="0" fontId="3" fillId="4" borderId="2" xfId="2" applyFont="1" applyFill="1" applyBorder="1" applyAlignment="1" applyProtection="1">
      <alignment horizontal="left" vertical="top" wrapText="1"/>
    </xf>
    <xf numFmtId="0" fontId="3" fillId="4" borderId="4" xfId="2" applyFont="1" applyFill="1" applyBorder="1" applyAlignment="1" applyProtection="1">
      <alignment horizontal="left" vertical="top" wrapText="1"/>
    </xf>
    <xf numFmtId="0" fontId="3" fillId="4" borderId="7" xfId="2" applyFont="1" applyFill="1" applyBorder="1" applyAlignment="1" applyProtection="1">
      <alignment horizontal="left" vertical="top" wrapText="1"/>
    </xf>
    <xf numFmtId="0" fontId="3" fillId="4" borderId="9" xfId="2" applyFont="1" applyFill="1" applyBorder="1" applyAlignment="1" applyProtection="1">
      <alignment horizontal="left" vertical="top" wrapText="1"/>
    </xf>
    <xf numFmtId="0" fontId="3" fillId="4" borderId="3" xfId="2" applyFill="1" applyBorder="1" applyAlignment="1" applyProtection="1">
      <alignment horizontal="left" vertical="top" wrapText="1"/>
    </xf>
    <xf numFmtId="0" fontId="3" fillId="4" borderId="26" xfId="2" applyFill="1" applyBorder="1" applyAlignment="1" applyProtection="1">
      <alignment horizontal="left" vertical="top" wrapText="1"/>
    </xf>
    <xf numFmtId="0" fontId="3" fillId="4" borderId="9" xfId="2" applyFill="1" applyBorder="1" applyAlignment="1" applyProtection="1">
      <alignment horizontal="left" vertical="top" wrapText="1"/>
    </xf>
    <xf numFmtId="0" fontId="18" fillId="4" borderId="9" xfId="2" applyFont="1" applyFill="1" applyBorder="1" applyAlignment="1" applyProtection="1">
      <alignment horizontal="left" vertical="top" wrapText="1"/>
    </xf>
    <xf numFmtId="0" fontId="18" fillId="4" borderId="3" xfId="2" applyFont="1" applyFill="1" applyBorder="1" applyAlignment="1" applyProtection="1">
      <alignment horizontal="left" vertical="top" wrapText="1"/>
    </xf>
    <xf numFmtId="0" fontId="18" fillId="4" borderId="26" xfId="2" applyFont="1" applyFill="1" applyBorder="1" applyAlignment="1" applyProtection="1">
      <alignment horizontal="left" vertical="top" wrapText="1"/>
    </xf>
    <xf numFmtId="0" fontId="7" fillId="6" borderId="15" xfId="2" applyFont="1" applyFill="1" applyBorder="1" applyAlignment="1" applyProtection="1">
      <alignment horizontal="center"/>
    </xf>
    <xf numFmtId="0" fontId="7" fillId="6" borderId="16" xfId="2" applyFont="1" applyFill="1" applyBorder="1" applyAlignment="1" applyProtection="1">
      <alignment horizontal="center"/>
    </xf>
    <xf numFmtId="0" fontId="16" fillId="3" borderId="35" xfId="2" applyFont="1" applyFill="1" applyBorder="1" applyAlignment="1" applyProtection="1">
      <alignment horizontal="left" vertical="top" wrapText="1"/>
      <protection locked="0"/>
    </xf>
    <xf numFmtId="0" fontId="19" fillId="3" borderId="31" xfId="2" applyFont="1" applyFill="1" applyBorder="1" applyAlignment="1" applyProtection="1">
      <alignment horizontal="left" vertical="top" wrapText="1"/>
      <protection locked="0"/>
    </xf>
    <xf numFmtId="0" fontId="19" fillId="3" borderId="32" xfId="2" applyFont="1" applyFill="1" applyBorder="1" applyAlignment="1" applyProtection="1">
      <alignment horizontal="left" vertical="top" wrapText="1"/>
      <protection locked="0"/>
    </xf>
    <xf numFmtId="0" fontId="19" fillId="3" borderId="10" xfId="2" applyFont="1" applyFill="1" applyBorder="1" applyAlignment="1" applyProtection="1">
      <alignment horizontal="left" vertical="top" wrapText="1"/>
      <protection locked="0"/>
    </xf>
    <xf numFmtId="0" fontId="19" fillId="3" borderId="0" xfId="2" applyFont="1" applyFill="1" applyBorder="1" applyAlignment="1" applyProtection="1">
      <alignment horizontal="left" vertical="top" wrapText="1"/>
      <protection locked="0"/>
    </xf>
    <xf numFmtId="0" fontId="19" fillId="3" borderId="11" xfId="2" applyFont="1" applyFill="1" applyBorder="1" applyAlignment="1" applyProtection="1">
      <alignment horizontal="left" vertical="top" wrapText="1"/>
      <protection locked="0"/>
    </xf>
    <xf numFmtId="0" fontId="19" fillId="3" borderId="2" xfId="2" applyFont="1" applyFill="1" applyBorder="1" applyAlignment="1" applyProtection="1">
      <alignment horizontal="left" vertical="top" wrapText="1"/>
      <protection locked="0"/>
    </xf>
    <xf numFmtId="0" fontId="19" fillId="3" borderId="4" xfId="2" applyFont="1" applyFill="1" applyBorder="1" applyAlignment="1" applyProtection="1">
      <alignment horizontal="left" vertical="top" wrapText="1"/>
      <protection locked="0"/>
    </xf>
    <xf numFmtId="0" fontId="19" fillId="3" borderId="7" xfId="2" applyFont="1" applyFill="1" applyBorder="1" applyAlignment="1" applyProtection="1">
      <alignment horizontal="left" vertical="top" wrapText="1"/>
      <protection locked="0"/>
    </xf>
    <xf numFmtId="0" fontId="7" fillId="6" borderId="46" xfId="2" applyFont="1" applyFill="1" applyBorder="1" applyAlignment="1" applyProtection="1">
      <alignment horizontal="center"/>
    </xf>
    <xf numFmtId="0" fontId="6" fillId="6" borderId="22" xfId="0" applyFont="1" applyFill="1" applyBorder="1" applyAlignment="1" applyProtection="1">
      <alignment horizontal="left" vertical="center" wrapText="1" shrinkToFit="1"/>
    </xf>
    <xf numFmtId="0" fontId="6" fillId="6" borderId="21" xfId="0" applyFont="1" applyFill="1" applyBorder="1" applyAlignment="1" applyProtection="1">
      <alignment horizontal="left" vertical="center" wrapText="1" shrinkToFit="1"/>
    </xf>
    <xf numFmtId="0" fontId="6" fillId="6" borderId="12" xfId="0" applyFont="1" applyFill="1" applyBorder="1" applyAlignment="1" applyProtection="1">
      <alignment horizontal="left" vertical="center" wrapText="1" shrinkToFit="1"/>
    </xf>
    <xf numFmtId="0" fontId="22" fillId="3" borderId="22" xfId="0" applyFont="1" applyFill="1" applyBorder="1" applyAlignment="1" applyProtection="1">
      <alignment horizontal="left" vertical="center" wrapText="1" shrinkToFit="1"/>
      <protection locked="0"/>
    </xf>
    <xf numFmtId="0" fontId="22" fillId="3" borderId="29" xfId="0" applyFont="1" applyFill="1" applyBorder="1" applyAlignment="1" applyProtection="1">
      <alignment horizontal="left" vertical="center" wrapText="1" shrinkToFit="1"/>
      <protection locked="0"/>
    </xf>
    <xf numFmtId="0" fontId="22" fillId="3" borderId="12" xfId="0" applyFont="1" applyFill="1" applyBorder="1" applyAlignment="1" applyProtection="1">
      <alignment horizontal="left" vertical="center" wrapText="1" shrinkToFit="1"/>
      <protection locked="0"/>
    </xf>
    <xf numFmtId="0" fontId="6" fillId="6" borderId="24" xfId="0" applyFont="1" applyFill="1" applyBorder="1" applyAlignment="1" applyProtection="1">
      <alignment horizontal="left" vertical="center" wrapText="1" shrinkToFit="1"/>
    </xf>
    <xf numFmtId="0" fontId="6" fillId="6" borderId="23" xfId="0" applyFont="1" applyFill="1" applyBorder="1" applyAlignment="1" applyProtection="1">
      <alignment horizontal="left" vertical="center" wrapText="1" shrinkToFit="1"/>
    </xf>
    <xf numFmtId="0" fontId="6" fillId="6" borderId="13" xfId="0" applyFont="1" applyFill="1" applyBorder="1" applyAlignment="1" applyProtection="1">
      <alignment horizontal="left" vertical="center" wrapText="1" shrinkToFit="1"/>
    </xf>
    <xf numFmtId="0" fontId="22" fillId="3" borderId="50" xfId="0" applyFont="1" applyFill="1" applyBorder="1" applyAlignment="1" applyProtection="1">
      <alignment horizontal="left" vertical="center" wrapText="1" shrinkToFit="1"/>
      <protection locked="0"/>
    </xf>
    <xf numFmtId="0" fontId="22" fillId="3" borderId="48" xfId="0" applyFont="1" applyFill="1" applyBorder="1" applyAlignment="1" applyProtection="1">
      <alignment horizontal="left" vertical="center" wrapText="1" shrinkToFit="1"/>
      <protection locked="0"/>
    </xf>
    <xf numFmtId="0" fontId="22" fillId="3" borderId="34" xfId="0" applyFont="1" applyFill="1" applyBorder="1" applyAlignment="1" applyProtection="1">
      <alignment horizontal="left" vertical="center" wrapText="1" shrinkToFit="1"/>
      <protection locked="0"/>
    </xf>
    <xf numFmtId="0" fontId="29" fillId="7" borderId="1" xfId="2" applyFont="1" applyFill="1" applyBorder="1" applyAlignment="1" applyProtection="1">
      <alignment horizontal="center" vertical="center"/>
    </xf>
    <xf numFmtId="0" fontId="29" fillId="7" borderId="14" xfId="2" applyFont="1" applyFill="1" applyBorder="1" applyAlignment="1" applyProtection="1">
      <alignment horizontal="center" vertical="center"/>
    </xf>
    <xf numFmtId="0" fontId="6" fillId="6" borderId="45" xfId="0" applyFont="1" applyFill="1" applyBorder="1" applyAlignment="1" applyProtection="1">
      <alignment horizontal="left" vertical="center" wrapText="1" shrinkToFit="1"/>
    </xf>
    <xf numFmtId="0" fontId="6" fillId="6" borderId="46" xfId="0" applyFont="1" applyFill="1" applyBorder="1" applyAlignment="1" applyProtection="1">
      <alignment horizontal="left" vertical="center" wrapText="1" shrinkToFit="1"/>
    </xf>
    <xf numFmtId="0" fontId="6" fillId="6" borderId="49" xfId="0" applyFont="1" applyFill="1" applyBorder="1" applyAlignment="1" applyProtection="1">
      <alignment horizontal="left" vertical="center" wrapText="1" shrinkToFit="1"/>
    </xf>
    <xf numFmtId="0" fontId="22" fillId="3" borderId="15" xfId="0" applyFont="1" applyFill="1" applyBorder="1" applyAlignment="1" applyProtection="1">
      <alignment horizontal="left" vertical="center" wrapText="1" shrinkToFit="1"/>
      <protection locked="0"/>
    </xf>
    <xf numFmtId="0" fontId="22" fillId="3" borderId="16" xfId="0" applyFont="1" applyFill="1" applyBorder="1" applyAlignment="1" applyProtection="1">
      <alignment horizontal="left" vertical="center" wrapText="1" shrinkToFit="1"/>
      <protection locked="0"/>
    </xf>
    <xf numFmtId="0" fontId="22" fillId="3" borderId="17" xfId="0" applyFont="1" applyFill="1" applyBorder="1" applyAlignment="1" applyProtection="1">
      <alignment horizontal="left" vertical="center" wrapText="1" shrinkToFit="1"/>
      <protection locked="0"/>
    </xf>
    <xf numFmtId="0" fontId="6" fillId="6" borderId="43" xfId="0" applyFont="1" applyFill="1" applyBorder="1" applyAlignment="1" applyProtection="1">
      <alignment horizontal="left" vertical="center" wrapText="1" shrinkToFit="1"/>
    </xf>
    <xf numFmtId="0" fontId="0" fillId="0" borderId="42" xfId="0" applyBorder="1" applyProtection="1"/>
    <xf numFmtId="0" fontId="0" fillId="0" borderId="52" xfId="0" applyBorder="1" applyProtection="1"/>
    <xf numFmtId="0" fontId="8" fillId="3" borderId="43" xfId="2" applyFont="1" applyFill="1" applyBorder="1" applyAlignment="1" applyProtection="1">
      <alignment horizontal="left"/>
      <protection locked="0"/>
    </xf>
    <xf numFmtId="0" fontId="8" fillId="3" borderId="21" xfId="2" applyFont="1" applyFill="1" applyBorder="1" applyAlignment="1" applyProtection="1">
      <alignment horizontal="left"/>
      <protection locked="0"/>
    </xf>
    <xf numFmtId="0" fontId="6" fillId="6" borderId="1" xfId="2" applyFont="1" applyFill="1" applyBorder="1" applyAlignment="1" applyProtection="1">
      <alignment horizontal="center" vertical="center" textRotation="90"/>
    </xf>
    <xf numFmtId="0" fontId="6" fillId="6" borderId="10" xfId="2" applyFont="1" applyFill="1" applyBorder="1" applyAlignment="1" applyProtection="1">
      <alignment horizontal="center" vertical="center" textRotation="90"/>
    </xf>
    <xf numFmtId="0" fontId="6" fillId="6" borderId="2" xfId="2" applyFont="1" applyFill="1" applyBorder="1" applyAlignment="1" applyProtection="1">
      <alignment horizontal="center" vertical="center" textRotation="90"/>
    </xf>
    <xf numFmtId="0" fontId="20" fillId="0" borderId="9" xfId="2" applyFont="1" applyFill="1" applyBorder="1" applyAlignment="1" applyProtection="1">
      <alignment horizontal="center" vertical="center"/>
    </xf>
    <xf numFmtId="0" fontId="20" fillId="0" borderId="3" xfId="2" applyFont="1" applyFill="1" applyBorder="1" applyAlignment="1" applyProtection="1">
      <alignment horizontal="center" vertical="center"/>
    </xf>
    <xf numFmtId="0" fontId="20" fillId="0" borderId="26" xfId="2" applyFont="1" applyFill="1" applyBorder="1" applyAlignment="1" applyProtection="1">
      <alignment horizontal="center" vertical="center"/>
    </xf>
    <xf numFmtId="0" fontId="6" fillId="6" borderId="51" xfId="0" applyFont="1" applyFill="1" applyBorder="1" applyAlignment="1" applyProtection="1">
      <alignment horizontal="left" vertical="center" wrapText="1" shrinkToFit="1"/>
    </xf>
    <xf numFmtId="0" fontId="6" fillId="6" borderId="38" xfId="0" applyFont="1" applyFill="1" applyBorder="1" applyAlignment="1" applyProtection="1">
      <alignment horizontal="left" vertical="center" wrapText="1" shrinkToFit="1"/>
    </xf>
    <xf numFmtId="0" fontId="6" fillId="6" borderId="18" xfId="0" applyFont="1" applyFill="1" applyBorder="1" applyAlignment="1" applyProtection="1">
      <alignment horizontal="left" vertical="center" wrapText="1" shrinkToFit="1"/>
    </xf>
    <xf numFmtId="0" fontId="6" fillId="6" borderId="54" xfId="0" applyFont="1" applyFill="1" applyBorder="1" applyAlignment="1" applyProtection="1">
      <alignment horizontal="left" vertical="center" wrapText="1" shrinkToFit="1"/>
    </xf>
    <xf numFmtId="0" fontId="6" fillId="6" borderId="53" xfId="0" applyFont="1" applyFill="1" applyBorder="1" applyAlignment="1" applyProtection="1">
      <alignment horizontal="left" vertical="center" wrapText="1" shrinkToFit="1"/>
    </xf>
    <xf numFmtId="0" fontId="31" fillId="6" borderId="14" xfId="2" applyFont="1" applyFill="1" applyBorder="1" applyAlignment="1" applyProtection="1">
      <alignment horizontal="left" vertical="center"/>
    </xf>
    <xf numFmtId="0" fontId="31" fillId="6" borderId="4" xfId="2" applyFont="1" applyFill="1" applyBorder="1" applyAlignment="1" applyProtection="1">
      <alignment horizontal="left" vertical="center"/>
    </xf>
    <xf numFmtId="3" fontId="31" fillId="6" borderId="1" xfId="2" applyNumberFormat="1" applyFont="1" applyFill="1" applyBorder="1" applyAlignment="1" applyProtection="1">
      <alignment horizontal="right" vertical="center"/>
    </xf>
    <xf numFmtId="3" fontId="31" fillId="6" borderId="14" xfId="2" applyNumberFormat="1" applyFont="1" applyFill="1" applyBorder="1" applyAlignment="1" applyProtection="1">
      <alignment horizontal="right" vertical="center"/>
    </xf>
    <xf numFmtId="3" fontId="31" fillId="6" borderId="2" xfId="2" applyNumberFormat="1" applyFont="1" applyFill="1" applyBorder="1" applyAlignment="1" applyProtection="1">
      <alignment horizontal="right" vertical="center"/>
    </xf>
    <xf numFmtId="3" fontId="31" fillId="6" borderId="4" xfId="2" applyNumberFormat="1" applyFont="1" applyFill="1" applyBorder="1" applyAlignment="1" applyProtection="1">
      <alignment horizontal="right" vertical="center"/>
    </xf>
    <xf numFmtId="0" fontId="7" fillId="6" borderId="2" xfId="2" applyFont="1" applyFill="1" applyBorder="1" applyAlignment="1" applyProtection="1">
      <alignment horizontal="center" vertical="center"/>
    </xf>
    <xf numFmtId="0" fontId="7" fillId="6" borderId="4" xfId="2" applyFont="1" applyFill="1" applyBorder="1" applyAlignment="1" applyProtection="1">
      <alignment horizontal="center" vertical="center"/>
    </xf>
    <xf numFmtId="0" fontId="7" fillId="6" borderId="7" xfId="2" applyFont="1" applyFill="1" applyBorder="1" applyAlignment="1" applyProtection="1">
      <alignment horizontal="center" vertical="center"/>
    </xf>
    <xf numFmtId="0" fontId="22" fillId="3" borderId="43" xfId="0" applyFont="1" applyFill="1" applyBorder="1" applyAlignment="1" applyProtection="1">
      <alignment horizontal="left" vertical="center" wrapText="1" shrinkToFit="1"/>
      <protection locked="0"/>
    </xf>
    <xf numFmtId="0" fontId="22" fillId="3" borderId="42" xfId="0" applyFont="1" applyFill="1" applyBorder="1" applyAlignment="1" applyProtection="1">
      <alignment horizontal="left" vertical="center" wrapText="1" shrinkToFit="1"/>
      <protection locked="0"/>
    </xf>
    <xf numFmtId="0" fontId="22" fillId="3" borderId="52" xfId="0" applyFont="1" applyFill="1" applyBorder="1" applyAlignment="1" applyProtection="1">
      <alignment horizontal="left" vertical="center" wrapText="1" shrinkToFit="1"/>
      <protection locked="0"/>
    </xf>
    <xf numFmtId="0" fontId="29" fillId="7" borderId="9" xfId="2" applyFont="1" applyFill="1" applyBorder="1" applyAlignment="1" applyProtection="1">
      <alignment horizontal="center" vertical="center"/>
    </xf>
    <xf numFmtId="0" fontId="29" fillId="7" borderId="3" xfId="2" applyFont="1" applyFill="1" applyBorder="1" applyAlignment="1" applyProtection="1">
      <alignment horizontal="center" vertical="center"/>
    </xf>
    <xf numFmtId="0" fontId="29" fillId="7" borderId="26" xfId="2" applyFont="1" applyFill="1" applyBorder="1" applyAlignment="1" applyProtection="1">
      <alignment horizontal="center" vertical="center"/>
    </xf>
    <xf numFmtId="0" fontId="7" fillId="6" borderId="17" xfId="2" applyFont="1" applyFill="1" applyBorder="1" applyAlignment="1" applyProtection="1">
      <alignment horizontal="center"/>
    </xf>
    <xf numFmtId="0" fontId="7" fillId="6" borderId="14" xfId="2" applyFont="1" applyFill="1" applyBorder="1" applyAlignment="1" applyProtection="1">
      <alignment horizontal="center" vertical="center"/>
    </xf>
    <xf numFmtId="164" fontId="7" fillId="3" borderId="6" xfId="0" applyNumberFormat="1" applyFont="1" applyFill="1" applyBorder="1" applyAlignment="1" applyProtection="1">
      <alignment horizontal="center" vertical="center" wrapText="1" shrinkToFit="1"/>
      <protection locked="0"/>
    </xf>
    <xf numFmtId="164" fontId="7" fillId="3" borderId="7" xfId="0" applyNumberFormat="1" applyFont="1" applyFill="1" applyBorder="1" applyAlignment="1" applyProtection="1">
      <alignment horizontal="center" vertical="center" wrapText="1" shrinkToFit="1"/>
      <protection locked="0"/>
    </xf>
    <xf numFmtId="0" fontId="3" fillId="3" borderId="43" xfId="2" applyFont="1" applyFill="1" applyBorder="1" applyAlignment="1" applyProtection="1">
      <alignment horizontal="left"/>
      <protection locked="0"/>
    </xf>
    <xf numFmtId="0" fontId="3" fillId="3" borderId="21" xfId="2" applyFont="1" applyFill="1" applyBorder="1" applyAlignment="1" applyProtection="1">
      <alignment horizontal="left"/>
      <protection locked="0"/>
    </xf>
    <xf numFmtId="0" fontId="3" fillId="3" borderId="44" xfId="2" applyFont="1" applyFill="1" applyBorder="1" applyAlignment="1" applyProtection="1">
      <alignment horizontal="left"/>
      <protection locked="0"/>
    </xf>
    <xf numFmtId="0" fontId="3" fillId="3" borderId="23" xfId="2" applyFont="1" applyFill="1" applyBorder="1" applyAlignment="1" applyProtection="1">
      <alignment horizontal="left"/>
      <protection locked="0"/>
    </xf>
    <xf numFmtId="0" fontId="19" fillId="3" borderId="43" xfId="2" applyFont="1" applyFill="1" applyBorder="1" applyAlignment="1" applyProtection="1">
      <alignment horizontal="left"/>
      <protection locked="0"/>
    </xf>
    <xf numFmtId="0" fontId="19" fillId="3" borderId="21" xfId="2" applyFont="1" applyFill="1" applyBorder="1" applyAlignment="1" applyProtection="1">
      <alignment horizontal="left"/>
      <protection locked="0"/>
    </xf>
    <xf numFmtId="0" fontId="8" fillId="3" borderId="44" xfId="2" applyFont="1" applyFill="1" applyBorder="1" applyAlignment="1" applyProtection="1">
      <alignment horizontal="left"/>
      <protection locked="0"/>
    </xf>
    <xf numFmtId="0" fontId="8" fillId="3" borderId="23" xfId="2" applyFont="1" applyFill="1" applyBorder="1" applyAlignment="1" applyProtection="1">
      <alignment horizontal="left"/>
      <protection locked="0"/>
    </xf>
    <xf numFmtId="0" fontId="16" fillId="3" borderId="35" xfId="2" applyFont="1" applyFill="1" applyBorder="1" applyAlignment="1" applyProtection="1">
      <alignment horizontal="left" vertical="top"/>
      <protection locked="0"/>
    </xf>
    <xf numFmtId="0" fontId="19" fillId="3" borderId="31" xfId="2" applyFont="1" applyFill="1" applyBorder="1" applyAlignment="1" applyProtection="1">
      <alignment horizontal="left" vertical="top"/>
      <protection locked="0"/>
    </xf>
    <xf numFmtId="0" fontId="19" fillId="3" borderId="10" xfId="2" applyFont="1" applyFill="1" applyBorder="1" applyAlignment="1" applyProtection="1">
      <alignment horizontal="left" vertical="top"/>
      <protection locked="0"/>
    </xf>
    <xf numFmtId="0" fontId="19" fillId="3" borderId="0" xfId="2" applyFont="1" applyFill="1" applyBorder="1" applyAlignment="1" applyProtection="1">
      <alignment horizontal="left" vertical="top"/>
      <protection locked="0"/>
    </xf>
    <xf numFmtId="0" fontId="19" fillId="3" borderId="2" xfId="2" applyFont="1" applyFill="1" applyBorder="1" applyAlignment="1" applyProtection="1">
      <alignment horizontal="left" vertical="top"/>
      <protection locked="0"/>
    </xf>
    <xf numFmtId="0" fontId="19" fillId="3" borderId="4" xfId="2" applyFont="1" applyFill="1" applyBorder="1" applyAlignment="1" applyProtection="1">
      <alignment horizontal="left" vertical="top"/>
      <protection locked="0"/>
    </xf>
    <xf numFmtId="0" fontId="8" fillId="7" borderId="1" xfId="2" applyFont="1" applyFill="1" applyBorder="1" applyAlignment="1" applyProtection="1">
      <alignment horizontal="center" vertical="center"/>
    </xf>
    <xf numFmtId="0" fontId="8" fillId="7" borderId="14" xfId="2" applyFont="1" applyFill="1" applyBorder="1" applyAlignment="1" applyProtection="1">
      <alignment horizontal="center" vertical="center"/>
    </xf>
    <xf numFmtId="0" fontId="8" fillId="7" borderId="6" xfId="2" applyFont="1" applyFill="1" applyBorder="1" applyAlignment="1" applyProtection="1">
      <alignment horizontal="center" vertical="center"/>
    </xf>
    <xf numFmtId="0" fontId="7" fillId="6" borderId="1" xfId="2" applyFont="1" applyFill="1" applyBorder="1" applyAlignment="1" applyProtection="1">
      <alignment horizontal="center"/>
    </xf>
    <xf numFmtId="0" fontId="7" fillId="6" borderId="14" xfId="2" applyFont="1" applyFill="1" applyBorder="1" applyAlignment="1" applyProtection="1">
      <alignment horizontal="center"/>
    </xf>
    <xf numFmtId="0" fontId="7" fillId="6" borderId="6" xfId="2" applyFont="1" applyFill="1" applyBorder="1" applyAlignment="1" applyProtection="1">
      <alignment horizontal="center"/>
    </xf>
    <xf numFmtId="0" fontId="7" fillId="6" borderId="2" xfId="2" applyFont="1" applyFill="1" applyBorder="1" applyAlignment="1" applyProtection="1">
      <alignment horizontal="center"/>
    </xf>
    <xf numFmtId="0" fontId="7" fillId="6" borderId="4" xfId="2" applyFont="1" applyFill="1" applyBorder="1" applyAlignment="1" applyProtection="1">
      <alignment horizontal="center"/>
    </xf>
    <xf numFmtId="0" fontId="7" fillId="6" borderId="7" xfId="2" applyFont="1" applyFill="1" applyBorder="1" applyAlignment="1" applyProtection="1">
      <alignment horizontal="center"/>
    </xf>
    <xf numFmtId="0" fontId="8" fillId="3" borderId="43" xfId="2" applyFont="1" applyFill="1" applyBorder="1" applyAlignment="1" applyProtection="1">
      <alignment horizontal="left"/>
    </xf>
    <xf numFmtId="0" fontId="8" fillId="3" borderId="21" xfId="2" applyFont="1" applyFill="1" applyBorder="1" applyAlignment="1" applyProtection="1">
      <alignment horizontal="left"/>
    </xf>
    <xf numFmtId="0" fontId="16" fillId="3" borderId="35" xfId="2" applyFont="1" applyFill="1" applyBorder="1" applyAlignment="1" applyProtection="1">
      <alignment horizontal="left" vertical="top"/>
    </xf>
    <xf numFmtId="0" fontId="19" fillId="3" borderId="31" xfId="2" applyFont="1" applyFill="1" applyBorder="1" applyAlignment="1" applyProtection="1">
      <alignment horizontal="left" vertical="top"/>
    </xf>
    <xf numFmtId="0" fontId="19" fillId="3" borderId="10" xfId="2" applyFont="1" applyFill="1" applyBorder="1" applyAlignment="1" applyProtection="1">
      <alignment horizontal="left" vertical="top"/>
    </xf>
    <xf numFmtId="0" fontId="19" fillId="3" borderId="0" xfId="2" applyFont="1" applyFill="1" applyBorder="1" applyAlignment="1" applyProtection="1">
      <alignment horizontal="left" vertical="top"/>
    </xf>
    <xf numFmtId="0" fontId="19" fillId="3" borderId="2" xfId="2" applyFont="1" applyFill="1" applyBorder="1" applyAlignment="1" applyProtection="1">
      <alignment horizontal="left" vertical="top"/>
    </xf>
    <xf numFmtId="0" fontId="19" fillId="3" borderId="4" xfId="2" applyFont="1" applyFill="1" applyBorder="1" applyAlignment="1" applyProtection="1">
      <alignment horizontal="left" vertical="top"/>
    </xf>
    <xf numFmtId="0" fontId="7" fillId="10" borderId="6" xfId="2" applyFont="1" applyFill="1" applyBorder="1" applyAlignment="1" applyProtection="1">
      <alignment horizontal="left" vertical="center"/>
    </xf>
    <xf numFmtId="0" fontId="7" fillId="10" borderId="7" xfId="2" applyFont="1" applyFill="1" applyBorder="1" applyAlignment="1" applyProtection="1">
      <alignment horizontal="left" vertical="center"/>
    </xf>
    <xf numFmtId="0" fontId="3" fillId="0" borderId="0" xfId="2" applyAlignment="1" applyProtection="1">
      <alignment horizontal="center"/>
    </xf>
    <xf numFmtId="0" fontId="9" fillId="3" borderId="57" xfId="2" applyFont="1" applyFill="1" applyBorder="1" applyAlignment="1" applyProtection="1">
      <alignment horizontal="center" vertical="center" wrapText="1"/>
    </xf>
    <xf numFmtId="0" fontId="9" fillId="3" borderId="8" xfId="2" applyFont="1" applyFill="1" applyBorder="1" applyAlignment="1" applyProtection="1">
      <alignment horizontal="center" vertical="center" wrapText="1"/>
    </xf>
    <xf numFmtId="0" fontId="9" fillId="6" borderId="46" xfId="2" applyFont="1" applyFill="1" applyBorder="1" applyAlignment="1" applyProtection="1">
      <alignment horizontal="center" vertical="center" wrapText="1"/>
    </xf>
    <xf numFmtId="0" fontId="9" fillId="6" borderId="23" xfId="2" applyFont="1" applyFill="1" applyBorder="1" applyAlignment="1" applyProtection="1">
      <alignment horizontal="center" vertical="center" wrapText="1"/>
    </xf>
    <xf numFmtId="0" fontId="9" fillId="6" borderId="47" xfId="2" applyFont="1" applyFill="1" applyBorder="1" applyAlignment="1" applyProtection="1">
      <alignment horizontal="center" vertical="center" wrapText="1"/>
    </xf>
    <xf numFmtId="0" fontId="9" fillId="6" borderId="30" xfId="2" applyFont="1" applyFill="1" applyBorder="1" applyAlignment="1" applyProtection="1">
      <alignment horizontal="center" vertical="center" wrapText="1"/>
    </xf>
    <xf numFmtId="0" fontId="32" fillId="9" borderId="61" xfId="1" applyFont="1" applyBorder="1" applyAlignment="1" applyProtection="1">
      <alignment horizontal="center" vertical="center" wrapText="1"/>
    </xf>
    <xf numFmtId="0" fontId="32" fillId="9" borderId="25" xfId="1" applyFont="1" applyBorder="1" applyAlignment="1" applyProtection="1">
      <alignment horizontal="center" vertical="center" wrapText="1"/>
    </xf>
    <xf numFmtId="0" fontId="9" fillId="6" borderId="51" xfId="2" applyFont="1" applyFill="1" applyBorder="1" applyAlignment="1" applyProtection="1">
      <alignment horizontal="center" vertical="center" wrapText="1"/>
    </xf>
    <xf numFmtId="0" fontId="9" fillId="6" borderId="62" xfId="2" applyFont="1" applyFill="1" applyBorder="1" applyAlignment="1" applyProtection="1">
      <alignment horizontal="center" vertical="center" wrapText="1"/>
    </xf>
    <xf numFmtId="0" fontId="9" fillId="0" borderId="9" xfId="2" applyFont="1" applyBorder="1" applyAlignment="1" applyProtection="1">
      <alignment horizontal="center"/>
    </xf>
    <xf numFmtId="0" fontId="9" fillId="0" borderId="26" xfId="2" applyFont="1" applyBorder="1" applyAlignment="1" applyProtection="1">
      <alignment horizontal="center"/>
    </xf>
    <xf numFmtId="14" fontId="9" fillId="11" borderId="14" xfId="2" applyNumberFormat="1" applyFont="1" applyFill="1" applyBorder="1" applyAlignment="1" applyProtection="1">
      <alignment horizontal="center" vertical="center"/>
    </xf>
    <xf numFmtId="14" fontId="9" fillId="11" borderId="4" xfId="2" applyNumberFormat="1" applyFont="1" applyFill="1" applyBorder="1" applyAlignment="1" applyProtection="1">
      <alignment horizontal="center" vertical="center"/>
    </xf>
    <xf numFmtId="165" fontId="9" fillId="6" borderId="58" xfId="2" applyNumberFormat="1" applyFont="1" applyFill="1" applyBorder="1" applyAlignment="1" applyProtection="1">
      <alignment horizontal="center" vertical="center"/>
    </xf>
    <xf numFmtId="165" fontId="9" fillId="6" borderId="60" xfId="2" applyNumberFormat="1" applyFont="1" applyFill="1" applyBorder="1" applyAlignment="1" applyProtection="1">
      <alignment horizontal="center" vertical="center"/>
    </xf>
  </cellXfs>
  <cellStyles count="8">
    <cellStyle name="Good" xfId="1" builtinId="26"/>
    <cellStyle name="Hyperlink" xfId="7" builtinId="8"/>
    <cellStyle name="Normal" xfId="0" builtinId="0"/>
    <cellStyle name="Normal 2" xfId="5"/>
    <cellStyle name="Normal 3" xfId="6"/>
    <cellStyle name="Normal_Copy of BMA_KM-#6942799-v12W-CRN_Services_Report_Daily_production_Report_2010_01_09" xfId="2"/>
    <cellStyle name="Percent" xfId="3" builtinId="5"/>
    <cellStyle name="Style 1" xfId="4"/>
  </cellStyles>
  <dxfs count="75">
    <dxf>
      <font>
        <strike val="0"/>
        <outline val="0"/>
        <shadow val="0"/>
        <vertAlign val="baseline"/>
        <sz val="11"/>
        <name val="Calibri"/>
        <scheme val="minor"/>
      </font>
      <fill>
        <patternFill patternType="none">
          <fgColor indexed="64"/>
          <bgColor indexed="65"/>
        </patternFill>
      </fill>
    </dxf>
    <dxf>
      <font>
        <strike val="0"/>
        <outline val="0"/>
        <shadow val="0"/>
        <vertAlign val="baseline"/>
        <sz val="11"/>
        <name val="Calibri"/>
        <scheme val="minor"/>
      </font>
      <fill>
        <patternFill patternType="none">
          <fgColor indexed="64"/>
          <bgColor indexed="65"/>
        </patternFill>
      </fill>
    </dxf>
    <dxf>
      <font>
        <strike val="0"/>
        <outline val="0"/>
        <shadow val="0"/>
        <vertAlign val="baseline"/>
        <sz val="11"/>
        <name val="Calibri"/>
        <scheme val="minor"/>
      </font>
      <fill>
        <patternFill patternType="none">
          <fgColor indexed="64"/>
          <bgColor indexed="65"/>
        </patternFill>
      </fill>
    </dxf>
    <dxf>
      <font>
        <strike val="0"/>
        <outline val="0"/>
        <shadow val="0"/>
        <vertAlign val="baseline"/>
        <sz val="11"/>
        <name val="Calibri"/>
        <scheme val="minor"/>
      </font>
      <fill>
        <patternFill patternType="none">
          <fgColor indexed="64"/>
          <bgColor indexed="65"/>
        </patternFill>
      </fill>
    </dxf>
    <dxf>
      <font>
        <strike val="0"/>
        <outline val="0"/>
        <shadow val="0"/>
        <vertAlign val="baseline"/>
        <sz val="11"/>
        <name val="Calibri"/>
        <scheme val="minor"/>
      </font>
      <fill>
        <patternFill patternType="none">
          <fgColor indexed="64"/>
          <bgColor indexed="65"/>
        </patternFill>
      </fill>
    </dxf>
    <dxf>
      <font>
        <strike val="0"/>
        <outline val="0"/>
        <shadow val="0"/>
        <vertAlign val="baseline"/>
        <sz val="11"/>
        <name val="Calibri"/>
        <scheme val="minor"/>
      </font>
      <fill>
        <patternFill patternType="none">
          <fgColor indexed="64"/>
          <bgColor indexed="65"/>
        </patternFill>
      </fill>
    </dxf>
    <dxf>
      <font>
        <strike val="0"/>
        <outline val="0"/>
        <shadow val="0"/>
        <vertAlign val="baseline"/>
        <sz val="11"/>
        <name val="Calibri"/>
        <scheme val="minor"/>
      </font>
      <fill>
        <patternFill patternType="none">
          <fgColor indexed="64"/>
          <bgColor indexed="65"/>
        </patternFill>
      </fill>
    </dxf>
    <dxf>
      <font>
        <strike val="0"/>
        <outline val="0"/>
        <shadow val="0"/>
        <vertAlign val="baseline"/>
        <sz val="11"/>
        <name val="Calibri"/>
        <scheme val="minor"/>
      </font>
      <fill>
        <patternFill patternType="none">
          <fgColor indexed="64"/>
          <bgColor indexed="65"/>
        </patternFill>
      </fill>
    </dxf>
    <dxf>
      <font>
        <strike val="0"/>
        <outline val="0"/>
        <shadow val="0"/>
        <vertAlign val="baseline"/>
        <sz val="11"/>
        <name val="Calibri"/>
        <scheme val="minor"/>
      </font>
      <fill>
        <patternFill patternType="none">
          <fgColor indexed="64"/>
          <bgColor indexed="65"/>
        </patternFill>
      </fill>
    </dxf>
    <dxf>
      <font>
        <strike val="0"/>
        <outline val="0"/>
        <shadow val="0"/>
        <u val="none"/>
        <vertAlign val="baseline"/>
        <sz val="11"/>
        <color theme="1"/>
        <name val="Calibri"/>
        <scheme val="minor"/>
      </font>
      <fill>
        <patternFill patternType="none">
          <fgColor indexed="64"/>
          <bgColor indexed="65"/>
        </patternFill>
      </fill>
    </dxf>
    <dxf>
      <border outline="0">
        <right style="thin">
          <color indexed="64"/>
        </right>
        <top style="thin">
          <color indexed="64"/>
        </top>
        <bottom style="thin">
          <color indexed="64"/>
        </bottom>
      </border>
    </dxf>
    <dxf>
      <font>
        <strike val="0"/>
        <outline val="0"/>
        <shadow val="0"/>
        <vertAlign val="baseline"/>
        <sz val="1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10"/>
        </patternFill>
      </fill>
    </dxf>
    <dxf>
      <fill>
        <patternFill>
          <bgColor indexed="1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10"/>
        </patternFill>
      </fill>
    </dxf>
    <dxf>
      <fill>
        <patternFill>
          <bgColor indexed="1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10"/>
        </patternFill>
      </fill>
    </dxf>
    <dxf>
      <fill>
        <patternFill>
          <bgColor indexed="1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10"/>
        </patternFill>
      </fill>
    </dxf>
    <dxf>
      <fill>
        <patternFill>
          <bgColor indexed="1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10"/>
        </patternFill>
      </fill>
    </dxf>
    <dxf>
      <fill>
        <patternFill>
          <bgColor indexed="11"/>
        </patternFill>
      </fill>
    </dxf>
    <dxf>
      <font>
        <color rgb="FF9C0006"/>
      </font>
      <fill>
        <patternFill>
          <bgColor rgb="FFFFC7CE"/>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s>
  <tableStyles count="0" defaultTableStyle="TableStyleMedium2" defaultPivotStyle="PivotStyleLight16"/>
  <colors>
    <mruColors>
      <color rgb="FFCCFFCC"/>
      <color rgb="FFCCEC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Metres</a:t>
            </a:r>
          </a:p>
        </c:rich>
      </c:tx>
      <c:overlay val="0"/>
      <c:spPr>
        <a:noFill/>
        <a:ln w="25400">
          <a:noFill/>
        </a:ln>
      </c:spPr>
    </c:title>
    <c:autoTitleDeleted val="0"/>
    <c:plotArea>
      <c:layout/>
      <c:lineChart>
        <c:grouping val="standard"/>
        <c:varyColors val="0"/>
        <c:ser>
          <c:idx val="1"/>
          <c:order val="0"/>
          <c:tx>
            <c:strRef>
              <c:f>Data!#REF!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0"/>
          <c:order val="1"/>
          <c:tx>
            <c:strRef>
              <c:f>Data!#REF!</c:f>
              <c:strCache>
                <c:ptCount val="1"/>
                <c:pt idx="0">
                  <c:v>#REF!</c:v>
                </c:pt>
              </c:strCache>
            </c:strRef>
          </c:tx>
          <c:spPr>
            <a:ln w="25400">
              <a:solidFill>
                <a:srgbClr val="00CCFF"/>
              </a:solidFill>
              <a:prstDash val="solid"/>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4"/>
          <c:order val="4"/>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5"/>
          <c:order val="5"/>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256670720"/>
        <c:axId val="256678528"/>
      </c:lineChart>
      <c:lineChart>
        <c:grouping val="standard"/>
        <c:varyColors val="0"/>
        <c:ser>
          <c:idx val="2"/>
          <c:order val="2"/>
          <c:tx>
            <c:v>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strRef>
              <c:f>Data!$A$102</c:f>
              <c:strCache>
                <c:ptCount val="1"/>
                <c:pt idx="0">
                  <c:v>Total</c:v>
                </c:pt>
              </c:strCache>
            </c:strRef>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74441472"/>
        <c:axId val="74443008"/>
      </c:lineChart>
      <c:catAx>
        <c:axId val="256670720"/>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256678528"/>
        <c:crosses val="autoZero"/>
        <c:auto val="0"/>
        <c:lblAlgn val="ctr"/>
        <c:lblOffset val="100"/>
        <c:tickLblSkip val="2"/>
        <c:tickMarkSkip val="1"/>
        <c:noMultiLvlLbl val="0"/>
      </c:catAx>
      <c:valAx>
        <c:axId val="2566785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56670720"/>
        <c:crosses val="autoZero"/>
        <c:crossBetween val="between"/>
      </c:valAx>
      <c:catAx>
        <c:axId val="74441472"/>
        <c:scaling>
          <c:orientation val="minMax"/>
        </c:scaling>
        <c:delete val="1"/>
        <c:axPos val="b"/>
        <c:majorTickMark val="out"/>
        <c:minorTickMark val="none"/>
        <c:tickLblPos val="nextTo"/>
        <c:crossAx val="74443008"/>
        <c:crosses val="autoZero"/>
        <c:auto val="1"/>
        <c:lblAlgn val="ctr"/>
        <c:lblOffset val="100"/>
        <c:noMultiLvlLbl val="0"/>
      </c:catAx>
      <c:valAx>
        <c:axId val="74443008"/>
        <c:scaling>
          <c:orientation val="minMax"/>
          <c:min val="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4441472"/>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Metres</a:t>
            </a:r>
          </a:p>
        </c:rich>
      </c:tx>
      <c:overlay val="0"/>
      <c:spPr>
        <a:noFill/>
        <a:ln w="25400">
          <a:noFill/>
        </a:ln>
      </c:spPr>
    </c:title>
    <c:autoTitleDeleted val="0"/>
    <c:plotArea>
      <c:layout/>
      <c:lineChart>
        <c:grouping val="standard"/>
        <c:varyColors val="0"/>
        <c:ser>
          <c:idx val="1"/>
          <c:order val="0"/>
          <c:tx>
            <c:strRef>
              <c:f>Data!#REF!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0"/>
          <c:order val="1"/>
          <c:tx>
            <c:strRef>
              <c:f>Data!#REF!</c:f>
              <c:strCache>
                <c:ptCount val="1"/>
                <c:pt idx="0">
                  <c:v>#REF!</c:v>
                </c:pt>
              </c:strCache>
            </c:strRef>
          </c:tx>
          <c:spPr>
            <a:ln w="25400">
              <a:solidFill>
                <a:srgbClr val="00CCFF"/>
              </a:solidFill>
              <a:prstDash val="solid"/>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4"/>
          <c:order val="4"/>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5"/>
          <c:order val="5"/>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6181376"/>
        <c:axId val="126182912"/>
      </c:lineChart>
      <c:lineChart>
        <c:grouping val="standard"/>
        <c:varyColors val="0"/>
        <c:ser>
          <c:idx val="2"/>
          <c:order val="2"/>
          <c:tx>
            <c:v>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strRef>
              <c:f>Data!$A$102</c:f>
              <c:strCache>
                <c:ptCount val="1"/>
                <c:pt idx="0">
                  <c:v>Total</c:v>
                </c:pt>
              </c:strCache>
            </c:strRef>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6184448"/>
        <c:axId val="126186240"/>
      </c:lineChart>
      <c:catAx>
        <c:axId val="126181376"/>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6182912"/>
        <c:crosses val="autoZero"/>
        <c:auto val="0"/>
        <c:lblAlgn val="ctr"/>
        <c:lblOffset val="100"/>
        <c:tickLblSkip val="2"/>
        <c:tickMarkSkip val="1"/>
        <c:noMultiLvlLbl val="0"/>
      </c:catAx>
      <c:valAx>
        <c:axId val="126182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6181376"/>
        <c:crosses val="autoZero"/>
        <c:crossBetween val="between"/>
      </c:valAx>
      <c:catAx>
        <c:axId val="126184448"/>
        <c:scaling>
          <c:orientation val="minMax"/>
        </c:scaling>
        <c:delete val="1"/>
        <c:axPos val="b"/>
        <c:majorTickMark val="out"/>
        <c:minorTickMark val="none"/>
        <c:tickLblPos val="nextTo"/>
        <c:crossAx val="126186240"/>
        <c:crosses val="autoZero"/>
        <c:auto val="1"/>
        <c:lblAlgn val="ctr"/>
        <c:lblOffset val="100"/>
        <c:noMultiLvlLbl val="0"/>
      </c:catAx>
      <c:valAx>
        <c:axId val="126186240"/>
        <c:scaling>
          <c:orientation val="minMax"/>
          <c:min val="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6184448"/>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Production Hours</a:t>
            </a:r>
          </a:p>
        </c:rich>
      </c:tx>
      <c:overlay val="0"/>
      <c:spPr>
        <a:noFill/>
        <a:ln w="25400">
          <a:noFill/>
        </a:ln>
      </c:spPr>
    </c:title>
    <c:autoTitleDeleted val="0"/>
    <c:plotArea>
      <c:layout/>
      <c:lineChart>
        <c:grouping val="standard"/>
        <c:varyColors val="0"/>
        <c:ser>
          <c:idx val="1"/>
          <c:order val="0"/>
          <c:tx>
            <c:strRef>
              <c:f>#REF!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#REF!</c:f>
              <c:numCache>
                <c:formatCode>General</c:formatCode>
                <c:ptCount val="1"/>
                <c:pt idx="0">
                  <c:v>1</c:v>
                </c:pt>
              </c:numCache>
            </c:numRef>
          </c:cat>
          <c:val>
            <c:numRef>
              <c:f>#REF!</c:f>
              <c:numCache>
                <c:formatCode>General</c:formatCode>
                <c:ptCount val="1"/>
                <c:pt idx="0">
                  <c:v>1</c:v>
                </c:pt>
              </c:numCache>
            </c:numRef>
          </c:val>
          <c:smooth val="0"/>
        </c:ser>
        <c:ser>
          <c:idx val="0"/>
          <c:order val="1"/>
          <c:tx>
            <c:strRef>
              <c:f>#REF!</c:f>
              <c:strCache>
                <c:ptCount val="1"/>
                <c:pt idx="0">
                  <c:v>#REF!</c:v>
                </c:pt>
              </c:strCache>
            </c:strRef>
          </c:tx>
          <c:spPr>
            <a:ln w="25400">
              <a:solidFill>
                <a:srgbClr val="00CCFF"/>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4"/>
          <c:order val="4"/>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5"/>
          <c:order val="5"/>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6290560"/>
        <c:axId val="126349696"/>
      </c:lineChart>
      <c:lineChart>
        <c:grouping val="standard"/>
        <c:varyColors val="0"/>
        <c:ser>
          <c:idx val="2"/>
          <c:order val="2"/>
          <c:tx>
            <c:v>Actual</c:v>
          </c:tx>
          <c:spPr>
            <a:ln w="25400">
              <a:solidFill>
                <a:srgbClr val="FFCC00"/>
              </a:solidFill>
              <a:prstDash val="solid"/>
            </a:ln>
          </c:spPr>
          <c:marker>
            <c:symbol val="none"/>
          </c:marker>
          <c:val>
            <c:numRef>
              <c:f>#REF!</c:f>
              <c:numCache>
                <c:formatCode>General</c:formatCode>
                <c:ptCount val="1"/>
                <c:pt idx="0">
                  <c:v>1</c:v>
                </c:pt>
              </c:numCache>
            </c:numRef>
          </c:val>
          <c:smooth val="0"/>
        </c:ser>
        <c:ser>
          <c:idx val="3"/>
          <c:order val="3"/>
          <c:tx>
            <c:strRef>
              <c:f>#REF!</c:f>
              <c:strCache>
                <c:ptCount val="1"/>
                <c:pt idx="0">
                  <c:v>#REF!</c:v>
                </c:pt>
              </c:strCache>
            </c:strRef>
          </c:tx>
          <c:spPr>
            <a:ln w="25400">
              <a:solidFill>
                <a:srgbClr val="FF0000"/>
              </a:solidFill>
              <a:prstDash val="solid"/>
            </a:ln>
          </c:spPr>
          <c:marker>
            <c:symbol val="none"/>
          </c:marker>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6351232"/>
        <c:axId val="126352768"/>
      </c:lineChart>
      <c:catAx>
        <c:axId val="126290560"/>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6349696"/>
        <c:crosses val="autoZero"/>
        <c:auto val="0"/>
        <c:lblAlgn val="ctr"/>
        <c:lblOffset val="100"/>
        <c:tickLblSkip val="2"/>
        <c:tickMarkSkip val="1"/>
        <c:noMultiLvlLbl val="0"/>
      </c:catAx>
      <c:valAx>
        <c:axId val="126349696"/>
        <c:scaling>
          <c:orientation val="minMax"/>
          <c:max val="1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6290560"/>
        <c:crosses val="autoZero"/>
        <c:crossBetween val="between"/>
      </c:valAx>
      <c:catAx>
        <c:axId val="126351232"/>
        <c:scaling>
          <c:orientation val="minMax"/>
        </c:scaling>
        <c:delete val="1"/>
        <c:axPos val="b"/>
        <c:majorTickMark val="out"/>
        <c:minorTickMark val="none"/>
        <c:tickLblPos val="nextTo"/>
        <c:crossAx val="126352768"/>
        <c:crosses val="autoZero"/>
        <c:auto val="1"/>
        <c:lblAlgn val="ctr"/>
        <c:lblOffset val="100"/>
        <c:noMultiLvlLbl val="0"/>
      </c:catAx>
      <c:valAx>
        <c:axId val="126352768"/>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6351232"/>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12CM5 Metres</a:t>
            </a:r>
          </a:p>
        </c:rich>
      </c:tx>
      <c:layout>
        <c:manualLayout>
          <c:xMode val="edge"/>
          <c:yMode val="edge"/>
          <c:x val="0.47441904064317542"/>
          <c:y val="1.2500000000000001E-2"/>
        </c:manualLayout>
      </c:layout>
      <c:overlay val="0"/>
      <c:spPr>
        <a:noFill/>
        <a:ln w="25400">
          <a:noFill/>
        </a:ln>
      </c:spPr>
    </c:title>
    <c:autoTitleDeleted val="0"/>
    <c:plotArea>
      <c:layout>
        <c:manualLayout>
          <c:layoutTarget val="inner"/>
          <c:xMode val="edge"/>
          <c:yMode val="edge"/>
          <c:x val="4.6511673177630414E-2"/>
          <c:y val="7.8571634098512755E-2"/>
          <c:w val="0.8823928854270453"/>
          <c:h val="0.70535898792983032"/>
        </c:manualLayout>
      </c:layout>
      <c:lineChart>
        <c:grouping val="standard"/>
        <c:varyColors val="0"/>
        <c:ser>
          <c:idx val="1"/>
          <c:order val="0"/>
          <c:tx>
            <c:v>12CM5 shift metres</c:v>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Data!$A$9:$A$92</c:f>
              <c:numCache>
                <c:formatCode>dd\-mmm\-yyyy</c:formatCode>
                <c:ptCount val="84"/>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pt idx="64">
                  <c:v>41386</c:v>
                </c:pt>
                <c:pt idx="67">
                  <c:v>41387</c:v>
                </c:pt>
                <c:pt idx="70">
                  <c:v>41388</c:v>
                </c:pt>
                <c:pt idx="73">
                  <c:v>41389</c:v>
                </c:pt>
                <c:pt idx="76">
                  <c:v>41390</c:v>
                </c:pt>
                <c:pt idx="79">
                  <c:v>41391</c:v>
                </c:pt>
                <c:pt idx="82">
                  <c:v>41392</c:v>
                </c:pt>
              </c:numCache>
            </c:numRef>
          </c:cat>
          <c:val>
            <c:numRef>
              <c:f>Data!#REF!</c:f>
              <c:numCache>
                <c:formatCode>General</c:formatCode>
                <c:ptCount val="1"/>
                <c:pt idx="0">
                  <c:v>1</c:v>
                </c:pt>
              </c:numCache>
            </c:numRef>
          </c:val>
          <c:smooth val="0"/>
        </c:ser>
        <c:ser>
          <c:idx val="0"/>
          <c:order val="1"/>
          <c:tx>
            <c:v>12CM5 shift target</c:v>
          </c:tx>
          <c:spPr>
            <a:ln w="25400">
              <a:solidFill>
                <a:srgbClr val="00CCFF"/>
              </a:solidFill>
              <a:prstDash val="solid"/>
            </a:ln>
          </c:spPr>
          <c:marker>
            <c:symbol val="none"/>
          </c:marker>
          <c:cat>
            <c:numRef>
              <c:f>Data!$A$9:$A$92</c:f>
              <c:numCache>
                <c:formatCode>dd\-mmm\-yyyy</c:formatCode>
                <c:ptCount val="84"/>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pt idx="64">
                  <c:v>41386</c:v>
                </c:pt>
                <c:pt idx="67">
                  <c:v>41387</c:v>
                </c:pt>
                <c:pt idx="70">
                  <c:v>41388</c:v>
                </c:pt>
                <c:pt idx="73">
                  <c:v>41389</c:v>
                </c:pt>
                <c:pt idx="76">
                  <c:v>41390</c:v>
                </c:pt>
                <c:pt idx="79">
                  <c:v>41391</c:v>
                </c:pt>
                <c:pt idx="82">
                  <c:v>41392</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8545152"/>
        <c:axId val="128546688"/>
      </c:lineChart>
      <c:lineChart>
        <c:grouping val="standard"/>
        <c:varyColors val="0"/>
        <c:ser>
          <c:idx val="2"/>
          <c:order val="2"/>
          <c:tx>
            <c:v>12CM5 Cum. 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v>12CM5 Cum. Target</c:v>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8552960"/>
        <c:axId val="128554496"/>
      </c:lineChart>
      <c:catAx>
        <c:axId val="128545152"/>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546688"/>
        <c:crosses val="autoZero"/>
        <c:auto val="0"/>
        <c:lblAlgn val="ctr"/>
        <c:lblOffset val="100"/>
        <c:tickLblSkip val="1"/>
        <c:tickMarkSkip val="1"/>
        <c:noMultiLvlLbl val="0"/>
      </c:catAx>
      <c:valAx>
        <c:axId val="12854668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AU"/>
                  <a:t>Shift metres</a:t>
                </a:r>
              </a:p>
            </c:rich>
          </c:tx>
          <c:layout>
            <c:manualLayout>
              <c:xMode val="edge"/>
              <c:yMode val="edge"/>
              <c:x val="4.6511627906976744E-3"/>
              <c:y val="0.3410723659542557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8545152"/>
        <c:crosses val="autoZero"/>
        <c:crossBetween val="midCat"/>
      </c:valAx>
      <c:catAx>
        <c:axId val="128552960"/>
        <c:scaling>
          <c:orientation val="minMax"/>
        </c:scaling>
        <c:delete val="1"/>
        <c:axPos val="b"/>
        <c:majorTickMark val="out"/>
        <c:minorTickMark val="none"/>
        <c:tickLblPos val="nextTo"/>
        <c:crossAx val="128554496"/>
        <c:crosses val="autoZero"/>
        <c:auto val="1"/>
        <c:lblAlgn val="ctr"/>
        <c:lblOffset val="100"/>
        <c:noMultiLvlLbl val="0"/>
      </c:catAx>
      <c:valAx>
        <c:axId val="128554496"/>
        <c:scaling>
          <c:orientation val="minMax"/>
        </c:scaling>
        <c:delete val="0"/>
        <c:axPos val="r"/>
        <c:title>
          <c:tx>
            <c:rich>
              <a:bodyPr/>
              <a:lstStyle/>
              <a:p>
                <a:pPr>
                  <a:defRPr sz="1000" b="1" i="0" u="none" strike="noStrike" baseline="0">
                    <a:solidFill>
                      <a:srgbClr val="000000"/>
                    </a:solidFill>
                    <a:latin typeface="Arial"/>
                    <a:ea typeface="Arial"/>
                    <a:cs typeface="Arial"/>
                  </a:defRPr>
                </a:pPr>
                <a:r>
                  <a:rPr lang="en-AU"/>
                  <a:t>Cumulative metres</a:t>
                </a:r>
              </a:p>
            </c:rich>
          </c:tx>
          <c:layout>
            <c:manualLayout>
              <c:xMode val="edge"/>
              <c:yMode val="edge"/>
              <c:x val="0.9694361751292716"/>
              <c:y val="0.294643560179977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8552960"/>
        <c:crosses val="max"/>
        <c:crossBetween val="midCat"/>
      </c:valAx>
      <c:spPr>
        <a:noFill/>
        <a:ln w="3175">
          <a:solidFill>
            <a:srgbClr val="000000"/>
          </a:solidFill>
          <a:prstDash val="solid"/>
        </a:ln>
      </c:spPr>
    </c:plotArea>
    <c:legend>
      <c:legendPos val="r"/>
      <c:layout>
        <c:manualLayout>
          <c:xMode val="edge"/>
          <c:yMode val="edge"/>
          <c:x val="0.22790723833939364"/>
          <c:y val="0.91607377202849638"/>
          <c:w val="0.59468499577087741"/>
          <c:h val="5.892880577427817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Metres</a:t>
            </a:r>
          </a:p>
        </c:rich>
      </c:tx>
      <c:overlay val="0"/>
      <c:spPr>
        <a:noFill/>
        <a:ln w="25400">
          <a:noFill/>
        </a:ln>
      </c:spPr>
    </c:title>
    <c:autoTitleDeleted val="0"/>
    <c:plotArea>
      <c:layout/>
      <c:lineChart>
        <c:grouping val="standard"/>
        <c:varyColors val="0"/>
        <c:ser>
          <c:idx val="1"/>
          <c:order val="0"/>
          <c:tx>
            <c:strRef>
              <c:f>Data!#REF!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0"/>
          <c:order val="1"/>
          <c:tx>
            <c:strRef>
              <c:f>Data!#REF!</c:f>
              <c:strCache>
                <c:ptCount val="1"/>
                <c:pt idx="0">
                  <c:v>#REF!</c:v>
                </c:pt>
              </c:strCache>
            </c:strRef>
          </c:tx>
          <c:spPr>
            <a:ln w="25400">
              <a:solidFill>
                <a:srgbClr val="00CCFF"/>
              </a:solidFill>
              <a:prstDash val="solid"/>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4"/>
          <c:order val="4"/>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5"/>
          <c:order val="5"/>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8601472"/>
        <c:axId val="128619648"/>
      </c:lineChart>
      <c:lineChart>
        <c:grouping val="standard"/>
        <c:varyColors val="0"/>
        <c:ser>
          <c:idx val="2"/>
          <c:order val="2"/>
          <c:tx>
            <c:v>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strRef>
              <c:f>Data!$A$102</c:f>
              <c:strCache>
                <c:ptCount val="1"/>
                <c:pt idx="0">
                  <c:v>Total</c:v>
                </c:pt>
              </c:strCache>
            </c:strRef>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8621184"/>
        <c:axId val="128639360"/>
      </c:lineChart>
      <c:catAx>
        <c:axId val="128601472"/>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619648"/>
        <c:crosses val="autoZero"/>
        <c:auto val="0"/>
        <c:lblAlgn val="ctr"/>
        <c:lblOffset val="100"/>
        <c:tickLblSkip val="2"/>
        <c:tickMarkSkip val="1"/>
        <c:noMultiLvlLbl val="0"/>
      </c:catAx>
      <c:valAx>
        <c:axId val="1286196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8601472"/>
        <c:crosses val="autoZero"/>
        <c:crossBetween val="between"/>
      </c:valAx>
      <c:catAx>
        <c:axId val="128621184"/>
        <c:scaling>
          <c:orientation val="minMax"/>
        </c:scaling>
        <c:delete val="1"/>
        <c:axPos val="b"/>
        <c:majorTickMark val="out"/>
        <c:minorTickMark val="none"/>
        <c:tickLblPos val="nextTo"/>
        <c:crossAx val="128639360"/>
        <c:crosses val="autoZero"/>
        <c:auto val="1"/>
        <c:lblAlgn val="ctr"/>
        <c:lblOffset val="100"/>
        <c:noMultiLvlLbl val="0"/>
      </c:catAx>
      <c:valAx>
        <c:axId val="128639360"/>
        <c:scaling>
          <c:orientation val="minMax"/>
          <c:min val="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8621184"/>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Production Hours</a:t>
            </a:r>
          </a:p>
        </c:rich>
      </c:tx>
      <c:overlay val="0"/>
      <c:spPr>
        <a:noFill/>
        <a:ln w="25400">
          <a:noFill/>
        </a:ln>
      </c:spPr>
    </c:title>
    <c:autoTitleDeleted val="0"/>
    <c:plotArea>
      <c:layout/>
      <c:lineChart>
        <c:grouping val="standard"/>
        <c:varyColors val="0"/>
        <c:ser>
          <c:idx val="1"/>
          <c:order val="0"/>
          <c:tx>
            <c:strRef>
              <c:f>#REF!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#REF!</c:f>
              <c:numCache>
                <c:formatCode>General</c:formatCode>
                <c:ptCount val="1"/>
                <c:pt idx="0">
                  <c:v>1</c:v>
                </c:pt>
              </c:numCache>
            </c:numRef>
          </c:cat>
          <c:val>
            <c:numRef>
              <c:f>#REF!</c:f>
              <c:numCache>
                <c:formatCode>General</c:formatCode>
                <c:ptCount val="1"/>
                <c:pt idx="0">
                  <c:v>1</c:v>
                </c:pt>
              </c:numCache>
            </c:numRef>
          </c:val>
          <c:smooth val="0"/>
        </c:ser>
        <c:ser>
          <c:idx val="0"/>
          <c:order val="1"/>
          <c:tx>
            <c:strRef>
              <c:f>#REF!</c:f>
              <c:strCache>
                <c:ptCount val="1"/>
                <c:pt idx="0">
                  <c:v>#REF!</c:v>
                </c:pt>
              </c:strCache>
            </c:strRef>
          </c:tx>
          <c:spPr>
            <a:ln w="25400">
              <a:solidFill>
                <a:srgbClr val="00CCFF"/>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4"/>
          <c:order val="4"/>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5"/>
          <c:order val="5"/>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9070976"/>
        <c:axId val="129072512"/>
      </c:lineChart>
      <c:lineChart>
        <c:grouping val="standard"/>
        <c:varyColors val="0"/>
        <c:ser>
          <c:idx val="2"/>
          <c:order val="2"/>
          <c:tx>
            <c:v>Actual</c:v>
          </c:tx>
          <c:spPr>
            <a:ln w="25400">
              <a:solidFill>
                <a:srgbClr val="FFCC00"/>
              </a:solidFill>
              <a:prstDash val="solid"/>
            </a:ln>
          </c:spPr>
          <c:marker>
            <c:symbol val="none"/>
          </c:marker>
          <c:val>
            <c:numRef>
              <c:f>#REF!</c:f>
              <c:numCache>
                <c:formatCode>General</c:formatCode>
                <c:ptCount val="1"/>
                <c:pt idx="0">
                  <c:v>1</c:v>
                </c:pt>
              </c:numCache>
            </c:numRef>
          </c:val>
          <c:smooth val="0"/>
        </c:ser>
        <c:ser>
          <c:idx val="3"/>
          <c:order val="3"/>
          <c:tx>
            <c:strRef>
              <c:f>#REF!</c:f>
              <c:strCache>
                <c:ptCount val="1"/>
                <c:pt idx="0">
                  <c:v>#REF!</c:v>
                </c:pt>
              </c:strCache>
            </c:strRef>
          </c:tx>
          <c:spPr>
            <a:ln w="25400">
              <a:solidFill>
                <a:srgbClr val="FF0000"/>
              </a:solidFill>
              <a:prstDash val="solid"/>
            </a:ln>
          </c:spPr>
          <c:marker>
            <c:symbol val="none"/>
          </c:marker>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9078400"/>
        <c:axId val="129079936"/>
      </c:lineChart>
      <c:catAx>
        <c:axId val="129070976"/>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9072512"/>
        <c:crosses val="autoZero"/>
        <c:auto val="0"/>
        <c:lblAlgn val="ctr"/>
        <c:lblOffset val="100"/>
        <c:tickLblSkip val="2"/>
        <c:tickMarkSkip val="1"/>
        <c:noMultiLvlLbl val="0"/>
      </c:catAx>
      <c:valAx>
        <c:axId val="129072512"/>
        <c:scaling>
          <c:orientation val="minMax"/>
          <c:max val="1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9070976"/>
        <c:crosses val="autoZero"/>
        <c:crossBetween val="between"/>
      </c:valAx>
      <c:catAx>
        <c:axId val="129078400"/>
        <c:scaling>
          <c:orientation val="minMax"/>
        </c:scaling>
        <c:delete val="1"/>
        <c:axPos val="b"/>
        <c:majorTickMark val="out"/>
        <c:minorTickMark val="none"/>
        <c:tickLblPos val="nextTo"/>
        <c:crossAx val="129079936"/>
        <c:crosses val="autoZero"/>
        <c:auto val="1"/>
        <c:lblAlgn val="ctr"/>
        <c:lblOffset val="100"/>
        <c:noMultiLvlLbl val="0"/>
      </c:catAx>
      <c:valAx>
        <c:axId val="129079936"/>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9078400"/>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12CM5 Metres</a:t>
            </a:r>
          </a:p>
        </c:rich>
      </c:tx>
      <c:layout>
        <c:manualLayout>
          <c:xMode val="edge"/>
          <c:yMode val="edge"/>
          <c:x val="0.47441904064317542"/>
          <c:y val="1.2500000000000001E-2"/>
        </c:manualLayout>
      </c:layout>
      <c:overlay val="0"/>
      <c:spPr>
        <a:noFill/>
        <a:ln w="25400">
          <a:noFill/>
        </a:ln>
      </c:spPr>
    </c:title>
    <c:autoTitleDeleted val="0"/>
    <c:plotArea>
      <c:layout>
        <c:manualLayout>
          <c:layoutTarget val="inner"/>
          <c:xMode val="edge"/>
          <c:yMode val="edge"/>
          <c:x val="4.6511673177630414E-2"/>
          <c:y val="7.8571634098512755E-2"/>
          <c:w val="0.8823928854270453"/>
          <c:h val="0.70535898792983032"/>
        </c:manualLayout>
      </c:layout>
      <c:lineChart>
        <c:grouping val="standard"/>
        <c:varyColors val="0"/>
        <c:ser>
          <c:idx val="1"/>
          <c:order val="0"/>
          <c:tx>
            <c:v>12CM5 shift metres</c:v>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Data!$A$9:$A$92</c:f>
              <c:numCache>
                <c:formatCode>dd\-mmm\-yyyy</c:formatCode>
                <c:ptCount val="84"/>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pt idx="64">
                  <c:v>41386</c:v>
                </c:pt>
                <c:pt idx="67">
                  <c:v>41387</c:v>
                </c:pt>
                <c:pt idx="70">
                  <c:v>41388</c:v>
                </c:pt>
                <c:pt idx="73">
                  <c:v>41389</c:v>
                </c:pt>
                <c:pt idx="76">
                  <c:v>41390</c:v>
                </c:pt>
                <c:pt idx="79">
                  <c:v>41391</c:v>
                </c:pt>
                <c:pt idx="82">
                  <c:v>41392</c:v>
                </c:pt>
              </c:numCache>
            </c:numRef>
          </c:cat>
          <c:val>
            <c:numRef>
              <c:f>Data!#REF!</c:f>
              <c:numCache>
                <c:formatCode>General</c:formatCode>
                <c:ptCount val="1"/>
                <c:pt idx="0">
                  <c:v>1</c:v>
                </c:pt>
              </c:numCache>
            </c:numRef>
          </c:val>
          <c:smooth val="0"/>
        </c:ser>
        <c:ser>
          <c:idx val="0"/>
          <c:order val="1"/>
          <c:tx>
            <c:v>12CM5 shift target</c:v>
          </c:tx>
          <c:spPr>
            <a:ln w="25400">
              <a:solidFill>
                <a:srgbClr val="00CCFF"/>
              </a:solidFill>
              <a:prstDash val="solid"/>
            </a:ln>
          </c:spPr>
          <c:marker>
            <c:symbol val="none"/>
          </c:marker>
          <c:cat>
            <c:numRef>
              <c:f>Data!$A$9:$A$92</c:f>
              <c:numCache>
                <c:formatCode>dd\-mmm\-yyyy</c:formatCode>
                <c:ptCount val="84"/>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pt idx="64">
                  <c:v>41386</c:v>
                </c:pt>
                <c:pt idx="67">
                  <c:v>41387</c:v>
                </c:pt>
                <c:pt idx="70">
                  <c:v>41388</c:v>
                </c:pt>
                <c:pt idx="73">
                  <c:v>41389</c:v>
                </c:pt>
                <c:pt idx="76">
                  <c:v>41390</c:v>
                </c:pt>
                <c:pt idx="79">
                  <c:v>41391</c:v>
                </c:pt>
                <c:pt idx="82">
                  <c:v>41392</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9101184"/>
        <c:axId val="129774720"/>
      </c:lineChart>
      <c:lineChart>
        <c:grouping val="standard"/>
        <c:varyColors val="0"/>
        <c:ser>
          <c:idx val="2"/>
          <c:order val="2"/>
          <c:tx>
            <c:v>12CM5 Cum. 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v>12CM5 Cum. Target</c:v>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9776640"/>
        <c:axId val="129815296"/>
      </c:lineChart>
      <c:catAx>
        <c:axId val="129101184"/>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9774720"/>
        <c:crosses val="autoZero"/>
        <c:auto val="0"/>
        <c:lblAlgn val="ctr"/>
        <c:lblOffset val="100"/>
        <c:tickLblSkip val="1"/>
        <c:tickMarkSkip val="1"/>
        <c:noMultiLvlLbl val="0"/>
      </c:catAx>
      <c:valAx>
        <c:axId val="12977472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AU"/>
                  <a:t>Shift metres</a:t>
                </a:r>
              </a:p>
            </c:rich>
          </c:tx>
          <c:layout>
            <c:manualLayout>
              <c:xMode val="edge"/>
              <c:yMode val="edge"/>
              <c:x val="4.6511627906976744E-3"/>
              <c:y val="0.3410723659542557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9101184"/>
        <c:crosses val="autoZero"/>
        <c:crossBetween val="midCat"/>
      </c:valAx>
      <c:catAx>
        <c:axId val="129776640"/>
        <c:scaling>
          <c:orientation val="minMax"/>
        </c:scaling>
        <c:delete val="1"/>
        <c:axPos val="b"/>
        <c:majorTickMark val="out"/>
        <c:minorTickMark val="none"/>
        <c:tickLblPos val="nextTo"/>
        <c:crossAx val="129815296"/>
        <c:crosses val="autoZero"/>
        <c:auto val="1"/>
        <c:lblAlgn val="ctr"/>
        <c:lblOffset val="100"/>
        <c:noMultiLvlLbl val="0"/>
      </c:catAx>
      <c:valAx>
        <c:axId val="129815296"/>
        <c:scaling>
          <c:orientation val="minMax"/>
        </c:scaling>
        <c:delete val="0"/>
        <c:axPos val="r"/>
        <c:title>
          <c:tx>
            <c:rich>
              <a:bodyPr/>
              <a:lstStyle/>
              <a:p>
                <a:pPr>
                  <a:defRPr sz="1000" b="1" i="0" u="none" strike="noStrike" baseline="0">
                    <a:solidFill>
                      <a:srgbClr val="000000"/>
                    </a:solidFill>
                    <a:latin typeface="Arial"/>
                    <a:ea typeface="Arial"/>
                    <a:cs typeface="Arial"/>
                  </a:defRPr>
                </a:pPr>
                <a:r>
                  <a:rPr lang="en-AU"/>
                  <a:t>Cumulative metres</a:t>
                </a:r>
              </a:p>
            </c:rich>
          </c:tx>
          <c:layout>
            <c:manualLayout>
              <c:xMode val="edge"/>
              <c:yMode val="edge"/>
              <c:x val="0.9694361751292716"/>
              <c:y val="0.294643560179977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9776640"/>
        <c:crosses val="max"/>
        <c:crossBetween val="midCat"/>
      </c:valAx>
      <c:spPr>
        <a:noFill/>
        <a:ln w="3175">
          <a:solidFill>
            <a:srgbClr val="000000"/>
          </a:solidFill>
          <a:prstDash val="solid"/>
        </a:ln>
      </c:spPr>
    </c:plotArea>
    <c:legend>
      <c:legendPos val="r"/>
      <c:layout>
        <c:manualLayout>
          <c:xMode val="edge"/>
          <c:yMode val="edge"/>
          <c:x val="0.22790723833939364"/>
          <c:y val="0.91607377202849638"/>
          <c:w val="0.59468499577087741"/>
          <c:h val="5.892880577427817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Metres</a:t>
            </a:r>
          </a:p>
        </c:rich>
      </c:tx>
      <c:overlay val="0"/>
      <c:spPr>
        <a:noFill/>
        <a:ln w="25400">
          <a:noFill/>
        </a:ln>
      </c:spPr>
    </c:title>
    <c:autoTitleDeleted val="0"/>
    <c:plotArea>
      <c:layout/>
      <c:lineChart>
        <c:grouping val="standard"/>
        <c:varyColors val="0"/>
        <c:ser>
          <c:idx val="1"/>
          <c:order val="0"/>
          <c:tx>
            <c:strRef>
              <c:f>Data!#REF!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0"/>
          <c:order val="1"/>
          <c:tx>
            <c:strRef>
              <c:f>Data!#REF!</c:f>
              <c:strCache>
                <c:ptCount val="1"/>
                <c:pt idx="0">
                  <c:v>#REF!</c:v>
                </c:pt>
              </c:strCache>
            </c:strRef>
          </c:tx>
          <c:spPr>
            <a:ln w="25400">
              <a:solidFill>
                <a:srgbClr val="00CCFF"/>
              </a:solidFill>
              <a:prstDash val="solid"/>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4"/>
          <c:order val="4"/>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5"/>
          <c:order val="5"/>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6624768"/>
        <c:axId val="136638848"/>
      </c:lineChart>
      <c:lineChart>
        <c:grouping val="standard"/>
        <c:varyColors val="0"/>
        <c:ser>
          <c:idx val="2"/>
          <c:order val="2"/>
          <c:tx>
            <c:v>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strRef>
              <c:f>Data!$A$102</c:f>
              <c:strCache>
                <c:ptCount val="1"/>
                <c:pt idx="0">
                  <c:v>Total</c:v>
                </c:pt>
              </c:strCache>
            </c:strRef>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6640384"/>
        <c:axId val="136641920"/>
      </c:lineChart>
      <c:catAx>
        <c:axId val="136624768"/>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36638848"/>
        <c:crosses val="autoZero"/>
        <c:auto val="0"/>
        <c:lblAlgn val="ctr"/>
        <c:lblOffset val="100"/>
        <c:tickLblSkip val="2"/>
        <c:tickMarkSkip val="1"/>
        <c:noMultiLvlLbl val="0"/>
      </c:catAx>
      <c:valAx>
        <c:axId val="136638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6624768"/>
        <c:crosses val="autoZero"/>
        <c:crossBetween val="between"/>
      </c:valAx>
      <c:catAx>
        <c:axId val="136640384"/>
        <c:scaling>
          <c:orientation val="minMax"/>
        </c:scaling>
        <c:delete val="1"/>
        <c:axPos val="b"/>
        <c:majorTickMark val="out"/>
        <c:minorTickMark val="none"/>
        <c:tickLblPos val="nextTo"/>
        <c:crossAx val="136641920"/>
        <c:crosses val="autoZero"/>
        <c:auto val="1"/>
        <c:lblAlgn val="ctr"/>
        <c:lblOffset val="100"/>
        <c:noMultiLvlLbl val="0"/>
      </c:catAx>
      <c:valAx>
        <c:axId val="136641920"/>
        <c:scaling>
          <c:orientation val="minMax"/>
          <c:min val="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6640384"/>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Production Hours</a:t>
            </a:r>
          </a:p>
        </c:rich>
      </c:tx>
      <c:overlay val="0"/>
      <c:spPr>
        <a:noFill/>
        <a:ln w="25400">
          <a:noFill/>
        </a:ln>
      </c:spPr>
    </c:title>
    <c:autoTitleDeleted val="0"/>
    <c:plotArea>
      <c:layout/>
      <c:lineChart>
        <c:grouping val="standard"/>
        <c:varyColors val="0"/>
        <c:ser>
          <c:idx val="1"/>
          <c:order val="0"/>
          <c:tx>
            <c:strRef>
              <c:f>#REF!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#REF!</c:f>
              <c:numCache>
                <c:formatCode>General</c:formatCode>
                <c:ptCount val="1"/>
                <c:pt idx="0">
                  <c:v>1</c:v>
                </c:pt>
              </c:numCache>
            </c:numRef>
          </c:cat>
          <c:val>
            <c:numRef>
              <c:f>#REF!</c:f>
              <c:numCache>
                <c:formatCode>General</c:formatCode>
                <c:ptCount val="1"/>
                <c:pt idx="0">
                  <c:v>1</c:v>
                </c:pt>
              </c:numCache>
            </c:numRef>
          </c:val>
          <c:smooth val="0"/>
        </c:ser>
        <c:ser>
          <c:idx val="0"/>
          <c:order val="1"/>
          <c:tx>
            <c:strRef>
              <c:f>#REF!</c:f>
              <c:strCache>
                <c:ptCount val="1"/>
                <c:pt idx="0">
                  <c:v>#REF!</c:v>
                </c:pt>
              </c:strCache>
            </c:strRef>
          </c:tx>
          <c:spPr>
            <a:ln w="25400">
              <a:solidFill>
                <a:srgbClr val="00CCFF"/>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4"/>
          <c:order val="4"/>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5"/>
          <c:order val="5"/>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6692480"/>
        <c:axId val="136694016"/>
      </c:lineChart>
      <c:lineChart>
        <c:grouping val="standard"/>
        <c:varyColors val="0"/>
        <c:ser>
          <c:idx val="2"/>
          <c:order val="2"/>
          <c:tx>
            <c:v>Actual</c:v>
          </c:tx>
          <c:spPr>
            <a:ln w="25400">
              <a:solidFill>
                <a:srgbClr val="FFCC00"/>
              </a:solidFill>
              <a:prstDash val="solid"/>
            </a:ln>
          </c:spPr>
          <c:marker>
            <c:symbol val="none"/>
          </c:marker>
          <c:val>
            <c:numRef>
              <c:f>#REF!</c:f>
              <c:numCache>
                <c:formatCode>General</c:formatCode>
                <c:ptCount val="1"/>
                <c:pt idx="0">
                  <c:v>1</c:v>
                </c:pt>
              </c:numCache>
            </c:numRef>
          </c:val>
          <c:smooth val="0"/>
        </c:ser>
        <c:ser>
          <c:idx val="3"/>
          <c:order val="3"/>
          <c:tx>
            <c:strRef>
              <c:f>#REF!</c:f>
              <c:strCache>
                <c:ptCount val="1"/>
                <c:pt idx="0">
                  <c:v>#REF!</c:v>
                </c:pt>
              </c:strCache>
            </c:strRef>
          </c:tx>
          <c:spPr>
            <a:ln w="25400">
              <a:solidFill>
                <a:srgbClr val="FF0000"/>
              </a:solidFill>
              <a:prstDash val="solid"/>
            </a:ln>
          </c:spPr>
          <c:marker>
            <c:symbol val="none"/>
          </c:marker>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7498624"/>
        <c:axId val="137500160"/>
      </c:lineChart>
      <c:catAx>
        <c:axId val="136692480"/>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36694016"/>
        <c:crosses val="autoZero"/>
        <c:auto val="0"/>
        <c:lblAlgn val="ctr"/>
        <c:lblOffset val="100"/>
        <c:tickLblSkip val="2"/>
        <c:tickMarkSkip val="1"/>
        <c:noMultiLvlLbl val="0"/>
      </c:catAx>
      <c:valAx>
        <c:axId val="136694016"/>
        <c:scaling>
          <c:orientation val="minMax"/>
          <c:max val="1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6692480"/>
        <c:crosses val="autoZero"/>
        <c:crossBetween val="between"/>
      </c:valAx>
      <c:catAx>
        <c:axId val="137498624"/>
        <c:scaling>
          <c:orientation val="minMax"/>
        </c:scaling>
        <c:delete val="1"/>
        <c:axPos val="b"/>
        <c:majorTickMark val="out"/>
        <c:minorTickMark val="none"/>
        <c:tickLblPos val="nextTo"/>
        <c:crossAx val="137500160"/>
        <c:crosses val="autoZero"/>
        <c:auto val="1"/>
        <c:lblAlgn val="ctr"/>
        <c:lblOffset val="100"/>
        <c:noMultiLvlLbl val="0"/>
      </c:catAx>
      <c:valAx>
        <c:axId val="137500160"/>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7498624"/>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12CM5 Metres</a:t>
            </a:r>
          </a:p>
        </c:rich>
      </c:tx>
      <c:layout>
        <c:manualLayout>
          <c:xMode val="edge"/>
          <c:yMode val="edge"/>
          <c:x val="0.47441904064317542"/>
          <c:y val="1.2500000000000001E-2"/>
        </c:manualLayout>
      </c:layout>
      <c:overlay val="0"/>
      <c:spPr>
        <a:noFill/>
        <a:ln w="25400">
          <a:noFill/>
        </a:ln>
      </c:spPr>
    </c:title>
    <c:autoTitleDeleted val="0"/>
    <c:plotArea>
      <c:layout>
        <c:manualLayout>
          <c:layoutTarget val="inner"/>
          <c:xMode val="edge"/>
          <c:yMode val="edge"/>
          <c:x val="4.6511673177630414E-2"/>
          <c:y val="7.8571634098512755E-2"/>
          <c:w val="0.8823928854270453"/>
          <c:h val="0.70535898792983032"/>
        </c:manualLayout>
      </c:layout>
      <c:lineChart>
        <c:grouping val="standard"/>
        <c:varyColors val="0"/>
        <c:ser>
          <c:idx val="1"/>
          <c:order val="0"/>
          <c:tx>
            <c:v>12CM5 shift metres</c:v>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Data!$A$9:$A$92</c:f>
              <c:numCache>
                <c:formatCode>dd\-mmm\-yyyy</c:formatCode>
                <c:ptCount val="84"/>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pt idx="64">
                  <c:v>41386</c:v>
                </c:pt>
                <c:pt idx="67">
                  <c:v>41387</c:v>
                </c:pt>
                <c:pt idx="70">
                  <c:v>41388</c:v>
                </c:pt>
                <c:pt idx="73">
                  <c:v>41389</c:v>
                </c:pt>
                <c:pt idx="76">
                  <c:v>41390</c:v>
                </c:pt>
                <c:pt idx="79">
                  <c:v>41391</c:v>
                </c:pt>
                <c:pt idx="82">
                  <c:v>41392</c:v>
                </c:pt>
              </c:numCache>
            </c:numRef>
          </c:cat>
          <c:val>
            <c:numRef>
              <c:f>Data!#REF!</c:f>
              <c:numCache>
                <c:formatCode>General</c:formatCode>
                <c:ptCount val="1"/>
                <c:pt idx="0">
                  <c:v>1</c:v>
                </c:pt>
              </c:numCache>
            </c:numRef>
          </c:val>
          <c:smooth val="0"/>
        </c:ser>
        <c:ser>
          <c:idx val="0"/>
          <c:order val="1"/>
          <c:tx>
            <c:v>12CM5 shift target</c:v>
          </c:tx>
          <c:spPr>
            <a:ln w="25400">
              <a:solidFill>
                <a:srgbClr val="00CCFF"/>
              </a:solidFill>
              <a:prstDash val="solid"/>
            </a:ln>
          </c:spPr>
          <c:marker>
            <c:symbol val="none"/>
          </c:marker>
          <c:cat>
            <c:numRef>
              <c:f>Data!$A$9:$A$92</c:f>
              <c:numCache>
                <c:formatCode>dd\-mmm\-yyyy</c:formatCode>
                <c:ptCount val="84"/>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pt idx="64">
                  <c:v>41386</c:v>
                </c:pt>
                <c:pt idx="67">
                  <c:v>41387</c:v>
                </c:pt>
                <c:pt idx="70">
                  <c:v>41388</c:v>
                </c:pt>
                <c:pt idx="73">
                  <c:v>41389</c:v>
                </c:pt>
                <c:pt idx="76">
                  <c:v>41390</c:v>
                </c:pt>
                <c:pt idx="79">
                  <c:v>41391</c:v>
                </c:pt>
                <c:pt idx="82">
                  <c:v>41392</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7533696"/>
        <c:axId val="137539584"/>
      </c:lineChart>
      <c:lineChart>
        <c:grouping val="standard"/>
        <c:varyColors val="0"/>
        <c:ser>
          <c:idx val="2"/>
          <c:order val="2"/>
          <c:tx>
            <c:v>12CM5 Cum. 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v>12CM5 Cum. Target</c:v>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7541504"/>
        <c:axId val="137543040"/>
      </c:lineChart>
      <c:catAx>
        <c:axId val="137533696"/>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37539584"/>
        <c:crosses val="autoZero"/>
        <c:auto val="0"/>
        <c:lblAlgn val="ctr"/>
        <c:lblOffset val="100"/>
        <c:tickLblSkip val="1"/>
        <c:tickMarkSkip val="1"/>
        <c:noMultiLvlLbl val="0"/>
      </c:catAx>
      <c:valAx>
        <c:axId val="13753958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AU"/>
                  <a:t>Shift metres</a:t>
                </a:r>
              </a:p>
            </c:rich>
          </c:tx>
          <c:layout>
            <c:manualLayout>
              <c:xMode val="edge"/>
              <c:yMode val="edge"/>
              <c:x val="4.6511627906976744E-3"/>
              <c:y val="0.3410723659542557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7533696"/>
        <c:crosses val="autoZero"/>
        <c:crossBetween val="midCat"/>
      </c:valAx>
      <c:catAx>
        <c:axId val="137541504"/>
        <c:scaling>
          <c:orientation val="minMax"/>
        </c:scaling>
        <c:delete val="1"/>
        <c:axPos val="b"/>
        <c:majorTickMark val="out"/>
        <c:minorTickMark val="none"/>
        <c:tickLblPos val="nextTo"/>
        <c:crossAx val="137543040"/>
        <c:crosses val="autoZero"/>
        <c:auto val="1"/>
        <c:lblAlgn val="ctr"/>
        <c:lblOffset val="100"/>
        <c:noMultiLvlLbl val="0"/>
      </c:catAx>
      <c:valAx>
        <c:axId val="137543040"/>
        <c:scaling>
          <c:orientation val="minMax"/>
        </c:scaling>
        <c:delete val="0"/>
        <c:axPos val="r"/>
        <c:title>
          <c:tx>
            <c:rich>
              <a:bodyPr/>
              <a:lstStyle/>
              <a:p>
                <a:pPr>
                  <a:defRPr sz="1000" b="1" i="0" u="none" strike="noStrike" baseline="0">
                    <a:solidFill>
                      <a:srgbClr val="000000"/>
                    </a:solidFill>
                    <a:latin typeface="Arial"/>
                    <a:ea typeface="Arial"/>
                    <a:cs typeface="Arial"/>
                  </a:defRPr>
                </a:pPr>
                <a:r>
                  <a:rPr lang="en-AU"/>
                  <a:t>Cumulative metres</a:t>
                </a:r>
              </a:p>
            </c:rich>
          </c:tx>
          <c:layout>
            <c:manualLayout>
              <c:xMode val="edge"/>
              <c:yMode val="edge"/>
              <c:x val="0.9694361751292716"/>
              <c:y val="0.294643560179977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7541504"/>
        <c:crosses val="max"/>
        <c:crossBetween val="midCat"/>
      </c:valAx>
      <c:spPr>
        <a:noFill/>
        <a:ln w="3175">
          <a:solidFill>
            <a:srgbClr val="000000"/>
          </a:solidFill>
          <a:prstDash val="solid"/>
        </a:ln>
      </c:spPr>
    </c:plotArea>
    <c:legend>
      <c:legendPos val="r"/>
      <c:layout>
        <c:manualLayout>
          <c:xMode val="edge"/>
          <c:yMode val="edge"/>
          <c:x val="0.22790723833939364"/>
          <c:y val="0.91607377202849638"/>
          <c:w val="0.59468499577087741"/>
          <c:h val="5.892880577427817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Metres</a:t>
            </a:r>
          </a:p>
        </c:rich>
      </c:tx>
      <c:overlay val="0"/>
      <c:spPr>
        <a:noFill/>
        <a:ln w="25400">
          <a:noFill/>
        </a:ln>
      </c:spPr>
    </c:title>
    <c:autoTitleDeleted val="0"/>
    <c:plotArea>
      <c:layout/>
      <c:lineChart>
        <c:grouping val="standard"/>
        <c:varyColors val="0"/>
        <c:ser>
          <c:idx val="1"/>
          <c:order val="0"/>
          <c:tx>
            <c:strRef>
              <c:f>Data!#REF!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0"/>
          <c:order val="1"/>
          <c:tx>
            <c:strRef>
              <c:f>Data!#REF!</c:f>
              <c:strCache>
                <c:ptCount val="1"/>
                <c:pt idx="0">
                  <c:v>#REF!</c:v>
                </c:pt>
              </c:strCache>
            </c:strRef>
          </c:tx>
          <c:spPr>
            <a:ln w="25400">
              <a:solidFill>
                <a:srgbClr val="00CCFF"/>
              </a:solidFill>
              <a:prstDash val="solid"/>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4"/>
          <c:order val="4"/>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5"/>
          <c:order val="5"/>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8282496"/>
        <c:axId val="138284032"/>
      </c:lineChart>
      <c:lineChart>
        <c:grouping val="standard"/>
        <c:varyColors val="0"/>
        <c:ser>
          <c:idx val="2"/>
          <c:order val="2"/>
          <c:tx>
            <c:v>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strRef>
              <c:f>Data!$A$102</c:f>
              <c:strCache>
                <c:ptCount val="1"/>
                <c:pt idx="0">
                  <c:v>Total</c:v>
                </c:pt>
              </c:strCache>
            </c:strRef>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8298112"/>
        <c:axId val="138299648"/>
      </c:lineChart>
      <c:catAx>
        <c:axId val="138282496"/>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38284032"/>
        <c:crosses val="autoZero"/>
        <c:auto val="0"/>
        <c:lblAlgn val="ctr"/>
        <c:lblOffset val="100"/>
        <c:tickLblSkip val="2"/>
        <c:tickMarkSkip val="1"/>
        <c:noMultiLvlLbl val="0"/>
      </c:catAx>
      <c:valAx>
        <c:axId val="1382840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8282496"/>
        <c:crosses val="autoZero"/>
        <c:crossBetween val="between"/>
      </c:valAx>
      <c:catAx>
        <c:axId val="138298112"/>
        <c:scaling>
          <c:orientation val="minMax"/>
        </c:scaling>
        <c:delete val="1"/>
        <c:axPos val="b"/>
        <c:majorTickMark val="out"/>
        <c:minorTickMark val="none"/>
        <c:tickLblPos val="nextTo"/>
        <c:crossAx val="138299648"/>
        <c:crosses val="autoZero"/>
        <c:auto val="1"/>
        <c:lblAlgn val="ctr"/>
        <c:lblOffset val="100"/>
        <c:noMultiLvlLbl val="0"/>
      </c:catAx>
      <c:valAx>
        <c:axId val="138299648"/>
        <c:scaling>
          <c:orientation val="minMax"/>
          <c:min val="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8298112"/>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Production Hours</a:t>
            </a:r>
          </a:p>
        </c:rich>
      </c:tx>
      <c:overlay val="0"/>
      <c:spPr>
        <a:noFill/>
        <a:ln w="25400">
          <a:noFill/>
        </a:ln>
      </c:spPr>
    </c:title>
    <c:autoTitleDeleted val="0"/>
    <c:plotArea>
      <c:layout/>
      <c:lineChart>
        <c:grouping val="standard"/>
        <c:varyColors val="0"/>
        <c:ser>
          <c:idx val="1"/>
          <c:order val="0"/>
          <c:tx>
            <c:strRef>
              <c:f>#REF!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#REF!</c:f>
              <c:numCache>
                <c:formatCode>General</c:formatCode>
                <c:ptCount val="1"/>
                <c:pt idx="0">
                  <c:v>1</c:v>
                </c:pt>
              </c:numCache>
            </c:numRef>
          </c:cat>
          <c:val>
            <c:numRef>
              <c:f>#REF!</c:f>
              <c:numCache>
                <c:formatCode>General</c:formatCode>
                <c:ptCount val="1"/>
                <c:pt idx="0">
                  <c:v>1</c:v>
                </c:pt>
              </c:numCache>
            </c:numRef>
          </c:val>
          <c:smooth val="0"/>
        </c:ser>
        <c:ser>
          <c:idx val="0"/>
          <c:order val="1"/>
          <c:tx>
            <c:strRef>
              <c:f>#REF!</c:f>
              <c:strCache>
                <c:ptCount val="1"/>
                <c:pt idx="0">
                  <c:v>#REF!</c:v>
                </c:pt>
              </c:strCache>
            </c:strRef>
          </c:tx>
          <c:spPr>
            <a:ln w="25400">
              <a:solidFill>
                <a:srgbClr val="00CCFF"/>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4"/>
          <c:order val="4"/>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5"/>
          <c:order val="5"/>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8001664"/>
        <c:axId val="118003200"/>
      </c:lineChart>
      <c:lineChart>
        <c:grouping val="standard"/>
        <c:varyColors val="0"/>
        <c:ser>
          <c:idx val="2"/>
          <c:order val="2"/>
          <c:tx>
            <c:v>Actual</c:v>
          </c:tx>
          <c:spPr>
            <a:ln w="25400">
              <a:solidFill>
                <a:srgbClr val="FFCC00"/>
              </a:solidFill>
              <a:prstDash val="solid"/>
            </a:ln>
          </c:spPr>
          <c:marker>
            <c:symbol val="none"/>
          </c:marker>
          <c:val>
            <c:numRef>
              <c:f>#REF!</c:f>
              <c:numCache>
                <c:formatCode>General</c:formatCode>
                <c:ptCount val="1"/>
                <c:pt idx="0">
                  <c:v>1</c:v>
                </c:pt>
              </c:numCache>
            </c:numRef>
          </c:val>
          <c:smooth val="0"/>
        </c:ser>
        <c:ser>
          <c:idx val="3"/>
          <c:order val="3"/>
          <c:tx>
            <c:strRef>
              <c:f>#REF!</c:f>
              <c:strCache>
                <c:ptCount val="1"/>
                <c:pt idx="0">
                  <c:v>#REF!</c:v>
                </c:pt>
              </c:strCache>
            </c:strRef>
          </c:tx>
          <c:spPr>
            <a:ln w="25400">
              <a:solidFill>
                <a:srgbClr val="FF0000"/>
              </a:solidFill>
              <a:prstDash val="solid"/>
            </a:ln>
          </c:spPr>
          <c:marker>
            <c:symbol val="none"/>
          </c:marker>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8004736"/>
        <c:axId val="118006528"/>
      </c:lineChart>
      <c:catAx>
        <c:axId val="118001664"/>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8003200"/>
        <c:crosses val="autoZero"/>
        <c:auto val="0"/>
        <c:lblAlgn val="ctr"/>
        <c:lblOffset val="100"/>
        <c:tickLblSkip val="2"/>
        <c:tickMarkSkip val="1"/>
        <c:noMultiLvlLbl val="0"/>
      </c:catAx>
      <c:valAx>
        <c:axId val="118003200"/>
        <c:scaling>
          <c:orientation val="minMax"/>
          <c:max val="1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8001664"/>
        <c:crosses val="autoZero"/>
        <c:crossBetween val="between"/>
      </c:valAx>
      <c:catAx>
        <c:axId val="118004736"/>
        <c:scaling>
          <c:orientation val="minMax"/>
        </c:scaling>
        <c:delete val="1"/>
        <c:axPos val="b"/>
        <c:majorTickMark val="out"/>
        <c:minorTickMark val="none"/>
        <c:tickLblPos val="nextTo"/>
        <c:crossAx val="118006528"/>
        <c:crosses val="autoZero"/>
        <c:auto val="1"/>
        <c:lblAlgn val="ctr"/>
        <c:lblOffset val="100"/>
        <c:noMultiLvlLbl val="0"/>
      </c:catAx>
      <c:valAx>
        <c:axId val="118006528"/>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8004736"/>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Production Hours</a:t>
            </a:r>
          </a:p>
        </c:rich>
      </c:tx>
      <c:overlay val="0"/>
      <c:spPr>
        <a:noFill/>
        <a:ln w="25400">
          <a:noFill/>
        </a:ln>
      </c:spPr>
    </c:title>
    <c:autoTitleDeleted val="0"/>
    <c:plotArea>
      <c:layout/>
      <c:lineChart>
        <c:grouping val="standard"/>
        <c:varyColors val="0"/>
        <c:ser>
          <c:idx val="1"/>
          <c:order val="0"/>
          <c:tx>
            <c:strRef>
              <c:f>#REF!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#REF!</c:f>
              <c:numCache>
                <c:formatCode>General</c:formatCode>
                <c:ptCount val="1"/>
                <c:pt idx="0">
                  <c:v>1</c:v>
                </c:pt>
              </c:numCache>
            </c:numRef>
          </c:cat>
          <c:val>
            <c:numRef>
              <c:f>#REF!</c:f>
              <c:numCache>
                <c:formatCode>General</c:formatCode>
                <c:ptCount val="1"/>
                <c:pt idx="0">
                  <c:v>1</c:v>
                </c:pt>
              </c:numCache>
            </c:numRef>
          </c:val>
          <c:smooth val="0"/>
        </c:ser>
        <c:ser>
          <c:idx val="0"/>
          <c:order val="1"/>
          <c:tx>
            <c:strRef>
              <c:f>#REF!</c:f>
              <c:strCache>
                <c:ptCount val="1"/>
                <c:pt idx="0">
                  <c:v>#REF!</c:v>
                </c:pt>
              </c:strCache>
            </c:strRef>
          </c:tx>
          <c:spPr>
            <a:ln w="25400">
              <a:solidFill>
                <a:srgbClr val="00CCFF"/>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4"/>
          <c:order val="4"/>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5"/>
          <c:order val="5"/>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8551296"/>
        <c:axId val="138552832"/>
      </c:lineChart>
      <c:lineChart>
        <c:grouping val="standard"/>
        <c:varyColors val="0"/>
        <c:ser>
          <c:idx val="2"/>
          <c:order val="2"/>
          <c:tx>
            <c:v>Actual</c:v>
          </c:tx>
          <c:spPr>
            <a:ln w="25400">
              <a:solidFill>
                <a:srgbClr val="FFCC00"/>
              </a:solidFill>
              <a:prstDash val="solid"/>
            </a:ln>
          </c:spPr>
          <c:marker>
            <c:symbol val="none"/>
          </c:marker>
          <c:val>
            <c:numRef>
              <c:f>#REF!</c:f>
              <c:numCache>
                <c:formatCode>General</c:formatCode>
                <c:ptCount val="1"/>
                <c:pt idx="0">
                  <c:v>1</c:v>
                </c:pt>
              </c:numCache>
            </c:numRef>
          </c:val>
          <c:smooth val="0"/>
        </c:ser>
        <c:ser>
          <c:idx val="3"/>
          <c:order val="3"/>
          <c:tx>
            <c:strRef>
              <c:f>#REF!</c:f>
              <c:strCache>
                <c:ptCount val="1"/>
                <c:pt idx="0">
                  <c:v>#REF!</c:v>
                </c:pt>
              </c:strCache>
            </c:strRef>
          </c:tx>
          <c:spPr>
            <a:ln w="25400">
              <a:solidFill>
                <a:srgbClr val="FF0000"/>
              </a:solidFill>
              <a:prstDash val="solid"/>
            </a:ln>
          </c:spPr>
          <c:marker>
            <c:symbol val="none"/>
          </c:marker>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8554368"/>
        <c:axId val="138576640"/>
      </c:lineChart>
      <c:catAx>
        <c:axId val="138551296"/>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38552832"/>
        <c:crosses val="autoZero"/>
        <c:auto val="0"/>
        <c:lblAlgn val="ctr"/>
        <c:lblOffset val="100"/>
        <c:tickLblSkip val="2"/>
        <c:tickMarkSkip val="1"/>
        <c:noMultiLvlLbl val="0"/>
      </c:catAx>
      <c:valAx>
        <c:axId val="138552832"/>
        <c:scaling>
          <c:orientation val="minMax"/>
          <c:max val="1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8551296"/>
        <c:crosses val="autoZero"/>
        <c:crossBetween val="between"/>
      </c:valAx>
      <c:catAx>
        <c:axId val="138554368"/>
        <c:scaling>
          <c:orientation val="minMax"/>
        </c:scaling>
        <c:delete val="1"/>
        <c:axPos val="b"/>
        <c:majorTickMark val="out"/>
        <c:minorTickMark val="none"/>
        <c:tickLblPos val="nextTo"/>
        <c:crossAx val="138576640"/>
        <c:crosses val="autoZero"/>
        <c:auto val="1"/>
        <c:lblAlgn val="ctr"/>
        <c:lblOffset val="100"/>
        <c:noMultiLvlLbl val="0"/>
      </c:catAx>
      <c:valAx>
        <c:axId val="138576640"/>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8554368"/>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Production Hours</a:t>
            </a:r>
          </a:p>
        </c:rich>
      </c:tx>
      <c:overlay val="0"/>
      <c:spPr>
        <a:noFill/>
        <a:ln w="25400">
          <a:noFill/>
        </a:ln>
      </c:spPr>
    </c:title>
    <c:autoTitleDeleted val="0"/>
    <c:plotArea>
      <c:layout/>
      <c:lineChart>
        <c:grouping val="standard"/>
        <c:varyColors val="0"/>
        <c:ser>
          <c:idx val="1"/>
          <c:order val="0"/>
          <c:tx>
            <c:strRef>
              <c:f>#REF!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#REF!</c:f>
              <c:numCache>
                <c:formatCode>General</c:formatCode>
                <c:ptCount val="1"/>
                <c:pt idx="0">
                  <c:v>1</c:v>
                </c:pt>
              </c:numCache>
            </c:numRef>
          </c:cat>
          <c:val>
            <c:numRef>
              <c:f>#REF!</c:f>
              <c:numCache>
                <c:formatCode>General</c:formatCode>
                <c:ptCount val="1"/>
                <c:pt idx="0">
                  <c:v>1</c:v>
                </c:pt>
              </c:numCache>
            </c:numRef>
          </c:val>
          <c:smooth val="0"/>
        </c:ser>
        <c:ser>
          <c:idx val="0"/>
          <c:order val="1"/>
          <c:tx>
            <c:strRef>
              <c:f>#REF!</c:f>
              <c:strCache>
                <c:ptCount val="1"/>
                <c:pt idx="0">
                  <c:v>#REF!</c:v>
                </c:pt>
              </c:strCache>
            </c:strRef>
          </c:tx>
          <c:spPr>
            <a:ln w="25400">
              <a:solidFill>
                <a:srgbClr val="00CCFF"/>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4"/>
          <c:order val="4"/>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5"/>
          <c:order val="5"/>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0384512"/>
        <c:axId val="140414976"/>
      </c:lineChart>
      <c:lineChart>
        <c:grouping val="standard"/>
        <c:varyColors val="0"/>
        <c:ser>
          <c:idx val="2"/>
          <c:order val="2"/>
          <c:tx>
            <c:v>Actual</c:v>
          </c:tx>
          <c:spPr>
            <a:ln w="25400">
              <a:solidFill>
                <a:srgbClr val="FFCC00"/>
              </a:solidFill>
              <a:prstDash val="solid"/>
            </a:ln>
          </c:spPr>
          <c:marker>
            <c:symbol val="none"/>
          </c:marker>
          <c:val>
            <c:numRef>
              <c:f>#REF!</c:f>
              <c:numCache>
                <c:formatCode>General</c:formatCode>
                <c:ptCount val="1"/>
                <c:pt idx="0">
                  <c:v>1</c:v>
                </c:pt>
              </c:numCache>
            </c:numRef>
          </c:val>
          <c:smooth val="0"/>
        </c:ser>
        <c:ser>
          <c:idx val="3"/>
          <c:order val="3"/>
          <c:tx>
            <c:strRef>
              <c:f>#REF!</c:f>
              <c:strCache>
                <c:ptCount val="1"/>
                <c:pt idx="0">
                  <c:v>#REF!</c:v>
                </c:pt>
              </c:strCache>
            </c:strRef>
          </c:tx>
          <c:spPr>
            <a:ln w="25400">
              <a:solidFill>
                <a:srgbClr val="FF0000"/>
              </a:solidFill>
              <a:prstDash val="solid"/>
            </a:ln>
          </c:spPr>
          <c:marker>
            <c:symbol val="none"/>
          </c:marker>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0416512"/>
        <c:axId val="140418048"/>
      </c:lineChart>
      <c:catAx>
        <c:axId val="140384512"/>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40414976"/>
        <c:crosses val="autoZero"/>
        <c:auto val="0"/>
        <c:lblAlgn val="ctr"/>
        <c:lblOffset val="100"/>
        <c:tickLblSkip val="2"/>
        <c:tickMarkSkip val="1"/>
        <c:noMultiLvlLbl val="0"/>
      </c:catAx>
      <c:valAx>
        <c:axId val="140414976"/>
        <c:scaling>
          <c:orientation val="minMax"/>
          <c:max val="1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40384512"/>
        <c:crosses val="autoZero"/>
        <c:crossBetween val="between"/>
      </c:valAx>
      <c:catAx>
        <c:axId val="140416512"/>
        <c:scaling>
          <c:orientation val="minMax"/>
        </c:scaling>
        <c:delete val="1"/>
        <c:axPos val="b"/>
        <c:majorTickMark val="out"/>
        <c:minorTickMark val="none"/>
        <c:tickLblPos val="nextTo"/>
        <c:crossAx val="140418048"/>
        <c:crosses val="autoZero"/>
        <c:auto val="1"/>
        <c:lblAlgn val="ctr"/>
        <c:lblOffset val="100"/>
        <c:noMultiLvlLbl val="0"/>
      </c:catAx>
      <c:valAx>
        <c:axId val="140418048"/>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40416512"/>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Production Hours</a:t>
            </a:r>
          </a:p>
        </c:rich>
      </c:tx>
      <c:overlay val="0"/>
      <c:spPr>
        <a:noFill/>
        <a:ln w="25400">
          <a:noFill/>
        </a:ln>
      </c:spPr>
    </c:title>
    <c:autoTitleDeleted val="0"/>
    <c:plotArea>
      <c:layout/>
      <c:lineChart>
        <c:grouping val="standard"/>
        <c:varyColors val="0"/>
        <c:ser>
          <c:idx val="1"/>
          <c:order val="0"/>
          <c:tx>
            <c:strRef>
              <c:f>#REF!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#REF!</c:f>
              <c:numCache>
                <c:formatCode>General</c:formatCode>
                <c:ptCount val="1"/>
                <c:pt idx="0">
                  <c:v>1</c:v>
                </c:pt>
              </c:numCache>
            </c:numRef>
          </c:cat>
          <c:val>
            <c:numRef>
              <c:f>#REF!</c:f>
              <c:numCache>
                <c:formatCode>General</c:formatCode>
                <c:ptCount val="1"/>
                <c:pt idx="0">
                  <c:v>1</c:v>
                </c:pt>
              </c:numCache>
            </c:numRef>
          </c:val>
          <c:smooth val="0"/>
        </c:ser>
        <c:ser>
          <c:idx val="0"/>
          <c:order val="1"/>
          <c:tx>
            <c:strRef>
              <c:f>#REF!</c:f>
              <c:strCache>
                <c:ptCount val="1"/>
                <c:pt idx="0">
                  <c:v>#REF!</c:v>
                </c:pt>
              </c:strCache>
            </c:strRef>
          </c:tx>
          <c:spPr>
            <a:ln w="25400">
              <a:solidFill>
                <a:srgbClr val="00CCFF"/>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4"/>
          <c:order val="4"/>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5"/>
          <c:order val="5"/>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8135040"/>
        <c:axId val="118145024"/>
      </c:lineChart>
      <c:lineChart>
        <c:grouping val="standard"/>
        <c:varyColors val="0"/>
        <c:ser>
          <c:idx val="2"/>
          <c:order val="2"/>
          <c:tx>
            <c:v>Actual</c:v>
          </c:tx>
          <c:spPr>
            <a:ln w="25400">
              <a:solidFill>
                <a:srgbClr val="FFCC00"/>
              </a:solidFill>
              <a:prstDash val="solid"/>
            </a:ln>
          </c:spPr>
          <c:marker>
            <c:symbol val="none"/>
          </c:marker>
          <c:val>
            <c:numRef>
              <c:f>#REF!</c:f>
              <c:numCache>
                <c:formatCode>General</c:formatCode>
                <c:ptCount val="1"/>
                <c:pt idx="0">
                  <c:v>1</c:v>
                </c:pt>
              </c:numCache>
            </c:numRef>
          </c:val>
          <c:smooth val="0"/>
        </c:ser>
        <c:ser>
          <c:idx val="3"/>
          <c:order val="3"/>
          <c:tx>
            <c:strRef>
              <c:f>#REF!</c:f>
              <c:strCache>
                <c:ptCount val="1"/>
                <c:pt idx="0">
                  <c:v>#REF!</c:v>
                </c:pt>
              </c:strCache>
            </c:strRef>
          </c:tx>
          <c:spPr>
            <a:ln w="25400">
              <a:solidFill>
                <a:srgbClr val="FF0000"/>
              </a:solidFill>
              <a:prstDash val="solid"/>
            </a:ln>
          </c:spPr>
          <c:marker>
            <c:symbol val="none"/>
          </c:marker>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8146560"/>
        <c:axId val="118148096"/>
      </c:lineChart>
      <c:catAx>
        <c:axId val="118135040"/>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8145024"/>
        <c:crosses val="autoZero"/>
        <c:auto val="0"/>
        <c:lblAlgn val="ctr"/>
        <c:lblOffset val="100"/>
        <c:tickLblSkip val="2"/>
        <c:tickMarkSkip val="1"/>
        <c:noMultiLvlLbl val="0"/>
      </c:catAx>
      <c:valAx>
        <c:axId val="118145024"/>
        <c:scaling>
          <c:orientation val="minMax"/>
          <c:max val="1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8135040"/>
        <c:crosses val="autoZero"/>
        <c:crossBetween val="between"/>
      </c:valAx>
      <c:catAx>
        <c:axId val="118146560"/>
        <c:scaling>
          <c:orientation val="minMax"/>
        </c:scaling>
        <c:delete val="1"/>
        <c:axPos val="b"/>
        <c:majorTickMark val="out"/>
        <c:minorTickMark val="none"/>
        <c:tickLblPos val="nextTo"/>
        <c:crossAx val="118148096"/>
        <c:crosses val="autoZero"/>
        <c:auto val="1"/>
        <c:lblAlgn val="ctr"/>
        <c:lblOffset val="100"/>
        <c:noMultiLvlLbl val="0"/>
      </c:catAx>
      <c:valAx>
        <c:axId val="118148096"/>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8146560"/>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Metres</a:t>
            </a:r>
          </a:p>
        </c:rich>
      </c:tx>
      <c:overlay val="0"/>
      <c:spPr>
        <a:noFill/>
        <a:ln w="25400">
          <a:noFill/>
        </a:ln>
      </c:spPr>
    </c:title>
    <c:autoTitleDeleted val="0"/>
    <c:plotArea>
      <c:layout/>
      <c:lineChart>
        <c:grouping val="standard"/>
        <c:varyColors val="0"/>
        <c:ser>
          <c:idx val="1"/>
          <c:order val="0"/>
          <c:tx>
            <c:strRef>
              <c:f>Data!#REF!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0"/>
          <c:order val="1"/>
          <c:tx>
            <c:strRef>
              <c:f>Data!#REF!</c:f>
              <c:strCache>
                <c:ptCount val="1"/>
                <c:pt idx="0">
                  <c:v>#REF!</c:v>
                </c:pt>
              </c:strCache>
            </c:strRef>
          </c:tx>
          <c:spPr>
            <a:ln w="25400">
              <a:solidFill>
                <a:srgbClr val="00CCFF"/>
              </a:solidFill>
              <a:prstDash val="solid"/>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4"/>
          <c:order val="4"/>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5"/>
          <c:order val="5"/>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9133696"/>
        <c:axId val="119135232"/>
      </c:lineChart>
      <c:lineChart>
        <c:grouping val="standard"/>
        <c:varyColors val="0"/>
        <c:ser>
          <c:idx val="2"/>
          <c:order val="2"/>
          <c:tx>
            <c:v>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strRef>
              <c:f>Data!$A$102</c:f>
              <c:strCache>
                <c:ptCount val="1"/>
                <c:pt idx="0">
                  <c:v>Total</c:v>
                </c:pt>
              </c:strCache>
            </c:strRef>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9145216"/>
        <c:axId val="119146752"/>
      </c:lineChart>
      <c:catAx>
        <c:axId val="119133696"/>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9135232"/>
        <c:crosses val="autoZero"/>
        <c:auto val="0"/>
        <c:lblAlgn val="ctr"/>
        <c:lblOffset val="100"/>
        <c:tickLblSkip val="2"/>
        <c:tickMarkSkip val="1"/>
        <c:noMultiLvlLbl val="0"/>
      </c:catAx>
      <c:valAx>
        <c:axId val="1191352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9133696"/>
        <c:crosses val="autoZero"/>
        <c:crossBetween val="between"/>
      </c:valAx>
      <c:catAx>
        <c:axId val="119145216"/>
        <c:scaling>
          <c:orientation val="minMax"/>
        </c:scaling>
        <c:delete val="1"/>
        <c:axPos val="b"/>
        <c:majorTickMark val="out"/>
        <c:minorTickMark val="none"/>
        <c:tickLblPos val="nextTo"/>
        <c:crossAx val="119146752"/>
        <c:crosses val="autoZero"/>
        <c:auto val="1"/>
        <c:lblAlgn val="ctr"/>
        <c:lblOffset val="100"/>
        <c:noMultiLvlLbl val="0"/>
      </c:catAx>
      <c:valAx>
        <c:axId val="119146752"/>
        <c:scaling>
          <c:orientation val="minMax"/>
          <c:min val="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9145216"/>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Production Hours</a:t>
            </a:r>
          </a:p>
        </c:rich>
      </c:tx>
      <c:overlay val="0"/>
      <c:spPr>
        <a:noFill/>
        <a:ln w="25400">
          <a:noFill/>
        </a:ln>
      </c:spPr>
    </c:title>
    <c:autoTitleDeleted val="0"/>
    <c:plotArea>
      <c:layout/>
      <c:lineChart>
        <c:grouping val="standard"/>
        <c:varyColors val="0"/>
        <c:ser>
          <c:idx val="1"/>
          <c:order val="0"/>
          <c:tx>
            <c:strRef>
              <c:f>#REF!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#REF!</c:f>
              <c:numCache>
                <c:formatCode>General</c:formatCode>
                <c:ptCount val="1"/>
                <c:pt idx="0">
                  <c:v>1</c:v>
                </c:pt>
              </c:numCache>
            </c:numRef>
          </c:cat>
          <c:val>
            <c:numRef>
              <c:f>#REF!</c:f>
              <c:numCache>
                <c:formatCode>General</c:formatCode>
                <c:ptCount val="1"/>
                <c:pt idx="0">
                  <c:v>1</c:v>
                </c:pt>
              </c:numCache>
            </c:numRef>
          </c:val>
          <c:smooth val="0"/>
        </c:ser>
        <c:ser>
          <c:idx val="0"/>
          <c:order val="1"/>
          <c:tx>
            <c:strRef>
              <c:f>#REF!</c:f>
              <c:strCache>
                <c:ptCount val="1"/>
                <c:pt idx="0">
                  <c:v>#REF!</c:v>
                </c:pt>
              </c:strCache>
            </c:strRef>
          </c:tx>
          <c:spPr>
            <a:ln w="25400">
              <a:solidFill>
                <a:srgbClr val="00CCFF"/>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4"/>
          <c:order val="4"/>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5"/>
          <c:order val="5"/>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9189504"/>
        <c:axId val="119191040"/>
      </c:lineChart>
      <c:lineChart>
        <c:grouping val="standard"/>
        <c:varyColors val="0"/>
        <c:ser>
          <c:idx val="2"/>
          <c:order val="2"/>
          <c:tx>
            <c:v>Actual</c:v>
          </c:tx>
          <c:spPr>
            <a:ln w="25400">
              <a:solidFill>
                <a:srgbClr val="FFCC00"/>
              </a:solidFill>
              <a:prstDash val="solid"/>
            </a:ln>
          </c:spPr>
          <c:marker>
            <c:symbol val="none"/>
          </c:marker>
          <c:val>
            <c:numRef>
              <c:f>#REF!</c:f>
              <c:numCache>
                <c:formatCode>General</c:formatCode>
                <c:ptCount val="1"/>
                <c:pt idx="0">
                  <c:v>1</c:v>
                </c:pt>
              </c:numCache>
            </c:numRef>
          </c:val>
          <c:smooth val="0"/>
        </c:ser>
        <c:ser>
          <c:idx val="3"/>
          <c:order val="3"/>
          <c:tx>
            <c:strRef>
              <c:f>#REF!</c:f>
              <c:strCache>
                <c:ptCount val="1"/>
                <c:pt idx="0">
                  <c:v>#REF!</c:v>
                </c:pt>
              </c:strCache>
            </c:strRef>
          </c:tx>
          <c:spPr>
            <a:ln w="25400">
              <a:solidFill>
                <a:srgbClr val="FF0000"/>
              </a:solidFill>
              <a:prstDash val="solid"/>
            </a:ln>
          </c:spPr>
          <c:marker>
            <c:symbol val="none"/>
          </c:marker>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9192576"/>
        <c:axId val="119202560"/>
      </c:lineChart>
      <c:catAx>
        <c:axId val="119189504"/>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9191040"/>
        <c:crosses val="autoZero"/>
        <c:auto val="0"/>
        <c:lblAlgn val="ctr"/>
        <c:lblOffset val="100"/>
        <c:tickLblSkip val="2"/>
        <c:tickMarkSkip val="1"/>
        <c:noMultiLvlLbl val="0"/>
      </c:catAx>
      <c:valAx>
        <c:axId val="119191040"/>
        <c:scaling>
          <c:orientation val="minMax"/>
          <c:max val="1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9189504"/>
        <c:crosses val="autoZero"/>
        <c:crossBetween val="between"/>
      </c:valAx>
      <c:catAx>
        <c:axId val="119192576"/>
        <c:scaling>
          <c:orientation val="minMax"/>
        </c:scaling>
        <c:delete val="1"/>
        <c:axPos val="b"/>
        <c:majorTickMark val="out"/>
        <c:minorTickMark val="none"/>
        <c:tickLblPos val="nextTo"/>
        <c:crossAx val="119202560"/>
        <c:crosses val="autoZero"/>
        <c:auto val="1"/>
        <c:lblAlgn val="ctr"/>
        <c:lblOffset val="100"/>
        <c:noMultiLvlLbl val="0"/>
      </c:catAx>
      <c:valAx>
        <c:axId val="119202560"/>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9192576"/>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12CM5 Metres</a:t>
            </a:r>
          </a:p>
        </c:rich>
      </c:tx>
      <c:layout>
        <c:manualLayout>
          <c:xMode val="edge"/>
          <c:yMode val="edge"/>
          <c:x val="0.47441904064317542"/>
          <c:y val="1.2500000000000001E-2"/>
        </c:manualLayout>
      </c:layout>
      <c:overlay val="0"/>
      <c:spPr>
        <a:noFill/>
        <a:ln w="25400">
          <a:noFill/>
        </a:ln>
      </c:spPr>
    </c:title>
    <c:autoTitleDeleted val="0"/>
    <c:plotArea>
      <c:layout>
        <c:manualLayout>
          <c:layoutTarget val="inner"/>
          <c:xMode val="edge"/>
          <c:yMode val="edge"/>
          <c:x val="4.6511673177630414E-2"/>
          <c:y val="7.8571634098512755E-2"/>
          <c:w val="0.8823928854270453"/>
          <c:h val="0.70535898792983032"/>
        </c:manualLayout>
      </c:layout>
      <c:lineChart>
        <c:grouping val="standard"/>
        <c:varyColors val="0"/>
        <c:ser>
          <c:idx val="1"/>
          <c:order val="0"/>
          <c:tx>
            <c:v>12CM5 shift metres</c:v>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Data!$A$9:$A$92</c:f>
              <c:numCache>
                <c:formatCode>dd\-mmm\-yyyy</c:formatCode>
                <c:ptCount val="84"/>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pt idx="64">
                  <c:v>41386</c:v>
                </c:pt>
                <c:pt idx="67">
                  <c:v>41387</c:v>
                </c:pt>
                <c:pt idx="70">
                  <c:v>41388</c:v>
                </c:pt>
                <c:pt idx="73">
                  <c:v>41389</c:v>
                </c:pt>
                <c:pt idx="76">
                  <c:v>41390</c:v>
                </c:pt>
                <c:pt idx="79">
                  <c:v>41391</c:v>
                </c:pt>
                <c:pt idx="82">
                  <c:v>41392</c:v>
                </c:pt>
              </c:numCache>
            </c:numRef>
          </c:cat>
          <c:val>
            <c:numRef>
              <c:f>Data!#REF!</c:f>
              <c:numCache>
                <c:formatCode>General</c:formatCode>
                <c:ptCount val="1"/>
                <c:pt idx="0">
                  <c:v>1</c:v>
                </c:pt>
              </c:numCache>
            </c:numRef>
          </c:val>
          <c:smooth val="0"/>
        </c:ser>
        <c:ser>
          <c:idx val="0"/>
          <c:order val="1"/>
          <c:tx>
            <c:v>12CM5 shift target</c:v>
          </c:tx>
          <c:spPr>
            <a:ln w="25400">
              <a:solidFill>
                <a:srgbClr val="00CCFF"/>
              </a:solidFill>
              <a:prstDash val="solid"/>
            </a:ln>
          </c:spPr>
          <c:marker>
            <c:symbol val="none"/>
          </c:marker>
          <c:cat>
            <c:numRef>
              <c:f>Data!$A$9:$A$92</c:f>
              <c:numCache>
                <c:formatCode>dd\-mmm\-yyyy</c:formatCode>
                <c:ptCount val="84"/>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pt idx="64">
                  <c:v>41386</c:v>
                </c:pt>
                <c:pt idx="67">
                  <c:v>41387</c:v>
                </c:pt>
                <c:pt idx="70">
                  <c:v>41388</c:v>
                </c:pt>
                <c:pt idx="73">
                  <c:v>41389</c:v>
                </c:pt>
                <c:pt idx="76">
                  <c:v>41390</c:v>
                </c:pt>
                <c:pt idx="79">
                  <c:v>41391</c:v>
                </c:pt>
                <c:pt idx="82">
                  <c:v>41392</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9641600"/>
        <c:axId val="119643136"/>
      </c:lineChart>
      <c:lineChart>
        <c:grouping val="standard"/>
        <c:varyColors val="0"/>
        <c:ser>
          <c:idx val="2"/>
          <c:order val="2"/>
          <c:tx>
            <c:v>12CM5 Cum. 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v>12CM5 Cum. Target</c:v>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9657600"/>
        <c:axId val="119659136"/>
      </c:lineChart>
      <c:catAx>
        <c:axId val="119641600"/>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9643136"/>
        <c:crosses val="autoZero"/>
        <c:auto val="0"/>
        <c:lblAlgn val="ctr"/>
        <c:lblOffset val="100"/>
        <c:tickLblSkip val="1"/>
        <c:tickMarkSkip val="1"/>
        <c:noMultiLvlLbl val="0"/>
      </c:catAx>
      <c:valAx>
        <c:axId val="11964313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AU"/>
                  <a:t>Shift metres</a:t>
                </a:r>
              </a:p>
            </c:rich>
          </c:tx>
          <c:layout>
            <c:manualLayout>
              <c:xMode val="edge"/>
              <c:yMode val="edge"/>
              <c:x val="4.6511627906976744E-3"/>
              <c:y val="0.3410723659542557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9641600"/>
        <c:crosses val="autoZero"/>
        <c:crossBetween val="midCat"/>
      </c:valAx>
      <c:catAx>
        <c:axId val="119657600"/>
        <c:scaling>
          <c:orientation val="minMax"/>
        </c:scaling>
        <c:delete val="1"/>
        <c:axPos val="b"/>
        <c:majorTickMark val="out"/>
        <c:minorTickMark val="none"/>
        <c:tickLblPos val="nextTo"/>
        <c:crossAx val="119659136"/>
        <c:crosses val="autoZero"/>
        <c:auto val="1"/>
        <c:lblAlgn val="ctr"/>
        <c:lblOffset val="100"/>
        <c:noMultiLvlLbl val="0"/>
      </c:catAx>
      <c:valAx>
        <c:axId val="119659136"/>
        <c:scaling>
          <c:orientation val="minMax"/>
        </c:scaling>
        <c:delete val="0"/>
        <c:axPos val="r"/>
        <c:title>
          <c:tx>
            <c:rich>
              <a:bodyPr/>
              <a:lstStyle/>
              <a:p>
                <a:pPr>
                  <a:defRPr sz="1000" b="1" i="0" u="none" strike="noStrike" baseline="0">
                    <a:solidFill>
                      <a:srgbClr val="000000"/>
                    </a:solidFill>
                    <a:latin typeface="Arial"/>
                    <a:ea typeface="Arial"/>
                    <a:cs typeface="Arial"/>
                  </a:defRPr>
                </a:pPr>
                <a:r>
                  <a:rPr lang="en-AU"/>
                  <a:t>Cumulative metres</a:t>
                </a:r>
              </a:p>
            </c:rich>
          </c:tx>
          <c:layout>
            <c:manualLayout>
              <c:xMode val="edge"/>
              <c:yMode val="edge"/>
              <c:x val="0.9694361751292716"/>
              <c:y val="0.294643560179977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9657600"/>
        <c:crosses val="max"/>
        <c:crossBetween val="midCat"/>
      </c:valAx>
      <c:spPr>
        <a:noFill/>
        <a:ln w="3175">
          <a:solidFill>
            <a:srgbClr val="000000"/>
          </a:solidFill>
          <a:prstDash val="solid"/>
        </a:ln>
      </c:spPr>
    </c:plotArea>
    <c:legend>
      <c:legendPos val="r"/>
      <c:layout>
        <c:manualLayout>
          <c:xMode val="edge"/>
          <c:yMode val="edge"/>
          <c:x val="0.22790723833939364"/>
          <c:y val="0.91607377202849638"/>
          <c:w val="0.59468499577087741"/>
          <c:h val="5.892880577427817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Metres</a:t>
            </a:r>
          </a:p>
        </c:rich>
      </c:tx>
      <c:overlay val="0"/>
      <c:spPr>
        <a:noFill/>
        <a:ln w="25400">
          <a:noFill/>
        </a:ln>
      </c:spPr>
    </c:title>
    <c:autoTitleDeleted val="0"/>
    <c:plotArea>
      <c:layout/>
      <c:lineChart>
        <c:grouping val="standard"/>
        <c:varyColors val="0"/>
        <c:ser>
          <c:idx val="1"/>
          <c:order val="0"/>
          <c:tx>
            <c:strRef>
              <c:f>Data!#REF!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0"/>
          <c:order val="1"/>
          <c:tx>
            <c:strRef>
              <c:f>Data!#REF!</c:f>
              <c:strCache>
                <c:ptCount val="1"/>
                <c:pt idx="0">
                  <c:v>#REF!</c:v>
                </c:pt>
              </c:strCache>
            </c:strRef>
          </c:tx>
          <c:spPr>
            <a:ln w="25400">
              <a:solidFill>
                <a:srgbClr val="00CCFF"/>
              </a:solidFill>
              <a:prstDash val="solid"/>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4"/>
          <c:order val="4"/>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ser>
          <c:idx val="5"/>
          <c:order val="5"/>
          <c:tx>
            <c:strRef>
              <c:f>Data!#REF!</c:f>
              <c:strCache>
                <c:ptCount val="1"/>
                <c:pt idx="0">
                  <c:v>#REF!</c:v>
                </c:pt>
              </c:strCache>
            </c:strRef>
          </c:tx>
          <c:spPr>
            <a:ln w="12700">
              <a:solidFill>
                <a:srgbClr val="0000FF"/>
              </a:solidFill>
              <a:prstDash val="sysDash"/>
            </a:ln>
          </c:spPr>
          <c:marker>
            <c:symbol val="none"/>
          </c:marker>
          <c:cat>
            <c:numRef>
              <c:f>Data!$A$9:$A$71</c:f>
              <c:numCache>
                <c:formatCode>dd\-mmm\-yyyy</c:formatCode>
                <c:ptCount val="63"/>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3011840"/>
        <c:axId val="123013376"/>
      </c:lineChart>
      <c:lineChart>
        <c:grouping val="standard"/>
        <c:varyColors val="0"/>
        <c:ser>
          <c:idx val="2"/>
          <c:order val="2"/>
          <c:tx>
            <c:v>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strRef>
              <c:f>Data!$A$102</c:f>
              <c:strCache>
                <c:ptCount val="1"/>
                <c:pt idx="0">
                  <c:v>Total</c:v>
                </c:pt>
              </c:strCache>
            </c:strRef>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3121664"/>
        <c:axId val="123123200"/>
      </c:lineChart>
      <c:catAx>
        <c:axId val="123011840"/>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3013376"/>
        <c:crosses val="autoZero"/>
        <c:auto val="0"/>
        <c:lblAlgn val="ctr"/>
        <c:lblOffset val="100"/>
        <c:tickLblSkip val="2"/>
        <c:tickMarkSkip val="1"/>
        <c:noMultiLvlLbl val="0"/>
      </c:catAx>
      <c:valAx>
        <c:axId val="1230133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011840"/>
        <c:crosses val="autoZero"/>
        <c:crossBetween val="between"/>
      </c:valAx>
      <c:catAx>
        <c:axId val="123121664"/>
        <c:scaling>
          <c:orientation val="minMax"/>
        </c:scaling>
        <c:delete val="1"/>
        <c:axPos val="b"/>
        <c:majorTickMark val="out"/>
        <c:minorTickMark val="none"/>
        <c:tickLblPos val="nextTo"/>
        <c:crossAx val="123123200"/>
        <c:crosses val="autoZero"/>
        <c:auto val="1"/>
        <c:lblAlgn val="ctr"/>
        <c:lblOffset val="100"/>
        <c:noMultiLvlLbl val="0"/>
      </c:catAx>
      <c:valAx>
        <c:axId val="123123200"/>
        <c:scaling>
          <c:orientation val="minMax"/>
          <c:min val="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121664"/>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Production Hours</a:t>
            </a:r>
          </a:p>
        </c:rich>
      </c:tx>
      <c:overlay val="0"/>
      <c:spPr>
        <a:noFill/>
        <a:ln w="25400">
          <a:noFill/>
        </a:ln>
      </c:spPr>
    </c:title>
    <c:autoTitleDeleted val="0"/>
    <c:plotArea>
      <c:layout/>
      <c:lineChart>
        <c:grouping val="standard"/>
        <c:varyColors val="0"/>
        <c:ser>
          <c:idx val="1"/>
          <c:order val="0"/>
          <c:tx>
            <c:strRef>
              <c:f>#REF!</c:f>
              <c:strCache>
                <c:ptCount val="1"/>
                <c:pt idx="0">
                  <c:v>#REF!</c:v>
                </c:pt>
              </c:strCache>
            </c:strRef>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#REF!</c:f>
              <c:numCache>
                <c:formatCode>General</c:formatCode>
                <c:ptCount val="1"/>
                <c:pt idx="0">
                  <c:v>1</c:v>
                </c:pt>
              </c:numCache>
            </c:numRef>
          </c:cat>
          <c:val>
            <c:numRef>
              <c:f>#REF!</c:f>
              <c:numCache>
                <c:formatCode>General</c:formatCode>
                <c:ptCount val="1"/>
                <c:pt idx="0">
                  <c:v>1</c:v>
                </c:pt>
              </c:numCache>
            </c:numRef>
          </c:val>
          <c:smooth val="0"/>
        </c:ser>
        <c:ser>
          <c:idx val="0"/>
          <c:order val="1"/>
          <c:tx>
            <c:strRef>
              <c:f>#REF!</c:f>
              <c:strCache>
                <c:ptCount val="1"/>
                <c:pt idx="0">
                  <c:v>#REF!</c:v>
                </c:pt>
              </c:strCache>
            </c:strRef>
          </c:tx>
          <c:spPr>
            <a:ln w="25400">
              <a:solidFill>
                <a:srgbClr val="00CCFF"/>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4"/>
          <c:order val="4"/>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ser>
          <c:idx val="5"/>
          <c:order val="5"/>
          <c:tx>
            <c:strRef>
              <c:f>#REF!</c:f>
              <c:strCache>
                <c:ptCount val="1"/>
                <c:pt idx="0">
                  <c:v>#REF!</c:v>
                </c:pt>
              </c:strCache>
            </c:strRef>
          </c:tx>
          <c:spPr>
            <a:ln w="12700">
              <a:solidFill>
                <a:srgbClr val="0000FF"/>
              </a:solidFill>
              <a:prstDash val="sysDash"/>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3214848"/>
        <c:axId val="123220736"/>
      </c:lineChart>
      <c:lineChart>
        <c:grouping val="standard"/>
        <c:varyColors val="0"/>
        <c:ser>
          <c:idx val="2"/>
          <c:order val="2"/>
          <c:tx>
            <c:v>Actual</c:v>
          </c:tx>
          <c:spPr>
            <a:ln w="25400">
              <a:solidFill>
                <a:srgbClr val="FFCC00"/>
              </a:solidFill>
              <a:prstDash val="solid"/>
            </a:ln>
          </c:spPr>
          <c:marker>
            <c:symbol val="none"/>
          </c:marker>
          <c:val>
            <c:numRef>
              <c:f>#REF!</c:f>
              <c:numCache>
                <c:formatCode>General</c:formatCode>
                <c:ptCount val="1"/>
                <c:pt idx="0">
                  <c:v>1</c:v>
                </c:pt>
              </c:numCache>
            </c:numRef>
          </c:val>
          <c:smooth val="0"/>
        </c:ser>
        <c:ser>
          <c:idx val="3"/>
          <c:order val="3"/>
          <c:tx>
            <c:strRef>
              <c:f>#REF!</c:f>
              <c:strCache>
                <c:ptCount val="1"/>
                <c:pt idx="0">
                  <c:v>#REF!</c:v>
                </c:pt>
              </c:strCache>
            </c:strRef>
          </c:tx>
          <c:spPr>
            <a:ln w="25400">
              <a:solidFill>
                <a:srgbClr val="FF0000"/>
              </a:solidFill>
              <a:prstDash val="solid"/>
            </a:ln>
          </c:spPr>
          <c:marker>
            <c:symbol val="none"/>
          </c:marker>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3222272"/>
        <c:axId val="123228160"/>
      </c:lineChart>
      <c:catAx>
        <c:axId val="123214848"/>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3220736"/>
        <c:crosses val="autoZero"/>
        <c:auto val="0"/>
        <c:lblAlgn val="ctr"/>
        <c:lblOffset val="100"/>
        <c:tickLblSkip val="2"/>
        <c:tickMarkSkip val="1"/>
        <c:noMultiLvlLbl val="0"/>
      </c:catAx>
      <c:valAx>
        <c:axId val="123220736"/>
        <c:scaling>
          <c:orientation val="minMax"/>
          <c:max val="1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214848"/>
        <c:crosses val="autoZero"/>
        <c:crossBetween val="between"/>
      </c:valAx>
      <c:catAx>
        <c:axId val="123222272"/>
        <c:scaling>
          <c:orientation val="minMax"/>
        </c:scaling>
        <c:delete val="1"/>
        <c:axPos val="b"/>
        <c:majorTickMark val="out"/>
        <c:minorTickMark val="none"/>
        <c:tickLblPos val="nextTo"/>
        <c:crossAx val="123228160"/>
        <c:crosses val="autoZero"/>
        <c:auto val="1"/>
        <c:lblAlgn val="ctr"/>
        <c:lblOffset val="100"/>
        <c:noMultiLvlLbl val="0"/>
      </c:catAx>
      <c:valAx>
        <c:axId val="123228160"/>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222272"/>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12CM5 Metres</a:t>
            </a:r>
          </a:p>
        </c:rich>
      </c:tx>
      <c:layout>
        <c:manualLayout>
          <c:xMode val="edge"/>
          <c:yMode val="edge"/>
          <c:x val="0.47441904064317542"/>
          <c:y val="1.2500000000000001E-2"/>
        </c:manualLayout>
      </c:layout>
      <c:overlay val="0"/>
      <c:spPr>
        <a:noFill/>
        <a:ln w="25400">
          <a:noFill/>
        </a:ln>
      </c:spPr>
    </c:title>
    <c:autoTitleDeleted val="0"/>
    <c:plotArea>
      <c:layout>
        <c:manualLayout>
          <c:layoutTarget val="inner"/>
          <c:xMode val="edge"/>
          <c:yMode val="edge"/>
          <c:x val="4.6511673177630414E-2"/>
          <c:y val="7.8571634098512755E-2"/>
          <c:w val="0.8823928854270453"/>
          <c:h val="0.70535898792983032"/>
        </c:manualLayout>
      </c:layout>
      <c:lineChart>
        <c:grouping val="standard"/>
        <c:varyColors val="0"/>
        <c:ser>
          <c:idx val="1"/>
          <c:order val="0"/>
          <c:tx>
            <c:v>12CM5 shift metres</c:v>
          </c:tx>
          <c:spPr>
            <a:ln w="25400">
              <a:solidFill>
                <a:srgbClr val="0000FF"/>
              </a:solidFill>
              <a:prstDash val="solid"/>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dLbls>
          <c:cat>
            <c:numRef>
              <c:f>Data!$A$9:$A$92</c:f>
              <c:numCache>
                <c:formatCode>dd\-mmm\-yyyy</c:formatCode>
                <c:ptCount val="84"/>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pt idx="64">
                  <c:v>41386</c:v>
                </c:pt>
                <c:pt idx="67">
                  <c:v>41387</c:v>
                </c:pt>
                <c:pt idx="70">
                  <c:v>41388</c:v>
                </c:pt>
                <c:pt idx="73">
                  <c:v>41389</c:v>
                </c:pt>
                <c:pt idx="76">
                  <c:v>41390</c:v>
                </c:pt>
                <c:pt idx="79">
                  <c:v>41391</c:v>
                </c:pt>
                <c:pt idx="82">
                  <c:v>41392</c:v>
                </c:pt>
              </c:numCache>
            </c:numRef>
          </c:cat>
          <c:val>
            <c:numRef>
              <c:f>Data!#REF!</c:f>
              <c:numCache>
                <c:formatCode>General</c:formatCode>
                <c:ptCount val="1"/>
                <c:pt idx="0">
                  <c:v>1</c:v>
                </c:pt>
              </c:numCache>
            </c:numRef>
          </c:val>
          <c:smooth val="0"/>
        </c:ser>
        <c:ser>
          <c:idx val="0"/>
          <c:order val="1"/>
          <c:tx>
            <c:v>12CM5 shift target</c:v>
          </c:tx>
          <c:spPr>
            <a:ln w="25400">
              <a:solidFill>
                <a:srgbClr val="00CCFF"/>
              </a:solidFill>
              <a:prstDash val="solid"/>
            </a:ln>
          </c:spPr>
          <c:marker>
            <c:symbol val="none"/>
          </c:marker>
          <c:cat>
            <c:numRef>
              <c:f>Data!$A$9:$A$92</c:f>
              <c:numCache>
                <c:formatCode>dd\-mmm\-yyyy</c:formatCode>
                <c:ptCount val="84"/>
                <c:pt idx="1">
                  <c:v>41365</c:v>
                </c:pt>
                <c:pt idx="4">
                  <c:v>41366</c:v>
                </c:pt>
                <c:pt idx="7">
                  <c:v>41367</c:v>
                </c:pt>
                <c:pt idx="10">
                  <c:v>41368</c:v>
                </c:pt>
                <c:pt idx="13">
                  <c:v>41369</c:v>
                </c:pt>
                <c:pt idx="16">
                  <c:v>41370</c:v>
                </c:pt>
                <c:pt idx="19">
                  <c:v>41371</c:v>
                </c:pt>
                <c:pt idx="22">
                  <c:v>41372</c:v>
                </c:pt>
                <c:pt idx="25">
                  <c:v>41373</c:v>
                </c:pt>
                <c:pt idx="28">
                  <c:v>41374</c:v>
                </c:pt>
                <c:pt idx="31">
                  <c:v>41375</c:v>
                </c:pt>
                <c:pt idx="34">
                  <c:v>41376</c:v>
                </c:pt>
                <c:pt idx="37">
                  <c:v>41377</c:v>
                </c:pt>
                <c:pt idx="40">
                  <c:v>41378</c:v>
                </c:pt>
                <c:pt idx="43">
                  <c:v>41379</c:v>
                </c:pt>
                <c:pt idx="46">
                  <c:v>41380</c:v>
                </c:pt>
                <c:pt idx="49">
                  <c:v>41381</c:v>
                </c:pt>
                <c:pt idx="52">
                  <c:v>41382</c:v>
                </c:pt>
                <c:pt idx="55">
                  <c:v>41383</c:v>
                </c:pt>
                <c:pt idx="58">
                  <c:v>41384</c:v>
                </c:pt>
                <c:pt idx="61">
                  <c:v>41385</c:v>
                </c:pt>
                <c:pt idx="64">
                  <c:v>41386</c:v>
                </c:pt>
                <c:pt idx="67">
                  <c:v>41387</c:v>
                </c:pt>
                <c:pt idx="70">
                  <c:v>41388</c:v>
                </c:pt>
                <c:pt idx="73">
                  <c:v>41389</c:v>
                </c:pt>
                <c:pt idx="76">
                  <c:v>41390</c:v>
                </c:pt>
                <c:pt idx="79">
                  <c:v>41391</c:v>
                </c:pt>
                <c:pt idx="82">
                  <c:v>41392</c:v>
                </c:pt>
              </c:numCache>
            </c:numRef>
          </c:cat>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3536128"/>
        <c:axId val="123537664"/>
      </c:lineChart>
      <c:lineChart>
        <c:grouping val="standard"/>
        <c:varyColors val="0"/>
        <c:ser>
          <c:idx val="2"/>
          <c:order val="2"/>
          <c:tx>
            <c:v>12CM5 Cum. Actual</c:v>
          </c:tx>
          <c:spPr>
            <a:ln w="25400">
              <a:solidFill>
                <a:srgbClr val="FFCC00"/>
              </a:solidFill>
              <a:prstDash val="solid"/>
            </a:ln>
          </c:spPr>
          <c:marker>
            <c:symbol val="none"/>
          </c:marker>
          <c:val>
            <c:numRef>
              <c:f>Data!#REF!</c:f>
              <c:numCache>
                <c:formatCode>General</c:formatCode>
                <c:ptCount val="1"/>
                <c:pt idx="0">
                  <c:v>1</c:v>
                </c:pt>
              </c:numCache>
            </c:numRef>
          </c:val>
          <c:smooth val="0"/>
        </c:ser>
        <c:ser>
          <c:idx val="3"/>
          <c:order val="3"/>
          <c:tx>
            <c:v>12CM5 Cum. Target</c:v>
          </c:tx>
          <c:spPr>
            <a:ln w="25400">
              <a:solidFill>
                <a:srgbClr val="FF0000"/>
              </a:solidFill>
              <a:prstDash val="solid"/>
            </a:ln>
          </c:spPr>
          <c:marker>
            <c:symbol val="none"/>
          </c:marker>
          <c:val>
            <c:numRef>
              <c:f>Data!#REF!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3543936"/>
        <c:axId val="123545472"/>
      </c:lineChart>
      <c:catAx>
        <c:axId val="123536128"/>
        <c:scaling>
          <c:orientation val="minMax"/>
        </c:scaling>
        <c:delete val="0"/>
        <c:axPos val="b"/>
        <c:numFmt formatCode="d\-mmm"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3537664"/>
        <c:crosses val="autoZero"/>
        <c:auto val="0"/>
        <c:lblAlgn val="ctr"/>
        <c:lblOffset val="100"/>
        <c:tickLblSkip val="1"/>
        <c:tickMarkSkip val="1"/>
        <c:noMultiLvlLbl val="0"/>
      </c:catAx>
      <c:valAx>
        <c:axId val="12353766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AU"/>
                  <a:t>Shift metres</a:t>
                </a:r>
              </a:p>
            </c:rich>
          </c:tx>
          <c:layout>
            <c:manualLayout>
              <c:xMode val="edge"/>
              <c:yMode val="edge"/>
              <c:x val="4.6511627906976744E-3"/>
              <c:y val="0.3410723659542557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536128"/>
        <c:crosses val="autoZero"/>
        <c:crossBetween val="midCat"/>
      </c:valAx>
      <c:catAx>
        <c:axId val="123543936"/>
        <c:scaling>
          <c:orientation val="minMax"/>
        </c:scaling>
        <c:delete val="1"/>
        <c:axPos val="b"/>
        <c:majorTickMark val="out"/>
        <c:minorTickMark val="none"/>
        <c:tickLblPos val="nextTo"/>
        <c:crossAx val="123545472"/>
        <c:crosses val="autoZero"/>
        <c:auto val="1"/>
        <c:lblAlgn val="ctr"/>
        <c:lblOffset val="100"/>
        <c:noMultiLvlLbl val="0"/>
      </c:catAx>
      <c:valAx>
        <c:axId val="123545472"/>
        <c:scaling>
          <c:orientation val="minMax"/>
        </c:scaling>
        <c:delete val="0"/>
        <c:axPos val="r"/>
        <c:title>
          <c:tx>
            <c:rich>
              <a:bodyPr/>
              <a:lstStyle/>
              <a:p>
                <a:pPr>
                  <a:defRPr sz="1000" b="1" i="0" u="none" strike="noStrike" baseline="0">
                    <a:solidFill>
                      <a:srgbClr val="000000"/>
                    </a:solidFill>
                    <a:latin typeface="Arial"/>
                    <a:ea typeface="Arial"/>
                    <a:cs typeface="Arial"/>
                  </a:defRPr>
                </a:pPr>
                <a:r>
                  <a:rPr lang="en-AU"/>
                  <a:t>Cumulative metres</a:t>
                </a:r>
              </a:p>
            </c:rich>
          </c:tx>
          <c:layout>
            <c:manualLayout>
              <c:xMode val="edge"/>
              <c:yMode val="edge"/>
              <c:x val="0.9694361751292716"/>
              <c:y val="0.294643560179977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543936"/>
        <c:crosses val="max"/>
        <c:crossBetween val="midCat"/>
      </c:valAx>
      <c:spPr>
        <a:noFill/>
        <a:ln w="3175">
          <a:solidFill>
            <a:srgbClr val="000000"/>
          </a:solidFill>
          <a:prstDash val="solid"/>
        </a:ln>
      </c:spPr>
    </c:plotArea>
    <c:legend>
      <c:legendPos val="r"/>
      <c:layout>
        <c:manualLayout>
          <c:xMode val="edge"/>
          <c:yMode val="edge"/>
          <c:x val="0.22790723833939364"/>
          <c:y val="0.91607377202849638"/>
          <c:w val="0.59468499577087741"/>
          <c:h val="5.892880577427817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jpeg"/><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1" Type="http://schemas.openxmlformats.org/officeDocument/2006/relationships/image" Target="../media/image2.jpeg"/><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12</xdr:col>
      <xdr:colOff>441960</xdr:colOff>
      <xdr:row>22</xdr:row>
      <xdr:rowOff>76200</xdr:rowOff>
    </xdr:from>
    <xdr:to>
      <xdr:col>19</xdr:col>
      <xdr:colOff>365760</xdr:colOff>
      <xdr:row>26</xdr:row>
      <xdr:rowOff>106680</xdr:rowOff>
    </xdr:to>
    <xdr:pic>
      <xdr:nvPicPr>
        <xdr:cNvPr id="2575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57160" y="5905500"/>
          <a:ext cx="4191000" cy="82296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13855</xdr:colOff>
      <xdr:row>0</xdr:row>
      <xdr:rowOff>10886</xdr:rowOff>
    </xdr:from>
    <xdr:to>
      <xdr:col>14</xdr:col>
      <xdr:colOff>1251856</xdr:colOff>
      <xdr:row>6</xdr:row>
      <xdr:rowOff>609600</xdr:rowOff>
    </xdr:to>
    <xdr:pic>
      <xdr:nvPicPr>
        <xdr:cNvPr id="4" name="Picture 27" descr="CALEDON New"/>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59200" y="10886"/>
          <a:ext cx="2498765" cy="3258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17</xdr:row>
      <xdr:rowOff>0</xdr:rowOff>
    </xdr:from>
    <xdr:to>
      <xdr:col>11</xdr:col>
      <xdr:colOff>0</xdr:colOff>
      <xdr:row>17</xdr:row>
      <xdr:rowOff>0</xdr:rowOff>
    </xdr:to>
    <xdr:graphicFrame macro="">
      <xdr:nvGraphicFramePr>
        <xdr:cNvPr id="13"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17</xdr:row>
      <xdr:rowOff>0</xdr:rowOff>
    </xdr:from>
    <xdr:to>
      <xdr:col>9</xdr:col>
      <xdr:colOff>0</xdr:colOff>
      <xdr:row>17</xdr:row>
      <xdr:rowOff>0</xdr:rowOff>
    </xdr:to>
    <xdr:graphicFrame macro="">
      <xdr:nvGraphicFramePr>
        <xdr:cNvPr id="14"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17</xdr:row>
      <xdr:rowOff>0</xdr:rowOff>
    </xdr:from>
    <xdr:to>
      <xdr:col>12</xdr:col>
      <xdr:colOff>0</xdr:colOff>
      <xdr:row>17</xdr:row>
      <xdr:rowOff>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xdr:from>
          <xdr:col>3</xdr:col>
          <xdr:colOff>457200</xdr:colOff>
          <xdr:row>40</xdr:row>
          <xdr:rowOff>7620</xdr:rowOff>
        </xdr:from>
        <xdr:to>
          <xdr:col>4</xdr:col>
          <xdr:colOff>1112520</xdr:colOff>
          <xdr:row>43</xdr:row>
          <xdr:rowOff>0</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en-AU" sz="1000" b="0" i="0" u="none" strike="noStrike" baseline="0">
                  <a:solidFill>
                    <a:srgbClr val="000000"/>
                  </a:solidFill>
                  <a:latin typeface="Arial"/>
                  <a:cs typeface="Arial"/>
                </a:rPr>
                <a:t>SEND REPORT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13855</xdr:colOff>
      <xdr:row>0</xdr:row>
      <xdr:rowOff>10886</xdr:rowOff>
    </xdr:from>
    <xdr:to>
      <xdr:col>14</xdr:col>
      <xdr:colOff>1251856</xdr:colOff>
      <xdr:row>6</xdr:row>
      <xdr:rowOff>609600</xdr:rowOff>
    </xdr:to>
    <xdr:pic>
      <xdr:nvPicPr>
        <xdr:cNvPr id="2" name="Picture 27" descr="CALEDON New"/>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42575" y="10886"/>
          <a:ext cx="2502921" cy="3258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59</xdr:row>
      <xdr:rowOff>0</xdr:rowOff>
    </xdr:from>
    <xdr:to>
      <xdr:col>11</xdr:col>
      <xdr:colOff>0</xdr:colOff>
      <xdr:row>59</xdr:row>
      <xdr:rowOff>0</xdr:rowOff>
    </xdr:to>
    <xdr:graphicFrame macro="">
      <xdr:nvGraphicFramePr>
        <xdr:cNvPr id="3"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59</xdr:row>
      <xdr:rowOff>0</xdr:rowOff>
    </xdr:from>
    <xdr:to>
      <xdr:col>12</xdr:col>
      <xdr:colOff>0</xdr:colOff>
      <xdr:row>59</xdr:row>
      <xdr:rowOff>0</xdr:rowOff>
    </xdr:to>
    <xdr:graphicFrame macro="">
      <xdr:nvGraphicFramePr>
        <xdr:cNvPr id="4"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61</xdr:row>
      <xdr:rowOff>0</xdr:rowOff>
    </xdr:from>
    <xdr:to>
      <xdr:col>15</xdr:col>
      <xdr:colOff>0</xdr:colOff>
      <xdr:row>78</xdr:row>
      <xdr:rowOff>263234</xdr:rowOff>
    </xdr:to>
    <xdr:graphicFrame macro="">
      <xdr:nvGraphicFramePr>
        <xdr:cNvPr id="5" name="Chart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30480</xdr:colOff>
      <xdr:row>38</xdr:row>
      <xdr:rowOff>0</xdr:rowOff>
    </xdr:from>
    <xdr:to>
      <xdr:col>11</xdr:col>
      <xdr:colOff>0</xdr:colOff>
      <xdr:row>38</xdr:row>
      <xdr:rowOff>0</xdr:rowOff>
    </xdr:to>
    <xdr:graphicFrame macro="">
      <xdr:nvGraphicFramePr>
        <xdr:cNvPr id="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38</xdr:row>
      <xdr:rowOff>0</xdr:rowOff>
    </xdr:from>
    <xdr:to>
      <xdr:col>12</xdr:col>
      <xdr:colOff>0</xdr:colOff>
      <xdr:row>38</xdr:row>
      <xdr:rowOff>0</xdr:rowOff>
    </xdr:to>
    <xdr:graphicFrame macro="">
      <xdr:nvGraphicFramePr>
        <xdr:cNvPr id="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40</xdr:row>
      <xdr:rowOff>8963</xdr:rowOff>
    </xdr:from>
    <xdr:to>
      <xdr:col>15</xdr:col>
      <xdr:colOff>0</xdr:colOff>
      <xdr:row>58</xdr:row>
      <xdr:rowOff>0</xdr:rowOff>
    </xdr:to>
    <xdr:graphicFrame macro="">
      <xdr:nvGraphicFramePr>
        <xdr:cNvPr id="9" name="Chart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30480</xdr:colOff>
      <xdr:row>17</xdr:row>
      <xdr:rowOff>0</xdr:rowOff>
    </xdr:from>
    <xdr:to>
      <xdr:col>11</xdr:col>
      <xdr:colOff>0</xdr:colOff>
      <xdr:row>17</xdr:row>
      <xdr:rowOff>0</xdr:rowOff>
    </xdr:to>
    <xdr:graphicFrame macro="">
      <xdr:nvGraphicFramePr>
        <xdr:cNvPr id="1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17</xdr:row>
      <xdr:rowOff>0</xdr:rowOff>
    </xdr:from>
    <xdr:to>
      <xdr:col>12</xdr:col>
      <xdr:colOff>0</xdr:colOff>
      <xdr:row>17</xdr:row>
      <xdr:rowOff>0</xdr:rowOff>
    </xdr:to>
    <xdr:graphicFrame macro="">
      <xdr:nvGraphicFramePr>
        <xdr:cNvPr id="11"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13854</xdr:colOff>
      <xdr:row>18</xdr:row>
      <xdr:rowOff>259977</xdr:rowOff>
    </xdr:from>
    <xdr:to>
      <xdr:col>14</xdr:col>
      <xdr:colOff>1255059</xdr:colOff>
      <xdr:row>37</xdr:row>
      <xdr:rowOff>0</xdr:rowOff>
    </xdr:to>
    <xdr:graphicFrame macro="">
      <xdr:nvGraphicFramePr>
        <xdr:cNvPr id="12" name="Chart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30480</xdr:colOff>
      <xdr:row>80</xdr:row>
      <xdr:rowOff>0</xdr:rowOff>
    </xdr:from>
    <xdr:to>
      <xdr:col>11</xdr:col>
      <xdr:colOff>0</xdr:colOff>
      <xdr:row>80</xdr:row>
      <xdr:rowOff>0</xdr:rowOff>
    </xdr:to>
    <xdr:graphicFrame macro="">
      <xdr:nvGraphicFramePr>
        <xdr:cNvPr id="1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80</xdr:row>
      <xdr:rowOff>0</xdr:rowOff>
    </xdr:from>
    <xdr:to>
      <xdr:col>12</xdr:col>
      <xdr:colOff>0</xdr:colOff>
      <xdr:row>80</xdr:row>
      <xdr:rowOff>0</xdr:rowOff>
    </xdr:to>
    <xdr:graphicFrame macro="">
      <xdr:nvGraphicFramePr>
        <xdr:cNvPr id="1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82</xdr:row>
      <xdr:rowOff>8963</xdr:rowOff>
    </xdr:from>
    <xdr:to>
      <xdr:col>15</xdr:col>
      <xdr:colOff>0</xdr:colOff>
      <xdr:row>100</xdr:row>
      <xdr:rowOff>0</xdr:rowOff>
    </xdr:to>
    <xdr:graphicFrame macro="">
      <xdr:nvGraphicFramePr>
        <xdr:cNvPr id="17" name="Chart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30480</xdr:colOff>
      <xdr:row>101</xdr:row>
      <xdr:rowOff>0</xdr:rowOff>
    </xdr:from>
    <xdr:to>
      <xdr:col>11</xdr:col>
      <xdr:colOff>0</xdr:colOff>
      <xdr:row>101</xdr:row>
      <xdr:rowOff>0</xdr:rowOff>
    </xdr:to>
    <xdr:graphicFrame macro="">
      <xdr:nvGraphicFramePr>
        <xdr:cNvPr id="1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0</xdr:colOff>
      <xdr:row>101</xdr:row>
      <xdr:rowOff>0</xdr:rowOff>
    </xdr:from>
    <xdr:to>
      <xdr:col>12</xdr:col>
      <xdr:colOff>0</xdr:colOff>
      <xdr:row>101</xdr:row>
      <xdr:rowOff>0</xdr:rowOff>
    </xdr:to>
    <xdr:graphicFrame macro="">
      <xdr:nvGraphicFramePr>
        <xdr:cNvPr id="20"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103</xdr:row>
      <xdr:rowOff>8963</xdr:rowOff>
    </xdr:from>
    <xdr:to>
      <xdr:col>15</xdr:col>
      <xdr:colOff>0</xdr:colOff>
      <xdr:row>121</xdr:row>
      <xdr:rowOff>0</xdr:rowOff>
    </xdr:to>
    <xdr:graphicFrame macro="">
      <xdr:nvGraphicFramePr>
        <xdr:cNvPr id="21" name="Chart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30480</xdr:colOff>
      <xdr:row>23</xdr:row>
      <xdr:rowOff>0</xdr:rowOff>
    </xdr:from>
    <xdr:to>
      <xdr:col>30</xdr:col>
      <xdr:colOff>0</xdr:colOff>
      <xdr:row>23</xdr:row>
      <xdr:rowOff>0</xdr:rowOff>
    </xdr:to>
    <xdr:graphicFrame macro="">
      <xdr:nvGraphicFramePr>
        <xdr:cNvPr id="22"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27</xdr:col>
      <xdr:colOff>0</xdr:colOff>
      <xdr:row>23</xdr:row>
      <xdr:rowOff>0</xdr:rowOff>
    </xdr:from>
    <xdr:to>
      <xdr:col>28</xdr:col>
      <xdr:colOff>0</xdr:colOff>
      <xdr:row>23</xdr:row>
      <xdr:rowOff>0</xdr:rowOff>
    </xdr:to>
    <xdr:graphicFrame macro="">
      <xdr:nvGraphicFramePr>
        <xdr:cNvPr id="23"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30</xdr:col>
      <xdr:colOff>0</xdr:colOff>
      <xdr:row>23</xdr:row>
      <xdr:rowOff>0</xdr:rowOff>
    </xdr:from>
    <xdr:to>
      <xdr:col>31</xdr:col>
      <xdr:colOff>0</xdr:colOff>
      <xdr:row>23</xdr:row>
      <xdr:rowOff>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243392</xdr:colOff>
      <xdr:row>7</xdr:row>
      <xdr:rowOff>137608</xdr:rowOff>
    </xdr:from>
    <xdr:to>
      <xdr:col>4</xdr:col>
      <xdr:colOff>604222</xdr:colOff>
      <xdr:row>9</xdr:row>
      <xdr:rowOff>24205</xdr:rowOff>
    </xdr:to>
    <xdr:sp macro="" textlink="">
      <xdr:nvSpPr>
        <xdr:cNvPr id="6187" name="Text Box 43" hidden="1"/>
        <xdr:cNvSpPr txBox="1">
          <a:spLocks noChangeArrowheads="1"/>
        </xdr:cNvSpPr>
      </xdr:nvSpPr>
      <xdr:spPr bwMode="auto">
        <a:xfrm>
          <a:off x="3162300" y="1295400"/>
          <a:ext cx="1173480" cy="41148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6</xdr:col>
      <xdr:colOff>195879</xdr:colOff>
      <xdr:row>7</xdr:row>
      <xdr:rowOff>137608</xdr:rowOff>
    </xdr:from>
    <xdr:to>
      <xdr:col>7</xdr:col>
      <xdr:colOff>553571</xdr:colOff>
      <xdr:row>9</xdr:row>
      <xdr:rowOff>24205</xdr:rowOff>
    </xdr:to>
    <xdr:sp macro="" textlink="">
      <xdr:nvSpPr>
        <xdr:cNvPr id="6188" name="Text Box 44" hidden="1"/>
        <xdr:cNvSpPr txBox="1">
          <a:spLocks noChangeArrowheads="1"/>
        </xdr:cNvSpPr>
      </xdr:nvSpPr>
      <xdr:spPr bwMode="auto">
        <a:xfrm>
          <a:off x="5562600" y="1295400"/>
          <a:ext cx="1173480" cy="41148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9</xdr:col>
      <xdr:colOff>124161</xdr:colOff>
      <xdr:row>7</xdr:row>
      <xdr:rowOff>137608</xdr:rowOff>
    </xdr:from>
    <xdr:to>
      <xdr:col>10</xdr:col>
      <xdr:colOff>510092</xdr:colOff>
      <xdr:row>9</xdr:row>
      <xdr:rowOff>24205</xdr:rowOff>
    </xdr:to>
    <xdr:sp macro="" textlink="">
      <xdr:nvSpPr>
        <xdr:cNvPr id="6189" name="Text Box 45" hidden="1"/>
        <xdr:cNvSpPr txBox="1">
          <a:spLocks noChangeArrowheads="1"/>
        </xdr:cNvSpPr>
      </xdr:nvSpPr>
      <xdr:spPr bwMode="auto">
        <a:xfrm>
          <a:off x="7932420" y="1295400"/>
          <a:ext cx="1196340" cy="41148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12</xdr:col>
      <xdr:colOff>43031</xdr:colOff>
      <xdr:row>7</xdr:row>
      <xdr:rowOff>137608</xdr:rowOff>
    </xdr:from>
    <xdr:to>
      <xdr:col>13</xdr:col>
      <xdr:colOff>406998</xdr:colOff>
      <xdr:row>9</xdr:row>
      <xdr:rowOff>24205</xdr:rowOff>
    </xdr:to>
    <xdr:sp macro="" textlink="">
      <xdr:nvSpPr>
        <xdr:cNvPr id="6190" name="Text Box 46" hidden="1"/>
        <xdr:cNvSpPr txBox="1">
          <a:spLocks noChangeArrowheads="1"/>
        </xdr:cNvSpPr>
      </xdr:nvSpPr>
      <xdr:spPr bwMode="auto">
        <a:xfrm>
          <a:off x="10287000" y="1295400"/>
          <a:ext cx="1173480" cy="41148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205740</xdr:colOff>
          <xdr:row>1</xdr:row>
          <xdr:rowOff>106680</xdr:rowOff>
        </xdr:from>
        <xdr:to>
          <xdr:col>3</xdr:col>
          <xdr:colOff>1234440</xdr:colOff>
          <xdr:row>3</xdr:row>
          <xdr:rowOff>68580</xdr:rowOff>
        </xdr:to>
        <xdr:sp macro="" textlink="">
          <xdr:nvSpPr>
            <xdr:cNvPr id="6145" name="RDB_Outlook"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xdr:row>
          <xdr:rowOff>121920</xdr:rowOff>
        </xdr:from>
        <xdr:to>
          <xdr:col>7</xdr:col>
          <xdr:colOff>1028700</xdr:colOff>
          <xdr:row>3</xdr:row>
          <xdr:rowOff>91440</xdr:rowOff>
        </xdr:to>
        <xdr:sp macro="" textlink="">
          <xdr:nvSpPr>
            <xdr:cNvPr id="6146" name="BrowseAddFiles"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tables/table1.xml><?xml version="1.0" encoding="utf-8"?>
<table xmlns="http://schemas.openxmlformats.org/spreadsheetml/2006/main" id="1" name="Table1" displayName="Table1" ref="A6:J9" totalsRowShown="0" headerRowDxfId="13" dataDxfId="11" headerRowBorderDxfId="12" tableBorderDxfId="10" headerRowCellStyle="Normal 2">
  <tableColumns count="10">
    <tableColumn id="1" name="Send" dataDxfId="9"/>
    <tableColumn id="2" name="Sheets" dataDxfId="8"/>
    <tableColumn id="12" name="File Name" dataDxfId="7"/>
    <tableColumn id="3" name="To" dataDxfId="6"/>
    <tableColumn id="4" name="Cc" dataDxfId="5"/>
    <tableColumn id="5" name="Bcc" dataDxfId="4"/>
    <tableColumn id="16" name="Subject" dataDxfId="3"/>
    <tableColumn id="17" name="Attach other files" dataDxfId="2"/>
    <tableColumn id="6" name="Body text" dataDxfId="1"/>
    <tableColumn id="7" name="Importanc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drawing" Target="../drawings/drawing5.xml"/><Relationship Id="rId7" Type="http://schemas.openxmlformats.org/officeDocument/2006/relationships/control" Target="../activeX/activeX2.xml"/><Relationship Id="rId2" Type="http://schemas.openxmlformats.org/officeDocument/2006/relationships/printerSettings" Target="../printerSettings/printerSettings6.bin"/><Relationship Id="rId1" Type="http://schemas.openxmlformats.org/officeDocument/2006/relationships/hyperlink" Target="http://www.rondebruin.nl/sendmail.htm" TargetMode="External"/><Relationship Id="rId6" Type="http://schemas.openxmlformats.org/officeDocument/2006/relationships/image" Target="../media/image3.emf"/><Relationship Id="rId5" Type="http://schemas.openxmlformats.org/officeDocument/2006/relationships/control" Target="../activeX/activeX1.xml"/><Relationship Id="rId4" Type="http://schemas.openxmlformats.org/officeDocument/2006/relationships/vmlDrawing" Target="../drawings/vmlDrawing2.vm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85"/>
  <sheetViews>
    <sheetView workbookViewId="0">
      <selection activeCell="C12" sqref="C12"/>
    </sheetView>
  </sheetViews>
  <sheetFormatPr defaultRowHeight="13.2" x14ac:dyDescent="0.25"/>
  <sheetData>
    <row r="1" spans="1:33" ht="21.6" thickBot="1" x14ac:dyDescent="0.45">
      <c r="A1" s="95"/>
      <c r="B1" s="95"/>
      <c r="C1" s="96" t="s">
        <v>80</v>
      </c>
      <c r="D1" s="95"/>
      <c r="E1" s="95"/>
      <c r="F1" s="95"/>
      <c r="G1" s="95"/>
      <c r="H1" s="95"/>
      <c r="I1" s="97"/>
      <c r="J1" s="97"/>
      <c r="K1" s="95"/>
      <c r="L1" s="95"/>
      <c r="M1" s="95"/>
      <c r="N1" s="95"/>
      <c r="O1" s="95"/>
      <c r="P1" s="95"/>
      <c r="Q1" s="95"/>
      <c r="R1" s="95"/>
      <c r="S1" s="95"/>
      <c r="T1" s="95"/>
      <c r="U1" s="95"/>
      <c r="V1" s="95"/>
      <c r="W1" s="95"/>
      <c r="X1" s="95"/>
      <c r="Y1" s="95"/>
      <c r="Z1" s="95"/>
      <c r="AA1" s="95"/>
      <c r="AB1" s="95"/>
      <c r="AC1" s="95"/>
      <c r="AD1" s="95"/>
      <c r="AE1" s="95"/>
      <c r="AF1" s="95"/>
      <c r="AG1" s="95"/>
    </row>
    <row r="2" spans="1:33" x14ac:dyDescent="0.25">
      <c r="A2" s="95"/>
      <c r="B2" s="98"/>
      <c r="C2" s="99"/>
      <c r="D2" s="99"/>
      <c r="E2" s="99"/>
      <c r="F2" s="99"/>
      <c r="G2" s="99"/>
      <c r="H2" s="99"/>
      <c r="I2" s="100"/>
      <c r="J2" s="99"/>
      <c r="K2" s="99"/>
      <c r="L2" s="99"/>
      <c r="M2" s="99"/>
      <c r="N2" s="99"/>
      <c r="O2" s="99"/>
      <c r="P2" s="99"/>
      <c r="Q2" s="99"/>
      <c r="R2" s="99"/>
      <c r="S2" s="99"/>
      <c r="T2" s="99"/>
      <c r="U2" s="99"/>
      <c r="V2" s="101"/>
      <c r="W2" s="95"/>
      <c r="X2" s="95"/>
      <c r="Y2" s="95"/>
      <c r="Z2" s="95"/>
      <c r="AA2" s="95"/>
      <c r="AB2" s="95"/>
      <c r="AC2" s="95"/>
      <c r="AD2" s="95"/>
      <c r="AE2" s="95"/>
      <c r="AF2" s="95"/>
      <c r="AG2" s="95"/>
    </row>
    <row r="3" spans="1:33" ht="18" thickBot="1" x14ac:dyDescent="0.35">
      <c r="A3" s="95"/>
      <c r="B3" s="102"/>
      <c r="C3" s="103" t="s">
        <v>14</v>
      </c>
      <c r="D3" s="104"/>
      <c r="E3" s="104"/>
      <c r="F3" s="104"/>
      <c r="G3" s="104"/>
      <c r="H3" s="104"/>
      <c r="I3" s="105"/>
      <c r="J3" s="104"/>
      <c r="K3" s="104"/>
      <c r="L3" s="104"/>
      <c r="M3" s="104"/>
      <c r="N3" s="104"/>
      <c r="O3" s="104"/>
      <c r="P3" s="104"/>
      <c r="Q3" s="104"/>
      <c r="R3" s="104"/>
      <c r="S3" s="104"/>
      <c r="T3" s="104"/>
      <c r="U3" s="104"/>
      <c r="V3" s="106"/>
      <c r="W3" s="95"/>
      <c r="X3" s="95"/>
      <c r="Y3" s="95"/>
      <c r="Z3" s="95"/>
      <c r="AA3" s="95"/>
      <c r="AB3" s="95"/>
      <c r="AC3" s="95"/>
      <c r="AD3" s="95"/>
      <c r="AE3" s="95"/>
      <c r="AF3" s="95"/>
      <c r="AG3" s="95"/>
    </row>
    <row r="4" spans="1:33" ht="52.65" customHeight="1" thickBot="1" x14ac:dyDescent="0.3">
      <c r="A4" s="95"/>
      <c r="B4" s="102"/>
      <c r="C4" s="299" t="s">
        <v>89</v>
      </c>
      <c r="D4" s="300"/>
      <c r="E4" s="300"/>
      <c r="F4" s="300"/>
      <c r="G4" s="300"/>
      <c r="H4" s="300"/>
      <c r="I4" s="300"/>
      <c r="J4" s="300"/>
      <c r="K4" s="300"/>
      <c r="L4" s="300"/>
      <c r="M4" s="300"/>
      <c r="N4" s="300"/>
      <c r="O4" s="300"/>
      <c r="P4" s="300"/>
      <c r="Q4" s="300"/>
      <c r="R4" s="300"/>
      <c r="S4" s="300"/>
      <c r="T4" s="300"/>
      <c r="U4" s="301"/>
      <c r="V4" s="106"/>
      <c r="W4" s="95"/>
      <c r="X4" s="95"/>
      <c r="Y4" s="95"/>
      <c r="Z4" s="95"/>
      <c r="AA4" s="95"/>
      <c r="AB4" s="95"/>
      <c r="AC4" s="95"/>
      <c r="AD4" s="95"/>
      <c r="AE4" s="95"/>
      <c r="AF4" s="95"/>
      <c r="AG4" s="95"/>
    </row>
    <row r="5" spans="1:33" ht="37.5" customHeight="1" thickBot="1" x14ac:dyDescent="0.3">
      <c r="A5" s="95"/>
      <c r="B5" s="102"/>
      <c r="C5" s="299" t="s">
        <v>111</v>
      </c>
      <c r="D5" s="300"/>
      <c r="E5" s="300"/>
      <c r="F5" s="300"/>
      <c r="G5" s="300"/>
      <c r="H5" s="300"/>
      <c r="I5" s="300"/>
      <c r="J5" s="300"/>
      <c r="K5" s="300"/>
      <c r="L5" s="300"/>
      <c r="M5" s="300"/>
      <c r="N5" s="300"/>
      <c r="O5" s="300"/>
      <c r="P5" s="300"/>
      <c r="Q5" s="300"/>
      <c r="R5" s="300"/>
      <c r="S5" s="300"/>
      <c r="T5" s="300"/>
      <c r="U5" s="301"/>
      <c r="V5" s="106"/>
      <c r="W5" s="95"/>
      <c r="X5" s="95"/>
      <c r="Y5" s="95"/>
      <c r="Z5" s="95"/>
      <c r="AA5" s="95"/>
      <c r="AB5" s="95"/>
      <c r="AC5" s="95"/>
      <c r="AD5" s="95"/>
      <c r="AE5" s="95"/>
      <c r="AF5" s="95"/>
      <c r="AG5" s="95"/>
    </row>
    <row r="6" spans="1:33" ht="37.5" customHeight="1" thickBot="1" x14ac:dyDescent="0.3">
      <c r="A6" s="95"/>
      <c r="B6" s="102"/>
      <c r="C6" s="302"/>
      <c r="D6" s="300"/>
      <c r="E6" s="300"/>
      <c r="F6" s="300"/>
      <c r="G6" s="300"/>
      <c r="H6" s="300"/>
      <c r="I6" s="300"/>
      <c r="J6" s="300"/>
      <c r="K6" s="300"/>
      <c r="L6" s="300"/>
      <c r="M6" s="300"/>
      <c r="N6" s="300"/>
      <c r="O6" s="300"/>
      <c r="P6" s="300"/>
      <c r="Q6" s="300"/>
      <c r="R6" s="300"/>
      <c r="S6" s="300"/>
      <c r="T6" s="300"/>
      <c r="U6" s="301"/>
      <c r="V6" s="106"/>
      <c r="W6" s="95"/>
      <c r="X6" s="95"/>
      <c r="Y6" s="95"/>
      <c r="Z6" s="95"/>
      <c r="AA6" s="95"/>
      <c r="AB6" s="95"/>
      <c r="AC6" s="95"/>
      <c r="AD6" s="95"/>
      <c r="AE6" s="95"/>
      <c r="AF6" s="95"/>
      <c r="AG6" s="95"/>
    </row>
    <row r="7" spans="1:33" ht="37.5" customHeight="1" thickBot="1" x14ac:dyDescent="0.3">
      <c r="A7" s="95"/>
      <c r="B7" s="102"/>
      <c r="C7" s="303"/>
      <c r="D7" s="304"/>
      <c r="E7" s="304"/>
      <c r="F7" s="304"/>
      <c r="G7" s="304"/>
      <c r="H7" s="304"/>
      <c r="I7" s="304"/>
      <c r="J7" s="304"/>
      <c r="K7" s="304"/>
      <c r="L7" s="304"/>
      <c r="M7" s="304"/>
      <c r="N7" s="304"/>
      <c r="O7" s="304"/>
      <c r="P7" s="304"/>
      <c r="Q7" s="304"/>
      <c r="R7" s="304"/>
      <c r="S7" s="304"/>
      <c r="T7" s="304"/>
      <c r="U7" s="305"/>
      <c r="V7" s="106"/>
      <c r="W7" s="95"/>
      <c r="X7" s="95"/>
      <c r="Y7" s="95"/>
      <c r="Z7" s="95"/>
      <c r="AA7" s="95"/>
      <c r="AB7" s="95"/>
      <c r="AC7" s="95"/>
      <c r="AD7" s="95"/>
      <c r="AE7" s="95"/>
      <c r="AF7" s="95"/>
      <c r="AG7" s="95"/>
    </row>
    <row r="8" spans="1:33" ht="13.8" thickBot="1" x14ac:dyDescent="0.3">
      <c r="A8" s="95"/>
      <c r="B8" s="108"/>
      <c r="C8" s="109"/>
      <c r="D8" s="110"/>
      <c r="E8" s="110"/>
      <c r="F8" s="110"/>
      <c r="G8" s="110"/>
      <c r="H8" s="110"/>
      <c r="I8" s="109"/>
      <c r="J8" s="110"/>
      <c r="K8" s="110"/>
      <c r="L8" s="110"/>
      <c r="M8" s="110"/>
      <c r="N8" s="110"/>
      <c r="O8" s="110"/>
      <c r="P8" s="110"/>
      <c r="Q8" s="110"/>
      <c r="R8" s="110"/>
      <c r="S8" s="110"/>
      <c r="T8" s="110"/>
      <c r="U8" s="110"/>
      <c r="V8" s="111"/>
      <c r="W8" s="95"/>
      <c r="X8" s="95"/>
      <c r="Y8" s="95"/>
      <c r="Z8" s="95"/>
      <c r="AA8" s="95"/>
      <c r="AB8" s="95"/>
      <c r="AC8" s="95"/>
      <c r="AD8" s="95"/>
      <c r="AE8" s="95"/>
      <c r="AF8" s="95"/>
      <c r="AG8" s="95"/>
    </row>
    <row r="9" spans="1:33" ht="13.8" thickBot="1" x14ac:dyDescent="0.3">
      <c r="A9" s="95"/>
      <c r="B9" s="95"/>
      <c r="C9" s="95"/>
      <c r="D9" s="95"/>
      <c r="E9" s="95"/>
      <c r="F9" s="95"/>
      <c r="G9" s="95"/>
      <c r="H9" s="95"/>
      <c r="I9" s="97"/>
      <c r="J9" s="95"/>
      <c r="K9" s="95"/>
      <c r="L9" s="104"/>
      <c r="M9" s="104"/>
      <c r="N9" s="95"/>
      <c r="O9" s="95"/>
      <c r="P9" s="95"/>
      <c r="Q9" s="95"/>
      <c r="R9" s="95"/>
      <c r="S9" s="95"/>
      <c r="T9" s="95"/>
      <c r="U9" s="95"/>
      <c r="V9" s="95"/>
      <c r="W9" s="95"/>
      <c r="X9" s="95"/>
      <c r="Y9" s="95"/>
      <c r="Z9" s="95"/>
      <c r="AA9" s="95"/>
      <c r="AB9" s="95"/>
      <c r="AC9" s="95"/>
      <c r="AD9" s="95"/>
      <c r="AE9" s="95"/>
      <c r="AF9" s="95"/>
      <c r="AG9" s="95"/>
    </row>
    <row r="10" spans="1:33" ht="17.399999999999999" x14ac:dyDescent="0.3">
      <c r="A10" s="95"/>
      <c r="B10" s="98"/>
      <c r="C10" s="112" t="s">
        <v>81</v>
      </c>
      <c r="D10" s="99"/>
      <c r="E10" s="99"/>
      <c r="F10" s="99"/>
      <c r="G10" s="99"/>
      <c r="H10" s="99"/>
      <c r="I10" s="99"/>
      <c r="J10" s="99"/>
      <c r="K10" s="101"/>
      <c r="L10" s="104"/>
      <c r="M10" s="98"/>
      <c r="N10" s="112" t="s">
        <v>82</v>
      </c>
      <c r="O10" s="99"/>
      <c r="P10" s="99"/>
      <c r="Q10" s="99"/>
      <c r="R10" s="99"/>
      <c r="S10" s="99"/>
      <c r="T10" s="99"/>
      <c r="U10" s="99"/>
      <c r="V10" s="101"/>
      <c r="W10" s="95"/>
      <c r="X10" s="95"/>
      <c r="Y10" s="95"/>
      <c r="Z10" s="95"/>
      <c r="AA10" s="95"/>
      <c r="AB10" s="95"/>
      <c r="AC10" s="95"/>
      <c r="AD10" s="95"/>
      <c r="AE10" s="95"/>
      <c r="AF10" s="95"/>
      <c r="AG10" s="95"/>
    </row>
    <row r="11" spans="1:33" ht="14.4" thickBot="1" x14ac:dyDescent="0.3">
      <c r="A11" s="95"/>
      <c r="B11" s="102"/>
      <c r="C11" s="113"/>
      <c r="D11" s="104"/>
      <c r="E11" s="104"/>
      <c r="F11" s="104"/>
      <c r="G11" s="104"/>
      <c r="H11" s="104"/>
      <c r="I11" s="104"/>
      <c r="J11" s="104"/>
      <c r="K11" s="106"/>
      <c r="L11" s="104"/>
      <c r="M11" s="102"/>
      <c r="N11" s="113" t="s">
        <v>93</v>
      </c>
      <c r="O11" s="104"/>
      <c r="P11" s="104"/>
      <c r="Q11" s="104"/>
      <c r="R11" s="104"/>
      <c r="S11" s="104"/>
      <c r="T11" s="104"/>
      <c r="U11" s="104"/>
      <c r="V11" s="106"/>
      <c r="W11" s="95"/>
      <c r="X11" s="95"/>
      <c r="Y11" s="95"/>
      <c r="Z11" s="95"/>
      <c r="AA11" s="95"/>
      <c r="AB11" s="95"/>
      <c r="AC11" s="95"/>
      <c r="AD11" s="95"/>
      <c r="AE11" s="95"/>
      <c r="AF11" s="95"/>
      <c r="AG11" s="95"/>
    </row>
    <row r="12" spans="1:33" ht="15.75" customHeight="1" thickBot="1" x14ac:dyDescent="0.3">
      <c r="A12" s="95"/>
      <c r="B12" s="102"/>
      <c r="C12" s="113" t="s">
        <v>90</v>
      </c>
      <c r="D12" s="104"/>
      <c r="E12" s="104"/>
      <c r="F12" s="104"/>
      <c r="G12" s="104"/>
      <c r="H12" s="104"/>
      <c r="I12" s="104"/>
      <c r="J12" s="104"/>
      <c r="K12" s="106"/>
      <c r="L12" s="104"/>
      <c r="M12" s="102"/>
      <c r="N12" s="293" t="s">
        <v>94</v>
      </c>
      <c r="O12" s="294"/>
      <c r="P12" s="294"/>
      <c r="Q12" s="294"/>
      <c r="R12" s="294"/>
      <c r="S12" s="294"/>
      <c r="T12" s="294"/>
      <c r="U12" s="295"/>
      <c r="V12" s="106"/>
      <c r="W12" s="95"/>
      <c r="X12" s="95"/>
      <c r="Y12" s="95"/>
      <c r="Z12" s="95"/>
      <c r="AA12" s="95"/>
      <c r="AB12" s="95"/>
      <c r="AC12" s="95"/>
      <c r="AD12" s="95"/>
      <c r="AE12" s="95"/>
      <c r="AF12" s="95"/>
      <c r="AG12" s="95"/>
    </row>
    <row r="13" spans="1:33" ht="16.649999999999999" customHeight="1" thickBot="1" x14ac:dyDescent="0.35">
      <c r="A13" s="95"/>
      <c r="B13" s="102"/>
      <c r="C13" s="258" t="s">
        <v>91</v>
      </c>
      <c r="D13" s="291"/>
      <c r="E13" s="291"/>
      <c r="F13" s="291"/>
      <c r="G13" s="291"/>
      <c r="H13" s="291"/>
      <c r="I13" s="291"/>
      <c r="J13" s="292"/>
      <c r="K13" s="106"/>
      <c r="L13" s="104"/>
      <c r="M13" s="102"/>
      <c r="N13" s="296"/>
      <c r="O13" s="297"/>
      <c r="P13" s="297"/>
      <c r="Q13" s="297"/>
      <c r="R13" s="297"/>
      <c r="S13" s="297"/>
      <c r="T13" s="297"/>
      <c r="U13" s="298"/>
      <c r="V13" s="106"/>
      <c r="W13" s="95"/>
      <c r="X13" s="107"/>
      <c r="Y13" s="95"/>
      <c r="Z13" s="95"/>
      <c r="AA13" s="95"/>
      <c r="AB13" s="95"/>
      <c r="AC13" s="95"/>
      <c r="AD13" s="95"/>
      <c r="AE13" s="95"/>
      <c r="AF13" s="95"/>
      <c r="AG13" s="95"/>
    </row>
    <row r="14" spans="1:33" ht="33.75" customHeight="1" thickBot="1" x14ac:dyDescent="0.3">
      <c r="A14" s="95"/>
      <c r="B14" s="102"/>
      <c r="C14" s="252" t="s">
        <v>92</v>
      </c>
      <c r="D14" s="253"/>
      <c r="E14" s="253"/>
      <c r="F14" s="253"/>
      <c r="G14" s="253"/>
      <c r="H14" s="253"/>
      <c r="I14" s="253"/>
      <c r="J14" s="254"/>
      <c r="K14" s="106"/>
      <c r="L14" s="104"/>
      <c r="M14" s="102"/>
      <c r="N14" s="113" t="s">
        <v>96</v>
      </c>
      <c r="O14" s="104"/>
      <c r="P14" s="104"/>
      <c r="Q14" s="104"/>
      <c r="R14" s="104"/>
      <c r="S14" s="104"/>
      <c r="T14" s="104"/>
      <c r="U14" s="104"/>
      <c r="V14" s="106"/>
      <c r="W14" s="95"/>
      <c r="X14" s="95"/>
      <c r="Y14" s="95"/>
      <c r="Z14" s="95"/>
      <c r="AA14" s="95"/>
      <c r="AB14" s="95"/>
      <c r="AC14" s="95"/>
      <c r="AD14" s="95"/>
      <c r="AE14" s="95"/>
      <c r="AF14" s="95"/>
      <c r="AG14" s="95"/>
    </row>
    <row r="15" spans="1:33" x14ac:dyDescent="0.25">
      <c r="A15" s="95"/>
      <c r="B15" s="102"/>
      <c r="C15" s="123"/>
      <c r="D15" s="123"/>
      <c r="E15" s="123"/>
      <c r="F15" s="123"/>
      <c r="G15" s="123"/>
      <c r="H15" s="123"/>
      <c r="I15" s="123"/>
      <c r="J15" s="123"/>
      <c r="K15" s="106"/>
      <c r="L15" s="104"/>
      <c r="M15" s="102"/>
      <c r="N15" s="282" t="s">
        <v>95</v>
      </c>
      <c r="O15" s="283"/>
      <c r="P15" s="283"/>
      <c r="Q15" s="283"/>
      <c r="R15" s="283"/>
      <c r="S15" s="283"/>
      <c r="T15" s="283"/>
      <c r="U15" s="284"/>
      <c r="V15" s="106"/>
      <c r="W15" s="95"/>
      <c r="X15" s="95"/>
      <c r="Y15" s="95"/>
      <c r="Z15" s="95"/>
      <c r="AA15" s="95"/>
      <c r="AB15" s="95"/>
      <c r="AC15" s="95"/>
      <c r="AD15" s="95"/>
      <c r="AE15" s="95"/>
      <c r="AF15" s="95"/>
      <c r="AG15" s="95"/>
    </row>
    <row r="16" spans="1:33" ht="13.5" customHeight="1" thickBot="1" x14ac:dyDescent="0.3">
      <c r="A16" s="95"/>
      <c r="B16" s="102"/>
      <c r="C16" s="113" t="s">
        <v>103</v>
      </c>
      <c r="D16" s="104"/>
      <c r="E16" s="104"/>
      <c r="F16" s="104"/>
      <c r="G16" s="104"/>
      <c r="H16" s="104"/>
      <c r="I16" s="104"/>
      <c r="J16" s="104"/>
      <c r="K16" s="106"/>
      <c r="L16" s="104"/>
      <c r="M16" s="102"/>
      <c r="N16" s="285"/>
      <c r="O16" s="286"/>
      <c r="P16" s="286"/>
      <c r="Q16" s="286"/>
      <c r="R16" s="286"/>
      <c r="S16" s="286"/>
      <c r="T16" s="286"/>
      <c r="U16" s="287"/>
      <c r="V16" s="106"/>
      <c r="W16" s="95"/>
      <c r="X16" s="95"/>
      <c r="Y16" s="95"/>
      <c r="Z16" s="95"/>
      <c r="AA16" s="95"/>
      <c r="AB16" s="95"/>
      <c r="AC16" s="95"/>
      <c r="AD16" s="95"/>
      <c r="AE16" s="95"/>
      <c r="AF16" s="95"/>
      <c r="AG16" s="95"/>
    </row>
    <row r="17" spans="1:33" ht="13.5" customHeight="1" thickBot="1" x14ac:dyDescent="0.3">
      <c r="A17" s="95"/>
      <c r="B17" s="102"/>
      <c r="C17" s="267" t="s">
        <v>104</v>
      </c>
      <c r="D17" s="268"/>
      <c r="E17" s="268"/>
      <c r="F17" s="268"/>
      <c r="G17" s="268"/>
      <c r="H17" s="268"/>
      <c r="I17" s="268"/>
      <c r="J17" s="269"/>
      <c r="K17" s="106"/>
      <c r="L17" s="104"/>
      <c r="M17" s="102"/>
      <c r="N17" s="288"/>
      <c r="O17" s="289"/>
      <c r="P17" s="289"/>
      <c r="Q17" s="289"/>
      <c r="R17" s="289"/>
      <c r="S17" s="289"/>
      <c r="T17" s="289"/>
      <c r="U17" s="290"/>
      <c r="V17" s="106"/>
      <c r="W17" s="95"/>
      <c r="X17" s="95"/>
      <c r="Y17" s="95"/>
      <c r="Z17" s="95"/>
      <c r="AA17" s="95"/>
      <c r="AB17" s="95"/>
      <c r="AC17" s="95"/>
      <c r="AD17" s="95"/>
      <c r="AE17" s="95"/>
      <c r="AF17" s="95"/>
      <c r="AG17" s="95"/>
    </row>
    <row r="18" spans="1:33" ht="15.75" customHeight="1" thickBot="1" x14ac:dyDescent="0.3">
      <c r="A18" s="95"/>
      <c r="B18" s="102"/>
      <c r="C18" s="104"/>
      <c r="D18" s="104"/>
      <c r="E18" s="104"/>
      <c r="F18" s="104"/>
      <c r="G18" s="104"/>
      <c r="H18" s="104"/>
      <c r="I18" s="104"/>
      <c r="J18" s="104"/>
      <c r="K18" s="106"/>
      <c r="L18" s="104"/>
      <c r="M18" s="108"/>
      <c r="N18" s="110"/>
      <c r="O18" s="110"/>
      <c r="P18" s="110"/>
      <c r="Q18" s="110"/>
      <c r="R18" s="110"/>
      <c r="S18" s="110"/>
      <c r="T18" s="110"/>
      <c r="U18" s="110"/>
      <c r="V18" s="111"/>
      <c r="W18" s="95"/>
      <c r="X18" s="95"/>
      <c r="Y18" s="95"/>
      <c r="Z18" s="95"/>
      <c r="AA18" s="95"/>
      <c r="AB18" s="95"/>
      <c r="AC18" s="95"/>
      <c r="AD18" s="95"/>
      <c r="AE18" s="95"/>
      <c r="AF18" s="95"/>
      <c r="AG18" s="95"/>
    </row>
    <row r="19" spans="1:33" ht="15.75" customHeight="1" thickBot="1" x14ac:dyDescent="0.3">
      <c r="A19" s="95"/>
      <c r="B19" s="102"/>
      <c r="C19" s="113" t="s">
        <v>102</v>
      </c>
      <c r="D19" s="104"/>
      <c r="E19" s="104"/>
      <c r="F19" s="104"/>
      <c r="G19" s="104"/>
      <c r="H19" s="104"/>
      <c r="I19" s="104"/>
      <c r="J19" s="104"/>
      <c r="K19" s="106"/>
      <c r="L19" s="104"/>
      <c r="M19" s="104"/>
      <c r="N19" s="104"/>
      <c r="O19" s="104"/>
      <c r="P19" s="104"/>
      <c r="Q19" s="104"/>
      <c r="R19" s="104"/>
      <c r="S19" s="104"/>
      <c r="T19" s="104"/>
      <c r="U19" s="104"/>
      <c r="V19" s="104"/>
      <c r="W19" s="95"/>
      <c r="X19" s="95"/>
      <c r="Y19" s="95"/>
      <c r="Z19" s="95"/>
      <c r="AA19" s="95"/>
      <c r="AB19" s="95"/>
      <c r="AC19" s="95"/>
      <c r="AD19" s="95"/>
      <c r="AE19" s="95"/>
      <c r="AF19" s="95"/>
      <c r="AG19" s="95"/>
    </row>
    <row r="20" spans="1:33" ht="15.75" customHeight="1" x14ac:dyDescent="0.25">
      <c r="A20" s="95"/>
      <c r="B20" s="102"/>
      <c r="C20" s="258" t="s">
        <v>100</v>
      </c>
      <c r="D20" s="259"/>
      <c r="E20" s="259"/>
      <c r="F20" s="259"/>
      <c r="G20" s="259"/>
      <c r="H20" s="259"/>
      <c r="I20" s="259"/>
      <c r="J20" s="260"/>
      <c r="K20" s="106"/>
      <c r="L20" s="104"/>
      <c r="M20" s="104"/>
      <c r="N20" s="104"/>
      <c r="O20" s="104"/>
      <c r="P20" s="104"/>
      <c r="Q20" s="104"/>
      <c r="R20" s="104"/>
      <c r="S20" s="104"/>
      <c r="T20" s="104"/>
      <c r="U20" s="104"/>
      <c r="V20" s="104"/>
      <c r="W20" s="95"/>
      <c r="X20" s="95"/>
      <c r="Y20" s="95"/>
      <c r="Z20" s="95"/>
      <c r="AA20" s="95"/>
      <c r="AB20" s="95"/>
      <c r="AC20" s="95"/>
      <c r="AD20" s="95"/>
      <c r="AE20" s="95"/>
      <c r="AF20" s="95"/>
      <c r="AG20" s="95"/>
    </row>
    <row r="21" spans="1:33" ht="15.75" customHeight="1" thickBot="1" x14ac:dyDescent="0.3">
      <c r="A21" s="95"/>
      <c r="B21" s="102"/>
      <c r="C21" s="255" t="s">
        <v>101</v>
      </c>
      <c r="D21" s="256"/>
      <c r="E21" s="256"/>
      <c r="F21" s="256"/>
      <c r="G21" s="256"/>
      <c r="H21" s="256"/>
      <c r="I21" s="256"/>
      <c r="J21" s="257"/>
      <c r="K21" s="106"/>
      <c r="L21" s="104"/>
      <c r="M21" s="114"/>
      <c r="N21" s="114"/>
      <c r="O21" s="114"/>
      <c r="P21" s="114"/>
      <c r="Q21" s="114"/>
      <c r="R21" s="114"/>
      <c r="S21" s="114"/>
      <c r="T21" s="114"/>
      <c r="U21" s="114"/>
      <c r="V21" s="114"/>
      <c r="W21" s="95"/>
      <c r="X21" s="95"/>
      <c r="Y21" s="95"/>
      <c r="Z21" s="95"/>
      <c r="AA21" s="95"/>
      <c r="AB21" s="95"/>
      <c r="AC21" s="95"/>
      <c r="AD21" s="95"/>
      <c r="AE21" s="95"/>
      <c r="AF21" s="95"/>
      <c r="AG21" s="95"/>
    </row>
    <row r="22" spans="1:33" ht="15.75" customHeight="1" x14ac:dyDescent="0.3">
      <c r="A22" s="95"/>
      <c r="B22" s="102"/>
      <c r="C22" s="258" t="s">
        <v>97</v>
      </c>
      <c r="D22" s="259"/>
      <c r="E22" s="259"/>
      <c r="F22" s="259"/>
      <c r="G22" s="259"/>
      <c r="H22" s="259"/>
      <c r="I22" s="259"/>
      <c r="J22" s="260"/>
      <c r="K22" s="106"/>
      <c r="L22" s="104"/>
      <c r="M22" s="114"/>
      <c r="N22" s="107" t="s">
        <v>88</v>
      </c>
      <c r="O22" s="114"/>
      <c r="P22" s="114"/>
      <c r="Q22" s="114"/>
      <c r="R22" s="114"/>
      <c r="S22" s="114"/>
      <c r="T22" s="114"/>
      <c r="U22" s="114"/>
      <c r="V22" s="114"/>
      <c r="W22" s="95"/>
      <c r="X22" s="95"/>
      <c r="Y22" s="95"/>
      <c r="Z22" s="95"/>
      <c r="AA22" s="95"/>
      <c r="AB22" s="95"/>
      <c r="AC22" s="95"/>
      <c r="AD22" s="95"/>
      <c r="AE22" s="95"/>
      <c r="AF22" s="95"/>
      <c r="AG22" s="95"/>
    </row>
    <row r="23" spans="1:33" ht="15.75" customHeight="1" thickBot="1" x14ac:dyDescent="0.3">
      <c r="A23" s="95"/>
      <c r="B23" s="102"/>
      <c r="C23" s="255" t="s">
        <v>98</v>
      </c>
      <c r="D23" s="256"/>
      <c r="E23" s="256"/>
      <c r="F23" s="256"/>
      <c r="G23" s="256"/>
      <c r="H23" s="256"/>
      <c r="I23" s="256"/>
      <c r="J23" s="257"/>
      <c r="K23" s="121"/>
      <c r="L23" s="104"/>
      <c r="M23" s="114"/>
      <c r="N23" s="114"/>
      <c r="O23" s="114"/>
      <c r="P23" s="114"/>
      <c r="Q23" s="114"/>
      <c r="R23" s="114"/>
      <c r="S23" s="114"/>
      <c r="T23" s="114"/>
      <c r="U23" s="114"/>
      <c r="V23" s="114"/>
      <c r="W23" s="95"/>
      <c r="X23" s="95"/>
      <c r="Y23" s="95"/>
      <c r="Z23" s="95"/>
      <c r="AA23" s="95"/>
      <c r="AB23" s="95"/>
      <c r="AC23" s="95"/>
      <c r="AD23" s="95"/>
      <c r="AE23" s="95"/>
      <c r="AF23" s="95"/>
      <c r="AG23" s="95"/>
    </row>
    <row r="24" spans="1:33" ht="15.75" customHeight="1" x14ac:dyDescent="0.25">
      <c r="A24" s="95"/>
      <c r="B24" s="102"/>
      <c r="C24" s="258" t="s">
        <v>99</v>
      </c>
      <c r="D24" s="259"/>
      <c r="E24" s="259"/>
      <c r="F24" s="259"/>
      <c r="G24" s="259"/>
      <c r="H24" s="259"/>
      <c r="I24" s="259"/>
      <c r="J24" s="260"/>
      <c r="K24" s="106"/>
      <c r="L24" s="104"/>
      <c r="M24" s="114"/>
      <c r="N24" s="114"/>
      <c r="O24" s="114"/>
      <c r="P24" s="114"/>
      <c r="Q24" s="114"/>
      <c r="R24" s="114"/>
      <c r="S24" s="114"/>
      <c r="T24" s="114"/>
      <c r="U24" s="114"/>
      <c r="V24" s="114"/>
      <c r="W24" s="95"/>
      <c r="X24" s="95"/>
      <c r="Y24" s="95"/>
      <c r="Z24" s="95"/>
      <c r="AA24" s="95"/>
      <c r="AB24" s="95"/>
      <c r="AC24" s="95"/>
      <c r="AD24" s="95"/>
      <c r="AE24" s="95"/>
      <c r="AF24" s="95"/>
      <c r="AG24" s="95"/>
    </row>
    <row r="25" spans="1:33" ht="15.75" customHeight="1" x14ac:dyDescent="0.25">
      <c r="A25" s="95"/>
      <c r="B25" s="102"/>
      <c r="C25" s="255" t="s">
        <v>105</v>
      </c>
      <c r="D25" s="256"/>
      <c r="E25" s="256"/>
      <c r="F25" s="256"/>
      <c r="G25" s="256"/>
      <c r="H25" s="256"/>
      <c r="I25" s="256"/>
      <c r="J25" s="257"/>
      <c r="K25" s="106"/>
      <c r="L25" s="104"/>
      <c r="M25" s="104"/>
      <c r="N25" s="104"/>
      <c r="O25" s="104"/>
      <c r="P25" s="104"/>
      <c r="Q25" s="104"/>
      <c r="R25" s="104"/>
      <c r="S25" s="104"/>
      <c r="T25" s="104"/>
      <c r="U25" s="104"/>
      <c r="V25" s="104"/>
      <c r="W25" s="95"/>
      <c r="X25" s="95"/>
      <c r="Y25" s="95"/>
      <c r="Z25" s="95"/>
      <c r="AA25" s="95"/>
      <c r="AB25" s="95"/>
      <c r="AC25" s="95"/>
      <c r="AD25" s="95"/>
      <c r="AE25" s="95"/>
      <c r="AF25" s="95"/>
      <c r="AG25" s="95"/>
    </row>
    <row r="26" spans="1:33" ht="15.75" customHeight="1" thickBot="1" x14ac:dyDescent="0.3">
      <c r="A26" s="95"/>
      <c r="B26" s="102"/>
      <c r="C26" s="270"/>
      <c r="D26" s="271"/>
      <c r="E26" s="271"/>
      <c r="F26" s="271"/>
      <c r="G26" s="271"/>
      <c r="H26" s="271"/>
      <c r="I26" s="271"/>
      <c r="J26" s="272"/>
      <c r="K26" s="106"/>
      <c r="L26" s="104"/>
      <c r="M26" s="104"/>
      <c r="N26" s="104"/>
      <c r="O26" s="104"/>
      <c r="P26" s="104"/>
      <c r="Q26" s="104"/>
      <c r="R26" s="104"/>
      <c r="S26" s="104"/>
      <c r="T26" s="104"/>
      <c r="U26" s="104"/>
      <c r="V26" s="104"/>
      <c r="W26" s="95"/>
      <c r="X26" s="95"/>
      <c r="Y26" s="95"/>
      <c r="Z26" s="95"/>
      <c r="AA26" s="95"/>
      <c r="AB26" s="95"/>
      <c r="AC26" s="95"/>
      <c r="AD26" s="95"/>
      <c r="AE26" s="95"/>
      <c r="AF26" s="95"/>
      <c r="AG26" s="95"/>
    </row>
    <row r="27" spans="1:33" ht="15.75" customHeight="1" x14ac:dyDescent="0.25">
      <c r="A27" s="95"/>
      <c r="B27" s="102"/>
      <c r="C27" s="105"/>
      <c r="D27" s="104"/>
      <c r="E27" s="104"/>
      <c r="F27" s="104"/>
      <c r="G27" s="104"/>
      <c r="H27" s="104"/>
      <c r="I27" s="104"/>
      <c r="J27" s="104"/>
      <c r="K27" s="106"/>
      <c r="L27" s="104"/>
      <c r="M27" s="104"/>
      <c r="N27" s="104"/>
      <c r="O27" s="104"/>
      <c r="P27" s="104"/>
      <c r="Q27" s="104"/>
      <c r="R27" s="104"/>
      <c r="S27" s="104"/>
      <c r="T27" s="104"/>
      <c r="U27" s="104"/>
      <c r="V27" s="104"/>
      <c r="W27" s="95"/>
      <c r="X27" s="95"/>
      <c r="Y27" s="95"/>
      <c r="Z27" s="95"/>
      <c r="AA27" s="95"/>
      <c r="AB27" s="95"/>
      <c r="AC27" s="95"/>
      <c r="AD27" s="95"/>
      <c r="AE27" s="95"/>
      <c r="AF27" s="95"/>
      <c r="AG27" s="95"/>
    </row>
    <row r="28" spans="1:33" ht="15.75" customHeight="1" x14ac:dyDescent="0.25">
      <c r="A28" s="95"/>
      <c r="B28" s="102"/>
      <c r="C28" s="105"/>
      <c r="D28" s="104"/>
      <c r="E28" s="104"/>
      <c r="F28" s="104"/>
      <c r="G28" s="104"/>
      <c r="H28" s="104"/>
      <c r="I28" s="104"/>
      <c r="J28" s="104"/>
      <c r="K28" s="106"/>
      <c r="L28" s="104"/>
      <c r="M28" s="104"/>
      <c r="N28" s="113"/>
      <c r="O28" s="114"/>
      <c r="P28" s="114"/>
      <c r="Q28" s="114"/>
      <c r="R28" s="114"/>
      <c r="S28" s="114"/>
      <c r="T28" s="114"/>
      <c r="U28" s="114"/>
      <c r="V28" s="104"/>
      <c r="W28" s="95"/>
      <c r="X28" s="95"/>
      <c r="Y28" s="95"/>
      <c r="Z28" s="95"/>
      <c r="AA28" s="95"/>
      <c r="AB28" s="95"/>
      <c r="AC28" s="95"/>
      <c r="AD28" s="95"/>
      <c r="AE28" s="95"/>
      <c r="AF28" s="95"/>
      <c r="AG28" s="95"/>
    </row>
    <row r="29" spans="1:33" ht="15.75" customHeight="1" x14ac:dyDescent="0.3">
      <c r="A29" s="95"/>
      <c r="B29" s="102"/>
      <c r="C29" s="105"/>
      <c r="D29" s="104"/>
      <c r="E29" s="104"/>
      <c r="F29" s="104"/>
      <c r="G29" s="104"/>
      <c r="H29" s="104"/>
      <c r="I29" s="104"/>
      <c r="J29" s="104"/>
      <c r="K29" s="106"/>
      <c r="L29" s="104"/>
      <c r="M29" s="104"/>
      <c r="N29" s="103"/>
      <c r="O29" s="114"/>
      <c r="P29" s="114"/>
      <c r="Q29" s="114"/>
      <c r="R29" s="114"/>
      <c r="S29" s="114"/>
      <c r="T29" s="114"/>
      <c r="U29" s="114"/>
      <c r="V29" s="104"/>
      <c r="W29" s="95"/>
      <c r="X29" s="95"/>
      <c r="Y29" s="95"/>
      <c r="Z29" s="95"/>
      <c r="AA29" s="95"/>
      <c r="AB29" s="95"/>
      <c r="AC29" s="95"/>
      <c r="AD29" s="95"/>
      <c r="AE29" s="95"/>
      <c r="AF29" s="95"/>
      <c r="AG29" s="95"/>
    </row>
    <row r="30" spans="1:33" ht="15.75" customHeight="1" thickBot="1" x14ac:dyDescent="0.3">
      <c r="A30" s="95"/>
      <c r="B30" s="102"/>
      <c r="C30" s="113" t="s">
        <v>106</v>
      </c>
      <c r="D30" s="104"/>
      <c r="E30" s="104"/>
      <c r="F30" s="104"/>
      <c r="G30" s="104"/>
      <c r="H30" s="104"/>
      <c r="I30" s="104"/>
      <c r="J30" s="104"/>
      <c r="K30" s="106"/>
      <c r="L30" s="104"/>
      <c r="M30" s="104"/>
      <c r="N30" s="113"/>
      <c r="O30" s="114"/>
      <c r="P30" s="114"/>
      <c r="Q30" s="114"/>
      <c r="R30" s="114"/>
      <c r="S30" s="114"/>
      <c r="T30" s="114"/>
      <c r="U30" s="114"/>
      <c r="V30" s="104"/>
      <c r="W30" s="95"/>
      <c r="X30" s="95"/>
      <c r="Y30" s="95"/>
      <c r="Z30" s="95"/>
      <c r="AA30" s="95"/>
      <c r="AB30" s="95"/>
      <c r="AC30" s="95"/>
      <c r="AD30" s="95"/>
      <c r="AE30" s="95"/>
      <c r="AF30" s="95"/>
      <c r="AG30" s="95"/>
    </row>
    <row r="31" spans="1:33" ht="15.75" customHeight="1" x14ac:dyDescent="0.3">
      <c r="A31" s="95"/>
      <c r="B31" s="102"/>
      <c r="C31" s="258" t="s">
        <v>107</v>
      </c>
      <c r="D31" s="259"/>
      <c r="E31" s="259"/>
      <c r="F31" s="259"/>
      <c r="G31" s="259"/>
      <c r="H31" s="259"/>
      <c r="I31" s="259"/>
      <c r="J31" s="260"/>
      <c r="K31" s="106"/>
      <c r="L31" s="104"/>
      <c r="M31" s="104"/>
      <c r="N31" s="103"/>
      <c r="O31" s="114"/>
      <c r="P31" s="114"/>
      <c r="Q31" s="114"/>
      <c r="R31" s="114"/>
      <c r="S31" s="114"/>
      <c r="T31" s="114"/>
      <c r="U31" s="114"/>
      <c r="V31" s="104"/>
      <c r="W31" s="95"/>
      <c r="X31" s="95"/>
      <c r="Y31" s="95"/>
      <c r="Z31" s="95"/>
      <c r="AA31" s="95"/>
      <c r="AB31" s="95"/>
      <c r="AC31" s="95"/>
      <c r="AD31" s="95"/>
      <c r="AE31" s="95"/>
      <c r="AF31" s="95"/>
      <c r="AG31" s="95"/>
    </row>
    <row r="32" spans="1:33" ht="15.75" customHeight="1" thickBot="1" x14ac:dyDescent="0.3">
      <c r="A32" s="95"/>
      <c r="B32" s="102"/>
      <c r="C32" s="255" t="s">
        <v>108</v>
      </c>
      <c r="D32" s="256"/>
      <c r="E32" s="256"/>
      <c r="F32" s="256"/>
      <c r="G32" s="256"/>
      <c r="H32" s="256"/>
      <c r="I32" s="256"/>
      <c r="J32" s="257"/>
      <c r="K32" s="106"/>
      <c r="L32" s="104"/>
      <c r="M32" s="104"/>
      <c r="N32" s="113"/>
      <c r="O32" s="114"/>
      <c r="P32" s="114"/>
      <c r="Q32" s="114"/>
      <c r="R32" s="114"/>
      <c r="S32" s="114"/>
      <c r="T32" s="114"/>
      <c r="U32" s="114"/>
      <c r="V32" s="104"/>
      <c r="W32" s="95"/>
      <c r="X32" s="95"/>
      <c r="Y32" s="95"/>
      <c r="Z32" s="95"/>
      <c r="AA32" s="95"/>
      <c r="AB32" s="95"/>
      <c r="AC32" s="95"/>
      <c r="AD32" s="95"/>
      <c r="AE32" s="95"/>
      <c r="AF32" s="95"/>
      <c r="AG32" s="95"/>
    </row>
    <row r="33" spans="1:33" ht="15.75" customHeight="1" x14ac:dyDescent="0.3">
      <c r="A33" s="95"/>
      <c r="B33" s="102"/>
      <c r="C33" s="258" t="s">
        <v>60</v>
      </c>
      <c r="D33" s="259"/>
      <c r="E33" s="259"/>
      <c r="F33" s="259"/>
      <c r="G33" s="259"/>
      <c r="H33" s="259"/>
      <c r="I33" s="259"/>
      <c r="J33" s="260"/>
      <c r="K33" s="106"/>
      <c r="L33" s="104"/>
      <c r="M33" s="104"/>
      <c r="N33" s="103"/>
      <c r="O33" s="114"/>
      <c r="P33" s="114"/>
      <c r="Q33" s="114"/>
      <c r="R33" s="114"/>
      <c r="S33" s="114"/>
      <c r="T33" s="114"/>
      <c r="U33" s="114"/>
      <c r="V33" s="104"/>
      <c r="W33" s="95"/>
      <c r="X33" s="95"/>
      <c r="Y33" s="95"/>
      <c r="Z33" s="95"/>
      <c r="AA33" s="95"/>
      <c r="AB33" s="95"/>
      <c r="AC33" s="95"/>
      <c r="AD33" s="95"/>
      <c r="AE33" s="95"/>
      <c r="AF33" s="95"/>
      <c r="AG33" s="95"/>
    </row>
    <row r="34" spans="1:33" ht="15.75" customHeight="1" thickBot="1" x14ac:dyDescent="0.3">
      <c r="A34" s="95"/>
      <c r="B34" s="102"/>
      <c r="C34" s="255" t="s">
        <v>109</v>
      </c>
      <c r="D34" s="256"/>
      <c r="E34" s="256"/>
      <c r="F34" s="256"/>
      <c r="G34" s="256"/>
      <c r="H34" s="256"/>
      <c r="I34" s="256"/>
      <c r="J34" s="257"/>
      <c r="K34" s="106"/>
      <c r="L34" s="104"/>
      <c r="M34" s="104"/>
      <c r="N34" s="113"/>
      <c r="O34" s="114"/>
      <c r="P34" s="114"/>
      <c r="Q34" s="114"/>
      <c r="R34" s="114"/>
      <c r="S34" s="114"/>
      <c r="T34" s="114"/>
      <c r="U34" s="114"/>
      <c r="V34" s="104"/>
      <c r="W34" s="104"/>
      <c r="X34" s="95"/>
      <c r="Y34" s="95"/>
      <c r="Z34" s="95"/>
      <c r="AA34" s="95"/>
      <c r="AB34" s="95"/>
      <c r="AC34" s="95"/>
      <c r="AD34" s="95"/>
      <c r="AE34" s="95"/>
      <c r="AF34" s="95"/>
      <c r="AG34" s="95"/>
    </row>
    <row r="35" spans="1:33" ht="15.75" customHeight="1" x14ac:dyDescent="0.3">
      <c r="A35" s="95"/>
      <c r="B35" s="102"/>
      <c r="C35" s="258" t="s">
        <v>64</v>
      </c>
      <c r="D35" s="259"/>
      <c r="E35" s="259"/>
      <c r="F35" s="259"/>
      <c r="G35" s="259"/>
      <c r="H35" s="259"/>
      <c r="I35" s="259"/>
      <c r="J35" s="260"/>
      <c r="K35" s="106"/>
      <c r="L35" s="114"/>
      <c r="M35" s="104"/>
      <c r="N35" s="103"/>
      <c r="O35" s="114"/>
      <c r="P35" s="114"/>
      <c r="Q35" s="114"/>
      <c r="R35" s="114"/>
      <c r="S35" s="114"/>
      <c r="T35" s="114"/>
      <c r="U35" s="114"/>
      <c r="V35" s="104"/>
      <c r="W35" s="104"/>
      <c r="X35" s="95"/>
      <c r="Y35" s="95"/>
      <c r="Z35" s="95"/>
      <c r="AA35" s="95"/>
      <c r="AB35" s="95"/>
      <c r="AC35" s="95"/>
      <c r="AD35" s="95"/>
      <c r="AE35" s="95"/>
      <c r="AF35" s="95"/>
      <c r="AG35" s="95"/>
    </row>
    <row r="36" spans="1:33" ht="15.75" customHeight="1" x14ac:dyDescent="0.25">
      <c r="A36" s="118"/>
      <c r="B36" s="102"/>
      <c r="C36" s="255" t="s">
        <v>110</v>
      </c>
      <c r="D36" s="256"/>
      <c r="E36" s="256"/>
      <c r="F36" s="256"/>
      <c r="G36" s="256"/>
      <c r="H36" s="256"/>
      <c r="I36" s="256"/>
      <c r="J36" s="257"/>
      <c r="K36" s="106"/>
      <c r="L36" s="114"/>
      <c r="M36" s="104"/>
      <c r="N36" s="113"/>
      <c r="O36" s="114"/>
      <c r="P36" s="114"/>
      <c r="Q36" s="114"/>
      <c r="R36" s="114"/>
      <c r="S36" s="114"/>
      <c r="T36" s="114"/>
      <c r="U36" s="114"/>
      <c r="V36" s="104"/>
      <c r="W36" s="118"/>
      <c r="X36" s="118"/>
      <c r="Y36" s="118"/>
      <c r="Z36" s="118"/>
      <c r="AA36" s="118"/>
      <c r="AB36" s="118"/>
      <c r="AC36" s="118"/>
      <c r="AD36" s="118"/>
      <c r="AE36" s="118"/>
      <c r="AF36" s="118"/>
      <c r="AG36" s="118"/>
    </row>
    <row r="37" spans="1:33" ht="15.75" customHeight="1" thickBot="1" x14ac:dyDescent="0.35">
      <c r="A37" s="118"/>
      <c r="B37" s="102"/>
      <c r="C37" s="270"/>
      <c r="D37" s="271"/>
      <c r="E37" s="271"/>
      <c r="F37" s="271"/>
      <c r="G37" s="271"/>
      <c r="H37" s="271"/>
      <c r="I37" s="271"/>
      <c r="J37" s="272"/>
      <c r="K37" s="120"/>
      <c r="L37" s="118"/>
      <c r="M37" s="104"/>
      <c r="N37" s="103"/>
      <c r="O37" s="114"/>
      <c r="P37" s="114"/>
      <c r="Q37" s="114"/>
      <c r="R37" s="114"/>
      <c r="S37" s="114"/>
      <c r="T37" s="114"/>
      <c r="U37" s="114"/>
      <c r="V37" s="95"/>
      <c r="W37" s="118"/>
      <c r="X37" s="118"/>
      <c r="Y37" s="118"/>
      <c r="Z37" s="118"/>
      <c r="AA37" s="118"/>
      <c r="AB37" s="118"/>
      <c r="AC37" s="118"/>
      <c r="AD37" s="118"/>
      <c r="AE37" s="118"/>
      <c r="AF37" s="118"/>
      <c r="AG37" s="118"/>
    </row>
    <row r="38" spans="1:33" ht="15.75" customHeight="1" thickBot="1" x14ac:dyDescent="0.3">
      <c r="A38" s="104"/>
      <c r="B38" s="108"/>
      <c r="C38" s="110"/>
      <c r="D38" s="110"/>
      <c r="E38" s="110"/>
      <c r="F38" s="110"/>
      <c r="G38" s="110"/>
      <c r="H38" s="110"/>
      <c r="I38" s="110"/>
      <c r="J38" s="110"/>
      <c r="K38" s="111"/>
      <c r="L38" s="104"/>
      <c r="M38" s="104"/>
      <c r="N38" s="113"/>
      <c r="O38" s="114"/>
      <c r="P38" s="114"/>
      <c r="Q38" s="114"/>
      <c r="R38" s="114"/>
      <c r="S38" s="114"/>
      <c r="T38" s="114"/>
      <c r="U38" s="114"/>
      <c r="V38" s="95"/>
      <c r="W38" s="118"/>
      <c r="X38" s="118"/>
      <c r="Y38" s="118"/>
      <c r="Z38" s="118"/>
      <c r="AA38" s="118"/>
      <c r="AB38" s="118"/>
      <c r="AC38" s="118"/>
      <c r="AD38" s="118"/>
      <c r="AE38" s="118"/>
      <c r="AF38" s="118"/>
      <c r="AG38" s="118"/>
    </row>
    <row r="39" spans="1:33" ht="15.75" customHeight="1" x14ac:dyDescent="0.3">
      <c r="A39" s="95"/>
      <c r="B39" s="95"/>
      <c r="C39" s="95"/>
      <c r="D39" s="95"/>
      <c r="E39" s="95"/>
      <c r="F39" s="95"/>
      <c r="G39" s="95"/>
      <c r="H39" s="95"/>
      <c r="I39" s="95"/>
      <c r="J39" s="95"/>
      <c r="K39" s="95"/>
      <c r="L39" s="95"/>
      <c r="M39" s="95"/>
      <c r="N39" s="95"/>
      <c r="O39" s="95"/>
      <c r="P39" s="95"/>
      <c r="Q39" s="95"/>
      <c r="R39" s="95"/>
      <c r="S39" s="95"/>
      <c r="T39" s="95"/>
      <c r="U39" s="95"/>
      <c r="V39" s="95"/>
      <c r="W39" s="118"/>
      <c r="X39" s="107"/>
      <c r="Y39" s="118"/>
      <c r="Z39" s="118"/>
      <c r="AA39" s="118"/>
      <c r="AB39" s="118"/>
      <c r="AC39" s="118"/>
      <c r="AD39" s="118"/>
      <c r="AE39" s="118"/>
      <c r="AF39" s="118"/>
      <c r="AG39" s="118"/>
    </row>
    <row r="40" spans="1:33" ht="15.75" customHeight="1" x14ac:dyDescent="0.25">
      <c r="A40" s="122"/>
      <c r="B40" s="122"/>
      <c r="C40" s="122"/>
      <c r="D40" s="122"/>
      <c r="E40" s="122"/>
      <c r="F40" s="122"/>
      <c r="G40" s="122"/>
      <c r="H40" s="122"/>
      <c r="I40" s="122"/>
      <c r="J40" s="122"/>
      <c r="K40" s="122"/>
      <c r="L40" s="122"/>
      <c r="M40" s="122"/>
      <c r="N40" s="122"/>
      <c r="O40" s="95"/>
      <c r="P40" s="95"/>
      <c r="Q40" s="95"/>
      <c r="R40" s="95"/>
      <c r="S40" s="95"/>
      <c r="T40" s="95"/>
      <c r="U40" s="95"/>
      <c r="V40" s="95"/>
      <c r="W40" s="118"/>
      <c r="X40" s="118"/>
      <c r="Y40" s="118"/>
      <c r="Z40" s="118"/>
      <c r="AA40" s="118"/>
      <c r="AB40" s="118"/>
      <c r="AC40" s="118"/>
      <c r="AD40" s="118"/>
      <c r="AE40" s="118"/>
      <c r="AF40" s="118"/>
      <c r="AG40" s="118"/>
    </row>
    <row r="41" spans="1:33" x14ac:dyDescent="0.25">
      <c r="A41" s="97"/>
      <c r="B41" s="97"/>
      <c r="C41" s="97"/>
      <c r="D41" s="97"/>
      <c r="E41" s="97"/>
      <c r="F41" s="97"/>
      <c r="G41" s="97"/>
      <c r="H41" s="97"/>
      <c r="I41" s="97"/>
      <c r="J41" s="97"/>
      <c r="K41" s="97"/>
      <c r="L41" s="97"/>
      <c r="M41" s="97"/>
      <c r="N41" s="97"/>
      <c r="O41" s="95"/>
      <c r="P41" s="95"/>
      <c r="Q41" s="95"/>
      <c r="R41" s="95"/>
      <c r="S41" s="95"/>
      <c r="T41" s="95"/>
      <c r="U41" s="95"/>
      <c r="V41" s="95"/>
      <c r="W41" s="118"/>
      <c r="X41" s="118"/>
      <c r="Y41" s="118"/>
      <c r="Z41" s="118"/>
      <c r="AA41" s="118"/>
      <c r="AB41" s="118"/>
      <c r="AC41" s="118"/>
      <c r="AD41" s="118"/>
      <c r="AE41" s="118"/>
      <c r="AF41" s="118"/>
      <c r="AG41" s="118"/>
    </row>
    <row r="42" spans="1:33" x14ac:dyDescent="0.25">
      <c r="A42" s="97"/>
      <c r="B42" s="97"/>
      <c r="C42" s="97"/>
      <c r="D42" s="97"/>
      <c r="E42" s="97"/>
      <c r="F42" s="97"/>
      <c r="G42" s="97"/>
      <c r="H42" s="97"/>
      <c r="I42" s="97"/>
      <c r="J42" s="97"/>
      <c r="K42" s="97"/>
      <c r="L42" s="97"/>
      <c r="M42" s="97"/>
      <c r="N42" s="97"/>
      <c r="O42" s="95"/>
      <c r="P42" s="95"/>
      <c r="Q42" s="95"/>
      <c r="R42" s="95"/>
      <c r="S42" s="95"/>
      <c r="T42" s="95"/>
      <c r="U42" s="95"/>
      <c r="V42" s="95"/>
      <c r="W42" s="118"/>
      <c r="X42" s="95"/>
      <c r="Y42" s="95"/>
      <c r="Z42" s="95"/>
      <c r="AA42" s="95"/>
      <c r="AB42" s="95"/>
      <c r="AC42" s="95"/>
      <c r="AD42" s="95"/>
      <c r="AE42" s="95"/>
      <c r="AF42" s="95"/>
      <c r="AG42" s="95"/>
    </row>
    <row r="43" spans="1:33" x14ac:dyDescent="0.25">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row>
    <row r="44" spans="1:33" x14ac:dyDescent="0.25">
      <c r="A44" s="122"/>
      <c r="B44" s="122"/>
      <c r="C44" s="122"/>
      <c r="D44" s="122"/>
      <c r="E44" s="122"/>
      <c r="F44" s="122"/>
      <c r="G44" s="122"/>
      <c r="H44" s="122"/>
      <c r="I44" s="122"/>
      <c r="J44" s="122"/>
      <c r="K44" s="122"/>
      <c r="L44" s="122"/>
      <c r="M44" s="122"/>
      <c r="N44" s="122"/>
      <c r="O44" s="95"/>
      <c r="P44" s="95"/>
      <c r="Q44" s="95"/>
      <c r="R44" s="95"/>
      <c r="S44" s="95"/>
      <c r="T44" s="95"/>
      <c r="U44" s="95"/>
      <c r="V44" s="95"/>
      <c r="W44" s="95"/>
      <c r="X44" s="95"/>
      <c r="Y44" s="95"/>
      <c r="Z44" s="95"/>
      <c r="AA44" s="95"/>
      <c r="AB44" s="95"/>
      <c r="AC44" s="95"/>
      <c r="AD44" s="95"/>
      <c r="AE44" s="95"/>
      <c r="AF44" s="95"/>
      <c r="AG44" s="95"/>
    </row>
    <row r="45" spans="1:33" x14ac:dyDescent="0.25">
      <c r="A45" s="97"/>
      <c r="B45" s="97"/>
      <c r="C45" s="97"/>
      <c r="D45" s="97"/>
      <c r="E45" s="97"/>
      <c r="F45" s="97"/>
      <c r="G45" s="97"/>
      <c r="H45" s="97"/>
      <c r="I45" s="97"/>
      <c r="J45" s="97"/>
      <c r="K45" s="97"/>
      <c r="L45" s="97"/>
      <c r="M45" s="97"/>
      <c r="N45" s="97"/>
      <c r="O45" s="95"/>
      <c r="P45" s="95"/>
      <c r="Q45" s="95"/>
      <c r="R45" s="95"/>
      <c r="S45" s="95"/>
      <c r="T45" s="95"/>
      <c r="U45" s="95"/>
      <c r="V45" s="95"/>
      <c r="W45" s="95"/>
      <c r="X45" s="95"/>
      <c r="Y45" s="95"/>
      <c r="Z45" s="95"/>
      <c r="AA45" s="95"/>
      <c r="AB45" s="95"/>
      <c r="AC45" s="95"/>
      <c r="AD45" s="95"/>
      <c r="AE45" s="95"/>
      <c r="AF45" s="95"/>
      <c r="AG45" s="95"/>
    </row>
    <row r="46" spans="1:33" x14ac:dyDescent="0.25">
      <c r="A46" s="97"/>
      <c r="B46" s="97"/>
      <c r="C46" s="97"/>
      <c r="D46" s="97"/>
      <c r="E46" s="97"/>
      <c r="F46" s="97"/>
      <c r="G46" s="97"/>
      <c r="H46" s="97"/>
      <c r="I46" s="97"/>
      <c r="J46" s="97"/>
      <c r="K46" s="97"/>
      <c r="L46" s="97"/>
      <c r="M46" s="97"/>
      <c r="N46" s="97"/>
      <c r="O46" s="95"/>
      <c r="P46" s="95"/>
      <c r="Q46" s="95"/>
      <c r="R46" s="95"/>
      <c r="S46" s="95"/>
      <c r="T46" s="95"/>
      <c r="U46" s="95"/>
      <c r="V46" s="95"/>
      <c r="W46" s="95"/>
      <c r="X46" s="95"/>
      <c r="Y46" s="95"/>
      <c r="Z46" s="95"/>
      <c r="AA46" s="95"/>
      <c r="AB46" s="95"/>
      <c r="AC46" s="95"/>
      <c r="AD46" s="95"/>
      <c r="AE46" s="95"/>
      <c r="AF46" s="95"/>
      <c r="AG46" s="95"/>
    </row>
    <row r="47" spans="1:33" x14ac:dyDescent="0.25">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row>
    <row r="48" spans="1:33" x14ac:dyDescent="0.25">
      <c r="A48" s="122"/>
      <c r="B48" s="122"/>
      <c r="C48" s="122"/>
      <c r="D48" s="122"/>
      <c r="E48" s="122"/>
      <c r="F48" s="122"/>
      <c r="G48" s="122"/>
      <c r="H48" s="122"/>
      <c r="I48" s="122"/>
      <c r="J48" s="122"/>
      <c r="K48" s="122"/>
      <c r="L48" s="122"/>
      <c r="M48" s="122"/>
      <c r="N48" s="122"/>
      <c r="O48" s="95"/>
      <c r="P48" s="95"/>
      <c r="Q48" s="95"/>
      <c r="R48" s="95"/>
      <c r="S48" s="95"/>
      <c r="T48" s="95"/>
      <c r="U48" s="95"/>
      <c r="V48" s="95"/>
      <c r="W48" s="95"/>
      <c r="X48" s="95"/>
      <c r="Y48" s="95"/>
      <c r="Z48" s="95"/>
      <c r="AA48" s="95"/>
      <c r="AB48" s="95"/>
      <c r="AC48" s="95"/>
      <c r="AD48" s="95"/>
      <c r="AE48" s="95"/>
      <c r="AF48" s="95"/>
      <c r="AG48" s="95"/>
    </row>
    <row r="49" spans="1:33" x14ac:dyDescent="0.25">
      <c r="A49" s="97"/>
      <c r="B49" s="97"/>
      <c r="C49" s="97"/>
      <c r="D49" s="97"/>
      <c r="E49" s="97"/>
      <c r="F49" s="97"/>
      <c r="G49" s="97"/>
      <c r="H49" s="97"/>
      <c r="I49" s="97"/>
      <c r="J49" s="97"/>
      <c r="K49" s="97"/>
      <c r="L49" s="97"/>
      <c r="M49" s="97"/>
      <c r="N49" s="97"/>
      <c r="O49" s="95"/>
      <c r="P49" s="95"/>
      <c r="Q49" s="95"/>
      <c r="R49" s="95"/>
      <c r="S49" s="95"/>
      <c r="T49" s="95"/>
      <c r="U49" s="95"/>
      <c r="V49" s="95"/>
      <c r="W49" s="95"/>
      <c r="X49" s="95"/>
      <c r="Y49" s="95"/>
      <c r="Z49" s="95"/>
      <c r="AA49" s="95"/>
      <c r="AB49" s="95"/>
      <c r="AC49" s="95"/>
      <c r="AD49" s="95"/>
      <c r="AE49" s="95"/>
      <c r="AF49" s="95"/>
      <c r="AG49" s="95"/>
    </row>
    <row r="50" spans="1:33" x14ac:dyDescent="0.25">
      <c r="A50" s="97"/>
      <c r="B50" s="97"/>
      <c r="C50" s="97"/>
      <c r="D50" s="97"/>
      <c r="E50" s="97"/>
      <c r="F50" s="97"/>
      <c r="G50" s="97"/>
      <c r="H50" s="97"/>
      <c r="I50" s="97"/>
      <c r="J50" s="97"/>
      <c r="K50" s="97"/>
      <c r="L50" s="97"/>
      <c r="M50" s="97"/>
      <c r="N50" s="97"/>
      <c r="O50" s="95"/>
      <c r="P50" s="95"/>
      <c r="Q50" s="95"/>
      <c r="R50" s="95"/>
      <c r="S50" s="95"/>
      <c r="T50" s="95"/>
      <c r="U50" s="95"/>
      <c r="V50" s="95"/>
      <c r="W50" s="95"/>
      <c r="X50" s="95"/>
      <c r="Y50" s="95"/>
      <c r="Z50" s="95"/>
      <c r="AA50" s="95"/>
      <c r="AB50" s="95"/>
      <c r="AC50" s="95"/>
      <c r="AD50" s="95"/>
      <c r="AE50" s="95"/>
      <c r="AF50" s="95"/>
      <c r="AG50" s="95"/>
    </row>
    <row r="51" spans="1:33" x14ac:dyDescent="0.25">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row>
    <row r="52" spans="1:33" x14ac:dyDescent="0.25">
      <c r="A52" s="122"/>
      <c r="B52" s="122"/>
      <c r="C52" s="122"/>
      <c r="D52" s="122"/>
      <c r="E52" s="122"/>
      <c r="F52" s="122"/>
      <c r="G52" s="122"/>
      <c r="H52" s="122"/>
      <c r="I52" s="122"/>
      <c r="J52" s="122"/>
      <c r="K52" s="122"/>
      <c r="L52" s="122"/>
      <c r="M52" s="122"/>
      <c r="N52" s="122"/>
      <c r="O52" s="95"/>
      <c r="P52" s="95"/>
      <c r="Q52" s="95"/>
      <c r="R52" s="95"/>
      <c r="S52" s="95"/>
      <c r="T52" s="95"/>
      <c r="U52" s="95"/>
      <c r="V52" s="95"/>
      <c r="W52" s="95"/>
      <c r="X52" s="95"/>
      <c r="Y52" s="95"/>
      <c r="Z52" s="95"/>
      <c r="AA52" s="95"/>
      <c r="AB52" s="95"/>
      <c r="AC52" s="95"/>
      <c r="AD52" s="95"/>
      <c r="AE52" s="95"/>
      <c r="AF52" s="95"/>
      <c r="AG52" s="95"/>
    </row>
    <row r="53" spans="1:33" x14ac:dyDescent="0.25">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row>
    <row r="54" spans="1:33" x14ac:dyDescent="0.25">
      <c r="A54" s="95"/>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row>
    <row r="55" spans="1:33" x14ac:dyDescent="0.25">
      <c r="A55" s="95"/>
      <c r="B55" s="95"/>
      <c r="C55" s="122"/>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row>
    <row r="56" spans="1:33" x14ac:dyDescent="0.25">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row>
    <row r="57" spans="1:33" x14ac:dyDescent="0.25">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row>
    <row r="58" spans="1:33" x14ac:dyDescent="0.25">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row>
    <row r="59" spans="1:33" x14ac:dyDescent="0.25">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row>
    <row r="60" spans="1:33" x14ac:dyDescent="0.25">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row>
    <row r="61" spans="1:33" x14ac:dyDescent="0.25">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row>
    <row r="62" spans="1:33" x14ac:dyDescent="0.25">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row>
    <row r="63" spans="1:33" x14ac:dyDescent="0.25">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row>
    <row r="64" spans="1:33" x14ac:dyDescent="0.25">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row>
    <row r="65" spans="1:33" x14ac:dyDescent="0.25">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row>
    <row r="66" spans="1:33" x14ac:dyDescent="0.25">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row>
    <row r="67" spans="1:33" x14ac:dyDescent="0.25">
      <c r="A67" s="95"/>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row>
    <row r="68" spans="1:33" x14ac:dyDescent="0.25">
      <c r="A68" s="95"/>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row>
    <row r="69" spans="1:33" x14ac:dyDescent="0.25">
      <c r="A69" s="95"/>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row>
    <row r="70" spans="1:33" x14ac:dyDescent="0.25">
      <c r="A70" s="95"/>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row>
    <row r="71" spans="1:33" x14ac:dyDescent="0.25">
      <c r="A71" s="95"/>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row>
    <row r="72" spans="1:33" x14ac:dyDescent="0.25">
      <c r="A72" s="95"/>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row>
    <row r="73" spans="1:33" x14ac:dyDescent="0.25">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row>
    <row r="74" spans="1:33" x14ac:dyDescent="0.25">
      <c r="A74" s="95"/>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row>
    <row r="75" spans="1:33" ht="13.8" thickBot="1" x14ac:dyDescent="0.3">
      <c r="C75" s="95"/>
      <c r="D75" s="95"/>
      <c r="E75" s="95"/>
      <c r="F75" s="95"/>
      <c r="G75" s="95"/>
      <c r="H75" s="95"/>
      <c r="I75" s="95"/>
      <c r="J75" s="95"/>
    </row>
    <row r="76" spans="1:33" ht="13.8" thickBot="1" x14ac:dyDescent="0.3">
      <c r="B76" s="115"/>
      <c r="K76" s="117"/>
    </row>
    <row r="77" spans="1:33" ht="18" thickBot="1" x14ac:dyDescent="0.35">
      <c r="B77" s="119"/>
      <c r="C77" s="112" t="s">
        <v>83</v>
      </c>
      <c r="D77" s="116"/>
      <c r="E77" s="116"/>
      <c r="F77" s="116"/>
      <c r="G77" s="116"/>
      <c r="H77" s="116"/>
      <c r="I77" s="116"/>
      <c r="J77" s="116"/>
      <c r="K77" s="120"/>
    </row>
    <row r="78" spans="1:33" x14ac:dyDescent="0.25">
      <c r="B78" s="119"/>
      <c r="C78" s="261" t="s">
        <v>84</v>
      </c>
      <c r="D78" s="262"/>
      <c r="E78" s="262"/>
      <c r="F78" s="262"/>
      <c r="G78" s="262"/>
      <c r="H78" s="262"/>
      <c r="I78" s="262"/>
      <c r="J78" s="263"/>
      <c r="K78" s="120"/>
    </row>
    <row r="79" spans="1:33" ht="13.8" thickBot="1" x14ac:dyDescent="0.3">
      <c r="B79" s="119"/>
      <c r="C79" s="264"/>
      <c r="D79" s="265"/>
      <c r="E79" s="265"/>
      <c r="F79" s="265"/>
      <c r="G79" s="265"/>
      <c r="H79" s="265"/>
      <c r="I79" s="265"/>
      <c r="J79" s="266"/>
      <c r="K79" s="120"/>
    </row>
    <row r="80" spans="1:33" x14ac:dyDescent="0.25">
      <c r="B80" s="102"/>
      <c r="C80" s="276" t="s">
        <v>85</v>
      </c>
      <c r="D80" s="277"/>
      <c r="E80" s="277"/>
      <c r="F80" s="277"/>
      <c r="G80" s="277"/>
      <c r="H80" s="277"/>
      <c r="I80" s="277"/>
      <c r="J80" s="278"/>
      <c r="K80" s="120"/>
    </row>
    <row r="81" spans="2:11" ht="13.8" thickBot="1" x14ac:dyDescent="0.3">
      <c r="B81" s="102"/>
      <c r="C81" s="279"/>
      <c r="D81" s="280"/>
      <c r="E81" s="280"/>
      <c r="F81" s="280"/>
      <c r="G81" s="280"/>
      <c r="H81" s="280"/>
      <c r="I81" s="280"/>
      <c r="J81" s="281"/>
      <c r="K81" s="120"/>
    </row>
    <row r="82" spans="2:11" x14ac:dyDescent="0.25">
      <c r="B82" s="102"/>
      <c r="C82" s="261" t="s">
        <v>86</v>
      </c>
      <c r="D82" s="262"/>
      <c r="E82" s="262"/>
      <c r="F82" s="262"/>
      <c r="G82" s="262"/>
      <c r="H82" s="262"/>
      <c r="I82" s="262"/>
      <c r="J82" s="263"/>
      <c r="K82" s="106"/>
    </row>
    <row r="83" spans="2:11" ht="13.8" thickBot="1" x14ac:dyDescent="0.3">
      <c r="B83" s="102"/>
      <c r="C83" s="264"/>
      <c r="D83" s="265"/>
      <c r="E83" s="265"/>
      <c r="F83" s="265"/>
      <c r="G83" s="265"/>
      <c r="H83" s="265"/>
      <c r="I83" s="265"/>
      <c r="J83" s="266"/>
      <c r="K83" s="106"/>
    </row>
    <row r="84" spans="2:11" ht="13.8" thickBot="1" x14ac:dyDescent="0.3">
      <c r="B84" s="108"/>
      <c r="C84" s="273" t="s">
        <v>87</v>
      </c>
      <c r="D84" s="274"/>
      <c r="E84" s="274"/>
      <c r="F84" s="274"/>
      <c r="G84" s="274"/>
      <c r="H84" s="274"/>
      <c r="I84" s="274"/>
      <c r="J84" s="275"/>
      <c r="K84" s="111"/>
    </row>
    <row r="85" spans="2:11" ht="13.8" thickBot="1" x14ac:dyDescent="0.3">
      <c r="C85" s="110"/>
      <c r="D85" s="110"/>
      <c r="E85" s="110"/>
      <c r="F85" s="110"/>
      <c r="G85" s="110"/>
      <c r="H85" s="110"/>
      <c r="I85" s="110"/>
      <c r="J85" s="110"/>
    </row>
  </sheetData>
  <mergeCells count="25">
    <mergeCell ref="C13:J13"/>
    <mergeCell ref="N12:U13"/>
    <mergeCell ref="C4:U4"/>
    <mergeCell ref="C5:U5"/>
    <mergeCell ref="C6:U6"/>
    <mergeCell ref="C7:U7"/>
    <mergeCell ref="N15:U17"/>
    <mergeCell ref="C20:J20"/>
    <mergeCell ref="C23:J23"/>
    <mergeCell ref="C21:J21"/>
    <mergeCell ref="C78:J79"/>
    <mergeCell ref="C84:J84"/>
    <mergeCell ref="C80:J81"/>
    <mergeCell ref="C25:J26"/>
    <mergeCell ref="C24:J24"/>
    <mergeCell ref="C31:J31"/>
    <mergeCell ref="C32:J32"/>
    <mergeCell ref="C14:J14"/>
    <mergeCell ref="C34:J34"/>
    <mergeCell ref="C35:J35"/>
    <mergeCell ref="C22:J22"/>
    <mergeCell ref="C82:J83"/>
    <mergeCell ref="C17:J17"/>
    <mergeCell ref="C36:J37"/>
    <mergeCell ref="C33:J33"/>
  </mergeCells>
  <phoneticPr fontId="5"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T44"/>
  <sheetViews>
    <sheetView showGridLines="0" tabSelected="1" zoomScale="55" zoomScaleNormal="55" workbookViewId="0">
      <selection activeCell="T5" sqref="T5"/>
    </sheetView>
  </sheetViews>
  <sheetFormatPr defaultColWidth="9.109375" defaultRowHeight="13.2" x14ac:dyDescent="0.25"/>
  <cols>
    <col min="1" max="2" width="18.33203125" style="29" customWidth="1"/>
    <col min="3" max="3" width="18.44140625" style="29" customWidth="1"/>
    <col min="4" max="6" width="18.33203125" style="29" customWidth="1"/>
    <col min="7" max="7" width="19.109375" style="29" customWidth="1"/>
    <col min="8" max="9" width="18.33203125" style="29" customWidth="1"/>
    <col min="10" max="10" width="18.44140625" style="29" customWidth="1"/>
    <col min="11" max="11" width="18.33203125" style="29" customWidth="1"/>
    <col min="12" max="15" width="18.44140625" style="29" customWidth="1"/>
    <col min="16" max="16384" width="9.109375" style="29"/>
  </cols>
  <sheetData>
    <row r="1" spans="1:17" ht="45.15" customHeight="1" thickBot="1" x14ac:dyDescent="0.3">
      <c r="A1" s="346" t="s">
        <v>9</v>
      </c>
      <c r="B1" s="347"/>
      <c r="C1" s="347"/>
      <c r="D1" s="347"/>
      <c r="E1" s="347"/>
      <c r="F1" s="347"/>
      <c r="G1" s="347"/>
      <c r="H1" s="347"/>
      <c r="I1" s="347"/>
      <c r="J1" s="347"/>
      <c r="K1" s="347"/>
      <c r="L1" s="347"/>
      <c r="M1" s="348"/>
      <c r="N1" s="138"/>
      <c r="O1" s="139"/>
    </row>
    <row r="2" spans="1:17" s="32" customFormat="1" ht="23.25" customHeight="1" thickBot="1" x14ac:dyDescent="0.3">
      <c r="A2" s="172" t="s">
        <v>0</v>
      </c>
      <c r="B2" s="173">
        <v>41333</v>
      </c>
      <c r="C2" s="161" t="s">
        <v>197</v>
      </c>
      <c r="D2" s="22" t="s">
        <v>173</v>
      </c>
      <c r="E2" s="356">
        <f>Data!B5</f>
        <v>385</v>
      </c>
      <c r="F2" s="357"/>
      <c r="G2" s="357"/>
      <c r="H2" s="354" t="s">
        <v>79</v>
      </c>
      <c r="I2" s="354"/>
      <c r="J2" s="354"/>
      <c r="K2" s="354"/>
      <c r="L2" s="370" t="s">
        <v>198</v>
      </c>
      <c r="M2" s="371" t="s">
        <v>199</v>
      </c>
      <c r="N2" s="31"/>
      <c r="O2" s="165"/>
    </row>
    <row r="3" spans="1:17" s="32" customFormat="1" ht="21" customHeight="1" thickBot="1" x14ac:dyDescent="0.3">
      <c r="A3" s="33" t="s">
        <v>196</v>
      </c>
      <c r="B3" s="174" t="s">
        <v>70</v>
      </c>
      <c r="C3" s="34" t="s">
        <v>172</v>
      </c>
      <c r="D3" s="22" t="s">
        <v>32</v>
      </c>
      <c r="E3" s="358"/>
      <c r="F3" s="359"/>
      <c r="G3" s="359"/>
      <c r="H3" s="355"/>
      <c r="I3" s="355"/>
      <c r="J3" s="355"/>
      <c r="K3" s="355"/>
      <c r="L3" s="361"/>
      <c r="M3" s="372"/>
      <c r="N3" s="31"/>
      <c r="O3" s="165"/>
    </row>
    <row r="4" spans="1:17" s="32" customFormat="1" ht="21" customHeight="1" thickBot="1" x14ac:dyDescent="0.3">
      <c r="A4" s="343" t="s">
        <v>30</v>
      </c>
      <c r="B4" s="35"/>
      <c r="C4" s="160" t="s">
        <v>29</v>
      </c>
      <c r="D4" s="144" t="s">
        <v>6</v>
      </c>
      <c r="E4" s="360" t="s">
        <v>27</v>
      </c>
      <c r="F4" s="362"/>
      <c r="G4" s="360" t="s">
        <v>26</v>
      </c>
      <c r="H4" s="361"/>
      <c r="I4" s="361"/>
      <c r="J4" s="361"/>
      <c r="K4" s="361"/>
      <c r="L4" s="361"/>
      <c r="M4" s="362"/>
      <c r="N4" s="31"/>
      <c r="O4" s="165"/>
    </row>
    <row r="5" spans="1:17" s="32" customFormat="1" ht="50.1" customHeight="1" x14ac:dyDescent="0.25">
      <c r="A5" s="344"/>
      <c r="B5" s="30" t="s">
        <v>25</v>
      </c>
      <c r="C5" s="145">
        <v>390</v>
      </c>
      <c r="D5" s="162">
        <v>23</v>
      </c>
      <c r="E5" s="175" t="s">
        <v>168</v>
      </c>
      <c r="F5" s="41">
        <v>26</v>
      </c>
      <c r="G5" s="177" t="s">
        <v>188</v>
      </c>
      <c r="H5" s="44">
        <v>94.3</v>
      </c>
      <c r="I5" s="349" t="s">
        <v>191</v>
      </c>
      <c r="J5" s="333"/>
      <c r="K5" s="176">
        <v>213.8</v>
      </c>
      <c r="L5" s="175" t="s">
        <v>178</v>
      </c>
      <c r="M5" s="47" t="s">
        <v>167</v>
      </c>
      <c r="N5" s="31"/>
      <c r="O5" s="165"/>
    </row>
    <row r="6" spans="1:17" s="32" customFormat="1" ht="50.1" customHeight="1" x14ac:dyDescent="0.25">
      <c r="A6" s="344"/>
      <c r="B6" s="182" t="s">
        <v>28</v>
      </c>
      <c r="C6" s="146">
        <v>54</v>
      </c>
      <c r="D6" s="163">
        <v>88</v>
      </c>
      <c r="E6" s="178" t="s">
        <v>169</v>
      </c>
      <c r="F6" s="42">
        <v>23</v>
      </c>
      <c r="G6" s="177" t="s">
        <v>189</v>
      </c>
      <c r="H6" s="45">
        <v>83</v>
      </c>
      <c r="I6" s="350" t="s">
        <v>192</v>
      </c>
      <c r="J6" s="351"/>
      <c r="K6" s="45">
        <v>185.2</v>
      </c>
      <c r="L6" s="179" t="s">
        <v>170</v>
      </c>
      <c r="M6" s="47">
        <v>290</v>
      </c>
      <c r="N6" s="31"/>
      <c r="O6" s="165"/>
      <c r="Q6" s="29"/>
    </row>
    <row r="7" spans="1:17" s="32" customFormat="1" ht="50.1" customHeight="1" thickBot="1" x14ac:dyDescent="0.3">
      <c r="A7" s="345"/>
      <c r="B7" s="33" t="s">
        <v>1</v>
      </c>
      <c r="C7" s="194" t="e">
        <f ca="1">Data!BC34</f>
        <v>#REF!</v>
      </c>
      <c r="D7" s="164" t="e">
        <f ca="1">Data!BC35</f>
        <v>#REF!</v>
      </c>
      <c r="E7" s="36" t="s">
        <v>207</v>
      </c>
      <c r="F7" s="43" t="s">
        <v>144</v>
      </c>
      <c r="G7" s="181" t="s">
        <v>190</v>
      </c>
      <c r="H7" s="46">
        <v>63</v>
      </c>
      <c r="I7" s="352" t="s">
        <v>193</v>
      </c>
      <c r="J7" s="353"/>
      <c r="K7" s="46">
        <v>192.2</v>
      </c>
      <c r="L7" s="180" t="s">
        <v>171</v>
      </c>
      <c r="M7" s="48">
        <v>2.4900000000000002</v>
      </c>
      <c r="N7" s="170"/>
      <c r="O7" s="171"/>
      <c r="Q7" s="29"/>
    </row>
    <row r="8" spans="1:17" ht="39" customHeight="1" x14ac:dyDescent="0.25">
      <c r="A8" s="332" t="s">
        <v>10</v>
      </c>
      <c r="B8" s="333"/>
      <c r="C8" s="334"/>
      <c r="D8" s="335" t="s">
        <v>194</v>
      </c>
      <c r="E8" s="336"/>
      <c r="F8" s="336"/>
      <c r="G8" s="336"/>
      <c r="H8" s="336"/>
      <c r="I8" s="336"/>
      <c r="J8" s="336"/>
      <c r="K8" s="336"/>
      <c r="L8" s="336"/>
      <c r="M8" s="336"/>
      <c r="N8" s="336"/>
      <c r="O8" s="337"/>
    </row>
    <row r="9" spans="1:17" ht="39" customHeight="1" x14ac:dyDescent="0.25">
      <c r="A9" s="338" t="s">
        <v>11</v>
      </c>
      <c r="B9" s="339"/>
      <c r="C9" s="340"/>
      <c r="D9" s="321" t="s">
        <v>179</v>
      </c>
      <c r="E9" s="322"/>
      <c r="F9" s="322"/>
      <c r="G9" s="322"/>
      <c r="H9" s="322"/>
      <c r="I9" s="322"/>
      <c r="J9" s="322"/>
      <c r="K9" s="322"/>
      <c r="L9" s="322"/>
      <c r="M9" s="322"/>
      <c r="N9" s="322"/>
      <c r="O9" s="323"/>
    </row>
    <row r="10" spans="1:17" ht="39" customHeight="1" x14ac:dyDescent="0.25">
      <c r="A10" s="318" t="s">
        <v>12</v>
      </c>
      <c r="B10" s="319"/>
      <c r="C10" s="320"/>
      <c r="D10" s="321" t="s">
        <v>180</v>
      </c>
      <c r="E10" s="322"/>
      <c r="F10" s="322"/>
      <c r="G10" s="322"/>
      <c r="H10" s="322"/>
      <c r="I10" s="322"/>
      <c r="J10" s="322"/>
      <c r="K10" s="322"/>
      <c r="L10" s="322"/>
      <c r="M10" s="322"/>
      <c r="N10" s="322"/>
      <c r="O10" s="323"/>
    </row>
    <row r="11" spans="1:17" ht="39" customHeight="1" x14ac:dyDescent="0.25">
      <c r="A11" s="318" t="s">
        <v>13</v>
      </c>
      <c r="B11" s="319"/>
      <c r="C11" s="320"/>
      <c r="D11" s="321" t="s">
        <v>181</v>
      </c>
      <c r="E11" s="322"/>
      <c r="F11" s="322"/>
      <c r="G11" s="322"/>
      <c r="H11" s="322"/>
      <c r="I11" s="322"/>
      <c r="J11" s="322"/>
      <c r="K11" s="322"/>
      <c r="L11" s="322"/>
      <c r="M11" s="322"/>
      <c r="N11" s="322"/>
      <c r="O11" s="323"/>
    </row>
    <row r="12" spans="1:17" ht="39" customHeight="1" x14ac:dyDescent="0.25">
      <c r="A12" s="318" t="s">
        <v>14</v>
      </c>
      <c r="B12" s="319"/>
      <c r="C12" s="320"/>
      <c r="D12" s="363" t="s">
        <v>208</v>
      </c>
      <c r="E12" s="364"/>
      <c r="F12" s="364"/>
      <c r="G12" s="364"/>
      <c r="H12" s="364"/>
      <c r="I12" s="364"/>
      <c r="J12" s="364"/>
      <c r="K12" s="364"/>
      <c r="L12" s="364"/>
      <c r="M12" s="364"/>
      <c r="N12" s="364"/>
      <c r="O12" s="365"/>
    </row>
    <row r="13" spans="1:17" ht="39" customHeight="1" x14ac:dyDescent="0.25">
      <c r="A13" s="318" t="s">
        <v>15</v>
      </c>
      <c r="B13" s="319"/>
      <c r="C13" s="320"/>
      <c r="D13" s="321" t="s">
        <v>185</v>
      </c>
      <c r="E13" s="322"/>
      <c r="F13" s="322"/>
      <c r="G13" s="322"/>
      <c r="H13" s="322"/>
      <c r="I13" s="322"/>
      <c r="J13" s="322"/>
      <c r="K13" s="322"/>
      <c r="L13" s="322"/>
      <c r="M13" s="322"/>
      <c r="N13" s="322"/>
      <c r="O13" s="323"/>
    </row>
    <row r="14" spans="1:17" ht="39" customHeight="1" x14ac:dyDescent="0.25">
      <c r="A14" s="318" t="s">
        <v>184</v>
      </c>
      <c r="B14" s="319"/>
      <c r="C14" s="320"/>
      <c r="D14" s="321" t="s">
        <v>183</v>
      </c>
      <c r="E14" s="322"/>
      <c r="F14" s="322"/>
      <c r="G14" s="322"/>
      <c r="H14" s="322"/>
      <c r="I14" s="322"/>
      <c r="J14" s="322"/>
      <c r="K14" s="322"/>
      <c r="L14" s="322"/>
      <c r="M14" s="322"/>
      <c r="N14" s="322"/>
      <c r="O14" s="323"/>
    </row>
    <row r="15" spans="1:17" ht="39" customHeight="1" x14ac:dyDescent="0.25">
      <c r="A15" s="318" t="s">
        <v>16</v>
      </c>
      <c r="B15" s="319"/>
      <c r="C15" s="320"/>
      <c r="D15" s="321" t="s">
        <v>186</v>
      </c>
      <c r="E15" s="322"/>
      <c r="F15" s="322"/>
      <c r="G15" s="322"/>
      <c r="H15" s="322"/>
      <c r="I15" s="322"/>
      <c r="J15" s="322"/>
      <c r="K15" s="322"/>
      <c r="L15" s="322"/>
      <c r="M15" s="322"/>
      <c r="N15" s="322"/>
      <c r="O15" s="323"/>
    </row>
    <row r="16" spans="1:17" ht="39" customHeight="1" thickBot="1" x14ac:dyDescent="0.3">
      <c r="A16" s="324" t="s">
        <v>34</v>
      </c>
      <c r="B16" s="325"/>
      <c r="C16" s="326"/>
      <c r="D16" s="327" t="s">
        <v>187</v>
      </c>
      <c r="E16" s="328"/>
      <c r="F16" s="328"/>
      <c r="G16" s="328"/>
      <c r="H16" s="328"/>
      <c r="I16" s="328"/>
      <c r="J16" s="328"/>
      <c r="K16" s="328"/>
      <c r="L16" s="328"/>
      <c r="M16" s="328"/>
      <c r="N16" s="328"/>
      <c r="O16" s="329"/>
    </row>
    <row r="17" spans="1:20" s="38" customFormat="1" ht="48" customHeight="1" thickBot="1" x14ac:dyDescent="0.3">
      <c r="A17" s="330" t="s">
        <v>148</v>
      </c>
      <c r="B17" s="331"/>
      <c r="C17" s="331"/>
      <c r="D17" s="366">
        <v>301</v>
      </c>
      <c r="E17" s="367"/>
      <c r="F17" s="368"/>
      <c r="G17" s="366" t="s">
        <v>5</v>
      </c>
      <c r="H17" s="367"/>
      <c r="I17" s="368"/>
      <c r="J17" s="366" t="s">
        <v>119</v>
      </c>
      <c r="K17" s="367"/>
      <c r="L17" s="368"/>
      <c r="M17" s="366" t="s">
        <v>118</v>
      </c>
      <c r="N17" s="367"/>
      <c r="O17" s="368"/>
    </row>
    <row r="18" spans="1:20" ht="21" customHeight="1" thickBot="1" x14ac:dyDescent="0.35">
      <c r="A18" s="129" t="s">
        <v>120</v>
      </c>
      <c r="B18" s="142" t="s">
        <v>29</v>
      </c>
      <c r="C18" s="142" t="s">
        <v>6</v>
      </c>
      <c r="D18" s="153" t="s">
        <v>121</v>
      </c>
      <c r="E18" s="142" t="s">
        <v>29</v>
      </c>
      <c r="F18" s="142" t="s">
        <v>6</v>
      </c>
      <c r="G18" s="128" t="s">
        <v>122</v>
      </c>
      <c r="H18" s="142" t="s">
        <v>29</v>
      </c>
      <c r="I18" s="142" t="s">
        <v>6</v>
      </c>
      <c r="J18" s="128" t="s">
        <v>123</v>
      </c>
      <c r="K18" s="142" t="s">
        <v>29</v>
      </c>
      <c r="L18" s="142" t="s">
        <v>6</v>
      </c>
      <c r="M18" s="128" t="s">
        <v>124</v>
      </c>
      <c r="N18" s="142" t="s">
        <v>29</v>
      </c>
      <c r="O18" s="142" t="s">
        <v>6</v>
      </c>
    </row>
    <row r="19" spans="1:20" ht="21" customHeight="1" thickBot="1" x14ac:dyDescent="0.35">
      <c r="A19" s="129" t="s">
        <v>114</v>
      </c>
      <c r="B19" s="151" t="e">
        <f>Data!#REF!</f>
        <v>#REF!</v>
      </c>
      <c r="C19" s="151"/>
      <c r="D19" s="128" t="s">
        <v>114</v>
      </c>
      <c r="E19" s="151" t="e">
        <f>Data!#REF!</f>
        <v>#REF!</v>
      </c>
      <c r="F19" s="151"/>
      <c r="G19" s="128" t="s">
        <v>114</v>
      </c>
      <c r="H19" s="151" t="e">
        <f>Data!#REF!</f>
        <v>#REF!</v>
      </c>
      <c r="I19" s="151"/>
      <c r="J19" s="128" t="s">
        <v>114</v>
      </c>
      <c r="K19" s="151" t="e">
        <f>Data!#REF!</f>
        <v>#REF!</v>
      </c>
      <c r="L19" s="151"/>
      <c r="M19" s="128" t="s">
        <v>114</v>
      </c>
      <c r="N19" s="151" t="e">
        <f>Data!#REF!</f>
        <v>#REF!</v>
      </c>
      <c r="O19" s="151"/>
    </row>
    <row r="20" spans="1:20" ht="21" customHeight="1" x14ac:dyDescent="0.3">
      <c r="A20" s="306" t="s">
        <v>67</v>
      </c>
      <c r="B20" s="307"/>
      <c r="C20" s="307"/>
      <c r="D20" s="306" t="s">
        <v>67</v>
      </c>
      <c r="E20" s="307"/>
      <c r="F20" s="369"/>
      <c r="G20" s="306" t="s">
        <v>67</v>
      </c>
      <c r="H20" s="307"/>
      <c r="I20" s="369"/>
      <c r="J20" s="306" t="s">
        <v>67</v>
      </c>
      <c r="K20" s="307"/>
      <c r="L20" s="369"/>
      <c r="M20" s="306" t="s">
        <v>67</v>
      </c>
      <c r="N20" s="307"/>
      <c r="O20" s="369"/>
    </row>
    <row r="21" spans="1:20" ht="21" customHeight="1" x14ac:dyDescent="0.25">
      <c r="A21" s="308" t="s">
        <v>150</v>
      </c>
      <c r="B21" s="309"/>
      <c r="C21" s="310"/>
      <c r="D21" s="308" t="s">
        <v>150</v>
      </c>
      <c r="E21" s="309"/>
      <c r="F21" s="310"/>
      <c r="G21" s="308" t="s">
        <v>150</v>
      </c>
      <c r="H21" s="309"/>
      <c r="I21" s="310"/>
      <c r="J21" s="308" t="s">
        <v>195</v>
      </c>
      <c r="K21" s="309"/>
      <c r="L21" s="310"/>
      <c r="M21" s="308" t="s">
        <v>150</v>
      </c>
      <c r="N21" s="309"/>
      <c r="O21" s="310"/>
    </row>
    <row r="22" spans="1:20" ht="21" customHeight="1" x14ac:dyDescent="0.25">
      <c r="A22" s="311"/>
      <c r="B22" s="312"/>
      <c r="C22" s="313"/>
      <c r="D22" s="311"/>
      <c r="E22" s="312"/>
      <c r="F22" s="313"/>
      <c r="G22" s="311"/>
      <c r="H22" s="312"/>
      <c r="I22" s="313"/>
      <c r="J22" s="311"/>
      <c r="K22" s="312"/>
      <c r="L22" s="313"/>
      <c r="M22" s="311"/>
      <c r="N22" s="312"/>
      <c r="O22" s="313"/>
    </row>
    <row r="23" spans="1:20" ht="21" customHeight="1" x14ac:dyDescent="0.25">
      <c r="A23" s="311"/>
      <c r="B23" s="312"/>
      <c r="C23" s="313"/>
      <c r="D23" s="311"/>
      <c r="E23" s="312"/>
      <c r="F23" s="313"/>
      <c r="G23" s="311"/>
      <c r="H23" s="312"/>
      <c r="I23" s="313"/>
      <c r="J23" s="311"/>
      <c r="K23" s="312"/>
      <c r="L23" s="313"/>
      <c r="M23" s="311"/>
      <c r="N23" s="312"/>
      <c r="O23" s="313"/>
    </row>
    <row r="24" spans="1:20" ht="21" customHeight="1" x14ac:dyDescent="0.25">
      <c r="A24" s="311"/>
      <c r="B24" s="312"/>
      <c r="C24" s="313"/>
      <c r="D24" s="311"/>
      <c r="E24" s="312"/>
      <c r="F24" s="313"/>
      <c r="G24" s="311"/>
      <c r="H24" s="312"/>
      <c r="I24" s="313"/>
      <c r="J24" s="311"/>
      <c r="K24" s="312"/>
      <c r="L24" s="313"/>
      <c r="M24" s="311"/>
      <c r="N24" s="312"/>
      <c r="O24" s="313"/>
    </row>
    <row r="25" spans="1:20" ht="21" customHeight="1" x14ac:dyDescent="0.25">
      <c r="A25" s="311"/>
      <c r="B25" s="312"/>
      <c r="C25" s="313"/>
      <c r="D25" s="311"/>
      <c r="E25" s="312"/>
      <c r="F25" s="313"/>
      <c r="G25" s="311"/>
      <c r="H25" s="312"/>
      <c r="I25" s="313"/>
      <c r="J25" s="311"/>
      <c r="K25" s="312"/>
      <c r="L25" s="313"/>
      <c r="M25" s="311"/>
      <c r="N25" s="312"/>
      <c r="O25" s="313"/>
    </row>
    <row r="26" spans="1:20" ht="21" customHeight="1" thickBot="1" x14ac:dyDescent="0.3">
      <c r="A26" s="314"/>
      <c r="B26" s="315"/>
      <c r="C26" s="316"/>
      <c r="D26" s="314"/>
      <c r="E26" s="315"/>
      <c r="F26" s="316"/>
      <c r="G26" s="314"/>
      <c r="H26" s="315"/>
      <c r="I26" s="316"/>
      <c r="J26" s="314"/>
      <c r="K26" s="315"/>
      <c r="L26" s="316"/>
      <c r="M26" s="314"/>
      <c r="N26" s="315"/>
      <c r="O26" s="316"/>
    </row>
    <row r="27" spans="1:20" ht="21" customHeight="1" x14ac:dyDescent="0.3">
      <c r="A27" s="306" t="s">
        <v>60</v>
      </c>
      <c r="B27" s="317"/>
      <c r="C27" s="156" t="s">
        <v>61</v>
      </c>
      <c r="D27" s="306" t="s">
        <v>60</v>
      </c>
      <c r="E27" s="317"/>
      <c r="F27" s="156" t="s">
        <v>61</v>
      </c>
      <c r="G27" s="306" t="s">
        <v>60</v>
      </c>
      <c r="H27" s="317"/>
      <c r="I27" s="156" t="s">
        <v>61</v>
      </c>
      <c r="J27" s="306" t="s">
        <v>60</v>
      </c>
      <c r="K27" s="317"/>
      <c r="L27" s="156" t="s">
        <v>61</v>
      </c>
      <c r="M27" s="306" t="s">
        <v>60</v>
      </c>
      <c r="N27" s="317"/>
      <c r="O27" s="156" t="s">
        <v>61</v>
      </c>
    </row>
    <row r="28" spans="1:20" ht="21" customHeight="1" x14ac:dyDescent="0.25">
      <c r="A28" s="377" t="s">
        <v>145</v>
      </c>
      <c r="B28" s="378"/>
      <c r="C28" s="49"/>
      <c r="D28" s="140" t="s">
        <v>145</v>
      </c>
      <c r="E28" s="152"/>
      <c r="F28" s="49"/>
      <c r="G28" s="140" t="s">
        <v>145</v>
      </c>
      <c r="H28" s="152"/>
      <c r="I28" s="49"/>
      <c r="J28" s="377" t="s">
        <v>145</v>
      </c>
      <c r="K28" s="378"/>
      <c r="L28" s="49"/>
      <c r="M28" s="377" t="s">
        <v>145</v>
      </c>
      <c r="N28" s="378"/>
      <c r="O28" s="49"/>
    </row>
    <row r="29" spans="1:20" ht="21" customHeight="1" x14ac:dyDescent="0.25">
      <c r="A29" s="373"/>
      <c r="B29" s="374"/>
      <c r="C29" s="49"/>
      <c r="D29" s="141"/>
      <c r="E29" s="148"/>
      <c r="F29" s="49"/>
      <c r="G29" s="141"/>
      <c r="H29" s="148"/>
      <c r="I29" s="49"/>
      <c r="J29" s="373"/>
      <c r="K29" s="374"/>
      <c r="L29" s="49"/>
      <c r="M29" s="373"/>
      <c r="N29" s="374"/>
      <c r="O29" s="49"/>
    </row>
    <row r="30" spans="1:20" ht="21" customHeight="1" x14ac:dyDescent="0.25">
      <c r="A30" s="373"/>
      <c r="B30" s="374"/>
      <c r="C30" s="49"/>
      <c r="D30" s="141"/>
      <c r="E30" s="148"/>
      <c r="F30" s="49"/>
      <c r="G30" s="141"/>
      <c r="H30" s="148"/>
      <c r="I30" s="49"/>
      <c r="J30" s="373"/>
      <c r="K30" s="374"/>
      <c r="L30" s="49"/>
      <c r="M30" s="373"/>
      <c r="N30" s="374"/>
      <c r="O30" s="49"/>
    </row>
    <row r="31" spans="1:20" ht="21" customHeight="1" thickBot="1" x14ac:dyDescent="0.3">
      <c r="A31" s="375"/>
      <c r="B31" s="376"/>
      <c r="C31" s="50"/>
      <c r="D31" s="149"/>
      <c r="E31" s="150"/>
      <c r="F31" s="50"/>
      <c r="G31" s="149"/>
      <c r="H31" s="150"/>
      <c r="I31" s="50"/>
      <c r="J31" s="375"/>
      <c r="K31" s="376"/>
      <c r="L31" s="50"/>
      <c r="M31" s="375"/>
      <c r="N31" s="376"/>
      <c r="O31" s="50"/>
    </row>
    <row r="32" spans="1:20" ht="21" customHeight="1" x14ac:dyDescent="0.3">
      <c r="A32" s="306" t="s">
        <v>64</v>
      </c>
      <c r="B32" s="307"/>
      <c r="C32" s="369"/>
      <c r="D32" s="306" t="s">
        <v>64</v>
      </c>
      <c r="E32" s="307"/>
      <c r="F32" s="369"/>
      <c r="G32" s="306" t="s">
        <v>64</v>
      </c>
      <c r="H32" s="307"/>
      <c r="I32" s="369"/>
      <c r="J32" s="306" t="s">
        <v>64</v>
      </c>
      <c r="K32" s="307"/>
      <c r="L32" s="369"/>
      <c r="M32" s="306" t="s">
        <v>64</v>
      </c>
      <c r="N32" s="307"/>
      <c r="O32" s="369"/>
      <c r="T32" s="185"/>
    </row>
    <row r="33" spans="1:15" ht="21" customHeight="1" x14ac:dyDescent="0.3">
      <c r="A33" s="341" t="s">
        <v>120</v>
      </c>
      <c r="B33" s="342"/>
      <c r="C33" s="19" t="s">
        <v>66</v>
      </c>
      <c r="D33" s="341" t="s">
        <v>121</v>
      </c>
      <c r="E33" s="342"/>
      <c r="F33" s="19" t="s">
        <v>66</v>
      </c>
      <c r="G33" s="341" t="s">
        <v>120</v>
      </c>
      <c r="H33" s="342"/>
      <c r="I33" s="19" t="s">
        <v>66</v>
      </c>
      <c r="J33" s="341" t="s">
        <v>120</v>
      </c>
      <c r="K33" s="342"/>
      <c r="L33" s="19" t="s">
        <v>66</v>
      </c>
      <c r="M33" s="341" t="s">
        <v>120</v>
      </c>
      <c r="N33" s="342"/>
      <c r="O33" s="19" t="s">
        <v>66</v>
      </c>
    </row>
    <row r="34" spans="1:15" ht="21" customHeight="1" x14ac:dyDescent="0.3">
      <c r="A34" s="341" t="s">
        <v>201</v>
      </c>
      <c r="B34" s="342"/>
      <c r="C34" s="19" t="s">
        <v>65</v>
      </c>
      <c r="D34" s="341" t="s">
        <v>201</v>
      </c>
      <c r="E34" s="342"/>
      <c r="F34" s="19" t="s">
        <v>65</v>
      </c>
      <c r="G34" s="341" t="s">
        <v>201</v>
      </c>
      <c r="H34" s="342"/>
      <c r="I34" s="19" t="s">
        <v>65</v>
      </c>
      <c r="J34" s="341" t="s">
        <v>201</v>
      </c>
      <c r="K34" s="342"/>
      <c r="L34" s="19" t="s">
        <v>65</v>
      </c>
      <c r="M34" s="341" t="s">
        <v>201</v>
      </c>
      <c r="N34" s="342"/>
      <c r="O34" s="19" t="s">
        <v>65</v>
      </c>
    </row>
    <row r="35" spans="1:15" ht="21" customHeight="1" x14ac:dyDescent="0.3">
      <c r="A35" s="341" t="s">
        <v>125</v>
      </c>
      <c r="B35" s="342"/>
      <c r="C35" s="19" t="s">
        <v>65</v>
      </c>
      <c r="D35" s="341" t="s">
        <v>125</v>
      </c>
      <c r="E35" s="342"/>
      <c r="F35" s="19" t="s">
        <v>65</v>
      </c>
      <c r="G35" s="341" t="s">
        <v>125</v>
      </c>
      <c r="H35" s="342"/>
      <c r="I35" s="19" t="s">
        <v>65</v>
      </c>
      <c r="J35" s="341" t="s">
        <v>125</v>
      </c>
      <c r="K35" s="342"/>
      <c r="L35" s="19" t="s">
        <v>65</v>
      </c>
      <c r="M35" s="341" t="s">
        <v>125</v>
      </c>
      <c r="N35" s="342"/>
      <c r="O35" s="19" t="s">
        <v>65</v>
      </c>
    </row>
    <row r="36" spans="1:15" ht="21" customHeight="1" x14ac:dyDescent="0.3">
      <c r="A36" s="341" t="s">
        <v>159</v>
      </c>
      <c r="B36" s="342"/>
      <c r="C36" s="19" t="s">
        <v>65</v>
      </c>
      <c r="D36" s="341" t="s">
        <v>159</v>
      </c>
      <c r="E36" s="342"/>
      <c r="F36" s="19" t="s">
        <v>65</v>
      </c>
      <c r="G36" s="341" t="s">
        <v>159</v>
      </c>
      <c r="H36" s="342"/>
      <c r="I36" s="19" t="s">
        <v>65</v>
      </c>
      <c r="J36" s="341" t="s">
        <v>159</v>
      </c>
      <c r="K36" s="342"/>
      <c r="L36" s="19" t="s">
        <v>65</v>
      </c>
      <c r="M36" s="341" t="s">
        <v>159</v>
      </c>
      <c r="N36" s="342"/>
      <c r="O36" s="19" t="s">
        <v>65</v>
      </c>
    </row>
    <row r="37" spans="1:15" ht="21" customHeight="1" x14ac:dyDescent="0.3">
      <c r="A37" s="341" t="s">
        <v>152</v>
      </c>
      <c r="B37" s="342"/>
      <c r="C37" s="19" t="s">
        <v>65</v>
      </c>
      <c r="D37" s="341" t="s">
        <v>152</v>
      </c>
      <c r="E37" s="342"/>
      <c r="F37" s="19" t="s">
        <v>65</v>
      </c>
      <c r="G37" s="341" t="s">
        <v>152</v>
      </c>
      <c r="H37" s="342"/>
      <c r="I37" s="19" t="s">
        <v>65</v>
      </c>
      <c r="J37" s="341" t="s">
        <v>152</v>
      </c>
      <c r="K37" s="342"/>
      <c r="L37" s="19" t="s">
        <v>65</v>
      </c>
      <c r="M37" s="341" t="s">
        <v>152</v>
      </c>
      <c r="N37" s="342"/>
      <c r="O37" s="19" t="s">
        <v>65</v>
      </c>
    </row>
    <row r="39" spans="1:15" ht="13.8" thickBot="1" x14ac:dyDescent="0.3"/>
    <row r="40" spans="1:15" x14ac:dyDescent="0.25">
      <c r="B40" s="131" t="s">
        <v>140</v>
      </c>
      <c r="C40" s="132"/>
      <c r="D40" s="132"/>
      <c r="E40" s="39"/>
    </row>
    <row r="41" spans="1:15" x14ac:dyDescent="0.25">
      <c r="B41" s="133" t="str">
        <f>CONCATENATE(DAY(B2),"/",MONTH(B2), "/",YEAR(B2)," ",D3," Actual ",ROUND(C5,0),"t   ","Forecast ", ROUND(D5,0),"t  "," 24hrs ",C6," t")</f>
        <v>28/2/2013 N/S Actual 390t   Forecast 23t   24hrs 54 t</v>
      </c>
      <c r="C41" s="134"/>
      <c r="D41" s="134"/>
      <c r="E41" s="40"/>
    </row>
    <row r="42" spans="1:15" x14ac:dyDescent="0.25">
      <c r="B42" s="14"/>
      <c r="C42" s="16"/>
      <c r="D42" s="16"/>
      <c r="E42" s="40"/>
    </row>
    <row r="43" spans="1:15" x14ac:dyDescent="0.25">
      <c r="B43" s="14"/>
      <c r="C43" s="16"/>
      <c r="D43" s="16"/>
      <c r="E43" s="40"/>
    </row>
    <row r="44" spans="1:15" ht="13.8" thickBot="1" x14ac:dyDescent="0.3">
      <c r="B44" s="135"/>
      <c r="C44" s="11"/>
      <c r="D44" s="11"/>
      <c r="E44" s="136"/>
    </row>
  </sheetData>
  <mergeCells count="91">
    <mergeCell ref="A37:B37"/>
    <mergeCell ref="D33:E33"/>
    <mergeCell ref="A36:B36"/>
    <mergeCell ref="G20:I20"/>
    <mergeCell ref="D20:F20"/>
    <mergeCell ref="D34:E34"/>
    <mergeCell ref="D35:E35"/>
    <mergeCell ref="A32:C32"/>
    <mergeCell ref="G33:H33"/>
    <mergeCell ref="G37:H37"/>
    <mergeCell ref="A34:B34"/>
    <mergeCell ref="A35:B35"/>
    <mergeCell ref="A28:B28"/>
    <mergeCell ref="A29:B29"/>
    <mergeCell ref="A30:B30"/>
    <mergeCell ref="A31:B31"/>
    <mergeCell ref="G32:I32"/>
    <mergeCell ref="D32:F32"/>
    <mergeCell ref="D21:F26"/>
    <mergeCell ref="G21:I26"/>
    <mergeCell ref="J29:K29"/>
    <mergeCell ref="J30:K30"/>
    <mergeCell ref="J31:K31"/>
    <mergeCell ref="L2:L3"/>
    <mergeCell ref="M2:M3"/>
    <mergeCell ref="M30:N30"/>
    <mergeCell ref="M31:N31"/>
    <mergeCell ref="M33:N33"/>
    <mergeCell ref="M32:O32"/>
    <mergeCell ref="J32:L32"/>
    <mergeCell ref="M28:N28"/>
    <mergeCell ref="M29:N29"/>
    <mergeCell ref="J33:K33"/>
    <mergeCell ref="J28:K28"/>
    <mergeCell ref="E4:F4"/>
    <mergeCell ref="M17:O17"/>
    <mergeCell ref="M20:O20"/>
    <mergeCell ref="M21:O26"/>
    <mergeCell ref="M27:N27"/>
    <mergeCell ref="D13:O13"/>
    <mergeCell ref="D27:E27"/>
    <mergeCell ref="G27:H27"/>
    <mergeCell ref="D17:F17"/>
    <mergeCell ref="G17:I17"/>
    <mergeCell ref="J17:L17"/>
    <mergeCell ref="J20:L20"/>
    <mergeCell ref="J21:L26"/>
    <mergeCell ref="J27:K27"/>
    <mergeCell ref="J37:K37"/>
    <mergeCell ref="M36:N36"/>
    <mergeCell ref="J36:K36"/>
    <mergeCell ref="D36:E36"/>
    <mergeCell ref="D37:E37"/>
    <mergeCell ref="G36:H36"/>
    <mergeCell ref="M37:N37"/>
    <mergeCell ref="M34:N34"/>
    <mergeCell ref="M35:N35"/>
    <mergeCell ref="G34:H34"/>
    <mergeCell ref="G35:H35"/>
    <mergeCell ref="J34:K34"/>
    <mergeCell ref="J35:K35"/>
    <mergeCell ref="A33:B33"/>
    <mergeCell ref="A4:A7"/>
    <mergeCell ref="A1:M1"/>
    <mergeCell ref="A14:C14"/>
    <mergeCell ref="D14:O14"/>
    <mergeCell ref="I5:J5"/>
    <mergeCell ref="I6:J6"/>
    <mergeCell ref="I7:J7"/>
    <mergeCell ref="H2:K3"/>
    <mergeCell ref="E2:G3"/>
    <mergeCell ref="G4:M4"/>
    <mergeCell ref="A11:C11"/>
    <mergeCell ref="D11:O11"/>
    <mergeCell ref="A12:C12"/>
    <mergeCell ref="D12:O12"/>
    <mergeCell ref="A13:C13"/>
    <mergeCell ref="A8:C8"/>
    <mergeCell ref="D8:O8"/>
    <mergeCell ref="A9:C9"/>
    <mergeCell ref="D9:O9"/>
    <mergeCell ref="A10:C10"/>
    <mergeCell ref="D10:O10"/>
    <mergeCell ref="A20:C20"/>
    <mergeCell ref="A21:C26"/>
    <mergeCell ref="A27:B27"/>
    <mergeCell ref="A15:C15"/>
    <mergeCell ref="D15:O15"/>
    <mergeCell ref="A16:C16"/>
    <mergeCell ref="D16:O16"/>
    <mergeCell ref="A17:C17"/>
  </mergeCells>
  <conditionalFormatting sqref="C33:C35">
    <cfRule type="cellIs" dxfId="74" priority="55" stopIfTrue="1" operator="equal">
      <formula>"OK"</formula>
    </cfRule>
    <cfRule type="cellIs" dxfId="73" priority="56" stopIfTrue="1" operator="equal">
      <formula>"U/S"</formula>
    </cfRule>
  </conditionalFormatting>
  <conditionalFormatting sqref="O33:O35">
    <cfRule type="cellIs" dxfId="72" priority="45" stopIfTrue="1" operator="equal">
      <formula>"OK"</formula>
    </cfRule>
    <cfRule type="cellIs" dxfId="71" priority="46" stopIfTrue="1" operator="equal">
      <formula>"U/S"</formula>
    </cfRule>
  </conditionalFormatting>
  <conditionalFormatting sqref="F33:F35">
    <cfRule type="cellIs" dxfId="70" priority="42" stopIfTrue="1" operator="equal">
      <formula>"OK"</formula>
    </cfRule>
    <cfRule type="cellIs" dxfId="69" priority="43" stopIfTrue="1" operator="equal">
      <formula>"U/S"</formula>
    </cfRule>
  </conditionalFormatting>
  <conditionalFormatting sqref="I33:I35">
    <cfRule type="cellIs" dxfId="68" priority="39" stopIfTrue="1" operator="equal">
      <formula>"OK"</formula>
    </cfRule>
    <cfRule type="cellIs" dxfId="67" priority="40" stopIfTrue="1" operator="equal">
      <formula>"U/S"</formula>
    </cfRule>
  </conditionalFormatting>
  <conditionalFormatting sqref="L33:L35">
    <cfRule type="cellIs" dxfId="66" priority="36" stopIfTrue="1" operator="equal">
      <formula>"OK"</formula>
    </cfRule>
    <cfRule type="cellIs" dxfId="65" priority="37" stopIfTrue="1" operator="equal">
      <formula>"U/S"</formula>
    </cfRule>
  </conditionalFormatting>
  <conditionalFormatting sqref="C36">
    <cfRule type="cellIs" dxfId="64" priority="25" stopIfTrue="1" operator="equal">
      <formula>"OK"</formula>
    </cfRule>
    <cfRule type="cellIs" dxfId="63" priority="26" stopIfTrue="1" operator="equal">
      <formula>"U/S"</formula>
    </cfRule>
  </conditionalFormatting>
  <conditionalFormatting sqref="C37">
    <cfRule type="cellIs" dxfId="62" priority="23" stopIfTrue="1" operator="equal">
      <formula>"OK"</formula>
    </cfRule>
    <cfRule type="cellIs" dxfId="61" priority="24" stopIfTrue="1" operator="equal">
      <formula>"U/S"</formula>
    </cfRule>
  </conditionalFormatting>
  <conditionalFormatting sqref="F36">
    <cfRule type="cellIs" dxfId="60" priority="21" stopIfTrue="1" operator="equal">
      <formula>"OK"</formula>
    </cfRule>
    <cfRule type="cellIs" dxfId="59" priority="22" stopIfTrue="1" operator="equal">
      <formula>"U/S"</formula>
    </cfRule>
  </conditionalFormatting>
  <conditionalFormatting sqref="F37">
    <cfRule type="cellIs" dxfId="58" priority="19" stopIfTrue="1" operator="equal">
      <formula>"OK"</formula>
    </cfRule>
    <cfRule type="cellIs" dxfId="57" priority="20" stopIfTrue="1" operator="equal">
      <formula>"U/S"</formula>
    </cfRule>
  </conditionalFormatting>
  <conditionalFormatting sqref="I36">
    <cfRule type="cellIs" dxfId="56" priority="17" stopIfTrue="1" operator="equal">
      <formula>"OK"</formula>
    </cfRule>
    <cfRule type="cellIs" dxfId="55" priority="18" stopIfTrue="1" operator="equal">
      <formula>"U/S"</formula>
    </cfRule>
  </conditionalFormatting>
  <conditionalFormatting sqref="I37">
    <cfRule type="cellIs" dxfId="54" priority="15" stopIfTrue="1" operator="equal">
      <formula>"OK"</formula>
    </cfRule>
    <cfRule type="cellIs" dxfId="53" priority="16" stopIfTrue="1" operator="equal">
      <formula>"U/S"</formula>
    </cfRule>
  </conditionalFormatting>
  <conditionalFormatting sqref="L36">
    <cfRule type="cellIs" dxfId="52" priority="13" stopIfTrue="1" operator="equal">
      <formula>"OK"</formula>
    </cfRule>
    <cfRule type="cellIs" dxfId="51" priority="14" stopIfTrue="1" operator="equal">
      <formula>"U/S"</formula>
    </cfRule>
  </conditionalFormatting>
  <conditionalFormatting sqref="L37">
    <cfRule type="cellIs" dxfId="50" priority="11" stopIfTrue="1" operator="equal">
      <formula>"OK"</formula>
    </cfRule>
    <cfRule type="cellIs" dxfId="49" priority="12" stopIfTrue="1" operator="equal">
      <formula>"U/S"</formula>
    </cfRule>
  </conditionalFormatting>
  <conditionalFormatting sqref="O36">
    <cfRule type="cellIs" dxfId="48" priority="9" stopIfTrue="1" operator="equal">
      <formula>"OK"</formula>
    </cfRule>
    <cfRule type="cellIs" dxfId="47" priority="10" stopIfTrue="1" operator="equal">
      <formula>"U/S"</formula>
    </cfRule>
  </conditionalFormatting>
  <conditionalFormatting sqref="O37">
    <cfRule type="cellIs" dxfId="46" priority="7" stopIfTrue="1" operator="equal">
      <formula>"OK"</formula>
    </cfRule>
    <cfRule type="cellIs" dxfId="45" priority="8" stopIfTrue="1" operator="equal">
      <formula>"U/S"</formula>
    </cfRule>
  </conditionalFormatting>
  <conditionalFormatting sqref="B19 N19 E19 H19 K19">
    <cfRule type="cellIs" dxfId="44" priority="77" operator="lessThan">
      <formula>#REF!</formula>
    </cfRule>
  </conditionalFormatting>
  <dataValidations disablePrompts="1" count="17">
    <dataValidation type="list" allowBlank="1" showInputMessage="1" showErrorMessage="1" sqref="D3">
      <formula1>SHIFT</formula1>
    </dataValidation>
    <dataValidation type="list" allowBlank="1" showInputMessage="1" showErrorMessage="1" sqref="B3">
      <formula1>TIME</formula1>
    </dataValidation>
    <dataValidation type="list" allowBlank="1" showInputMessage="1" showErrorMessage="1" sqref="D2">
      <formula1>CREWS</formula1>
    </dataValidation>
    <dataValidation type="list" allowBlank="1" showInputMessage="1" showErrorMessage="1" sqref="F33:F37 I33:I37 L33:L37 C33:C37 O33:O37">
      <formula1>STATUS</formula1>
    </dataValidation>
    <dataValidation type="list" allowBlank="1" showInputMessage="1" showErrorMessage="1" sqref="A33:B33 G33:H33 J33:K33 D33:E33 M33:N33">
      <formula1>CM001_</formula1>
    </dataValidation>
    <dataValidation type="list" allowBlank="1" showInputMessage="1" showErrorMessage="1" sqref="D37:E37">
      <formula1>$AZ$41:$AZ$46</formula1>
    </dataValidation>
    <dataValidation type="list" allowBlank="1" showInputMessage="1" showErrorMessage="1" sqref="G37:H37">
      <formula1>$AZ$41:$AZ$46</formula1>
    </dataValidation>
    <dataValidation type="list" allowBlank="1" showInputMessage="1" showErrorMessage="1" sqref="J37:K37">
      <formula1>$AZ$41:$AZ$46</formula1>
    </dataValidation>
    <dataValidation type="list" allowBlank="1" showInputMessage="1" showErrorMessage="1" sqref="M37:N37">
      <formula1>$AZ$41:$AZ$46</formula1>
    </dataValidation>
    <dataValidation type="list" allowBlank="1" showInputMessage="1" showErrorMessage="1" sqref="D34:E35">
      <formula1>$BC$41:$BC$46</formula1>
    </dataValidation>
    <dataValidation type="list" allowBlank="1" showInputMessage="1" showErrorMessage="1" sqref="G34:H35">
      <formula1>$BC$41:$BC$46</formula1>
    </dataValidation>
    <dataValidation type="list" allowBlank="1" showInputMessage="1" showErrorMessage="1" sqref="J34:K35">
      <formula1>$BC$41:$BC$46</formula1>
    </dataValidation>
    <dataValidation type="list" allowBlank="1" showInputMessage="1" showErrorMessage="1" sqref="M34:N35">
      <formula1>$BC$41:$BC$46</formula1>
    </dataValidation>
    <dataValidation type="list" allowBlank="1" showInputMessage="1" showErrorMessage="1" sqref="D36:E36">
      <formula1>$BA$41:$BA$49</formula1>
    </dataValidation>
    <dataValidation type="list" allowBlank="1" showInputMessage="1" showErrorMessage="1" sqref="G36:H36">
      <formula1>$BA$41:$BA$49</formula1>
    </dataValidation>
    <dataValidation type="list" allowBlank="1" showInputMessage="1" showErrorMessage="1" sqref="J36:K36">
      <formula1>$BA$41:$BA$49</formula1>
    </dataValidation>
    <dataValidation type="list" allowBlank="1" showInputMessage="1" showErrorMessage="1" sqref="M36:N36">
      <formula1>$BA$41:$BA$49</formula1>
    </dataValidation>
  </dataValidations>
  <pageMargins left="0.3" right="0.38" top="0.19" bottom="0.45" header="0.5" footer="0.36"/>
  <pageSetup paperSize="8" scale="7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RDB_Selection_Range_To_PDF">
                <anchor moveWithCells="1" sizeWithCells="1">
                  <from>
                    <xdr:col>3</xdr:col>
                    <xdr:colOff>457200</xdr:colOff>
                    <xdr:row>40</xdr:row>
                    <xdr:rowOff>7620</xdr:rowOff>
                  </from>
                  <to>
                    <xdr:col>4</xdr:col>
                    <xdr:colOff>1112520</xdr:colOff>
                    <xdr:row>43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Data!$AY$41:$AY$46</xm:f>
          </x14:formula1>
          <xm:sqref>A37:B37</xm:sqref>
        </x14:dataValidation>
        <x14:dataValidation type="list" allowBlank="1" showInputMessage="1" showErrorMessage="1">
          <x14:formula1>
            <xm:f>Data!$BB$41:$BB$46</xm:f>
          </x14:formula1>
          <xm:sqref>A34:B35</xm:sqref>
        </x14:dataValidation>
        <x14:dataValidation type="list" allowBlank="1" showInputMessage="1" showErrorMessage="1">
          <x14:formula1>
            <xm:f>Data!$AZ$41:$AZ$49</xm:f>
          </x14:formula1>
          <xm:sqref>A36:B36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L121"/>
  <sheetViews>
    <sheetView showGridLines="0" topLeftCell="A13" zoomScale="55" zoomScaleNormal="55" workbookViewId="0">
      <selection sqref="A1:O121"/>
    </sheetView>
  </sheetViews>
  <sheetFormatPr defaultColWidth="9.109375" defaultRowHeight="13.2" x14ac:dyDescent="0.25"/>
  <cols>
    <col min="1" max="2" width="18.33203125" style="29" customWidth="1"/>
    <col min="3" max="3" width="18.44140625" style="29" customWidth="1"/>
    <col min="4" max="6" width="18.33203125" style="29" customWidth="1"/>
    <col min="7" max="7" width="19.109375" style="29" customWidth="1"/>
    <col min="8" max="9" width="18.33203125" style="29" customWidth="1"/>
    <col min="10" max="10" width="18.44140625" style="29" customWidth="1"/>
    <col min="11" max="11" width="18.33203125" style="29" customWidth="1"/>
    <col min="12" max="15" width="18.44140625" style="29" customWidth="1"/>
    <col min="16" max="16384" width="9.109375" style="29"/>
  </cols>
  <sheetData>
    <row r="1" spans="1:17" ht="45.15" customHeight="1" thickBot="1" x14ac:dyDescent="0.3">
      <c r="A1" s="346" t="s">
        <v>9</v>
      </c>
      <c r="B1" s="347"/>
      <c r="C1" s="347"/>
      <c r="D1" s="347"/>
      <c r="E1" s="347"/>
      <c r="F1" s="347"/>
      <c r="G1" s="347"/>
      <c r="H1" s="347"/>
      <c r="I1" s="347"/>
      <c r="J1" s="347"/>
      <c r="K1" s="347"/>
      <c r="L1" s="347"/>
      <c r="M1" s="348"/>
      <c r="N1" s="157"/>
      <c r="O1" s="158"/>
    </row>
    <row r="2" spans="1:17" s="32" customFormat="1" ht="23.25" customHeight="1" thickBot="1" x14ac:dyDescent="0.3">
      <c r="A2" s="172" t="s">
        <v>0</v>
      </c>
      <c r="B2" s="173">
        <v>40966</v>
      </c>
      <c r="C2" s="161" t="s">
        <v>197</v>
      </c>
      <c r="D2" s="22" t="s">
        <v>173</v>
      </c>
      <c r="E2" s="356">
        <f>Data!B5</f>
        <v>385</v>
      </c>
      <c r="F2" s="357"/>
      <c r="G2" s="357"/>
      <c r="H2" s="354" t="s">
        <v>79</v>
      </c>
      <c r="I2" s="354"/>
      <c r="J2" s="354"/>
      <c r="K2" s="354"/>
      <c r="L2" s="370" t="s">
        <v>198</v>
      </c>
      <c r="M2" s="404" t="s">
        <v>199</v>
      </c>
      <c r="N2" s="31"/>
      <c r="O2" s="165"/>
    </row>
    <row r="3" spans="1:17" s="32" customFormat="1" ht="21" customHeight="1" thickBot="1" x14ac:dyDescent="0.3">
      <c r="A3" s="33" t="s">
        <v>196</v>
      </c>
      <c r="B3" s="174" t="s">
        <v>70</v>
      </c>
      <c r="C3" s="34" t="s">
        <v>172</v>
      </c>
      <c r="D3" s="22" t="s">
        <v>32</v>
      </c>
      <c r="E3" s="358"/>
      <c r="F3" s="359"/>
      <c r="G3" s="359"/>
      <c r="H3" s="355"/>
      <c r="I3" s="355"/>
      <c r="J3" s="355"/>
      <c r="K3" s="355"/>
      <c r="L3" s="361"/>
      <c r="M3" s="405"/>
      <c r="N3" s="31"/>
      <c r="O3" s="165"/>
    </row>
    <row r="4" spans="1:17" s="32" customFormat="1" ht="21" customHeight="1" thickBot="1" x14ac:dyDescent="0.3">
      <c r="A4" s="343" t="s">
        <v>30</v>
      </c>
      <c r="B4" s="35"/>
      <c r="C4" s="160" t="s">
        <v>29</v>
      </c>
      <c r="D4" s="144" t="s">
        <v>6</v>
      </c>
      <c r="E4" s="360" t="s">
        <v>27</v>
      </c>
      <c r="F4" s="362"/>
      <c r="G4" s="360" t="s">
        <v>26</v>
      </c>
      <c r="H4" s="361"/>
      <c r="I4" s="361"/>
      <c r="J4" s="361"/>
      <c r="K4" s="361"/>
      <c r="L4" s="361"/>
      <c r="M4" s="362"/>
      <c r="N4" s="31"/>
      <c r="O4" s="165"/>
    </row>
    <row r="5" spans="1:17" s="32" customFormat="1" ht="50.1" customHeight="1" x14ac:dyDescent="0.25">
      <c r="A5" s="344"/>
      <c r="B5" s="30" t="s">
        <v>25</v>
      </c>
      <c r="C5" s="145">
        <v>390</v>
      </c>
      <c r="D5" s="162">
        <v>232</v>
      </c>
      <c r="E5" s="175" t="s">
        <v>168</v>
      </c>
      <c r="F5" s="41">
        <v>26</v>
      </c>
      <c r="G5" s="177" t="s">
        <v>188</v>
      </c>
      <c r="H5" s="44">
        <v>94.3</v>
      </c>
      <c r="I5" s="349" t="s">
        <v>191</v>
      </c>
      <c r="J5" s="333"/>
      <c r="K5" s="176">
        <v>213.8</v>
      </c>
      <c r="L5" s="175" t="s">
        <v>178</v>
      </c>
      <c r="M5" s="47" t="s">
        <v>167</v>
      </c>
      <c r="N5" s="31"/>
      <c r="O5" s="165"/>
    </row>
    <row r="6" spans="1:17" s="32" customFormat="1" ht="50.1" customHeight="1" x14ac:dyDescent="0.25">
      <c r="A6" s="344"/>
      <c r="B6" s="182" t="s">
        <v>28</v>
      </c>
      <c r="C6" s="146">
        <v>232</v>
      </c>
      <c r="D6" s="163">
        <v>666</v>
      </c>
      <c r="E6" s="178" t="s">
        <v>169</v>
      </c>
      <c r="F6" s="42">
        <v>23</v>
      </c>
      <c r="G6" s="177" t="s">
        <v>189</v>
      </c>
      <c r="H6" s="45">
        <v>83</v>
      </c>
      <c r="I6" s="350" t="s">
        <v>192</v>
      </c>
      <c r="J6" s="351"/>
      <c r="K6" s="45">
        <v>185.2</v>
      </c>
      <c r="L6" s="179" t="s">
        <v>170</v>
      </c>
      <c r="M6" s="47">
        <v>290</v>
      </c>
      <c r="N6" s="31"/>
      <c r="O6" s="165"/>
      <c r="Q6" s="29"/>
    </row>
    <row r="7" spans="1:17" s="32" customFormat="1" ht="50.1" customHeight="1" thickBot="1" x14ac:dyDescent="0.3">
      <c r="A7" s="345"/>
      <c r="B7" s="33" t="s">
        <v>1</v>
      </c>
      <c r="C7" s="147" t="e">
        <f ca="1">Data!BC34</f>
        <v>#REF!</v>
      </c>
      <c r="D7" s="164" t="e">
        <f ca="1">Data!BC35</f>
        <v>#REF!</v>
      </c>
      <c r="E7" s="36" t="s">
        <v>8</v>
      </c>
      <c r="F7" s="43" t="s">
        <v>144</v>
      </c>
      <c r="G7" s="183" t="s">
        <v>190</v>
      </c>
      <c r="H7" s="46">
        <v>63</v>
      </c>
      <c r="I7" s="352" t="s">
        <v>193</v>
      </c>
      <c r="J7" s="353"/>
      <c r="K7" s="46">
        <v>192.2</v>
      </c>
      <c r="L7" s="180" t="s">
        <v>171</v>
      </c>
      <c r="M7" s="48">
        <v>2.4900000000000002</v>
      </c>
      <c r="N7" s="170"/>
      <c r="O7" s="171"/>
      <c r="Q7" s="29"/>
    </row>
    <row r="8" spans="1:17" ht="39" customHeight="1" x14ac:dyDescent="0.25">
      <c r="A8" s="332" t="s">
        <v>10</v>
      </c>
      <c r="B8" s="333"/>
      <c r="C8" s="334"/>
      <c r="D8" s="335" t="s">
        <v>194</v>
      </c>
      <c r="E8" s="336"/>
      <c r="F8" s="336"/>
      <c r="G8" s="336"/>
      <c r="H8" s="336"/>
      <c r="I8" s="336"/>
      <c r="J8" s="336"/>
      <c r="K8" s="336"/>
      <c r="L8" s="336"/>
      <c r="M8" s="336"/>
      <c r="N8" s="336"/>
      <c r="O8" s="337"/>
    </row>
    <row r="9" spans="1:17" ht="39" customHeight="1" x14ac:dyDescent="0.25">
      <c r="A9" s="338" t="s">
        <v>11</v>
      </c>
      <c r="B9" s="339"/>
      <c r="C9" s="340"/>
      <c r="D9" s="321" t="s">
        <v>179</v>
      </c>
      <c r="E9" s="322"/>
      <c r="F9" s="322"/>
      <c r="G9" s="322"/>
      <c r="H9" s="322"/>
      <c r="I9" s="322"/>
      <c r="J9" s="322"/>
      <c r="K9" s="322"/>
      <c r="L9" s="322"/>
      <c r="M9" s="322"/>
      <c r="N9" s="322"/>
      <c r="O9" s="323"/>
    </row>
    <row r="10" spans="1:17" ht="39" customHeight="1" x14ac:dyDescent="0.25">
      <c r="A10" s="318" t="s">
        <v>12</v>
      </c>
      <c r="B10" s="319"/>
      <c r="C10" s="320"/>
      <c r="D10" s="321" t="s">
        <v>180</v>
      </c>
      <c r="E10" s="322"/>
      <c r="F10" s="322"/>
      <c r="G10" s="322"/>
      <c r="H10" s="322"/>
      <c r="I10" s="322"/>
      <c r="J10" s="322"/>
      <c r="K10" s="322"/>
      <c r="L10" s="322"/>
      <c r="M10" s="322"/>
      <c r="N10" s="322"/>
      <c r="O10" s="323"/>
    </row>
    <row r="11" spans="1:17" ht="39" customHeight="1" x14ac:dyDescent="0.25">
      <c r="A11" s="318" t="s">
        <v>13</v>
      </c>
      <c r="B11" s="319"/>
      <c r="C11" s="320"/>
      <c r="D11" s="321" t="s">
        <v>181</v>
      </c>
      <c r="E11" s="322"/>
      <c r="F11" s="322"/>
      <c r="G11" s="322"/>
      <c r="H11" s="322"/>
      <c r="I11" s="322"/>
      <c r="J11" s="322"/>
      <c r="K11" s="322"/>
      <c r="L11" s="322"/>
      <c r="M11" s="322"/>
      <c r="N11" s="322"/>
      <c r="O11" s="323"/>
    </row>
    <row r="12" spans="1:17" ht="39" customHeight="1" x14ac:dyDescent="0.25">
      <c r="A12" s="318" t="s">
        <v>14</v>
      </c>
      <c r="B12" s="319"/>
      <c r="C12" s="320"/>
      <c r="D12" s="321" t="s">
        <v>182</v>
      </c>
      <c r="E12" s="322"/>
      <c r="F12" s="322"/>
      <c r="G12" s="322"/>
      <c r="H12" s="322"/>
      <c r="I12" s="322"/>
      <c r="J12" s="322"/>
      <c r="K12" s="322"/>
      <c r="L12" s="322"/>
      <c r="M12" s="322"/>
      <c r="N12" s="322"/>
      <c r="O12" s="323"/>
    </row>
    <row r="13" spans="1:17" ht="39" customHeight="1" x14ac:dyDescent="0.25">
      <c r="A13" s="318" t="s">
        <v>15</v>
      </c>
      <c r="B13" s="319"/>
      <c r="C13" s="320"/>
      <c r="D13" s="321" t="s">
        <v>185</v>
      </c>
      <c r="E13" s="322"/>
      <c r="F13" s="322"/>
      <c r="G13" s="322"/>
      <c r="H13" s="322"/>
      <c r="I13" s="322"/>
      <c r="J13" s="322"/>
      <c r="K13" s="322"/>
      <c r="L13" s="322"/>
      <c r="M13" s="322"/>
      <c r="N13" s="322"/>
      <c r="O13" s="323"/>
    </row>
    <row r="14" spans="1:17" ht="39" customHeight="1" x14ac:dyDescent="0.25">
      <c r="A14" s="318" t="s">
        <v>184</v>
      </c>
      <c r="B14" s="319"/>
      <c r="C14" s="320"/>
      <c r="D14" s="321" t="s">
        <v>183</v>
      </c>
      <c r="E14" s="322"/>
      <c r="F14" s="322"/>
      <c r="G14" s="322"/>
      <c r="H14" s="322"/>
      <c r="I14" s="322"/>
      <c r="J14" s="322"/>
      <c r="K14" s="322"/>
      <c r="L14" s="322"/>
      <c r="M14" s="322"/>
      <c r="N14" s="322"/>
      <c r="O14" s="323"/>
    </row>
    <row r="15" spans="1:17" ht="39" customHeight="1" x14ac:dyDescent="0.25">
      <c r="A15" s="318" t="s">
        <v>16</v>
      </c>
      <c r="B15" s="319"/>
      <c r="C15" s="320"/>
      <c r="D15" s="321" t="s">
        <v>186</v>
      </c>
      <c r="E15" s="322"/>
      <c r="F15" s="322"/>
      <c r="G15" s="322"/>
      <c r="H15" s="322"/>
      <c r="I15" s="322"/>
      <c r="J15" s="322"/>
      <c r="K15" s="322"/>
      <c r="L15" s="322"/>
      <c r="M15" s="322"/>
      <c r="N15" s="322"/>
      <c r="O15" s="323"/>
    </row>
    <row r="16" spans="1:17" ht="39" customHeight="1" thickBot="1" x14ac:dyDescent="0.3">
      <c r="A16" s="324" t="s">
        <v>34</v>
      </c>
      <c r="B16" s="325"/>
      <c r="C16" s="326"/>
      <c r="D16" s="327" t="s">
        <v>187</v>
      </c>
      <c r="E16" s="328"/>
      <c r="F16" s="328"/>
      <c r="G16" s="328"/>
      <c r="H16" s="328"/>
      <c r="I16" s="328"/>
      <c r="J16" s="328"/>
      <c r="K16" s="328"/>
      <c r="L16" s="328"/>
      <c r="M16" s="328"/>
      <c r="N16" s="328"/>
      <c r="O16" s="329"/>
    </row>
    <row r="17" spans="1:38" s="38" customFormat="1" ht="28.2" customHeight="1" thickBot="1" x14ac:dyDescent="0.3">
      <c r="A17" s="387" t="s">
        <v>120</v>
      </c>
      <c r="B17" s="388"/>
      <c r="C17" s="388"/>
      <c r="D17" s="387"/>
      <c r="E17" s="388"/>
      <c r="F17" s="388"/>
      <c r="G17" s="388"/>
      <c r="H17" s="388"/>
      <c r="I17" s="388"/>
      <c r="J17" s="388"/>
      <c r="K17" s="388"/>
      <c r="L17" s="388"/>
      <c r="M17" s="388"/>
      <c r="N17" s="388"/>
      <c r="O17" s="389"/>
      <c r="S17" s="29"/>
      <c r="T17" s="29"/>
      <c r="U17" s="29"/>
      <c r="V17" s="29"/>
      <c r="W17" s="29"/>
      <c r="X17" s="29"/>
      <c r="Y17" s="29"/>
      <c r="Z17" s="29"/>
      <c r="AA17" s="29"/>
      <c r="AB17" s="29"/>
      <c r="AC17" s="29"/>
      <c r="AD17" s="29"/>
      <c r="AE17" s="29"/>
      <c r="AF17" s="29"/>
      <c r="AG17" s="29"/>
      <c r="AH17" s="29"/>
      <c r="AI17" s="29"/>
      <c r="AJ17" s="29"/>
      <c r="AK17" s="29"/>
      <c r="AL17" s="29"/>
    </row>
    <row r="18" spans="1:38" ht="21" customHeight="1" thickBot="1" x14ac:dyDescent="0.35">
      <c r="A18" s="129" t="s">
        <v>118</v>
      </c>
      <c r="B18" s="142" t="s">
        <v>29</v>
      </c>
      <c r="C18" s="142" t="s">
        <v>6</v>
      </c>
      <c r="D18" s="129" t="s">
        <v>124</v>
      </c>
      <c r="E18" s="142" t="s">
        <v>29</v>
      </c>
      <c r="F18" s="142" t="s">
        <v>6</v>
      </c>
      <c r="G18" s="129" t="s">
        <v>124</v>
      </c>
      <c r="H18" s="142" t="s">
        <v>29</v>
      </c>
      <c r="I18" s="142" t="s">
        <v>6</v>
      </c>
      <c r="J18" s="390"/>
      <c r="K18" s="391"/>
      <c r="L18" s="391"/>
      <c r="M18" s="391"/>
      <c r="N18" s="391"/>
      <c r="O18" s="392"/>
    </row>
    <row r="19" spans="1:38" ht="21" customHeight="1" thickBot="1" x14ac:dyDescent="0.35">
      <c r="A19" s="129" t="s">
        <v>114</v>
      </c>
      <c r="B19" s="151" t="e">
        <f>Data!#REF!</f>
        <v>#REF!</v>
      </c>
      <c r="C19" s="151"/>
      <c r="D19" s="129" t="s">
        <v>115</v>
      </c>
      <c r="E19" s="155" t="e">
        <f>Data!#REF!</f>
        <v>#REF!</v>
      </c>
      <c r="F19" s="154" t="e">
        <f>Data!#REF!</f>
        <v>#REF!</v>
      </c>
      <c r="G19" s="153" t="s">
        <v>116</v>
      </c>
      <c r="H19" s="155" t="e">
        <f>Data!#REF!</f>
        <v>#REF!</v>
      </c>
      <c r="I19" s="154" t="e">
        <f>Data!#REF!</f>
        <v>#REF!</v>
      </c>
      <c r="J19" s="393"/>
      <c r="K19" s="394"/>
      <c r="L19" s="394"/>
      <c r="M19" s="394"/>
      <c r="N19" s="394"/>
      <c r="O19" s="395"/>
    </row>
    <row r="20" spans="1:38" ht="21" customHeight="1" x14ac:dyDescent="0.3">
      <c r="A20" s="306" t="s">
        <v>67</v>
      </c>
      <c r="B20" s="307"/>
      <c r="C20" s="307"/>
      <c r="D20" s="3"/>
      <c r="E20" s="3"/>
      <c r="F20" s="3"/>
      <c r="G20" s="166"/>
      <c r="H20" s="166"/>
      <c r="I20" s="166"/>
      <c r="J20" s="166"/>
      <c r="K20" s="166"/>
      <c r="L20" s="3"/>
      <c r="M20" s="3"/>
      <c r="N20" s="3"/>
      <c r="O20" s="37"/>
    </row>
    <row r="21" spans="1:38" ht="21" customHeight="1" x14ac:dyDescent="0.25">
      <c r="A21" s="398" t="str">
        <f>Report!A21</f>
        <v>cut 7 metres on code red in C hdg as</v>
      </c>
      <c r="B21" s="399"/>
      <c r="C21" s="399"/>
      <c r="D21" s="126"/>
      <c r="E21" s="127"/>
      <c r="F21" s="3"/>
      <c r="G21" s="166"/>
      <c r="H21" s="166"/>
      <c r="I21" s="166"/>
      <c r="J21" s="166"/>
      <c r="K21" s="166"/>
      <c r="L21" s="3"/>
      <c r="M21" s="3"/>
      <c r="N21" s="3"/>
      <c r="O21" s="37"/>
    </row>
    <row r="22" spans="1:38" ht="21" customHeight="1" x14ac:dyDescent="0.25">
      <c r="A22" s="400"/>
      <c r="B22" s="401"/>
      <c r="C22" s="401"/>
      <c r="D22" s="126"/>
      <c r="E22" s="127"/>
      <c r="F22" s="3"/>
      <c r="G22" s="166"/>
      <c r="H22" s="166"/>
      <c r="I22" s="166"/>
      <c r="J22" s="166"/>
      <c r="K22" s="166"/>
      <c r="L22" s="3"/>
      <c r="M22" s="3"/>
      <c r="N22" s="3"/>
      <c r="O22" s="37"/>
    </row>
    <row r="23" spans="1:38" ht="21" customHeight="1" x14ac:dyDescent="0.25">
      <c r="A23" s="400"/>
      <c r="B23" s="401"/>
      <c r="C23" s="401"/>
      <c r="D23" s="127"/>
      <c r="E23" s="127"/>
      <c r="F23" s="3"/>
      <c r="G23" s="166"/>
      <c r="H23" s="166"/>
      <c r="I23" s="166"/>
      <c r="J23" s="166"/>
      <c r="K23" s="166"/>
      <c r="L23" s="3"/>
      <c r="M23" s="3"/>
      <c r="N23" s="3"/>
      <c r="O23" s="37"/>
      <c r="Q23" s="130"/>
    </row>
    <row r="24" spans="1:38" ht="21" customHeight="1" x14ac:dyDescent="0.25">
      <c r="A24" s="400"/>
      <c r="B24" s="401"/>
      <c r="C24" s="401"/>
      <c r="D24" s="127"/>
      <c r="E24" s="127"/>
      <c r="F24" s="3"/>
      <c r="G24" s="166"/>
      <c r="H24" s="166"/>
      <c r="I24" s="166"/>
      <c r="J24" s="166"/>
      <c r="K24" s="166"/>
      <c r="L24" s="3"/>
      <c r="M24" s="3"/>
      <c r="N24" s="3"/>
      <c r="O24" s="37"/>
    </row>
    <row r="25" spans="1:38" ht="21" customHeight="1" x14ac:dyDescent="0.25">
      <c r="A25" s="400"/>
      <c r="B25" s="401"/>
      <c r="C25" s="401"/>
      <c r="D25" s="127"/>
      <c r="E25" s="127"/>
      <c r="F25" s="3"/>
      <c r="G25" s="166"/>
      <c r="H25" s="166"/>
      <c r="I25" s="166"/>
      <c r="J25" s="166"/>
      <c r="K25" s="166"/>
      <c r="L25" s="3"/>
      <c r="M25" s="3"/>
      <c r="N25" s="3"/>
      <c r="O25" s="37"/>
    </row>
    <row r="26" spans="1:38" ht="21" customHeight="1" thickBot="1" x14ac:dyDescent="0.3">
      <c r="A26" s="402"/>
      <c r="B26" s="403"/>
      <c r="C26" s="403"/>
      <c r="D26" s="3"/>
      <c r="E26" s="3"/>
      <c r="F26" s="3"/>
      <c r="G26" s="166"/>
      <c r="H26" s="166"/>
      <c r="I26" s="166"/>
      <c r="J26" s="166"/>
      <c r="K26" s="166"/>
      <c r="L26" s="3"/>
      <c r="M26" s="3"/>
      <c r="N26" s="3"/>
      <c r="O26" s="37"/>
    </row>
    <row r="27" spans="1:38" ht="21" customHeight="1" x14ac:dyDescent="0.3">
      <c r="A27" s="306" t="s">
        <v>60</v>
      </c>
      <c r="B27" s="317"/>
      <c r="C27" s="159" t="s">
        <v>61</v>
      </c>
      <c r="D27" s="167"/>
      <c r="E27" s="167"/>
      <c r="F27" s="3"/>
      <c r="G27" s="166"/>
      <c r="H27" s="166"/>
      <c r="I27" s="166"/>
      <c r="J27" s="166"/>
      <c r="K27" s="166"/>
      <c r="L27" s="3"/>
      <c r="M27" s="3"/>
      <c r="N27" s="3"/>
      <c r="O27" s="37"/>
    </row>
    <row r="28" spans="1:38" ht="21" customHeight="1" x14ac:dyDescent="0.25">
      <c r="A28" s="377" t="e">
        <f>#REF!</f>
        <v>#REF!</v>
      </c>
      <c r="B28" s="378"/>
      <c r="C28" s="49" t="e">
        <f>#REF!</f>
        <v>#REF!</v>
      </c>
      <c r="D28" s="3"/>
      <c r="E28" s="3"/>
      <c r="F28" s="3"/>
      <c r="G28" s="166"/>
      <c r="H28" s="166"/>
      <c r="I28" s="166"/>
      <c r="J28" s="166"/>
      <c r="K28" s="166"/>
      <c r="L28" s="3"/>
      <c r="M28" s="3"/>
      <c r="N28" s="3"/>
      <c r="O28" s="37"/>
    </row>
    <row r="29" spans="1:38" ht="21" customHeight="1" x14ac:dyDescent="0.25">
      <c r="A29" s="377" t="e">
        <f>#REF!</f>
        <v>#REF!</v>
      </c>
      <c r="B29" s="378"/>
      <c r="C29" s="49"/>
      <c r="D29" s="3"/>
      <c r="E29" s="3"/>
      <c r="F29" s="3"/>
      <c r="G29" s="166"/>
      <c r="H29" s="166"/>
      <c r="I29" s="166"/>
      <c r="J29" s="166"/>
      <c r="K29" s="166"/>
      <c r="L29" s="3"/>
      <c r="M29" s="3"/>
      <c r="N29" s="3"/>
      <c r="O29" s="37"/>
    </row>
    <row r="30" spans="1:38" ht="21" customHeight="1" x14ac:dyDescent="0.25">
      <c r="A30" s="377" t="e">
        <f>#REF!</f>
        <v>#REF!</v>
      </c>
      <c r="B30" s="378"/>
      <c r="C30" s="49"/>
      <c r="D30" s="3"/>
      <c r="E30" s="3"/>
      <c r="F30" s="3"/>
      <c r="G30" s="166"/>
      <c r="H30" s="166"/>
      <c r="I30" s="166"/>
      <c r="J30" s="166"/>
      <c r="K30" s="166"/>
      <c r="L30" s="3"/>
      <c r="M30" s="3"/>
      <c r="N30" s="3"/>
      <c r="O30" s="37"/>
    </row>
    <row r="31" spans="1:38" ht="21" customHeight="1" thickBot="1" x14ac:dyDescent="0.3">
      <c r="A31" s="377" t="e">
        <f>#REF!</f>
        <v>#REF!</v>
      </c>
      <c r="B31" s="378"/>
      <c r="C31" s="50"/>
      <c r="D31" s="3"/>
      <c r="E31" s="3"/>
      <c r="F31" s="3"/>
      <c r="G31" s="3"/>
      <c r="H31" s="3"/>
      <c r="I31" s="3"/>
      <c r="J31" s="3"/>
      <c r="K31" s="3"/>
      <c r="L31" s="3"/>
      <c r="M31" s="3"/>
      <c r="N31" s="3"/>
      <c r="O31" s="37"/>
    </row>
    <row r="32" spans="1:38" ht="21" customHeight="1" x14ac:dyDescent="0.3">
      <c r="A32" s="306" t="s">
        <v>64</v>
      </c>
      <c r="B32" s="307"/>
      <c r="C32" s="369"/>
      <c r="D32" s="3"/>
      <c r="E32" s="3"/>
      <c r="F32" s="3"/>
      <c r="G32" s="3"/>
      <c r="H32" s="3"/>
      <c r="I32" s="3"/>
      <c r="J32" s="3"/>
      <c r="K32" s="3"/>
      <c r="L32" s="3"/>
      <c r="M32" s="3"/>
      <c r="N32" s="3"/>
      <c r="O32" s="37"/>
    </row>
    <row r="33" spans="1:38" ht="21" customHeight="1" x14ac:dyDescent="0.3">
      <c r="A33" s="396" t="e">
        <f>#REF!</f>
        <v>#REF!</v>
      </c>
      <c r="B33" s="397"/>
      <c r="C33" s="184" t="e">
        <f>#REF!</f>
        <v>#REF!</v>
      </c>
      <c r="D33" s="3"/>
      <c r="E33" s="3"/>
      <c r="F33" s="3"/>
      <c r="G33" s="3"/>
      <c r="H33" s="3"/>
      <c r="I33" s="3"/>
      <c r="J33" s="3"/>
      <c r="K33" s="3"/>
      <c r="L33" s="3"/>
      <c r="M33" s="3"/>
      <c r="N33" s="3"/>
      <c r="O33" s="37"/>
    </row>
    <row r="34" spans="1:38" ht="21" customHeight="1" x14ac:dyDescent="0.3">
      <c r="A34" s="341" t="s">
        <v>126</v>
      </c>
      <c r="B34" s="342"/>
      <c r="C34" s="19" t="s">
        <v>65</v>
      </c>
      <c r="D34" s="3"/>
      <c r="E34" s="3"/>
      <c r="F34" s="3"/>
      <c r="G34" s="3"/>
      <c r="H34" s="3"/>
      <c r="I34" s="3"/>
      <c r="J34" s="3"/>
      <c r="K34" s="3"/>
      <c r="L34" s="3"/>
      <c r="M34" s="3"/>
      <c r="N34" s="3"/>
      <c r="O34" s="37"/>
    </row>
    <row r="35" spans="1:38" ht="21" customHeight="1" x14ac:dyDescent="0.3">
      <c r="A35" s="190"/>
      <c r="B35" s="191"/>
      <c r="C35" s="192"/>
      <c r="D35" s="3"/>
      <c r="E35" s="3"/>
      <c r="F35" s="3"/>
      <c r="G35" s="3"/>
      <c r="H35" s="3"/>
      <c r="I35" s="3"/>
      <c r="J35" s="3"/>
      <c r="K35" s="3"/>
      <c r="L35" s="3"/>
      <c r="M35" s="3"/>
      <c r="N35" s="3"/>
      <c r="O35" s="37"/>
    </row>
    <row r="36" spans="1:38" ht="21" customHeight="1" x14ac:dyDescent="0.3">
      <c r="A36" s="190"/>
      <c r="B36" s="191"/>
      <c r="C36" s="192"/>
      <c r="D36" s="3"/>
      <c r="E36" s="3"/>
      <c r="F36" s="3"/>
      <c r="G36" s="3"/>
      <c r="H36" s="3"/>
      <c r="I36" s="3"/>
      <c r="J36" s="3"/>
      <c r="K36" s="3"/>
      <c r="L36" s="3"/>
      <c r="M36" s="3"/>
      <c r="N36" s="3"/>
      <c r="O36" s="37"/>
    </row>
    <row r="37" spans="1:38" ht="21" customHeight="1" thickBot="1" x14ac:dyDescent="0.35">
      <c r="A37" s="379" t="s">
        <v>146</v>
      </c>
      <c r="B37" s="380"/>
      <c r="C37" s="20" t="s">
        <v>65</v>
      </c>
      <c r="D37" s="3"/>
      <c r="E37" s="3"/>
      <c r="F37" s="3"/>
      <c r="G37" s="3"/>
      <c r="H37" s="3"/>
      <c r="I37" s="3"/>
      <c r="J37" s="3"/>
      <c r="K37" s="3"/>
      <c r="L37" s="3"/>
      <c r="M37" s="3"/>
      <c r="N37" s="3"/>
      <c r="O37" s="37"/>
    </row>
    <row r="38" spans="1:38" s="38" customFormat="1" ht="28.2" customHeight="1" thickBot="1" x14ac:dyDescent="0.3">
      <c r="A38" s="387" t="s">
        <v>121</v>
      </c>
      <c r="B38" s="388"/>
      <c r="C38" s="388"/>
      <c r="D38" s="387"/>
      <c r="E38" s="388"/>
      <c r="F38" s="388"/>
      <c r="G38" s="388"/>
      <c r="H38" s="388"/>
      <c r="I38" s="388"/>
      <c r="J38" s="388"/>
      <c r="K38" s="388"/>
      <c r="L38" s="388"/>
      <c r="M38" s="388"/>
      <c r="N38" s="388"/>
      <c r="O38" s="389"/>
      <c r="S38" s="29"/>
      <c r="T38" s="29"/>
      <c r="U38" s="29"/>
      <c r="V38" s="29"/>
      <c r="W38" s="29"/>
      <c r="X38" s="29"/>
      <c r="Y38" s="29"/>
      <c r="Z38" s="29"/>
      <c r="AA38" s="29"/>
      <c r="AB38" s="29"/>
      <c r="AC38" s="29"/>
      <c r="AD38" s="29"/>
      <c r="AE38" s="29"/>
      <c r="AF38" s="29"/>
      <c r="AG38" s="29"/>
      <c r="AH38" s="29"/>
      <c r="AI38" s="29"/>
      <c r="AJ38" s="29"/>
      <c r="AK38" s="29"/>
      <c r="AL38" s="29"/>
    </row>
    <row r="39" spans="1:38" ht="21" customHeight="1" thickBot="1" x14ac:dyDescent="0.35">
      <c r="A39" s="129" t="s">
        <v>5</v>
      </c>
      <c r="B39" s="142" t="s">
        <v>29</v>
      </c>
      <c r="C39" s="142" t="s">
        <v>6</v>
      </c>
      <c r="D39" s="129" t="s">
        <v>121</v>
      </c>
      <c r="E39" s="142" t="s">
        <v>29</v>
      </c>
      <c r="F39" s="142" t="s">
        <v>6</v>
      </c>
      <c r="G39" s="129" t="s">
        <v>121</v>
      </c>
      <c r="H39" s="142" t="s">
        <v>29</v>
      </c>
      <c r="I39" s="142" t="s">
        <v>6</v>
      </c>
      <c r="J39" s="390"/>
      <c r="K39" s="391"/>
      <c r="L39" s="391"/>
      <c r="M39" s="391"/>
      <c r="N39" s="391"/>
      <c r="O39" s="392"/>
    </row>
    <row r="40" spans="1:38" ht="21" customHeight="1" thickBot="1" x14ac:dyDescent="0.35">
      <c r="A40" s="129" t="s">
        <v>114</v>
      </c>
      <c r="B40" s="151">
        <f>Data!V4</f>
        <v>0</v>
      </c>
      <c r="C40" s="151"/>
      <c r="D40" s="129" t="s">
        <v>115</v>
      </c>
      <c r="E40" s="155">
        <f>Data!V5</f>
        <v>0</v>
      </c>
      <c r="F40" s="154">
        <f>Data!V6</f>
        <v>0</v>
      </c>
      <c r="G40" s="153" t="s">
        <v>116</v>
      </c>
      <c r="H40" s="155">
        <f>Data!BC7</f>
        <v>0</v>
      </c>
      <c r="I40" s="154" t="e">
        <f>Data!#REF!</f>
        <v>#REF!</v>
      </c>
      <c r="J40" s="393"/>
      <c r="K40" s="394"/>
      <c r="L40" s="394"/>
      <c r="M40" s="394"/>
      <c r="N40" s="394"/>
      <c r="O40" s="395"/>
    </row>
    <row r="41" spans="1:38" ht="21" customHeight="1" x14ac:dyDescent="0.3">
      <c r="A41" s="306" t="s">
        <v>67</v>
      </c>
      <c r="B41" s="307"/>
      <c r="C41" s="307"/>
      <c r="D41" s="3"/>
      <c r="E41" s="3"/>
      <c r="F41" s="3"/>
      <c r="G41" s="166"/>
      <c r="H41" s="166"/>
      <c r="I41" s="166"/>
      <c r="J41" s="166"/>
      <c r="K41" s="166"/>
      <c r="L41" s="3"/>
      <c r="M41" s="3"/>
      <c r="N41" s="3"/>
      <c r="O41" s="37"/>
    </row>
    <row r="42" spans="1:38" ht="21" customHeight="1" x14ac:dyDescent="0.25">
      <c r="A42" s="381" t="s">
        <v>150</v>
      </c>
      <c r="B42" s="382"/>
      <c r="C42" s="382"/>
      <c r="D42" s="126"/>
      <c r="E42" s="127"/>
      <c r="F42" s="3"/>
      <c r="G42" s="166"/>
      <c r="H42" s="166"/>
      <c r="I42" s="166"/>
      <c r="J42" s="166"/>
      <c r="K42" s="166"/>
      <c r="L42" s="3"/>
      <c r="M42" s="3"/>
      <c r="N42" s="3"/>
      <c r="O42" s="37"/>
    </row>
    <row r="43" spans="1:38" ht="21" customHeight="1" x14ac:dyDescent="0.25">
      <c r="A43" s="383"/>
      <c r="B43" s="384"/>
      <c r="C43" s="384"/>
      <c r="D43" s="126"/>
      <c r="E43" s="127"/>
      <c r="F43" s="3"/>
      <c r="G43" s="166"/>
      <c r="H43" s="166"/>
      <c r="I43" s="166"/>
      <c r="J43" s="166"/>
      <c r="K43" s="166"/>
      <c r="L43" s="3"/>
      <c r="M43" s="3"/>
      <c r="N43" s="3"/>
      <c r="O43" s="37"/>
    </row>
    <row r="44" spans="1:38" ht="21" customHeight="1" x14ac:dyDescent="0.25">
      <c r="A44" s="383"/>
      <c r="B44" s="384"/>
      <c r="C44" s="384"/>
      <c r="D44" s="127"/>
      <c r="E44" s="127"/>
      <c r="F44" s="3"/>
      <c r="G44" s="166"/>
      <c r="H44" s="166"/>
      <c r="I44" s="166"/>
      <c r="J44" s="166"/>
      <c r="K44" s="166"/>
      <c r="L44" s="3"/>
      <c r="M44" s="3"/>
      <c r="N44" s="3"/>
      <c r="O44" s="37"/>
      <c r="Q44" s="130"/>
    </row>
    <row r="45" spans="1:38" ht="21" customHeight="1" x14ac:dyDescent="0.25">
      <c r="A45" s="383"/>
      <c r="B45" s="384"/>
      <c r="C45" s="384"/>
      <c r="D45" s="127"/>
      <c r="E45" s="127"/>
      <c r="F45" s="3"/>
      <c r="G45" s="166"/>
      <c r="H45" s="166"/>
      <c r="I45" s="166"/>
      <c r="J45" s="166"/>
      <c r="K45" s="166"/>
      <c r="L45" s="3"/>
      <c r="M45" s="3"/>
      <c r="N45" s="3"/>
      <c r="O45" s="37"/>
    </row>
    <row r="46" spans="1:38" ht="21" customHeight="1" x14ac:dyDescent="0.25">
      <c r="A46" s="383"/>
      <c r="B46" s="384"/>
      <c r="C46" s="384"/>
      <c r="D46" s="127"/>
      <c r="E46" s="127"/>
      <c r="F46" s="3"/>
      <c r="G46" s="166"/>
      <c r="H46" s="166"/>
      <c r="I46" s="166"/>
      <c r="J46" s="166"/>
      <c r="K46" s="166"/>
      <c r="L46" s="3"/>
      <c r="M46" s="3"/>
      <c r="N46" s="3"/>
      <c r="O46" s="37"/>
    </row>
    <row r="47" spans="1:38" ht="21" customHeight="1" thickBot="1" x14ac:dyDescent="0.3">
      <c r="A47" s="385"/>
      <c r="B47" s="386"/>
      <c r="C47" s="386"/>
      <c r="D47" s="3"/>
      <c r="E47" s="3"/>
      <c r="F47" s="3"/>
      <c r="G47" s="166"/>
      <c r="H47" s="166"/>
      <c r="I47" s="166"/>
      <c r="J47" s="166"/>
      <c r="K47" s="166"/>
      <c r="L47" s="3"/>
      <c r="M47" s="3"/>
      <c r="N47" s="3"/>
      <c r="O47" s="37"/>
    </row>
    <row r="48" spans="1:38" ht="21" customHeight="1" x14ac:dyDescent="0.3">
      <c r="A48" s="306" t="s">
        <v>60</v>
      </c>
      <c r="B48" s="317"/>
      <c r="C48" s="159" t="s">
        <v>61</v>
      </c>
      <c r="D48" s="167"/>
      <c r="E48" s="167"/>
      <c r="F48" s="3"/>
      <c r="G48" s="166"/>
      <c r="H48" s="166"/>
      <c r="I48" s="166"/>
      <c r="J48" s="166"/>
      <c r="K48" s="166"/>
      <c r="L48" s="3"/>
      <c r="M48" s="3"/>
      <c r="N48" s="3"/>
      <c r="O48" s="37"/>
    </row>
    <row r="49" spans="1:38" ht="21" customHeight="1" x14ac:dyDescent="0.25">
      <c r="A49" s="377" t="s">
        <v>145</v>
      </c>
      <c r="B49" s="378"/>
      <c r="C49" s="49"/>
      <c r="D49" s="3"/>
      <c r="E49" s="3"/>
      <c r="F49" s="3"/>
      <c r="G49" s="166"/>
      <c r="H49" s="166"/>
      <c r="I49" s="166"/>
      <c r="J49" s="166"/>
      <c r="K49" s="166"/>
      <c r="L49" s="3"/>
      <c r="M49" s="3"/>
      <c r="N49" s="3"/>
      <c r="O49" s="37"/>
    </row>
    <row r="50" spans="1:38" ht="21" customHeight="1" x14ac:dyDescent="0.25">
      <c r="A50" s="373"/>
      <c r="B50" s="374"/>
      <c r="C50" s="49"/>
      <c r="D50" s="3"/>
      <c r="E50" s="3"/>
      <c r="F50" s="3"/>
      <c r="G50" s="166"/>
      <c r="H50" s="166"/>
      <c r="I50" s="166"/>
      <c r="J50" s="166"/>
      <c r="K50" s="166"/>
      <c r="L50" s="3"/>
      <c r="M50" s="3"/>
      <c r="N50" s="3"/>
      <c r="O50" s="37"/>
    </row>
    <row r="51" spans="1:38" ht="21" customHeight="1" x14ac:dyDescent="0.25">
      <c r="A51" s="373"/>
      <c r="B51" s="374"/>
      <c r="C51" s="49"/>
      <c r="D51" s="3"/>
      <c r="E51" s="3"/>
      <c r="F51" s="3"/>
      <c r="G51" s="166"/>
      <c r="H51" s="166"/>
      <c r="I51" s="166"/>
      <c r="J51" s="166"/>
      <c r="K51" s="166"/>
      <c r="L51" s="3"/>
      <c r="M51" s="3"/>
      <c r="N51" s="3"/>
      <c r="O51" s="37"/>
    </row>
    <row r="52" spans="1:38" ht="21" customHeight="1" thickBot="1" x14ac:dyDescent="0.3">
      <c r="A52" s="375"/>
      <c r="B52" s="376"/>
      <c r="C52" s="50"/>
      <c r="D52" s="3"/>
      <c r="E52" s="3"/>
      <c r="F52" s="3"/>
      <c r="G52" s="3"/>
      <c r="H52" s="3"/>
      <c r="I52" s="3"/>
      <c r="J52" s="3"/>
      <c r="K52" s="3"/>
      <c r="L52" s="3"/>
      <c r="M52" s="3"/>
      <c r="N52" s="3"/>
      <c r="O52" s="37"/>
    </row>
    <row r="53" spans="1:38" ht="21" customHeight="1" x14ac:dyDescent="0.3">
      <c r="A53" s="306" t="s">
        <v>64</v>
      </c>
      <c r="B53" s="307"/>
      <c r="C53" s="143"/>
      <c r="D53" s="3"/>
      <c r="E53" s="3"/>
      <c r="F53" s="3"/>
      <c r="G53" s="3"/>
      <c r="H53" s="3"/>
      <c r="I53" s="3"/>
      <c r="J53" s="3"/>
      <c r="K53" s="3"/>
      <c r="L53" s="3"/>
      <c r="M53" s="3"/>
      <c r="N53" s="3"/>
      <c r="O53" s="37"/>
    </row>
    <row r="54" spans="1:38" ht="21" customHeight="1" x14ac:dyDescent="0.3">
      <c r="A54" s="341" t="s">
        <v>120</v>
      </c>
      <c r="B54" s="342"/>
      <c r="C54" s="19" t="s">
        <v>66</v>
      </c>
      <c r="D54" s="3"/>
      <c r="E54" s="3"/>
      <c r="F54" s="3"/>
      <c r="G54" s="3"/>
      <c r="H54" s="3"/>
      <c r="I54" s="3"/>
      <c r="J54" s="3"/>
      <c r="K54" s="3"/>
      <c r="L54" s="3"/>
      <c r="M54" s="3"/>
      <c r="N54" s="3"/>
      <c r="O54" s="37"/>
    </row>
    <row r="55" spans="1:38" ht="21" customHeight="1" x14ac:dyDescent="0.3">
      <c r="A55" s="187"/>
      <c r="B55" s="188"/>
      <c r="C55" s="19"/>
      <c r="D55" s="3"/>
      <c r="E55" s="3"/>
      <c r="F55" s="3"/>
      <c r="G55" s="3"/>
      <c r="H55" s="3"/>
      <c r="I55" s="3"/>
      <c r="J55" s="3"/>
      <c r="K55" s="3"/>
      <c r="L55" s="3"/>
      <c r="M55" s="3"/>
      <c r="N55" s="3"/>
      <c r="O55" s="37"/>
    </row>
    <row r="56" spans="1:38" ht="21" customHeight="1" x14ac:dyDescent="0.3">
      <c r="A56" s="187"/>
      <c r="B56" s="188"/>
      <c r="C56" s="19"/>
      <c r="D56" s="3"/>
      <c r="E56" s="3"/>
      <c r="F56" s="3"/>
      <c r="G56" s="3"/>
      <c r="H56" s="3"/>
      <c r="I56" s="3"/>
      <c r="J56" s="3"/>
      <c r="K56" s="3"/>
      <c r="L56" s="3"/>
      <c r="M56" s="3"/>
      <c r="N56" s="3"/>
      <c r="O56" s="37"/>
    </row>
    <row r="57" spans="1:38" ht="21" customHeight="1" x14ac:dyDescent="0.3">
      <c r="A57" s="341" t="s">
        <v>126</v>
      </c>
      <c r="B57" s="342"/>
      <c r="C57" s="19" t="s">
        <v>65</v>
      </c>
      <c r="D57" s="3"/>
      <c r="E57" s="3"/>
      <c r="F57" s="3"/>
      <c r="G57" s="3"/>
      <c r="H57" s="3"/>
      <c r="I57" s="3"/>
      <c r="J57" s="3"/>
      <c r="K57" s="3"/>
      <c r="L57" s="3"/>
      <c r="M57" s="3"/>
      <c r="N57" s="3"/>
      <c r="O57" s="37"/>
    </row>
    <row r="58" spans="1:38" ht="21" customHeight="1" thickBot="1" x14ac:dyDescent="0.35">
      <c r="A58" s="379" t="s">
        <v>146</v>
      </c>
      <c r="B58" s="380"/>
      <c r="C58" s="20" t="s">
        <v>65</v>
      </c>
      <c r="D58" s="3"/>
      <c r="E58" s="3"/>
      <c r="F58" s="3"/>
      <c r="G58" s="3"/>
      <c r="H58" s="3"/>
      <c r="I58" s="3"/>
      <c r="J58" s="3"/>
      <c r="K58" s="3"/>
      <c r="L58" s="3"/>
      <c r="M58" s="3"/>
      <c r="N58" s="3"/>
      <c r="O58" s="37"/>
    </row>
    <row r="59" spans="1:38" s="38" customFormat="1" ht="28.2" customHeight="1" thickBot="1" x14ac:dyDescent="0.3">
      <c r="A59" s="387" t="s">
        <v>122</v>
      </c>
      <c r="B59" s="388"/>
      <c r="C59" s="388"/>
      <c r="D59" s="387"/>
      <c r="E59" s="388"/>
      <c r="F59" s="388"/>
      <c r="G59" s="388"/>
      <c r="H59" s="388"/>
      <c r="I59" s="388"/>
      <c r="J59" s="388"/>
      <c r="K59" s="388"/>
      <c r="L59" s="388"/>
      <c r="M59" s="388"/>
      <c r="N59" s="388"/>
      <c r="O59" s="389"/>
      <c r="S59" s="29"/>
      <c r="T59" s="29"/>
      <c r="U59" s="29"/>
      <c r="V59" s="29"/>
      <c r="W59" s="29"/>
      <c r="X59" s="29"/>
      <c r="Y59" s="29"/>
      <c r="Z59" s="29"/>
      <c r="AA59" s="29"/>
      <c r="AB59" s="29"/>
      <c r="AC59" s="29"/>
      <c r="AD59" s="29"/>
      <c r="AE59" s="29"/>
      <c r="AF59" s="29"/>
      <c r="AG59" s="29"/>
      <c r="AH59" s="29"/>
      <c r="AI59" s="29"/>
      <c r="AJ59" s="29"/>
      <c r="AK59" s="29"/>
      <c r="AL59" s="29"/>
    </row>
    <row r="60" spans="1:38" ht="21" customHeight="1" thickBot="1" x14ac:dyDescent="0.35">
      <c r="A60" s="129" t="s">
        <v>5</v>
      </c>
      <c r="B60" s="142" t="s">
        <v>29</v>
      </c>
      <c r="C60" s="142" t="s">
        <v>6</v>
      </c>
      <c r="D60" s="129" t="s">
        <v>122</v>
      </c>
      <c r="E60" s="142" t="s">
        <v>29</v>
      </c>
      <c r="F60" s="142" t="s">
        <v>6</v>
      </c>
      <c r="G60" s="129" t="s">
        <v>122</v>
      </c>
      <c r="H60" s="142" t="s">
        <v>29</v>
      </c>
      <c r="I60" s="142" t="s">
        <v>6</v>
      </c>
      <c r="J60" s="390"/>
      <c r="K60" s="391"/>
      <c r="L60" s="391"/>
      <c r="M60" s="391"/>
      <c r="N60" s="391"/>
      <c r="O60" s="392"/>
    </row>
    <row r="61" spans="1:38" ht="21" customHeight="1" thickBot="1" x14ac:dyDescent="0.35">
      <c r="A61" s="129" t="s">
        <v>114</v>
      </c>
      <c r="B61" s="151" t="e">
        <f ca="1">Data!BC22</f>
        <v>#REF!</v>
      </c>
      <c r="C61" s="151"/>
      <c r="D61" s="129" t="s">
        <v>115</v>
      </c>
      <c r="E61" s="155" t="e">
        <f ca="1">Data!BC23</f>
        <v>#REF!</v>
      </c>
      <c r="F61" s="154" t="e">
        <f ca="1">Data!BC24</f>
        <v>#REF!</v>
      </c>
      <c r="G61" s="153" t="s">
        <v>116</v>
      </c>
      <c r="H61" s="155" t="e">
        <f ca="1">Data!BC25</f>
        <v>#REF!</v>
      </c>
      <c r="I61" s="154" t="e">
        <f>Data!#REF!</f>
        <v>#REF!</v>
      </c>
      <c r="J61" s="393"/>
      <c r="K61" s="394"/>
      <c r="L61" s="394"/>
      <c r="M61" s="394"/>
      <c r="N61" s="394"/>
      <c r="O61" s="395"/>
    </row>
    <row r="62" spans="1:38" ht="21" customHeight="1" x14ac:dyDescent="0.3">
      <c r="A62" s="306" t="s">
        <v>67</v>
      </c>
      <c r="B62" s="307"/>
      <c r="C62" s="307"/>
      <c r="D62" s="3"/>
      <c r="E62" s="3"/>
      <c r="F62" s="3"/>
      <c r="G62" s="166"/>
      <c r="H62" s="166"/>
      <c r="I62" s="166"/>
      <c r="J62" s="166"/>
      <c r="K62" s="166"/>
      <c r="L62" s="3"/>
      <c r="M62" s="3"/>
      <c r="N62" s="3"/>
      <c r="O62" s="37"/>
    </row>
    <row r="63" spans="1:38" ht="21" customHeight="1" x14ac:dyDescent="0.25">
      <c r="A63" s="381" t="s">
        <v>150</v>
      </c>
      <c r="B63" s="382"/>
      <c r="C63" s="382"/>
      <c r="D63" s="126"/>
      <c r="E63" s="127"/>
      <c r="F63" s="3"/>
      <c r="G63" s="166"/>
      <c r="H63" s="166"/>
      <c r="I63" s="166"/>
      <c r="J63" s="166"/>
      <c r="K63" s="166"/>
      <c r="L63" s="3"/>
      <c r="M63" s="3"/>
      <c r="N63" s="3"/>
      <c r="O63" s="37"/>
    </row>
    <row r="64" spans="1:38" ht="21" customHeight="1" x14ac:dyDescent="0.25">
      <c r="A64" s="383"/>
      <c r="B64" s="384"/>
      <c r="C64" s="384"/>
      <c r="D64" s="126"/>
      <c r="E64" s="127"/>
      <c r="F64" s="3"/>
      <c r="G64" s="166"/>
      <c r="H64" s="166"/>
      <c r="I64" s="166"/>
      <c r="J64" s="166"/>
      <c r="K64" s="166"/>
      <c r="L64" s="3"/>
      <c r="M64" s="3"/>
      <c r="N64" s="3"/>
      <c r="O64" s="37"/>
    </row>
    <row r="65" spans="1:17" ht="21" customHeight="1" x14ac:dyDescent="0.25">
      <c r="A65" s="383"/>
      <c r="B65" s="384"/>
      <c r="C65" s="384"/>
      <c r="D65" s="127"/>
      <c r="E65" s="127"/>
      <c r="F65" s="3"/>
      <c r="G65" s="166"/>
      <c r="H65" s="166"/>
      <c r="I65" s="166"/>
      <c r="J65" s="166"/>
      <c r="K65" s="166"/>
      <c r="L65" s="3"/>
      <c r="M65" s="3"/>
      <c r="N65" s="3"/>
      <c r="O65" s="37"/>
      <c r="Q65" s="130"/>
    </row>
    <row r="66" spans="1:17" ht="21" customHeight="1" x14ac:dyDescent="0.25">
      <c r="A66" s="383"/>
      <c r="B66" s="384"/>
      <c r="C66" s="384"/>
      <c r="D66" s="127"/>
      <c r="E66" s="127"/>
      <c r="F66" s="3"/>
      <c r="G66" s="166"/>
      <c r="H66" s="166"/>
      <c r="I66" s="166"/>
      <c r="J66" s="166"/>
      <c r="K66" s="166"/>
      <c r="L66" s="3"/>
      <c r="M66" s="3"/>
      <c r="N66" s="3"/>
      <c r="O66" s="37"/>
    </row>
    <row r="67" spans="1:17" ht="21" customHeight="1" x14ac:dyDescent="0.25">
      <c r="A67" s="383"/>
      <c r="B67" s="384"/>
      <c r="C67" s="384"/>
      <c r="D67" s="127"/>
      <c r="E67" s="127"/>
      <c r="F67" s="3"/>
      <c r="G67" s="166"/>
      <c r="H67" s="166"/>
      <c r="I67" s="166"/>
      <c r="J67" s="166"/>
      <c r="K67" s="166"/>
      <c r="L67" s="3"/>
      <c r="M67" s="3"/>
      <c r="N67" s="3"/>
      <c r="O67" s="37"/>
    </row>
    <row r="68" spans="1:17" ht="21" customHeight="1" thickBot="1" x14ac:dyDescent="0.3">
      <c r="A68" s="385"/>
      <c r="B68" s="386"/>
      <c r="C68" s="386"/>
      <c r="D68" s="3"/>
      <c r="E68" s="3"/>
      <c r="F68" s="3"/>
      <c r="G68" s="166"/>
      <c r="H68" s="166"/>
      <c r="I68" s="166"/>
      <c r="J68" s="166"/>
      <c r="K68" s="166"/>
      <c r="L68" s="3"/>
      <c r="M68" s="3"/>
      <c r="N68" s="3"/>
      <c r="O68" s="37"/>
    </row>
    <row r="69" spans="1:17" ht="21" customHeight="1" x14ac:dyDescent="0.3">
      <c r="A69" s="306" t="s">
        <v>60</v>
      </c>
      <c r="B69" s="317"/>
      <c r="C69" s="159" t="s">
        <v>61</v>
      </c>
      <c r="D69" s="167"/>
      <c r="E69" s="167"/>
      <c r="F69" s="3"/>
      <c r="G69" s="166"/>
      <c r="H69" s="166"/>
      <c r="I69" s="166"/>
      <c r="J69" s="166"/>
      <c r="K69" s="166"/>
      <c r="L69" s="3"/>
      <c r="M69" s="3"/>
      <c r="N69" s="3"/>
      <c r="O69" s="37"/>
    </row>
    <row r="70" spans="1:17" ht="21" customHeight="1" x14ac:dyDescent="0.25">
      <c r="A70" s="377" t="s">
        <v>145</v>
      </c>
      <c r="B70" s="378"/>
      <c r="C70" s="49"/>
      <c r="D70" s="3"/>
      <c r="E70" s="3"/>
      <c r="F70" s="3"/>
      <c r="G70" s="166"/>
      <c r="H70" s="166"/>
      <c r="I70" s="166"/>
      <c r="J70" s="166"/>
      <c r="K70" s="166"/>
      <c r="L70" s="3"/>
      <c r="M70" s="3"/>
      <c r="N70" s="3"/>
      <c r="O70" s="37"/>
    </row>
    <row r="71" spans="1:17" ht="21" customHeight="1" x14ac:dyDescent="0.25">
      <c r="A71" s="373"/>
      <c r="B71" s="374"/>
      <c r="C71" s="49"/>
      <c r="D71" s="3"/>
      <c r="E71" s="3"/>
      <c r="F71" s="3"/>
      <c r="G71" s="166"/>
      <c r="H71" s="166"/>
      <c r="I71" s="166"/>
      <c r="J71" s="166"/>
      <c r="K71" s="166"/>
      <c r="L71" s="3"/>
      <c r="M71" s="3"/>
      <c r="N71" s="3"/>
      <c r="O71" s="37"/>
    </row>
    <row r="72" spans="1:17" ht="21" customHeight="1" x14ac:dyDescent="0.25">
      <c r="A72" s="373"/>
      <c r="B72" s="374"/>
      <c r="C72" s="49"/>
      <c r="D72" s="3"/>
      <c r="E72" s="3"/>
      <c r="F72" s="3"/>
      <c r="G72" s="166"/>
      <c r="H72" s="166"/>
      <c r="I72" s="166"/>
      <c r="J72" s="166"/>
      <c r="K72" s="166"/>
      <c r="L72" s="3"/>
      <c r="M72" s="3"/>
      <c r="N72" s="3"/>
      <c r="O72" s="37"/>
    </row>
    <row r="73" spans="1:17" ht="21" customHeight="1" thickBot="1" x14ac:dyDescent="0.3">
      <c r="A73" s="375"/>
      <c r="B73" s="376"/>
      <c r="C73" s="50"/>
      <c r="D73" s="3"/>
      <c r="E73" s="3"/>
      <c r="F73" s="3"/>
      <c r="G73" s="3"/>
      <c r="H73" s="3"/>
      <c r="I73" s="3"/>
      <c r="J73" s="3"/>
      <c r="K73" s="3"/>
      <c r="L73" s="3"/>
      <c r="M73" s="3"/>
      <c r="N73" s="3"/>
      <c r="O73" s="37"/>
    </row>
    <row r="74" spans="1:17" ht="21" customHeight="1" x14ac:dyDescent="0.3">
      <c r="A74" s="306" t="s">
        <v>64</v>
      </c>
      <c r="B74" s="307"/>
      <c r="C74" s="143"/>
      <c r="D74" s="3"/>
      <c r="E74" s="3"/>
      <c r="F74" s="3"/>
      <c r="G74" s="3"/>
      <c r="H74" s="3"/>
      <c r="I74" s="3"/>
      <c r="J74" s="3"/>
      <c r="K74" s="3"/>
      <c r="L74" s="3"/>
      <c r="M74" s="3"/>
      <c r="N74" s="3"/>
      <c r="O74" s="37"/>
    </row>
    <row r="75" spans="1:17" ht="21" customHeight="1" x14ac:dyDescent="0.3">
      <c r="A75" s="341" t="s">
        <v>120</v>
      </c>
      <c r="B75" s="342"/>
      <c r="C75" s="19" t="s">
        <v>66</v>
      </c>
      <c r="D75" s="3"/>
      <c r="E75" s="3"/>
      <c r="F75" s="3"/>
      <c r="G75" s="3"/>
      <c r="H75" s="3"/>
      <c r="I75" s="3"/>
      <c r="J75" s="3"/>
      <c r="K75" s="3"/>
      <c r="L75" s="3"/>
      <c r="M75" s="3"/>
      <c r="N75" s="3"/>
      <c r="O75" s="37"/>
    </row>
    <row r="76" spans="1:17" ht="21" customHeight="1" x14ac:dyDescent="0.3">
      <c r="A76" s="187"/>
      <c r="B76" s="188"/>
      <c r="C76" s="19"/>
      <c r="D76" s="3"/>
      <c r="E76" s="3"/>
      <c r="F76" s="3"/>
      <c r="G76" s="3"/>
      <c r="H76" s="3"/>
      <c r="I76" s="3"/>
      <c r="J76" s="3"/>
      <c r="K76" s="3"/>
      <c r="L76" s="3"/>
      <c r="M76" s="3"/>
      <c r="N76" s="3"/>
      <c r="O76" s="37"/>
    </row>
    <row r="77" spans="1:17" ht="21" customHeight="1" x14ac:dyDescent="0.3">
      <c r="A77" s="187"/>
      <c r="B77" s="188"/>
      <c r="C77" s="19"/>
      <c r="D77" s="3"/>
      <c r="E77" s="3"/>
      <c r="F77" s="3"/>
      <c r="G77" s="3"/>
      <c r="H77" s="3"/>
      <c r="I77" s="3"/>
      <c r="J77" s="3"/>
      <c r="K77" s="3"/>
      <c r="L77" s="3"/>
      <c r="M77" s="3"/>
      <c r="N77" s="3"/>
      <c r="O77" s="37"/>
    </row>
    <row r="78" spans="1:17" ht="21" customHeight="1" x14ac:dyDescent="0.3">
      <c r="A78" s="341" t="s">
        <v>126</v>
      </c>
      <c r="B78" s="342"/>
      <c r="C78" s="19" t="s">
        <v>65</v>
      </c>
      <c r="D78" s="3"/>
      <c r="E78" s="3"/>
      <c r="F78" s="3"/>
      <c r="G78" s="3"/>
      <c r="H78" s="3"/>
      <c r="I78" s="3"/>
      <c r="J78" s="3"/>
      <c r="K78" s="3"/>
      <c r="L78" s="3"/>
      <c r="M78" s="3"/>
      <c r="N78" s="3"/>
      <c r="O78" s="37"/>
    </row>
    <row r="79" spans="1:17" ht="21" customHeight="1" thickBot="1" x14ac:dyDescent="0.35">
      <c r="A79" s="379" t="s">
        <v>146</v>
      </c>
      <c r="B79" s="380"/>
      <c r="C79" s="20" t="s">
        <v>65</v>
      </c>
      <c r="D79" s="3"/>
      <c r="E79" s="3"/>
      <c r="F79" s="3"/>
      <c r="G79" s="3"/>
      <c r="H79" s="3"/>
      <c r="I79" s="3"/>
      <c r="J79" s="3"/>
      <c r="K79" s="3"/>
      <c r="L79" s="3"/>
      <c r="M79" s="3"/>
      <c r="N79" s="3"/>
      <c r="O79" s="37"/>
    </row>
    <row r="80" spans="1:17" s="38" customFormat="1" ht="28.2" customHeight="1" thickBot="1" x14ac:dyDescent="0.3">
      <c r="A80" s="387" t="s">
        <v>123</v>
      </c>
      <c r="B80" s="388"/>
      <c r="C80" s="388"/>
      <c r="D80" s="387"/>
      <c r="E80" s="388"/>
      <c r="F80" s="388"/>
      <c r="G80" s="388"/>
      <c r="H80" s="388"/>
      <c r="I80" s="388"/>
      <c r="J80" s="388"/>
      <c r="K80" s="388"/>
      <c r="L80" s="388"/>
      <c r="M80" s="388"/>
      <c r="N80" s="388"/>
      <c r="O80" s="389"/>
    </row>
    <row r="81" spans="1:17" ht="21" customHeight="1" thickBot="1" x14ac:dyDescent="0.35">
      <c r="A81" s="129" t="s">
        <v>119</v>
      </c>
      <c r="B81" s="142" t="s">
        <v>29</v>
      </c>
      <c r="C81" s="142" t="s">
        <v>6</v>
      </c>
      <c r="D81" s="129" t="s">
        <v>123</v>
      </c>
      <c r="E81" s="142" t="s">
        <v>29</v>
      </c>
      <c r="F81" s="142" t="s">
        <v>6</v>
      </c>
      <c r="G81" s="129" t="s">
        <v>123</v>
      </c>
      <c r="H81" s="142" t="s">
        <v>29</v>
      </c>
      <c r="I81" s="142" t="s">
        <v>6</v>
      </c>
      <c r="J81" s="390"/>
      <c r="K81" s="391"/>
      <c r="L81" s="391"/>
      <c r="M81" s="391"/>
      <c r="N81" s="391"/>
      <c r="O81" s="392"/>
    </row>
    <row r="82" spans="1:17" ht="21" customHeight="1" thickBot="1" x14ac:dyDescent="0.35">
      <c r="A82" s="129" t="s">
        <v>114</v>
      </c>
      <c r="B82" s="151" t="e">
        <f>Data!BC41</f>
        <v>#REF!</v>
      </c>
      <c r="C82" s="151"/>
      <c r="D82" s="129" t="s">
        <v>115</v>
      </c>
      <c r="E82" s="155">
        <f>Data!BC42</f>
        <v>0</v>
      </c>
      <c r="F82" s="154">
        <f>Data!BC43</f>
        <v>0</v>
      </c>
      <c r="G82" s="153" t="s">
        <v>116</v>
      </c>
      <c r="H82" s="155">
        <f>Data!BC44</f>
        <v>0</v>
      </c>
      <c r="I82" s="154" t="e">
        <f>Data!#REF!</f>
        <v>#REF!</v>
      </c>
      <c r="J82" s="393"/>
      <c r="K82" s="394"/>
      <c r="L82" s="394"/>
      <c r="M82" s="394"/>
      <c r="N82" s="394"/>
      <c r="O82" s="395"/>
    </row>
    <row r="83" spans="1:17" ht="21" customHeight="1" x14ac:dyDescent="0.3">
      <c r="A83" s="306" t="s">
        <v>67</v>
      </c>
      <c r="B83" s="307"/>
      <c r="C83" s="307"/>
      <c r="D83" s="3"/>
      <c r="E83" s="3"/>
      <c r="F83" s="3"/>
      <c r="G83" s="166"/>
      <c r="H83" s="166"/>
      <c r="I83" s="166"/>
      <c r="J83" s="166"/>
      <c r="K83" s="166"/>
      <c r="L83" s="3"/>
      <c r="M83" s="3"/>
      <c r="N83" s="3"/>
      <c r="O83" s="37"/>
    </row>
    <row r="84" spans="1:17" ht="21" customHeight="1" x14ac:dyDescent="0.25">
      <c r="A84" s="381" t="s">
        <v>150</v>
      </c>
      <c r="B84" s="382"/>
      <c r="C84" s="382"/>
      <c r="D84" s="126"/>
      <c r="E84" s="127"/>
      <c r="F84" s="3"/>
      <c r="G84" s="166"/>
      <c r="H84" s="166"/>
      <c r="I84" s="166"/>
      <c r="J84" s="166"/>
      <c r="K84" s="166"/>
      <c r="L84" s="3"/>
      <c r="M84" s="3"/>
      <c r="N84" s="3"/>
      <c r="O84" s="37"/>
    </row>
    <row r="85" spans="1:17" ht="21" customHeight="1" x14ac:dyDescent="0.25">
      <c r="A85" s="383"/>
      <c r="B85" s="384"/>
      <c r="C85" s="384"/>
      <c r="D85" s="126"/>
      <c r="E85" s="127"/>
      <c r="F85" s="3"/>
      <c r="G85" s="166"/>
      <c r="H85" s="166"/>
      <c r="I85" s="166"/>
      <c r="J85" s="166"/>
      <c r="K85" s="166"/>
      <c r="L85" s="3"/>
      <c r="M85" s="3"/>
      <c r="N85" s="3"/>
      <c r="O85" s="37"/>
    </row>
    <row r="86" spans="1:17" ht="21" customHeight="1" x14ac:dyDescent="0.25">
      <c r="A86" s="383"/>
      <c r="B86" s="384"/>
      <c r="C86" s="384"/>
      <c r="D86" s="127"/>
      <c r="E86" s="127"/>
      <c r="F86" s="3"/>
      <c r="G86" s="166"/>
      <c r="H86" s="166"/>
      <c r="I86" s="166"/>
      <c r="J86" s="166"/>
      <c r="K86" s="166"/>
      <c r="L86" s="3"/>
      <c r="M86" s="3"/>
      <c r="N86" s="3"/>
      <c r="O86" s="37"/>
      <c r="Q86" s="130"/>
    </row>
    <row r="87" spans="1:17" ht="21" customHeight="1" x14ac:dyDescent="0.25">
      <c r="A87" s="383"/>
      <c r="B87" s="384"/>
      <c r="C87" s="384"/>
      <c r="D87" s="127"/>
      <c r="E87" s="127"/>
      <c r="F87" s="3"/>
      <c r="G87" s="166"/>
      <c r="H87" s="166"/>
      <c r="I87" s="166"/>
      <c r="J87" s="166"/>
      <c r="K87" s="166"/>
      <c r="L87" s="3"/>
      <c r="M87" s="3"/>
      <c r="N87" s="3"/>
      <c r="O87" s="37"/>
    </row>
    <row r="88" spans="1:17" ht="21" customHeight="1" x14ac:dyDescent="0.25">
      <c r="A88" s="383"/>
      <c r="B88" s="384"/>
      <c r="C88" s="384"/>
      <c r="D88" s="127"/>
      <c r="E88" s="127"/>
      <c r="F88" s="3"/>
      <c r="G88" s="166"/>
      <c r="H88" s="166"/>
      <c r="I88" s="166"/>
      <c r="J88" s="166"/>
      <c r="K88" s="166"/>
      <c r="L88" s="3"/>
      <c r="M88" s="3"/>
      <c r="N88" s="3"/>
      <c r="O88" s="37"/>
    </row>
    <row r="89" spans="1:17" ht="21" customHeight="1" thickBot="1" x14ac:dyDescent="0.3">
      <c r="A89" s="385"/>
      <c r="B89" s="386"/>
      <c r="C89" s="386"/>
      <c r="D89" s="3"/>
      <c r="E89" s="3"/>
      <c r="F89" s="3"/>
      <c r="G89" s="166"/>
      <c r="H89" s="166"/>
      <c r="I89" s="166"/>
      <c r="J89" s="166"/>
      <c r="K89" s="166"/>
      <c r="L89" s="3"/>
      <c r="M89" s="3"/>
      <c r="N89" s="3"/>
      <c r="O89" s="37"/>
    </row>
    <row r="90" spans="1:17" ht="21" customHeight="1" x14ac:dyDescent="0.3">
      <c r="A90" s="306" t="s">
        <v>60</v>
      </c>
      <c r="B90" s="317"/>
      <c r="C90" s="159" t="s">
        <v>61</v>
      </c>
      <c r="D90" s="167"/>
      <c r="E90" s="167"/>
      <c r="F90" s="3"/>
      <c r="G90" s="166"/>
      <c r="H90" s="166"/>
      <c r="I90" s="166"/>
      <c r="J90" s="166"/>
      <c r="K90" s="166"/>
      <c r="L90" s="3"/>
      <c r="M90" s="3"/>
      <c r="N90" s="3"/>
      <c r="O90" s="37"/>
    </row>
    <row r="91" spans="1:17" ht="21" customHeight="1" x14ac:dyDescent="0.25">
      <c r="A91" s="377" t="s">
        <v>145</v>
      </c>
      <c r="B91" s="378"/>
      <c r="C91" s="49"/>
      <c r="D91" s="3"/>
      <c r="E91" s="3"/>
      <c r="F91" s="3"/>
      <c r="G91" s="166"/>
      <c r="H91" s="166"/>
      <c r="I91" s="166"/>
      <c r="J91" s="166"/>
      <c r="K91" s="166"/>
      <c r="L91" s="3"/>
      <c r="M91" s="3"/>
      <c r="N91" s="3"/>
      <c r="O91" s="37"/>
    </row>
    <row r="92" spans="1:17" ht="21" customHeight="1" x14ac:dyDescent="0.25">
      <c r="A92" s="373"/>
      <c r="B92" s="374"/>
      <c r="C92" s="49"/>
      <c r="D92" s="3"/>
      <c r="E92" s="3"/>
      <c r="F92" s="3"/>
      <c r="G92" s="166"/>
      <c r="H92" s="166"/>
      <c r="I92" s="166"/>
      <c r="J92" s="166"/>
      <c r="K92" s="166"/>
      <c r="L92" s="3"/>
      <c r="M92" s="3"/>
      <c r="N92" s="3"/>
      <c r="O92" s="37"/>
    </row>
    <row r="93" spans="1:17" ht="21" customHeight="1" x14ac:dyDescent="0.25">
      <c r="A93" s="373"/>
      <c r="B93" s="374"/>
      <c r="C93" s="49"/>
      <c r="D93" s="3"/>
      <c r="E93" s="3"/>
      <c r="F93" s="3"/>
      <c r="G93" s="166"/>
      <c r="H93" s="166"/>
      <c r="I93" s="166"/>
      <c r="J93" s="166"/>
      <c r="K93" s="166"/>
      <c r="L93" s="3"/>
      <c r="M93" s="3"/>
      <c r="N93" s="3"/>
      <c r="O93" s="37"/>
    </row>
    <row r="94" spans="1:17" ht="21" customHeight="1" thickBot="1" x14ac:dyDescent="0.3">
      <c r="A94" s="375"/>
      <c r="B94" s="376"/>
      <c r="C94" s="50"/>
      <c r="D94" s="3"/>
      <c r="E94" s="3"/>
      <c r="F94" s="3"/>
      <c r="G94" s="3"/>
      <c r="H94" s="3"/>
      <c r="I94" s="3"/>
      <c r="J94" s="3"/>
      <c r="K94" s="3"/>
      <c r="L94" s="3"/>
      <c r="M94" s="3"/>
      <c r="N94" s="3"/>
      <c r="O94" s="37"/>
    </row>
    <row r="95" spans="1:17" ht="21" customHeight="1" x14ac:dyDescent="0.3">
      <c r="A95" s="306" t="s">
        <v>64</v>
      </c>
      <c r="B95" s="307"/>
      <c r="C95" s="143"/>
      <c r="D95" s="3"/>
      <c r="E95" s="3"/>
      <c r="F95" s="3"/>
      <c r="G95" s="3"/>
      <c r="H95" s="3"/>
      <c r="I95" s="3"/>
      <c r="J95" s="3"/>
      <c r="K95" s="3"/>
      <c r="L95" s="3"/>
      <c r="M95" s="3"/>
      <c r="N95" s="3"/>
      <c r="O95" s="37"/>
    </row>
    <row r="96" spans="1:17" ht="21" customHeight="1" x14ac:dyDescent="0.3">
      <c r="A96" s="341" t="s">
        <v>120</v>
      </c>
      <c r="B96" s="342"/>
      <c r="C96" s="19" t="s">
        <v>66</v>
      </c>
      <c r="D96" s="3"/>
      <c r="E96" s="3"/>
      <c r="F96" s="3"/>
      <c r="G96" s="3"/>
      <c r="H96" s="3"/>
      <c r="I96" s="3"/>
      <c r="J96" s="3"/>
      <c r="K96" s="3"/>
      <c r="L96" s="3"/>
      <c r="M96" s="3"/>
      <c r="N96" s="3"/>
      <c r="O96" s="37"/>
    </row>
    <row r="97" spans="1:17" ht="21" customHeight="1" x14ac:dyDescent="0.3">
      <c r="A97" s="187"/>
      <c r="B97" s="188"/>
      <c r="C97" s="19"/>
      <c r="D97" s="3"/>
      <c r="E97" s="3"/>
      <c r="F97" s="3"/>
      <c r="G97" s="3"/>
      <c r="H97" s="3"/>
      <c r="I97" s="3"/>
      <c r="J97" s="3"/>
      <c r="K97" s="3"/>
      <c r="L97" s="3"/>
      <c r="M97" s="3"/>
      <c r="N97" s="3"/>
      <c r="O97" s="37"/>
    </row>
    <row r="98" spans="1:17" ht="21" customHeight="1" x14ac:dyDescent="0.3">
      <c r="A98" s="187"/>
      <c r="B98" s="188"/>
      <c r="C98" s="19"/>
      <c r="D98" s="3"/>
      <c r="E98" s="3"/>
      <c r="F98" s="3"/>
      <c r="G98" s="3"/>
      <c r="H98" s="3"/>
      <c r="I98" s="3"/>
      <c r="J98" s="3"/>
      <c r="K98" s="3"/>
      <c r="L98" s="3"/>
      <c r="M98" s="3"/>
      <c r="N98" s="3"/>
      <c r="O98" s="37"/>
    </row>
    <row r="99" spans="1:17" ht="21" customHeight="1" x14ac:dyDescent="0.3">
      <c r="A99" s="341" t="s">
        <v>126</v>
      </c>
      <c r="B99" s="342"/>
      <c r="C99" s="19" t="s">
        <v>65</v>
      </c>
      <c r="D99" s="3"/>
      <c r="E99" s="3"/>
      <c r="F99" s="3"/>
      <c r="G99" s="3"/>
      <c r="H99" s="3"/>
      <c r="I99" s="3"/>
      <c r="J99" s="3"/>
      <c r="K99" s="3"/>
      <c r="L99" s="3"/>
      <c r="M99" s="3"/>
      <c r="N99" s="3"/>
      <c r="O99" s="37"/>
    </row>
    <row r="100" spans="1:17" ht="21" customHeight="1" thickBot="1" x14ac:dyDescent="0.35">
      <c r="A100" s="379" t="s">
        <v>146</v>
      </c>
      <c r="B100" s="380"/>
      <c r="C100" s="20" t="s">
        <v>65</v>
      </c>
      <c r="D100" s="168"/>
      <c r="E100" s="168"/>
      <c r="F100" s="168"/>
      <c r="G100" s="168"/>
      <c r="H100" s="168"/>
      <c r="I100" s="168"/>
      <c r="J100" s="168"/>
      <c r="K100" s="168"/>
      <c r="L100" s="168"/>
      <c r="M100" s="168"/>
      <c r="N100" s="168"/>
      <c r="O100" s="169"/>
    </row>
    <row r="101" spans="1:17" s="38" customFormat="1" ht="28.2" customHeight="1" thickBot="1" x14ac:dyDescent="0.3">
      <c r="A101" s="387" t="s">
        <v>123</v>
      </c>
      <c r="B101" s="388"/>
      <c r="C101" s="388"/>
      <c r="D101" s="387"/>
      <c r="E101" s="388"/>
      <c r="F101" s="388"/>
      <c r="G101" s="388"/>
      <c r="H101" s="388"/>
      <c r="I101" s="388"/>
      <c r="J101" s="388"/>
      <c r="K101" s="388"/>
      <c r="L101" s="388"/>
      <c r="M101" s="388"/>
      <c r="N101" s="388"/>
      <c r="O101" s="389"/>
    </row>
    <row r="102" spans="1:17" ht="21" customHeight="1" thickBot="1" x14ac:dyDescent="0.35">
      <c r="A102" s="129" t="s">
        <v>119</v>
      </c>
      <c r="B102" s="142" t="s">
        <v>29</v>
      </c>
      <c r="C102" s="142" t="s">
        <v>6</v>
      </c>
      <c r="D102" s="129" t="s">
        <v>123</v>
      </c>
      <c r="E102" s="142" t="s">
        <v>29</v>
      </c>
      <c r="F102" s="142" t="s">
        <v>6</v>
      </c>
      <c r="G102" s="129" t="s">
        <v>123</v>
      </c>
      <c r="H102" s="142" t="s">
        <v>29</v>
      </c>
      <c r="I102" s="142" t="s">
        <v>6</v>
      </c>
      <c r="J102" s="390"/>
      <c r="K102" s="391"/>
      <c r="L102" s="391"/>
      <c r="M102" s="391"/>
      <c r="N102" s="391"/>
      <c r="O102" s="392"/>
    </row>
    <row r="103" spans="1:17" ht="21" customHeight="1" thickBot="1" x14ac:dyDescent="0.35">
      <c r="A103" s="129" t="s">
        <v>114</v>
      </c>
      <c r="B103" s="151">
        <f>Data!BC60</f>
        <v>0</v>
      </c>
      <c r="C103" s="151"/>
      <c r="D103" s="129" t="s">
        <v>115</v>
      </c>
      <c r="E103" s="155">
        <f>Data!BC61</f>
        <v>0</v>
      </c>
      <c r="F103" s="154">
        <f>Data!BC62</f>
        <v>0</v>
      </c>
      <c r="G103" s="153" t="s">
        <v>116</v>
      </c>
      <c r="H103" s="155">
        <f>Data!BC63</f>
        <v>0</v>
      </c>
      <c r="I103" s="154" t="e">
        <f>Data!#REF!</f>
        <v>#REF!</v>
      </c>
      <c r="J103" s="393"/>
      <c r="K103" s="394"/>
      <c r="L103" s="394"/>
      <c r="M103" s="394"/>
      <c r="N103" s="394"/>
      <c r="O103" s="395"/>
    </row>
    <row r="104" spans="1:17" ht="21" customHeight="1" x14ac:dyDescent="0.3">
      <c r="A104" s="306" t="s">
        <v>67</v>
      </c>
      <c r="B104" s="307"/>
      <c r="C104" s="307"/>
      <c r="D104" s="3"/>
      <c r="E104" s="3"/>
      <c r="F104" s="3"/>
      <c r="G104" s="166"/>
      <c r="H104" s="166"/>
      <c r="I104" s="166"/>
      <c r="J104" s="166"/>
      <c r="K104" s="166"/>
      <c r="L104" s="3"/>
      <c r="M104" s="3"/>
      <c r="N104" s="3"/>
      <c r="O104" s="37"/>
    </row>
    <row r="105" spans="1:17" ht="21" customHeight="1" x14ac:dyDescent="0.25">
      <c r="A105" s="381" t="s">
        <v>150</v>
      </c>
      <c r="B105" s="382"/>
      <c r="C105" s="382"/>
      <c r="D105" s="126"/>
      <c r="E105" s="127"/>
      <c r="F105" s="3"/>
      <c r="G105" s="166"/>
      <c r="H105" s="166"/>
      <c r="I105" s="166"/>
      <c r="J105" s="166"/>
      <c r="K105" s="166"/>
      <c r="L105" s="3"/>
      <c r="M105" s="3"/>
      <c r="N105" s="3"/>
      <c r="O105" s="37"/>
    </row>
    <row r="106" spans="1:17" ht="21" customHeight="1" x14ac:dyDescent="0.25">
      <c r="A106" s="383"/>
      <c r="B106" s="384"/>
      <c r="C106" s="384"/>
      <c r="D106" s="126"/>
      <c r="E106" s="127"/>
      <c r="F106" s="3"/>
      <c r="G106" s="166"/>
      <c r="H106" s="166"/>
      <c r="I106" s="166"/>
      <c r="J106" s="166"/>
      <c r="K106" s="166"/>
      <c r="L106" s="3"/>
      <c r="M106" s="3"/>
      <c r="N106" s="3"/>
      <c r="O106" s="37"/>
    </row>
    <row r="107" spans="1:17" ht="21" customHeight="1" x14ac:dyDescent="0.25">
      <c r="A107" s="383"/>
      <c r="B107" s="384"/>
      <c r="C107" s="384"/>
      <c r="D107" s="127"/>
      <c r="E107" s="127"/>
      <c r="F107" s="3"/>
      <c r="G107" s="166"/>
      <c r="H107" s="166"/>
      <c r="I107" s="166"/>
      <c r="J107" s="166"/>
      <c r="K107" s="166"/>
      <c r="L107" s="3"/>
      <c r="M107" s="3"/>
      <c r="N107" s="3"/>
      <c r="O107" s="37"/>
      <c r="Q107" s="130"/>
    </row>
    <row r="108" spans="1:17" ht="21" customHeight="1" x14ac:dyDescent="0.25">
      <c r="A108" s="383"/>
      <c r="B108" s="384"/>
      <c r="C108" s="384"/>
      <c r="D108" s="127"/>
      <c r="E108" s="127"/>
      <c r="F108" s="3"/>
      <c r="G108" s="166"/>
      <c r="H108" s="166"/>
      <c r="I108" s="166"/>
      <c r="J108" s="166"/>
      <c r="K108" s="166"/>
      <c r="L108" s="3"/>
      <c r="M108" s="3"/>
      <c r="N108" s="3"/>
      <c r="O108" s="37"/>
    </row>
    <row r="109" spans="1:17" ht="21" customHeight="1" x14ac:dyDescent="0.25">
      <c r="A109" s="383"/>
      <c r="B109" s="384"/>
      <c r="C109" s="384"/>
      <c r="D109" s="127"/>
      <c r="E109" s="127"/>
      <c r="F109" s="3"/>
      <c r="G109" s="166"/>
      <c r="H109" s="166"/>
      <c r="I109" s="166"/>
      <c r="J109" s="166"/>
      <c r="K109" s="166"/>
      <c r="L109" s="3"/>
      <c r="M109" s="3"/>
      <c r="N109" s="3"/>
      <c r="O109" s="37"/>
    </row>
    <row r="110" spans="1:17" ht="21" customHeight="1" thickBot="1" x14ac:dyDescent="0.3">
      <c r="A110" s="385"/>
      <c r="B110" s="386"/>
      <c r="C110" s="386"/>
      <c r="D110" s="3"/>
      <c r="E110" s="3"/>
      <c r="F110" s="3"/>
      <c r="G110" s="166"/>
      <c r="H110" s="166"/>
      <c r="I110" s="166"/>
      <c r="J110" s="166"/>
      <c r="K110" s="166"/>
      <c r="L110" s="3"/>
      <c r="M110" s="3"/>
      <c r="N110" s="3"/>
      <c r="O110" s="37"/>
    </row>
    <row r="111" spans="1:17" ht="21" customHeight="1" x14ac:dyDescent="0.3">
      <c r="A111" s="306" t="s">
        <v>60</v>
      </c>
      <c r="B111" s="317"/>
      <c r="C111" s="159" t="s">
        <v>61</v>
      </c>
      <c r="D111" s="167"/>
      <c r="E111" s="167"/>
      <c r="F111" s="3"/>
      <c r="G111" s="166"/>
      <c r="H111" s="166"/>
      <c r="I111" s="166"/>
      <c r="J111" s="166"/>
      <c r="K111" s="166"/>
      <c r="L111" s="3"/>
      <c r="M111" s="3"/>
      <c r="N111" s="3"/>
      <c r="O111" s="37"/>
    </row>
    <row r="112" spans="1:17" ht="21" customHeight="1" x14ac:dyDescent="0.25">
      <c r="A112" s="377" t="s">
        <v>145</v>
      </c>
      <c r="B112" s="378"/>
      <c r="C112" s="49"/>
      <c r="D112" s="3"/>
      <c r="E112" s="3"/>
      <c r="F112" s="3"/>
      <c r="G112" s="166"/>
      <c r="H112" s="166"/>
      <c r="I112" s="166"/>
      <c r="J112" s="166"/>
      <c r="K112" s="166"/>
      <c r="L112" s="3"/>
      <c r="M112" s="3"/>
      <c r="N112" s="3"/>
      <c r="O112" s="37"/>
    </row>
    <row r="113" spans="1:15" ht="21" customHeight="1" x14ac:dyDescent="0.25">
      <c r="A113" s="373"/>
      <c r="B113" s="374"/>
      <c r="C113" s="49"/>
      <c r="D113" s="3"/>
      <c r="E113" s="3"/>
      <c r="F113" s="3"/>
      <c r="G113" s="166"/>
      <c r="H113" s="166"/>
      <c r="I113" s="166"/>
      <c r="J113" s="166"/>
      <c r="K113" s="166"/>
      <c r="L113" s="3"/>
      <c r="M113" s="3"/>
      <c r="N113" s="3"/>
      <c r="O113" s="37"/>
    </row>
    <row r="114" spans="1:15" ht="21" customHeight="1" x14ac:dyDescent="0.25">
      <c r="A114" s="373"/>
      <c r="B114" s="374"/>
      <c r="C114" s="49"/>
      <c r="D114" s="3"/>
      <c r="E114" s="3"/>
      <c r="F114" s="3"/>
      <c r="G114" s="166"/>
      <c r="H114" s="166"/>
      <c r="I114" s="166"/>
      <c r="J114" s="166"/>
      <c r="K114" s="166"/>
      <c r="L114" s="3"/>
      <c r="M114" s="3"/>
      <c r="N114" s="3"/>
      <c r="O114" s="37"/>
    </row>
    <row r="115" spans="1:15" ht="21" customHeight="1" thickBot="1" x14ac:dyDescent="0.3">
      <c r="A115" s="375"/>
      <c r="B115" s="376"/>
      <c r="C115" s="50"/>
      <c r="D115" s="3"/>
      <c r="E115" s="3"/>
      <c r="F115" s="3"/>
      <c r="G115" s="3"/>
      <c r="H115" s="3"/>
      <c r="I115" s="3"/>
      <c r="J115" s="3"/>
      <c r="K115" s="3"/>
      <c r="L115" s="3"/>
      <c r="M115" s="3"/>
      <c r="N115" s="3"/>
      <c r="O115" s="37"/>
    </row>
    <row r="116" spans="1:15" ht="21" customHeight="1" x14ac:dyDescent="0.3">
      <c r="A116" s="306" t="s">
        <v>64</v>
      </c>
      <c r="B116" s="307"/>
      <c r="C116" s="143"/>
      <c r="D116" s="3"/>
      <c r="E116" s="3"/>
      <c r="F116" s="3"/>
      <c r="G116" s="3"/>
      <c r="H116" s="3"/>
      <c r="I116" s="3"/>
      <c r="J116" s="3"/>
      <c r="K116" s="3"/>
      <c r="L116" s="3"/>
      <c r="M116" s="3"/>
      <c r="N116" s="3"/>
      <c r="O116" s="37"/>
    </row>
    <row r="117" spans="1:15" ht="21" customHeight="1" x14ac:dyDescent="0.3">
      <c r="A117" s="341" t="s">
        <v>120</v>
      </c>
      <c r="B117" s="342"/>
      <c r="C117" s="19" t="s">
        <v>66</v>
      </c>
      <c r="D117" s="3"/>
      <c r="E117" s="3"/>
      <c r="F117" s="3"/>
      <c r="G117" s="3"/>
      <c r="H117" s="3"/>
      <c r="I117" s="3"/>
      <c r="J117" s="3"/>
      <c r="K117" s="3"/>
      <c r="L117" s="3"/>
      <c r="M117" s="3"/>
      <c r="N117" s="3"/>
      <c r="O117" s="37"/>
    </row>
    <row r="118" spans="1:15" ht="21" customHeight="1" x14ac:dyDescent="0.3">
      <c r="A118" s="187"/>
      <c r="B118" s="188"/>
      <c r="C118" s="19"/>
      <c r="D118" s="3"/>
      <c r="E118" s="3"/>
      <c r="F118" s="3"/>
      <c r="G118" s="3"/>
      <c r="H118" s="3"/>
      <c r="I118" s="3"/>
      <c r="J118" s="3"/>
      <c r="K118" s="3"/>
      <c r="L118" s="3"/>
      <c r="M118" s="3"/>
      <c r="N118" s="3"/>
      <c r="O118" s="37"/>
    </row>
    <row r="119" spans="1:15" ht="21" customHeight="1" x14ac:dyDescent="0.3">
      <c r="A119" s="187"/>
      <c r="B119" s="188"/>
      <c r="C119" s="19"/>
      <c r="D119" s="3"/>
      <c r="E119" s="3"/>
      <c r="F119" s="3"/>
      <c r="G119" s="3"/>
      <c r="H119" s="3"/>
      <c r="I119" s="3"/>
      <c r="J119" s="3"/>
      <c r="K119" s="3"/>
      <c r="L119" s="3"/>
      <c r="M119" s="3"/>
      <c r="N119" s="3"/>
      <c r="O119" s="37"/>
    </row>
    <row r="120" spans="1:15" ht="21" customHeight="1" x14ac:dyDescent="0.3">
      <c r="A120" s="341" t="s">
        <v>126</v>
      </c>
      <c r="B120" s="342"/>
      <c r="C120" s="19" t="s">
        <v>65</v>
      </c>
      <c r="D120" s="3"/>
      <c r="E120" s="3"/>
      <c r="F120" s="3"/>
      <c r="G120" s="3"/>
      <c r="H120" s="3"/>
      <c r="I120" s="3"/>
      <c r="J120" s="3"/>
      <c r="K120" s="3"/>
      <c r="L120" s="3"/>
      <c r="M120" s="3"/>
      <c r="N120" s="3"/>
      <c r="O120" s="37"/>
    </row>
    <row r="121" spans="1:15" ht="21" customHeight="1" thickBot="1" x14ac:dyDescent="0.35">
      <c r="A121" s="379" t="s">
        <v>146</v>
      </c>
      <c r="B121" s="380"/>
      <c r="C121" s="20" t="s">
        <v>65</v>
      </c>
      <c r="D121" s="168"/>
      <c r="E121" s="168"/>
      <c r="F121" s="168"/>
      <c r="G121" s="168"/>
      <c r="H121" s="168"/>
      <c r="I121" s="168"/>
      <c r="J121" s="168"/>
      <c r="K121" s="168"/>
      <c r="L121" s="168"/>
      <c r="M121" s="168"/>
      <c r="N121" s="168"/>
      <c r="O121" s="169"/>
    </row>
  </sheetData>
  <sheetProtection selectLockedCells="1"/>
  <mergeCells count="99">
    <mergeCell ref="A8:C8"/>
    <mergeCell ref="D8:O8"/>
    <mergeCell ref="A9:C9"/>
    <mergeCell ref="A4:A7"/>
    <mergeCell ref="E4:F4"/>
    <mergeCell ref="G4:M4"/>
    <mergeCell ref="I5:J5"/>
    <mergeCell ref="I6:J6"/>
    <mergeCell ref="I7:J7"/>
    <mergeCell ref="D9:O9"/>
    <mergeCell ref="A1:M1"/>
    <mergeCell ref="E2:G3"/>
    <mergeCell ref="H2:K3"/>
    <mergeCell ref="L2:L3"/>
    <mergeCell ref="M2:M3"/>
    <mergeCell ref="A11:C11"/>
    <mergeCell ref="D11:O11"/>
    <mergeCell ref="A12:C12"/>
    <mergeCell ref="D12:O12"/>
    <mergeCell ref="A10:C10"/>
    <mergeCell ref="D10:O10"/>
    <mergeCell ref="D13:O13"/>
    <mergeCell ref="A27:B27"/>
    <mergeCell ref="A14:C14"/>
    <mergeCell ref="D14:O14"/>
    <mergeCell ref="A15:C15"/>
    <mergeCell ref="D15:O15"/>
    <mergeCell ref="A16:C16"/>
    <mergeCell ref="D16:O16"/>
    <mergeCell ref="A17:C17"/>
    <mergeCell ref="D17:O17"/>
    <mergeCell ref="J18:O19"/>
    <mergeCell ref="A20:C20"/>
    <mergeCell ref="A21:C26"/>
    <mergeCell ref="A33:B33"/>
    <mergeCell ref="A34:B34"/>
    <mergeCell ref="A37:B37"/>
    <mergeCell ref="A38:C38"/>
    <mergeCell ref="A13:C13"/>
    <mergeCell ref="A28:B28"/>
    <mergeCell ref="A29:B29"/>
    <mergeCell ref="A30:B30"/>
    <mergeCell ref="A31:B31"/>
    <mergeCell ref="A32:C32"/>
    <mergeCell ref="D38:O38"/>
    <mergeCell ref="J39:O40"/>
    <mergeCell ref="D59:O59"/>
    <mergeCell ref="A42:C47"/>
    <mergeCell ref="A48:B48"/>
    <mergeCell ref="A49:B49"/>
    <mergeCell ref="A50:B50"/>
    <mergeCell ref="A51:B51"/>
    <mergeCell ref="A52:B52"/>
    <mergeCell ref="A41:C41"/>
    <mergeCell ref="A71:B71"/>
    <mergeCell ref="A53:B53"/>
    <mergeCell ref="A54:B54"/>
    <mergeCell ref="A57:B57"/>
    <mergeCell ref="A58:B58"/>
    <mergeCell ref="A59:C59"/>
    <mergeCell ref="J60:O61"/>
    <mergeCell ref="A62:C62"/>
    <mergeCell ref="A63:C68"/>
    <mergeCell ref="A69:B69"/>
    <mergeCell ref="A70:B70"/>
    <mergeCell ref="A90:B90"/>
    <mergeCell ref="A72:B72"/>
    <mergeCell ref="A73:B73"/>
    <mergeCell ref="A74:B74"/>
    <mergeCell ref="A75:B75"/>
    <mergeCell ref="A78:B78"/>
    <mergeCell ref="A79:B79"/>
    <mergeCell ref="A80:C80"/>
    <mergeCell ref="D80:O80"/>
    <mergeCell ref="J81:O82"/>
    <mergeCell ref="A83:C83"/>
    <mergeCell ref="A84:C89"/>
    <mergeCell ref="A104:C104"/>
    <mergeCell ref="A91:B91"/>
    <mergeCell ref="A92:B92"/>
    <mergeCell ref="A93:B93"/>
    <mergeCell ref="A94:B94"/>
    <mergeCell ref="A95:B95"/>
    <mergeCell ref="A96:B96"/>
    <mergeCell ref="A99:B99"/>
    <mergeCell ref="A100:B100"/>
    <mergeCell ref="A101:C101"/>
    <mergeCell ref="D101:O101"/>
    <mergeCell ref="J102:O103"/>
    <mergeCell ref="A116:B116"/>
    <mergeCell ref="A117:B117"/>
    <mergeCell ref="A120:B120"/>
    <mergeCell ref="A121:B121"/>
    <mergeCell ref="A105:C110"/>
    <mergeCell ref="A111:B111"/>
    <mergeCell ref="A112:B112"/>
    <mergeCell ref="A113:B113"/>
    <mergeCell ref="A114:B114"/>
    <mergeCell ref="A115:B115"/>
  </mergeCells>
  <conditionalFormatting sqref="C75:C79">
    <cfRule type="cellIs" dxfId="43" priority="93" stopIfTrue="1" operator="equal">
      <formula>"OK"</formula>
    </cfRule>
    <cfRule type="cellIs" dxfId="42" priority="94" stopIfTrue="1" operator="equal">
      <formula>"U/S"</formula>
    </cfRule>
  </conditionalFormatting>
  <conditionalFormatting sqref="B61">
    <cfRule type="cellIs" dxfId="41" priority="92" operator="lessThan">
      <formula>$C$61</formula>
    </cfRule>
  </conditionalFormatting>
  <conditionalFormatting sqref="E61">
    <cfRule type="cellIs" dxfId="40" priority="95" operator="lessThan">
      <formula>$F$61</formula>
    </cfRule>
    <cfRule type="cellIs" dxfId="39" priority="96" operator="greaterThan">
      <formula>$F$61</formula>
    </cfRule>
  </conditionalFormatting>
  <conditionalFormatting sqref="H61">
    <cfRule type="cellIs" dxfId="38" priority="91" operator="lessThan">
      <formula>$I$61</formula>
    </cfRule>
  </conditionalFormatting>
  <conditionalFormatting sqref="C54:C58">
    <cfRule type="cellIs" dxfId="37" priority="87" stopIfTrue="1" operator="equal">
      <formula>"OK"</formula>
    </cfRule>
    <cfRule type="cellIs" dxfId="36" priority="88" stopIfTrue="1" operator="equal">
      <formula>"U/S"</formula>
    </cfRule>
  </conditionalFormatting>
  <conditionalFormatting sqref="B40">
    <cfRule type="cellIs" dxfId="35" priority="86" operator="lessThan">
      <formula>$C$61</formula>
    </cfRule>
  </conditionalFormatting>
  <conditionalFormatting sqref="E40">
    <cfRule type="cellIs" dxfId="34" priority="89" operator="lessThan">
      <formula>$F$61</formula>
    </cfRule>
    <cfRule type="cellIs" dxfId="33" priority="90" operator="greaterThan">
      <formula>$F$61</formula>
    </cfRule>
  </conditionalFormatting>
  <conditionalFormatting sqref="H40">
    <cfRule type="cellIs" dxfId="32" priority="85" operator="lessThan">
      <formula>$I$61</formula>
    </cfRule>
  </conditionalFormatting>
  <conditionalFormatting sqref="H82">
    <cfRule type="cellIs" dxfId="31" priority="70" operator="lessThan">
      <formula>$I$61</formula>
    </cfRule>
  </conditionalFormatting>
  <conditionalFormatting sqref="C33:C37">
    <cfRule type="cellIs" dxfId="30" priority="81" stopIfTrue="1" operator="equal">
      <formula>"OK"</formula>
    </cfRule>
    <cfRule type="cellIs" dxfId="29" priority="82" stopIfTrue="1" operator="equal">
      <formula>"U/S"</formula>
    </cfRule>
  </conditionalFormatting>
  <conditionalFormatting sqref="B19">
    <cfRule type="cellIs" dxfId="28" priority="80" operator="lessThan">
      <formula>$C$61</formula>
    </cfRule>
  </conditionalFormatting>
  <conditionalFormatting sqref="E19">
    <cfRule type="cellIs" dxfId="27" priority="83" operator="lessThan">
      <formula>$F$61</formula>
    </cfRule>
    <cfRule type="cellIs" dxfId="26" priority="84" operator="greaterThan">
      <formula>$F$61</formula>
    </cfRule>
  </conditionalFormatting>
  <conditionalFormatting sqref="H19">
    <cfRule type="cellIs" dxfId="25" priority="79" operator="lessThan">
      <formula>$I$61</formula>
    </cfRule>
  </conditionalFormatting>
  <conditionalFormatting sqref="C96:C100">
    <cfRule type="cellIs" dxfId="24" priority="72" stopIfTrue="1" operator="equal">
      <formula>"OK"</formula>
    </cfRule>
    <cfRule type="cellIs" dxfId="23" priority="73" stopIfTrue="1" operator="equal">
      <formula>"U/S"</formula>
    </cfRule>
  </conditionalFormatting>
  <conditionalFormatting sqref="B82">
    <cfRule type="cellIs" dxfId="22" priority="71" operator="lessThan">
      <formula>$C$61</formula>
    </cfRule>
  </conditionalFormatting>
  <conditionalFormatting sqref="E82">
    <cfRule type="cellIs" dxfId="21" priority="74" operator="lessThan">
      <formula>$F$61</formula>
    </cfRule>
    <cfRule type="cellIs" dxfId="20" priority="75" operator="greaterThan">
      <formula>$F$61</formula>
    </cfRule>
  </conditionalFormatting>
  <conditionalFormatting sqref="H103">
    <cfRule type="cellIs" dxfId="19" priority="32" operator="lessThan">
      <formula>$I$61</formula>
    </cfRule>
  </conditionalFormatting>
  <conditionalFormatting sqref="C117:C121">
    <cfRule type="cellIs" dxfId="18" priority="34" stopIfTrue="1" operator="equal">
      <formula>"OK"</formula>
    </cfRule>
    <cfRule type="cellIs" dxfId="17" priority="35" stopIfTrue="1" operator="equal">
      <formula>"U/S"</formula>
    </cfRule>
  </conditionalFormatting>
  <conditionalFormatting sqref="B103">
    <cfRule type="cellIs" dxfId="16" priority="33" operator="lessThan">
      <formula>$C$61</formula>
    </cfRule>
  </conditionalFormatting>
  <conditionalFormatting sqref="E103">
    <cfRule type="cellIs" dxfId="15" priority="36" operator="lessThan">
      <formula>$F$61</formula>
    </cfRule>
    <cfRule type="cellIs" dxfId="14" priority="37" operator="greaterThan">
      <formula>$F$61</formula>
    </cfRule>
  </conditionalFormatting>
  <dataValidations disablePrompts="1" count="8">
    <dataValidation type="list" allowBlank="1" showInputMessage="1" showErrorMessage="1" sqref="C33:C37 C75:C79 C54:C58 C96:C100 C117:C121 Y41:Y45 AB41:AB45 AE41:AE45 V41:V45 AH41:AH45">
      <formula1>STATUS</formula1>
    </dataValidation>
    <dataValidation type="list" allowBlank="1" showInputMessage="1" showErrorMessage="1" sqref="D2">
      <formula1>CREWS</formula1>
    </dataValidation>
    <dataValidation type="list" allowBlank="1" showInputMessage="1" showErrorMessage="1" sqref="B3">
      <formula1>TIME</formula1>
    </dataValidation>
    <dataValidation type="list" allowBlank="1" showInputMessage="1" showErrorMessage="1" sqref="D3">
      <formula1>SHIFT</formula1>
    </dataValidation>
    <dataValidation type="list" allowBlank="1" showInputMessage="1" showErrorMessage="1" sqref="W44:X44 Z44:AA44 AC44:AD44 AF44:AG44">
      <formula1>#REF!</formula1>
    </dataValidation>
    <dataValidation type="list" allowBlank="1" showInputMessage="1" showErrorMessage="1" sqref="W42:X43 Z42:AA43 AC42:AD43 AF42:AG43">
      <formula1>#REF!</formula1>
    </dataValidation>
    <dataValidation type="list" allowBlank="1" showInputMessage="1" showErrorMessage="1" sqref="W45:X45 Z45:AA45 AC45:AD45 AF45:AG45">
      <formula1>#REF!</formula1>
    </dataValidation>
    <dataValidation type="list" allowBlank="1" showInputMessage="1" showErrorMessage="1" sqref="T41:U41 AC41:AD41 W41:X41 Z41:AA41 AF41:AG41">
      <formula1>CM001_</formula1>
    </dataValidation>
  </dataValidations>
  <printOptions horizontalCentered="1" verticalCentered="1"/>
  <pageMargins left="0.23622047244094491" right="0.23622047244094491" top="0.74803149606299213" bottom="0.74803149606299213" header="0.31496062992125984" footer="0.31496062992125984"/>
  <pageSetup paperSize="8" scale="40" orientation="portrait" r:id="rId1"/>
  <headerFooter alignWithMargins="0"/>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Data!$AZ$41:$AZ$49</xm:f>
          </x14:formula1>
          <xm:sqref>T44:U44</xm:sqref>
        </x14:dataValidation>
        <x14:dataValidation type="list" allowBlank="1" showInputMessage="1" showErrorMessage="1">
          <x14:formula1>
            <xm:f>Data!$BB$41:$BB$46</xm:f>
          </x14:formula1>
          <xm:sqref>T42:U43</xm:sqref>
        </x14:dataValidation>
        <x14:dataValidation type="list" allowBlank="1" showInputMessage="1" showErrorMessage="1">
          <x14:formula1>
            <xm:f>Data!$AY$41:$AY$46</xm:f>
          </x14:formula1>
          <xm:sqref>T45:U45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H127"/>
  <sheetViews>
    <sheetView zoomScale="85" zoomScaleNormal="85" workbookViewId="0">
      <pane xSplit="2" ySplit="8" topLeftCell="C9" activePane="bottomRight" state="frozen"/>
      <selection pane="topRight" activeCell="C1" sqref="C1"/>
      <selection pane="bottomLeft" activeCell="A10" sqref="A10"/>
      <selection pane="bottomRight" activeCell="AM2" sqref="AM2"/>
    </sheetView>
  </sheetViews>
  <sheetFormatPr defaultColWidth="9.109375" defaultRowHeight="13.2" x14ac:dyDescent="0.25"/>
  <cols>
    <col min="1" max="1" width="19.77734375" style="51" bestFit="1" customWidth="1"/>
    <col min="2" max="2" width="11" style="52" customWidth="1"/>
    <col min="3" max="9" width="11.88671875" style="52" customWidth="1"/>
    <col min="10" max="10" width="11.88671875" style="137" customWidth="1"/>
    <col min="11" max="12" width="11.88671875" style="52" customWidth="1"/>
    <col min="13" max="14" width="11.88671875" style="53" customWidth="1"/>
    <col min="15" max="47" width="11.88671875" style="29" customWidth="1"/>
    <col min="48" max="55" width="9.109375" style="29" customWidth="1"/>
    <col min="56" max="56" width="16.44140625" style="29" customWidth="1"/>
    <col min="57" max="59" width="9.109375" style="29" customWidth="1"/>
    <col min="60" max="16384" width="9.109375" style="29"/>
  </cols>
  <sheetData>
    <row r="1" spans="1:56" ht="13.8" thickBot="1" x14ac:dyDescent="0.3">
      <c r="J1" s="53"/>
      <c r="K1" s="53"/>
      <c r="L1" s="53"/>
    </row>
    <row r="2" spans="1:56" ht="13.8" thickBot="1" x14ac:dyDescent="0.3">
      <c r="A2" s="417" t="s">
        <v>63</v>
      </c>
      <c r="B2" s="418"/>
      <c r="C2" s="53"/>
      <c r="D2" s="53"/>
      <c r="E2" s="53"/>
      <c r="F2" s="53"/>
      <c r="G2" s="53"/>
      <c r="H2" s="53"/>
      <c r="I2" s="53"/>
      <c r="J2" s="53"/>
      <c r="K2" s="53"/>
      <c r="L2" s="53"/>
    </row>
    <row r="3" spans="1:56" x14ac:dyDescent="0.25">
      <c r="A3" s="203" t="s">
        <v>7</v>
      </c>
      <c r="B3" s="204">
        <v>40962</v>
      </c>
      <c r="C3" s="53"/>
      <c r="D3" s="53"/>
      <c r="E3" s="53"/>
      <c r="F3" s="53"/>
      <c r="G3" s="53"/>
      <c r="H3" s="53"/>
      <c r="I3" s="53"/>
      <c r="J3" s="53"/>
      <c r="K3" s="53"/>
      <c r="L3" s="53"/>
    </row>
    <row r="4" spans="1:56" x14ac:dyDescent="0.25">
      <c r="A4" s="199" t="s">
        <v>4</v>
      </c>
      <c r="B4" s="200">
        <f>B7</f>
        <v>41347</v>
      </c>
      <c r="C4" s="53"/>
      <c r="D4" s="53"/>
      <c r="E4" s="53"/>
      <c r="F4" s="53"/>
      <c r="G4" s="53"/>
      <c r="H4" s="53"/>
      <c r="I4" s="53"/>
      <c r="J4" s="53"/>
      <c r="K4" s="53"/>
      <c r="L4" s="53"/>
    </row>
    <row r="5" spans="1:56" ht="13.8" thickBot="1" x14ac:dyDescent="0.3">
      <c r="A5" s="201" t="s">
        <v>228</v>
      </c>
      <c r="B5" s="202">
        <f>(B4-B3)</f>
        <v>385</v>
      </c>
      <c r="C5" s="53"/>
      <c r="D5" s="53"/>
      <c r="E5" s="53"/>
      <c r="F5" s="53"/>
      <c r="G5" s="53"/>
      <c r="H5" s="53"/>
      <c r="I5" s="53"/>
    </row>
    <row r="6" spans="1:56" ht="9.6" customHeight="1" thickBot="1" x14ac:dyDescent="0.3"/>
    <row r="7" spans="1:56" ht="13.8" customHeight="1" x14ac:dyDescent="0.25">
      <c r="A7" s="421" t="s">
        <v>2</v>
      </c>
      <c r="B7" s="419">
        <v>41347</v>
      </c>
      <c r="C7" s="407" t="s">
        <v>209</v>
      </c>
      <c r="D7" s="409" t="s">
        <v>211</v>
      </c>
      <c r="E7" s="411" t="s">
        <v>3</v>
      </c>
      <c r="F7" s="411" t="s">
        <v>212</v>
      </c>
      <c r="G7" s="413" t="s">
        <v>210</v>
      </c>
      <c r="H7" s="411" t="s">
        <v>213</v>
      </c>
      <c r="I7" s="413" t="s">
        <v>200</v>
      </c>
      <c r="J7" s="415" t="s">
        <v>214</v>
      </c>
      <c r="K7" s="407" t="s">
        <v>216</v>
      </c>
      <c r="L7" s="409" t="s">
        <v>211</v>
      </c>
      <c r="M7" s="411" t="s">
        <v>3</v>
      </c>
      <c r="N7" s="411" t="s">
        <v>212</v>
      </c>
      <c r="O7" s="413" t="s">
        <v>219</v>
      </c>
      <c r="P7" s="411" t="s">
        <v>213</v>
      </c>
      <c r="Q7" s="413" t="s">
        <v>220</v>
      </c>
      <c r="R7" s="415" t="s">
        <v>214</v>
      </c>
      <c r="S7" s="407" t="s">
        <v>217</v>
      </c>
      <c r="T7" s="409" t="s">
        <v>211</v>
      </c>
      <c r="U7" s="411" t="s">
        <v>3</v>
      </c>
      <c r="V7" s="411" t="s">
        <v>212</v>
      </c>
      <c r="W7" s="413" t="s">
        <v>218</v>
      </c>
      <c r="X7" s="411" t="s">
        <v>213</v>
      </c>
      <c r="Y7" s="413" t="s">
        <v>221</v>
      </c>
      <c r="Z7" s="415" t="s">
        <v>214</v>
      </c>
      <c r="AA7" s="407" t="s">
        <v>222</v>
      </c>
      <c r="AB7" s="409" t="s">
        <v>211</v>
      </c>
      <c r="AC7" s="411" t="s">
        <v>3</v>
      </c>
      <c r="AD7" s="411" t="s">
        <v>212</v>
      </c>
      <c r="AE7" s="413" t="s">
        <v>223</v>
      </c>
      <c r="AF7" s="411" t="s">
        <v>213</v>
      </c>
      <c r="AG7" s="413" t="s">
        <v>224</v>
      </c>
      <c r="AH7" s="415" t="s">
        <v>214</v>
      </c>
      <c r="AI7" s="407" t="s">
        <v>225</v>
      </c>
      <c r="AJ7" s="409" t="s">
        <v>211</v>
      </c>
      <c r="AK7" s="411" t="s">
        <v>3</v>
      </c>
      <c r="AL7" s="411" t="s">
        <v>212</v>
      </c>
      <c r="AM7" s="413" t="s">
        <v>226</v>
      </c>
      <c r="AN7" s="411" t="s">
        <v>213</v>
      </c>
      <c r="AO7" s="413" t="s">
        <v>227</v>
      </c>
      <c r="AP7" s="415" t="s">
        <v>214</v>
      </c>
      <c r="AQ7" s="205"/>
      <c r="AR7" s="206" t="s">
        <v>53</v>
      </c>
      <c r="AS7" s="206" t="s">
        <v>53</v>
      </c>
      <c r="AT7" s="206" t="s">
        <v>1</v>
      </c>
      <c r="AU7" s="207" t="s">
        <v>1</v>
      </c>
      <c r="AV7" s="2"/>
      <c r="AW7" s="406"/>
      <c r="AX7" s="406"/>
      <c r="AY7" s="406"/>
      <c r="AZ7" s="406"/>
      <c r="BA7" s="406"/>
      <c r="BB7" s="406"/>
      <c r="BC7" s="406"/>
    </row>
    <row r="8" spans="1:56" ht="27.6" customHeight="1" thickBot="1" x14ac:dyDescent="0.3">
      <c r="A8" s="422"/>
      <c r="B8" s="420"/>
      <c r="C8" s="408"/>
      <c r="D8" s="410"/>
      <c r="E8" s="412"/>
      <c r="F8" s="412"/>
      <c r="G8" s="414"/>
      <c r="H8" s="412"/>
      <c r="I8" s="414"/>
      <c r="J8" s="416"/>
      <c r="K8" s="408"/>
      <c r="L8" s="410"/>
      <c r="M8" s="412"/>
      <c r="N8" s="412"/>
      <c r="O8" s="414"/>
      <c r="P8" s="412"/>
      <c r="Q8" s="414"/>
      <c r="R8" s="416"/>
      <c r="S8" s="408"/>
      <c r="T8" s="410"/>
      <c r="U8" s="412"/>
      <c r="V8" s="412"/>
      <c r="W8" s="414"/>
      <c r="X8" s="412"/>
      <c r="Y8" s="414"/>
      <c r="Z8" s="416"/>
      <c r="AA8" s="408"/>
      <c r="AB8" s="410"/>
      <c r="AC8" s="412"/>
      <c r="AD8" s="412"/>
      <c r="AE8" s="414"/>
      <c r="AF8" s="412"/>
      <c r="AG8" s="414"/>
      <c r="AH8" s="416"/>
      <c r="AI8" s="408"/>
      <c r="AJ8" s="410"/>
      <c r="AK8" s="412"/>
      <c r="AL8" s="412"/>
      <c r="AM8" s="414"/>
      <c r="AN8" s="412"/>
      <c r="AO8" s="414"/>
      <c r="AP8" s="416"/>
      <c r="AQ8" s="216"/>
      <c r="AR8" s="217" t="s">
        <v>54</v>
      </c>
      <c r="AS8" s="217" t="s">
        <v>55</v>
      </c>
      <c r="AT8" s="217" t="s">
        <v>54</v>
      </c>
      <c r="AU8" s="218" t="s">
        <v>55</v>
      </c>
      <c r="AV8" s="2"/>
    </row>
    <row r="9" spans="1:56" ht="14.4" x14ac:dyDescent="0.25">
      <c r="A9" s="215"/>
      <c r="B9" s="196" t="s">
        <v>17</v>
      </c>
      <c r="C9" s="229">
        <v>32</v>
      </c>
      <c r="D9" s="219">
        <f t="shared" ref="D9:H72" si="0">IF(C9="",#N/A,D8+C9)</f>
        <v>32</v>
      </c>
      <c r="E9" s="220">
        <f>IF(C9="",#N/A,C9*$C$104)</f>
        <v>4437.333333333333</v>
      </c>
      <c r="F9" s="219">
        <f t="shared" si="0"/>
        <v>4437.333333333333</v>
      </c>
      <c r="G9" s="221">
        <v>12</v>
      </c>
      <c r="H9" s="219">
        <f t="shared" si="0"/>
        <v>12</v>
      </c>
      <c r="I9" s="221">
        <v>360</v>
      </c>
      <c r="J9" s="228">
        <f t="shared" ref="J9:J72" si="1">IF(I9="",#N/A,J8+I9)</f>
        <v>360</v>
      </c>
      <c r="K9" s="229">
        <v>32</v>
      </c>
      <c r="L9" s="219">
        <f t="shared" ref="L9:P24" si="2">IF(K9="",#N/A,L8+K9)</f>
        <v>32</v>
      </c>
      <c r="M9" s="220">
        <f>IF(K9="",#N/A,K9*$C$104)</f>
        <v>4437.333333333333</v>
      </c>
      <c r="N9" s="219">
        <f t="shared" si="2"/>
        <v>4437.333333333333</v>
      </c>
      <c r="O9" s="221">
        <v>12</v>
      </c>
      <c r="P9" s="219">
        <f t="shared" si="2"/>
        <v>12</v>
      </c>
      <c r="Q9" s="221">
        <v>360</v>
      </c>
      <c r="R9" s="228">
        <f t="shared" ref="R9:R72" si="3">IF(Q9="",#N/A,R8+Q9)</f>
        <v>360</v>
      </c>
      <c r="S9" s="229">
        <v>32</v>
      </c>
      <c r="T9" s="219">
        <f t="shared" ref="T9:T72" si="4">IF(S9="",#N/A,T8+S9)</f>
        <v>32</v>
      </c>
      <c r="U9" s="220">
        <f>IF(S9="",#N/A,S9*$C$104)</f>
        <v>4437.333333333333</v>
      </c>
      <c r="V9" s="219">
        <f t="shared" ref="V9:V72" si="5">IF(U9="",#N/A,V8+U9)</f>
        <v>4437.333333333333</v>
      </c>
      <c r="W9" s="221">
        <v>12</v>
      </c>
      <c r="X9" s="219">
        <f t="shared" ref="X9:X72" si="6">IF(W9="",#N/A,X8+W9)</f>
        <v>12</v>
      </c>
      <c r="Y9" s="221">
        <v>360</v>
      </c>
      <c r="Z9" s="228">
        <f t="shared" ref="Z9:Z72" si="7">IF(Y9="",#N/A,Z8+Y9)</f>
        <v>360</v>
      </c>
      <c r="AA9" s="229">
        <v>32</v>
      </c>
      <c r="AB9" s="219">
        <f t="shared" ref="AB9:AB72" si="8">IF(AA9="",#N/A,AB8+AA9)</f>
        <v>32</v>
      </c>
      <c r="AC9" s="220">
        <f>IF(AA9="",#N/A,AA9*$C$104)</f>
        <v>4437.333333333333</v>
      </c>
      <c r="AD9" s="219">
        <f t="shared" ref="AD9:AD72" si="9">IF(AC9="",#N/A,AD8+AC9)</f>
        <v>4437.333333333333</v>
      </c>
      <c r="AE9" s="221">
        <v>12</v>
      </c>
      <c r="AF9" s="219">
        <f t="shared" ref="AF9:AF72" si="10">IF(AE9="",#N/A,AF8+AE9)</f>
        <v>12</v>
      </c>
      <c r="AG9" s="221">
        <v>360</v>
      </c>
      <c r="AH9" s="228">
        <f t="shared" ref="AH9:AH72" si="11">IF(AG9="",#N/A,AH8+AG9)</f>
        <v>360</v>
      </c>
      <c r="AI9" s="229">
        <v>32</v>
      </c>
      <c r="AJ9" s="219">
        <f t="shared" ref="AJ9:AJ72" si="12">IF(AI9="",#N/A,AJ8+AI9)</f>
        <v>32</v>
      </c>
      <c r="AK9" s="220">
        <f>IF(AI9="",#N/A,AI9*$C$104)</f>
        <v>4437.333333333333</v>
      </c>
      <c r="AL9" s="219">
        <f t="shared" ref="AL9:AL72" si="13">IF(AK9="",#N/A,AL8+AK9)</f>
        <v>4437.333333333333</v>
      </c>
      <c r="AM9" s="221">
        <v>12</v>
      </c>
      <c r="AN9" s="219">
        <f t="shared" ref="AN9:AN72" si="14">IF(AM9="",#N/A,AN8+AM9)</f>
        <v>12</v>
      </c>
      <c r="AO9" s="221">
        <v>360</v>
      </c>
      <c r="AP9" s="219">
        <f t="shared" ref="AP9:AP72" si="15">IF(AO9="",#N/A,AP8+AO9)</f>
        <v>360</v>
      </c>
      <c r="AQ9" s="208"/>
      <c r="AR9" s="222"/>
      <c r="AS9" s="222"/>
      <c r="AT9" s="223" t="e">
        <f>#REF!+#REF!+F9</f>
        <v>#REF!</v>
      </c>
      <c r="AU9" s="224" t="e">
        <f>#REF!+#REF!+J9</f>
        <v>#REF!</v>
      </c>
      <c r="AV9" s="7"/>
      <c r="AW9" s="56" t="s">
        <v>18</v>
      </c>
      <c r="AX9" s="57" t="s">
        <v>19</v>
      </c>
      <c r="AY9" s="57"/>
      <c r="AZ9" s="57"/>
      <c r="BA9" s="57" t="s">
        <v>20</v>
      </c>
      <c r="BB9" s="57"/>
      <c r="BC9" s="57" t="s">
        <v>21</v>
      </c>
      <c r="BD9" s="58" t="s">
        <v>22</v>
      </c>
    </row>
    <row r="10" spans="1:56" ht="13.2" customHeight="1" x14ac:dyDescent="0.25">
      <c r="A10" s="215">
        <v>41365</v>
      </c>
      <c r="B10" s="196" t="s">
        <v>149</v>
      </c>
      <c r="C10" s="226">
        <v>3</v>
      </c>
      <c r="D10" s="219">
        <f t="shared" si="0"/>
        <v>35</v>
      </c>
      <c r="E10" s="220">
        <f t="shared" ref="E10:E73" si="16">IF(C10="",#N/A,C10*$C$104)</f>
        <v>416</v>
      </c>
      <c r="F10" s="219">
        <f t="shared" si="0"/>
        <v>4853.333333333333</v>
      </c>
      <c r="G10" s="221">
        <v>3</v>
      </c>
      <c r="H10" s="219">
        <f t="shared" si="0"/>
        <v>15</v>
      </c>
      <c r="I10" s="221">
        <v>820</v>
      </c>
      <c r="J10" s="228">
        <f t="shared" si="1"/>
        <v>1180</v>
      </c>
      <c r="K10" s="226">
        <v>3</v>
      </c>
      <c r="L10" s="219">
        <f t="shared" si="2"/>
        <v>35</v>
      </c>
      <c r="M10" s="220">
        <f t="shared" ref="M10:M73" si="17">IF(K10="",#N/A,K10*$C$104)</f>
        <v>416</v>
      </c>
      <c r="N10" s="219">
        <f t="shared" si="2"/>
        <v>4853.333333333333</v>
      </c>
      <c r="O10" s="221">
        <v>3</v>
      </c>
      <c r="P10" s="219">
        <f t="shared" si="2"/>
        <v>15</v>
      </c>
      <c r="Q10" s="221">
        <v>820</v>
      </c>
      <c r="R10" s="228">
        <f t="shared" si="3"/>
        <v>1180</v>
      </c>
      <c r="S10" s="226">
        <v>3</v>
      </c>
      <c r="T10" s="219">
        <f t="shared" si="4"/>
        <v>35</v>
      </c>
      <c r="U10" s="220">
        <f t="shared" ref="U10:U73" si="18">IF(S10="",#N/A,S10*$C$104)</f>
        <v>416</v>
      </c>
      <c r="V10" s="219">
        <f t="shared" si="5"/>
        <v>4853.333333333333</v>
      </c>
      <c r="W10" s="221">
        <v>3</v>
      </c>
      <c r="X10" s="219">
        <f t="shared" si="6"/>
        <v>15</v>
      </c>
      <c r="Y10" s="221">
        <v>820</v>
      </c>
      <c r="Z10" s="228">
        <f t="shared" si="7"/>
        <v>1180</v>
      </c>
      <c r="AA10" s="226">
        <v>3</v>
      </c>
      <c r="AB10" s="219">
        <f t="shared" si="8"/>
        <v>35</v>
      </c>
      <c r="AC10" s="220">
        <f t="shared" ref="AC10:AC73" si="19">IF(AA10="",#N/A,AA10*$C$104)</f>
        <v>416</v>
      </c>
      <c r="AD10" s="219">
        <f t="shared" si="9"/>
        <v>4853.333333333333</v>
      </c>
      <c r="AE10" s="221">
        <v>3</v>
      </c>
      <c r="AF10" s="219">
        <f t="shared" si="10"/>
        <v>15</v>
      </c>
      <c r="AG10" s="221">
        <v>820</v>
      </c>
      <c r="AH10" s="228">
        <f t="shared" si="11"/>
        <v>1180</v>
      </c>
      <c r="AI10" s="226">
        <v>3</v>
      </c>
      <c r="AJ10" s="219">
        <f t="shared" si="12"/>
        <v>35</v>
      </c>
      <c r="AK10" s="220">
        <f t="shared" ref="AK10:AK73" si="20">IF(AI10="",#N/A,AI10*$C$104)</f>
        <v>416</v>
      </c>
      <c r="AL10" s="219">
        <f t="shared" si="13"/>
        <v>4853.333333333333</v>
      </c>
      <c r="AM10" s="221">
        <v>3</v>
      </c>
      <c r="AN10" s="219">
        <f t="shared" si="14"/>
        <v>15</v>
      </c>
      <c r="AO10" s="221">
        <v>820</v>
      </c>
      <c r="AP10" s="219">
        <f t="shared" si="15"/>
        <v>1180</v>
      </c>
      <c r="AQ10" s="208"/>
      <c r="AR10" s="222"/>
      <c r="AS10" s="222"/>
      <c r="AT10" s="223" t="e">
        <f>#REF!+#REF!+F10</f>
        <v>#REF!</v>
      </c>
      <c r="AU10" s="224" t="e">
        <f>#REF!+#REF!+J10</f>
        <v>#REF!</v>
      </c>
      <c r="AV10" s="7"/>
      <c r="AW10" s="27"/>
      <c r="AX10" s="28"/>
      <c r="AY10" s="28"/>
      <c r="AZ10" s="28"/>
      <c r="BA10" s="28"/>
      <c r="BB10" s="28"/>
      <c r="BC10" s="28"/>
      <c r="BD10" s="59"/>
    </row>
    <row r="11" spans="1:56" ht="12.9" customHeight="1" x14ac:dyDescent="0.25">
      <c r="A11" s="215"/>
      <c r="B11" s="197" t="s">
        <v>32</v>
      </c>
      <c r="C11" s="226">
        <v>15</v>
      </c>
      <c r="D11" s="219">
        <f t="shared" si="0"/>
        <v>50</v>
      </c>
      <c r="E11" s="220">
        <f t="shared" si="16"/>
        <v>2080</v>
      </c>
      <c r="F11" s="219">
        <f t="shared" si="0"/>
        <v>6933.333333333333</v>
      </c>
      <c r="G11" s="221"/>
      <c r="H11" s="219" t="e">
        <f t="shared" si="0"/>
        <v>#N/A</v>
      </c>
      <c r="I11" s="221">
        <v>900</v>
      </c>
      <c r="J11" s="228">
        <f t="shared" si="1"/>
        <v>2080</v>
      </c>
      <c r="K11" s="226">
        <v>15</v>
      </c>
      <c r="L11" s="219">
        <f t="shared" si="2"/>
        <v>50</v>
      </c>
      <c r="M11" s="220">
        <f t="shared" si="17"/>
        <v>2080</v>
      </c>
      <c r="N11" s="219">
        <f t="shared" si="2"/>
        <v>6933.333333333333</v>
      </c>
      <c r="O11" s="221"/>
      <c r="P11" s="219" t="e">
        <f t="shared" si="2"/>
        <v>#N/A</v>
      </c>
      <c r="Q11" s="221">
        <v>900</v>
      </c>
      <c r="R11" s="228">
        <f t="shared" si="3"/>
        <v>2080</v>
      </c>
      <c r="S11" s="226">
        <v>15</v>
      </c>
      <c r="T11" s="219">
        <f t="shared" si="4"/>
        <v>50</v>
      </c>
      <c r="U11" s="220">
        <f t="shared" si="18"/>
        <v>2080</v>
      </c>
      <c r="V11" s="219">
        <f t="shared" si="5"/>
        <v>6933.333333333333</v>
      </c>
      <c r="W11" s="221"/>
      <c r="X11" s="219" t="e">
        <f t="shared" si="6"/>
        <v>#N/A</v>
      </c>
      <c r="Y11" s="221">
        <v>900</v>
      </c>
      <c r="Z11" s="228">
        <f t="shared" si="7"/>
        <v>2080</v>
      </c>
      <c r="AA11" s="226">
        <v>15</v>
      </c>
      <c r="AB11" s="219">
        <f t="shared" si="8"/>
        <v>50</v>
      </c>
      <c r="AC11" s="220">
        <f t="shared" si="19"/>
        <v>2080</v>
      </c>
      <c r="AD11" s="219">
        <f t="shared" si="9"/>
        <v>6933.333333333333</v>
      </c>
      <c r="AE11" s="221"/>
      <c r="AF11" s="219" t="e">
        <f t="shared" si="10"/>
        <v>#N/A</v>
      </c>
      <c r="AG11" s="221">
        <v>900</v>
      </c>
      <c r="AH11" s="228">
        <f t="shared" si="11"/>
        <v>2080</v>
      </c>
      <c r="AI11" s="226">
        <v>15</v>
      </c>
      <c r="AJ11" s="219">
        <f t="shared" si="12"/>
        <v>50</v>
      </c>
      <c r="AK11" s="220">
        <f t="shared" si="20"/>
        <v>2080</v>
      </c>
      <c r="AL11" s="219">
        <f t="shared" si="13"/>
        <v>6933.333333333333</v>
      </c>
      <c r="AM11" s="221"/>
      <c r="AN11" s="219" t="e">
        <f t="shared" si="14"/>
        <v>#N/A</v>
      </c>
      <c r="AO11" s="221">
        <v>900</v>
      </c>
      <c r="AP11" s="219">
        <f t="shared" si="15"/>
        <v>2080</v>
      </c>
      <c r="AQ11" s="208"/>
      <c r="AR11" s="222">
        <f>SUM(E9:E11,M9:M11,U9:U11,AC9:AC11,AK9:AK11)</f>
        <v>34666.666666666664</v>
      </c>
      <c r="AS11" s="222" t="e">
        <f>#REF!+#REF!+#REF!+#REF!+I11+I9</f>
        <v>#REF!</v>
      </c>
      <c r="AT11" s="223" t="e">
        <f>#REF!+#REF!+F11</f>
        <v>#REF!</v>
      </c>
      <c r="AU11" s="224" t="e">
        <f>#REF!+#REF!+J11</f>
        <v>#REF!</v>
      </c>
      <c r="AV11" s="7"/>
      <c r="AW11" s="27"/>
      <c r="AX11" s="28"/>
      <c r="AY11" s="28"/>
      <c r="AZ11" s="28"/>
      <c r="BA11" s="28"/>
      <c r="BB11" s="28"/>
      <c r="BC11" s="28"/>
      <c r="BD11" s="59"/>
    </row>
    <row r="12" spans="1:56" ht="12.9" customHeight="1" x14ac:dyDescent="0.25">
      <c r="A12" s="209"/>
      <c r="B12" s="195" t="s">
        <v>17</v>
      </c>
      <c r="C12" s="226">
        <v>20</v>
      </c>
      <c r="D12" s="219">
        <f t="shared" si="0"/>
        <v>70</v>
      </c>
      <c r="E12" s="220">
        <f t="shared" si="16"/>
        <v>2773.333333333333</v>
      </c>
      <c r="F12" s="219">
        <f t="shared" si="0"/>
        <v>9706.6666666666661</v>
      </c>
      <c r="G12" s="221"/>
      <c r="H12" s="219" t="e">
        <f t="shared" si="0"/>
        <v>#N/A</v>
      </c>
      <c r="I12" s="221"/>
      <c r="J12" s="228" t="e">
        <f t="shared" si="1"/>
        <v>#N/A</v>
      </c>
      <c r="K12" s="226">
        <v>20</v>
      </c>
      <c r="L12" s="219">
        <f t="shared" si="2"/>
        <v>70</v>
      </c>
      <c r="M12" s="220">
        <f t="shared" si="17"/>
        <v>2773.333333333333</v>
      </c>
      <c r="N12" s="219">
        <f t="shared" si="2"/>
        <v>9706.6666666666661</v>
      </c>
      <c r="O12" s="221"/>
      <c r="P12" s="219" t="e">
        <f t="shared" si="2"/>
        <v>#N/A</v>
      </c>
      <c r="Q12" s="221"/>
      <c r="R12" s="228" t="e">
        <f t="shared" si="3"/>
        <v>#N/A</v>
      </c>
      <c r="S12" s="226">
        <v>20</v>
      </c>
      <c r="T12" s="219">
        <f t="shared" si="4"/>
        <v>70</v>
      </c>
      <c r="U12" s="220">
        <f t="shared" si="18"/>
        <v>2773.333333333333</v>
      </c>
      <c r="V12" s="219">
        <f t="shared" si="5"/>
        <v>9706.6666666666661</v>
      </c>
      <c r="W12" s="221"/>
      <c r="X12" s="219" t="e">
        <f t="shared" si="6"/>
        <v>#N/A</v>
      </c>
      <c r="Y12" s="221"/>
      <c r="Z12" s="228" t="e">
        <f t="shared" si="7"/>
        <v>#N/A</v>
      </c>
      <c r="AA12" s="226">
        <v>20</v>
      </c>
      <c r="AB12" s="219">
        <f t="shared" si="8"/>
        <v>70</v>
      </c>
      <c r="AC12" s="220">
        <f t="shared" si="19"/>
        <v>2773.333333333333</v>
      </c>
      <c r="AD12" s="219">
        <f t="shared" si="9"/>
        <v>9706.6666666666661</v>
      </c>
      <c r="AE12" s="221"/>
      <c r="AF12" s="219" t="e">
        <f t="shared" si="10"/>
        <v>#N/A</v>
      </c>
      <c r="AG12" s="221"/>
      <c r="AH12" s="228" t="e">
        <f t="shared" si="11"/>
        <v>#N/A</v>
      </c>
      <c r="AI12" s="226">
        <v>20</v>
      </c>
      <c r="AJ12" s="219">
        <f t="shared" si="12"/>
        <v>70</v>
      </c>
      <c r="AK12" s="220">
        <f t="shared" si="20"/>
        <v>2773.333333333333</v>
      </c>
      <c r="AL12" s="219">
        <f t="shared" si="13"/>
        <v>9706.6666666666661</v>
      </c>
      <c r="AM12" s="221"/>
      <c r="AN12" s="219" t="e">
        <f t="shared" si="14"/>
        <v>#N/A</v>
      </c>
      <c r="AO12" s="221"/>
      <c r="AP12" s="219" t="e">
        <f t="shared" si="15"/>
        <v>#N/A</v>
      </c>
      <c r="AQ12" s="208"/>
      <c r="AR12" s="222"/>
      <c r="AS12" s="222"/>
      <c r="AT12" s="223" t="e">
        <f>#REF!+#REF!+F12</f>
        <v>#REF!</v>
      </c>
      <c r="AU12" s="224" t="e">
        <f>#REF!+#REF!+J12</f>
        <v>#REF!</v>
      </c>
      <c r="AV12" s="7"/>
      <c r="AW12" s="14" t="s">
        <v>23</v>
      </c>
      <c r="AX12" s="15" t="e">
        <f>(DAY(#REF!))*2+$BC$41</f>
        <v>#REF!</v>
      </c>
      <c r="AY12" s="15"/>
      <c r="AZ12" s="15"/>
      <c r="BA12" s="16" t="e">
        <f>CONCATENATE(AW12,AX12)</f>
        <v>#REF!</v>
      </c>
      <c r="BB12" s="16"/>
      <c r="BC12" s="21" t="e">
        <f ca="1">INDIRECT(BA12)</f>
        <v>#REF!</v>
      </c>
      <c r="BD12" s="17" t="s">
        <v>117</v>
      </c>
    </row>
    <row r="13" spans="1:56" ht="12.9" customHeight="1" x14ac:dyDescent="0.25">
      <c r="A13" s="210">
        <f>A10+1</f>
        <v>41366</v>
      </c>
      <c r="B13" s="196" t="s">
        <v>149</v>
      </c>
      <c r="C13" s="226">
        <v>20</v>
      </c>
      <c r="D13" s="219">
        <f t="shared" si="0"/>
        <v>90</v>
      </c>
      <c r="E13" s="220">
        <f t="shared" si="16"/>
        <v>2773.333333333333</v>
      </c>
      <c r="F13" s="219">
        <f t="shared" si="0"/>
        <v>12480</v>
      </c>
      <c r="G13" s="221"/>
      <c r="H13" s="219" t="e">
        <f t="shared" si="0"/>
        <v>#N/A</v>
      </c>
      <c r="I13" s="221"/>
      <c r="J13" s="228" t="e">
        <f t="shared" si="1"/>
        <v>#N/A</v>
      </c>
      <c r="K13" s="226">
        <v>20</v>
      </c>
      <c r="L13" s="219">
        <f t="shared" si="2"/>
        <v>90</v>
      </c>
      <c r="M13" s="220">
        <f t="shared" si="17"/>
        <v>2773.333333333333</v>
      </c>
      <c r="N13" s="219">
        <f t="shared" si="2"/>
        <v>12480</v>
      </c>
      <c r="O13" s="221"/>
      <c r="P13" s="219" t="e">
        <f t="shared" si="2"/>
        <v>#N/A</v>
      </c>
      <c r="Q13" s="221"/>
      <c r="R13" s="228" t="e">
        <f t="shared" si="3"/>
        <v>#N/A</v>
      </c>
      <c r="S13" s="226">
        <v>20</v>
      </c>
      <c r="T13" s="219">
        <f t="shared" si="4"/>
        <v>90</v>
      </c>
      <c r="U13" s="220">
        <f t="shared" si="18"/>
        <v>2773.333333333333</v>
      </c>
      <c r="V13" s="219">
        <f t="shared" si="5"/>
        <v>12480</v>
      </c>
      <c r="W13" s="221"/>
      <c r="X13" s="219" t="e">
        <f t="shared" si="6"/>
        <v>#N/A</v>
      </c>
      <c r="Y13" s="221"/>
      <c r="Z13" s="228" t="e">
        <f t="shared" si="7"/>
        <v>#N/A</v>
      </c>
      <c r="AA13" s="226">
        <v>20</v>
      </c>
      <c r="AB13" s="219">
        <f t="shared" si="8"/>
        <v>90</v>
      </c>
      <c r="AC13" s="220">
        <f t="shared" si="19"/>
        <v>2773.333333333333</v>
      </c>
      <c r="AD13" s="219">
        <f t="shared" si="9"/>
        <v>12480</v>
      </c>
      <c r="AE13" s="221"/>
      <c r="AF13" s="219" t="e">
        <f t="shared" si="10"/>
        <v>#N/A</v>
      </c>
      <c r="AG13" s="221"/>
      <c r="AH13" s="228" t="e">
        <f t="shared" si="11"/>
        <v>#N/A</v>
      </c>
      <c r="AI13" s="226">
        <v>20</v>
      </c>
      <c r="AJ13" s="219">
        <f t="shared" si="12"/>
        <v>90</v>
      </c>
      <c r="AK13" s="220">
        <f t="shared" si="20"/>
        <v>2773.333333333333</v>
      </c>
      <c r="AL13" s="219">
        <f t="shared" si="13"/>
        <v>12480</v>
      </c>
      <c r="AM13" s="221"/>
      <c r="AN13" s="219" t="e">
        <f t="shared" si="14"/>
        <v>#N/A</v>
      </c>
      <c r="AO13" s="221"/>
      <c r="AP13" s="219" t="e">
        <f t="shared" si="15"/>
        <v>#N/A</v>
      </c>
      <c r="AQ13" s="208"/>
      <c r="AR13" s="222"/>
      <c r="AS13" s="222"/>
      <c r="AT13" s="223" t="e">
        <f>#REF!+#REF!+F13</f>
        <v>#REF!</v>
      </c>
      <c r="AU13" s="224" t="e">
        <f>#REF!+#REF!+J13</f>
        <v>#REF!</v>
      </c>
      <c r="AV13" s="7"/>
      <c r="AW13" s="18" t="s">
        <v>35</v>
      </c>
      <c r="AX13" s="15" t="e">
        <f>(DAY(#REF!))*2+$BC$41</f>
        <v>#REF!</v>
      </c>
      <c r="AY13" s="15"/>
      <c r="AZ13" s="15"/>
      <c r="BA13" s="16" t="e">
        <f>CONCATENATE(AW13,AX13)</f>
        <v>#REF!</v>
      </c>
      <c r="BB13" s="16"/>
      <c r="BC13" s="21" t="e">
        <f ca="1">INDIRECT(BA13)</f>
        <v>#REF!</v>
      </c>
      <c r="BD13" s="17" t="s">
        <v>45</v>
      </c>
    </row>
    <row r="14" spans="1:56" ht="12.9" customHeight="1" x14ac:dyDescent="0.25">
      <c r="A14" s="211"/>
      <c r="B14" s="197" t="s">
        <v>32</v>
      </c>
      <c r="C14" s="226">
        <v>29</v>
      </c>
      <c r="D14" s="219">
        <f t="shared" si="0"/>
        <v>119</v>
      </c>
      <c r="E14" s="220">
        <f t="shared" si="16"/>
        <v>4021.333333333333</v>
      </c>
      <c r="F14" s="219">
        <f t="shared" si="0"/>
        <v>16501.333333333332</v>
      </c>
      <c r="G14" s="221"/>
      <c r="H14" s="219" t="e">
        <f t="shared" si="0"/>
        <v>#N/A</v>
      </c>
      <c r="I14" s="221"/>
      <c r="J14" s="228" t="e">
        <f t="shared" si="1"/>
        <v>#N/A</v>
      </c>
      <c r="K14" s="226">
        <v>35</v>
      </c>
      <c r="L14" s="219">
        <f t="shared" si="2"/>
        <v>125</v>
      </c>
      <c r="M14" s="220">
        <f t="shared" si="17"/>
        <v>4853.333333333333</v>
      </c>
      <c r="N14" s="219">
        <f t="shared" si="2"/>
        <v>17333.333333333332</v>
      </c>
      <c r="O14" s="221"/>
      <c r="P14" s="219" t="e">
        <f t="shared" si="2"/>
        <v>#N/A</v>
      </c>
      <c r="Q14" s="221"/>
      <c r="R14" s="228" t="e">
        <f t="shared" si="3"/>
        <v>#N/A</v>
      </c>
      <c r="S14" s="226">
        <v>26</v>
      </c>
      <c r="T14" s="219">
        <f t="shared" si="4"/>
        <v>116</v>
      </c>
      <c r="U14" s="220">
        <f t="shared" si="18"/>
        <v>3605.333333333333</v>
      </c>
      <c r="V14" s="219">
        <f t="shared" si="5"/>
        <v>16085.333333333332</v>
      </c>
      <c r="W14" s="221"/>
      <c r="X14" s="219" t="e">
        <f t="shared" si="6"/>
        <v>#N/A</v>
      </c>
      <c r="Y14" s="221"/>
      <c r="Z14" s="228" t="e">
        <f t="shared" si="7"/>
        <v>#N/A</v>
      </c>
      <c r="AA14" s="226">
        <v>2</v>
      </c>
      <c r="AB14" s="219">
        <f t="shared" si="8"/>
        <v>92</v>
      </c>
      <c r="AC14" s="220">
        <f t="shared" si="19"/>
        <v>277.33333333333331</v>
      </c>
      <c r="AD14" s="219">
        <f t="shared" si="9"/>
        <v>12757.333333333334</v>
      </c>
      <c r="AE14" s="221"/>
      <c r="AF14" s="219" t="e">
        <f t="shared" si="10"/>
        <v>#N/A</v>
      </c>
      <c r="AG14" s="221"/>
      <c r="AH14" s="228" t="e">
        <f t="shared" si="11"/>
        <v>#N/A</v>
      </c>
      <c r="AI14" s="226">
        <v>18</v>
      </c>
      <c r="AJ14" s="219">
        <f t="shared" si="12"/>
        <v>108</v>
      </c>
      <c r="AK14" s="220">
        <f t="shared" si="20"/>
        <v>2496</v>
      </c>
      <c r="AL14" s="219">
        <f t="shared" si="13"/>
        <v>14976</v>
      </c>
      <c r="AM14" s="221"/>
      <c r="AN14" s="219" t="e">
        <f t="shared" si="14"/>
        <v>#N/A</v>
      </c>
      <c r="AO14" s="221"/>
      <c r="AP14" s="219" t="e">
        <f t="shared" si="15"/>
        <v>#N/A</v>
      </c>
      <c r="AQ14" s="208"/>
      <c r="AR14" s="222">
        <f>SUM(E12:E14,M12:M14,U12:U14,AC12:AC14,AK12:AK14)</f>
        <v>42986.666666666664</v>
      </c>
      <c r="AS14" s="222" t="e">
        <f>#REF!+#REF!+#REF!+#REF!+I14+I12</f>
        <v>#REF!</v>
      </c>
      <c r="AT14" s="223" t="e">
        <f>#REF!+#REF!+F14</f>
        <v>#REF!</v>
      </c>
      <c r="AU14" s="224" t="e">
        <f>#REF!+#REF!+J14</f>
        <v>#REF!</v>
      </c>
      <c r="AV14" s="7"/>
      <c r="AW14" s="18" t="s">
        <v>36</v>
      </c>
      <c r="AX14" s="15" t="e">
        <f>(DAY(#REF!))*2+$BC$41</f>
        <v>#REF!</v>
      </c>
      <c r="AY14" s="15"/>
      <c r="AZ14" s="15"/>
      <c r="BA14" s="16" t="e">
        <f>CONCATENATE(AW14,AX14)</f>
        <v>#REF!</v>
      </c>
      <c r="BB14" s="16"/>
      <c r="BC14" s="21" t="e">
        <f ca="1">INDIRECT(BA14)</f>
        <v>#REF!</v>
      </c>
      <c r="BD14" s="17" t="s">
        <v>46</v>
      </c>
    </row>
    <row r="15" spans="1:56" ht="12.9" customHeight="1" x14ac:dyDescent="0.25">
      <c r="A15" s="209"/>
      <c r="B15" s="195" t="s">
        <v>17</v>
      </c>
      <c r="C15" s="226"/>
      <c r="D15" s="219" t="e">
        <f t="shared" si="0"/>
        <v>#N/A</v>
      </c>
      <c r="E15" s="220" t="e">
        <f t="shared" si="16"/>
        <v>#N/A</v>
      </c>
      <c r="F15" s="219" t="e">
        <f t="shared" si="0"/>
        <v>#N/A</v>
      </c>
      <c r="G15" s="221"/>
      <c r="H15" s="219" t="e">
        <f t="shared" si="0"/>
        <v>#N/A</v>
      </c>
      <c r="I15" s="221"/>
      <c r="J15" s="228" t="e">
        <f t="shared" si="1"/>
        <v>#N/A</v>
      </c>
      <c r="K15" s="226"/>
      <c r="L15" s="219" t="e">
        <f t="shared" si="2"/>
        <v>#N/A</v>
      </c>
      <c r="M15" s="220" t="e">
        <f t="shared" si="17"/>
        <v>#N/A</v>
      </c>
      <c r="N15" s="219" t="e">
        <f t="shared" si="2"/>
        <v>#N/A</v>
      </c>
      <c r="O15" s="221"/>
      <c r="P15" s="219" t="e">
        <f t="shared" si="2"/>
        <v>#N/A</v>
      </c>
      <c r="Q15" s="221"/>
      <c r="R15" s="228" t="e">
        <f t="shared" si="3"/>
        <v>#N/A</v>
      </c>
      <c r="S15" s="226"/>
      <c r="T15" s="219" t="e">
        <f t="shared" si="4"/>
        <v>#N/A</v>
      </c>
      <c r="U15" s="220" t="e">
        <f t="shared" si="18"/>
        <v>#N/A</v>
      </c>
      <c r="V15" s="219" t="e">
        <f t="shared" si="5"/>
        <v>#N/A</v>
      </c>
      <c r="W15" s="221"/>
      <c r="X15" s="219" t="e">
        <f t="shared" si="6"/>
        <v>#N/A</v>
      </c>
      <c r="Y15" s="221"/>
      <c r="Z15" s="228" t="e">
        <f t="shared" si="7"/>
        <v>#N/A</v>
      </c>
      <c r="AA15" s="226"/>
      <c r="AB15" s="219" t="e">
        <f t="shared" si="8"/>
        <v>#N/A</v>
      </c>
      <c r="AC15" s="220" t="e">
        <f t="shared" si="19"/>
        <v>#N/A</v>
      </c>
      <c r="AD15" s="219" t="e">
        <f t="shared" si="9"/>
        <v>#N/A</v>
      </c>
      <c r="AE15" s="221"/>
      <c r="AF15" s="219" t="e">
        <f t="shared" si="10"/>
        <v>#N/A</v>
      </c>
      <c r="AG15" s="221"/>
      <c r="AH15" s="228" t="e">
        <f t="shared" si="11"/>
        <v>#N/A</v>
      </c>
      <c r="AI15" s="226">
        <v>25</v>
      </c>
      <c r="AJ15" s="219">
        <f t="shared" si="12"/>
        <v>133</v>
      </c>
      <c r="AK15" s="220">
        <f t="shared" si="20"/>
        <v>3466.6666666666665</v>
      </c>
      <c r="AL15" s="219">
        <f t="shared" si="13"/>
        <v>18442.666666666668</v>
      </c>
      <c r="AM15" s="221"/>
      <c r="AN15" s="219" t="e">
        <f t="shared" si="14"/>
        <v>#N/A</v>
      </c>
      <c r="AO15" s="221"/>
      <c r="AP15" s="219" t="e">
        <f t="shared" si="15"/>
        <v>#N/A</v>
      </c>
      <c r="AQ15" s="208"/>
      <c r="AR15" s="222"/>
      <c r="AS15" s="222"/>
      <c r="AT15" s="223" t="e">
        <f>#REF!+#REF!+F15</f>
        <v>#REF!</v>
      </c>
      <c r="AU15" s="224" t="e">
        <f>#REF!+#REF!+J15</f>
        <v>#REF!</v>
      </c>
      <c r="AV15" s="7"/>
      <c r="AW15" s="18" t="s">
        <v>40</v>
      </c>
      <c r="AX15" s="15" t="e">
        <f>(DAY(#REF!))*2+$BC$41</f>
        <v>#REF!</v>
      </c>
      <c r="AY15" s="15"/>
      <c r="AZ15" s="15"/>
      <c r="BA15" s="16" t="e">
        <f>CONCATENATE(AW15,AX15)</f>
        <v>#REF!</v>
      </c>
      <c r="BB15" s="16"/>
      <c r="BC15" s="21" t="e">
        <f ca="1">INDIRECT(BA15)</f>
        <v>#REF!</v>
      </c>
      <c r="BD15" s="17" t="s">
        <v>47</v>
      </c>
    </row>
    <row r="16" spans="1:56" ht="12.9" customHeight="1" x14ac:dyDescent="0.25">
      <c r="A16" s="210">
        <f>A13+1</f>
        <v>41367</v>
      </c>
      <c r="B16" s="196" t="s">
        <v>149</v>
      </c>
      <c r="C16" s="226"/>
      <c r="D16" s="219" t="e">
        <f t="shared" si="0"/>
        <v>#N/A</v>
      </c>
      <c r="E16" s="220" t="e">
        <f t="shared" si="16"/>
        <v>#N/A</v>
      </c>
      <c r="F16" s="219" t="e">
        <f t="shared" si="0"/>
        <v>#N/A</v>
      </c>
      <c r="G16" s="221"/>
      <c r="H16" s="219" t="e">
        <f t="shared" si="0"/>
        <v>#N/A</v>
      </c>
      <c r="I16" s="221"/>
      <c r="J16" s="228" t="e">
        <f t="shared" si="1"/>
        <v>#N/A</v>
      </c>
      <c r="K16" s="226"/>
      <c r="L16" s="219" t="e">
        <f t="shared" si="2"/>
        <v>#N/A</v>
      </c>
      <c r="M16" s="220" t="e">
        <f t="shared" si="17"/>
        <v>#N/A</v>
      </c>
      <c r="N16" s="219" t="e">
        <f t="shared" si="2"/>
        <v>#N/A</v>
      </c>
      <c r="O16" s="221"/>
      <c r="P16" s="219" t="e">
        <f t="shared" si="2"/>
        <v>#N/A</v>
      </c>
      <c r="Q16" s="221"/>
      <c r="R16" s="228" t="e">
        <f t="shared" si="3"/>
        <v>#N/A</v>
      </c>
      <c r="S16" s="226"/>
      <c r="T16" s="219" t="e">
        <f t="shared" si="4"/>
        <v>#N/A</v>
      </c>
      <c r="U16" s="220" t="e">
        <f t="shared" si="18"/>
        <v>#N/A</v>
      </c>
      <c r="V16" s="219" t="e">
        <f t="shared" si="5"/>
        <v>#N/A</v>
      </c>
      <c r="W16" s="221"/>
      <c r="X16" s="219" t="e">
        <f t="shared" si="6"/>
        <v>#N/A</v>
      </c>
      <c r="Y16" s="221"/>
      <c r="Z16" s="228" t="e">
        <f t="shared" si="7"/>
        <v>#N/A</v>
      </c>
      <c r="AA16" s="226"/>
      <c r="AB16" s="219" t="e">
        <f t="shared" si="8"/>
        <v>#N/A</v>
      </c>
      <c r="AC16" s="220" t="e">
        <f t="shared" si="19"/>
        <v>#N/A</v>
      </c>
      <c r="AD16" s="219" t="e">
        <f t="shared" si="9"/>
        <v>#N/A</v>
      </c>
      <c r="AE16" s="221"/>
      <c r="AF16" s="219" t="e">
        <f t="shared" si="10"/>
        <v>#N/A</v>
      </c>
      <c r="AG16" s="221"/>
      <c r="AH16" s="228" t="e">
        <f t="shared" si="11"/>
        <v>#N/A</v>
      </c>
      <c r="AI16" s="226">
        <v>55</v>
      </c>
      <c r="AJ16" s="219">
        <f t="shared" si="12"/>
        <v>188</v>
      </c>
      <c r="AK16" s="220">
        <f t="shared" si="20"/>
        <v>7626.6666666666661</v>
      </c>
      <c r="AL16" s="219">
        <f t="shared" si="13"/>
        <v>26069.333333333336</v>
      </c>
      <c r="AM16" s="221"/>
      <c r="AN16" s="219" t="e">
        <f t="shared" si="14"/>
        <v>#N/A</v>
      </c>
      <c r="AO16" s="221"/>
      <c r="AP16" s="219" t="e">
        <f t="shared" si="15"/>
        <v>#N/A</v>
      </c>
      <c r="AQ16" s="208"/>
      <c r="AR16" s="222"/>
      <c r="AS16" s="222"/>
      <c r="AT16" s="223" t="e">
        <f>#REF!+#REF!+F16</f>
        <v>#REF!</v>
      </c>
      <c r="AU16" s="224" t="e">
        <f>#REF!+#REF!+J16</f>
        <v>#REF!</v>
      </c>
      <c r="AV16" s="7"/>
      <c r="AW16" s="14"/>
      <c r="AX16" s="16"/>
      <c r="AY16" s="16"/>
      <c r="AZ16" s="16"/>
      <c r="BA16" s="16"/>
      <c r="BB16" s="16"/>
      <c r="BC16" s="21"/>
      <c r="BD16" s="40"/>
    </row>
    <row r="17" spans="1:59" ht="12.9" customHeight="1" x14ac:dyDescent="0.25">
      <c r="A17" s="211"/>
      <c r="B17" s="197" t="s">
        <v>32</v>
      </c>
      <c r="C17" s="226"/>
      <c r="D17" s="219" t="e">
        <f t="shared" si="0"/>
        <v>#N/A</v>
      </c>
      <c r="E17" s="220" t="e">
        <f t="shared" si="16"/>
        <v>#N/A</v>
      </c>
      <c r="F17" s="219" t="e">
        <f t="shared" si="0"/>
        <v>#N/A</v>
      </c>
      <c r="G17" s="221"/>
      <c r="H17" s="219" t="e">
        <f t="shared" si="0"/>
        <v>#N/A</v>
      </c>
      <c r="I17" s="221"/>
      <c r="J17" s="228" t="e">
        <f t="shared" si="1"/>
        <v>#N/A</v>
      </c>
      <c r="K17" s="226"/>
      <c r="L17" s="219" t="e">
        <f t="shared" si="2"/>
        <v>#N/A</v>
      </c>
      <c r="M17" s="220" t="e">
        <f t="shared" si="17"/>
        <v>#N/A</v>
      </c>
      <c r="N17" s="219" t="e">
        <f t="shared" si="2"/>
        <v>#N/A</v>
      </c>
      <c r="O17" s="221"/>
      <c r="P17" s="219" t="e">
        <f t="shared" si="2"/>
        <v>#N/A</v>
      </c>
      <c r="Q17" s="221"/>
      <c r="R17" s="228" t="e">
        <f t="shared" si="3"/>
        <v>#N/A</v>
      </c>
      <c r="S17" s="226"/>
      <c r="T17" s="219" t="e">
        <f t="shared" si="4"/>
        <v>#N/A</v>
      </c>
      <c r="U17" s="220" t="e">
        <f t="shared" si="18"/>
        <v>#N/A</v>
      </c>
      <c r="V17" s="219" t="e">
        <f t="shared" si="5"/>
        <v>#N/A</v>
      </c>
      <c r="W17" s="221"/>
      <c r="X17" s="219" t="e">
        <f t="shared" si="6"/>
        <v>#N/A</v>
      </c>
      <c r="Y17" s="221"/>
      <c r="Z17" s="228" t="e">
        <f t="shared" si="7"/>
        <v>#N/A</v>
      </c>
      <c r="AA17" s="226"/>
      <c r="AB17" s="219" t="e">
        <f t="shared" si="8"/>
        <v>#N/A</v>
      </c>
      <c r="AC17" s="220" t="e">
        <f t="shared" si="19"/>
        <v>#N/A</v>
      </c>
      <c r="AD17" s="219" t="e">
        <f t="shared" si="9"/>
        <v>#N/A</v>
      </c>
      <c r="AE17" s="221"/>
      <c r="AF17" s="219" t="e">
        <f t="shared" si="10"/>
        <v>#N/A</v>
      </c>
      <c r="AG17" s="221"/>
      <c r="AH17" s="228" t="e">
        <f t="shared" si="11"/>
        <v>#N/A</v>
      </c>
      <c r="AI17" s="226">
        <v>55</v>
      </c>
      <c r="AJ17" s="219">
        <f t="shared" si="12"/>
        <v>243</v>
      </c>
      <c r="AK17" s="220">
        <f t="shared" si="20"/>
        <v>7626.6666666666661</v>
      </c>
      <c r="AL17" s="219">
        <f t="shared" si="13"/>
        <v>33696</v>
      </c>
      <c r="AM17" s="221"/>
      <c r="AN17" s="219" t="e">
        <f t="shared" si="14"/>
        <v>#N/A</v>
      </c>
      <c r="AO17" s="221"/>
      <c r="AP17" s="219" t="e">
        <f t="shared" si="15"/>
        <v>#N/A</v>
      </c>
      <c r="AQ17" s="208"/>
      <c r="AR17" s="222" t="e">
        <f>SUM(E15:E17,M15:M17,U15:U17,AC15:AC17,AK15:AK17)</f>
        <v>#N/A</v>
      </c>
      <c r="AS17" s="222" t="e">
        <f>#REF!+#REF!+#REF!+#REF!+I17+I15</f>
        <v>#REF!</v>
      </c>
      <c r="AT17" s="223" t="e">
        <f>#REF!+#REF!+F17</f>
        <v>#REF!</v>
      </c>
      <c r="AU17" s="224" t="e">
        <f>#REF!+#REF!+J17</f>
        <v>#REF!</v>
      </c>
      <c r="AV17" s="7"/>
      <c r="AW17" s="18" t="s">
        <v>43</v>
      </c>
      <c r="AX17" s="15" t="e">
        <f>(DAY(#REF!))*2+$BC$41</f>
        <v>#REF!</v>
      </c>
      <c r="AY17" s="15"/>
      <c r="AZ17" s="15"/>
      <c r="BA17" s="16" t="e">
        <f>CONCATENATE(AW17,AX17)</f>
        <v>#REF!</v>
      </c>
      <c r="BB17" s="16"/>
      <c r="BC17" s="21" t="e">
        <f ca="1">INDIRECT(BA17)</f>
        <v>#REF!</v>
      </c>
      <c r="BD17" s="17" t="s">
        <v>37</v>
      </c>
      <c r="BF17" s="60"/>
      <c r="BG17" s="60"/>
    </row>
    <row r="18" spans="1:59" ht="12.9" customHeight="1" x14ac:dyDescent="0.25">
      <c r="A18" s="209"/>
      <c r="B18" s="195" t="s">
        <v>17</v>
      </c>
      <c r="C18" s="226"/>
      <c r="D18" s="219" t="e">
        <f t="shared" si="0"/>
        <v>#N/A</v>
      </c>
      <c r="E18" s="220" t="e">
        <f t="shared" si="16"/>
        <v>#N/A</v>
      </c>
      <c r="F18" s="219" t="e">
        <f t="shared" si="0"/>
        <v>#N/A</v>
      </c>
      <c r="G18" s="221"/>
      <c r="H18" s="219" t="e">
        <f t="shared" si="0"/>
        <v>#N/A</v>
      </c>
      <c r="I18" s="221"/>
      <c r="J18" s="228" t="e">
        <f t="shared" si="1"/>
        <v>#N/A</v>
      </c>
      <c r="K18" s="226"/>
      <c r="L18" s="219" t="e">
        <f t="shared" si="2"/>
        <v>#N/A</v>
      </c>
      <c r="M18" s="220" t="e">
        <f t="shared" si="17"/>
        <v>#N/A</v>
      </c>
      <c r="N18" s="219" t="e">
        <f t="shared" si="2"/>
        <v>#N/A</v>
      </c>
      <c r="O18" s="221"/>
      <c r="P18" s="219" t="e">
        <f t="shared" si="2"/>
        <v>#N/A</v>
      </c>
      <c r="Q18" s="221"/>
      <c r="R18" s="228" t="e">
        <f t="shared" si="3"/>
        <v>#N/A</v>
      </c>
      <c r="S18" s="226"/>
      <c r="T18" s="219" t="e">
        <f t="shared" si="4"/>
        <v>#N/A</v>
      </c>
      <c r="U18" s="220" t="e">
        <f t="shared" si="18"/>
        <v>#N/A</v>
      </c>
      <c r="V18" s="219" t="e">
        <f t="shared" si="5"/>
        <v>#N/A</v>
      </c>
      <c r="W18" s="221"/>
      <c r="X18" s="219" t="e">
        <f t="shared" si="6"/>
        <v>#N/A</v>
      </c>
      <c r="Y18" s="221"/>
      <c r="Z18" s="228" t="e">
        <f t="shared" si="7"/>
        <v>#N/A</v>
      </c>
      <c r="AA18" s="226"/>
      <c r="AB18" s="219" t="e">
        <f t="shared" si="8"/>
        <v>#N/A</v>
      </c>
      <c r="AC18" s="220" t="e">
        <f t="shared" si="19"/>
        <v>#N/A</v>
      </c>
      <c r="AD18" s="219" t="e">
        <f t="shared" si="9"/>
        <v>#N/A</v>
      </c>
      <c r="AE18" s="221"/>
      <c r="AF18" s="219" t="e">
        <f t="shared" si="10"/>
        <v>#N/A</v>
      </c>
      <c r="AG18" s="221"/>
      <c r="AH18" s="228" t="e">
        <f t="shared" si="11"/>
        <v>#N/A</v>
      </c>
      <c r="AI18" s="226">
        <v>455</v>
      </c>
      <c r="AJ18" s="219">
        <f t="shared" si="12"/>
        <v>698</v>
      </c>
      <c r="AK18" s="220">
        <f t="shared" si="20"/>
        <v>63093.333333333328</v>
      </c>
      <c r="AL18" s="219">
        <f t="shared" si="13"/>
        <v>96789.333333333328</v>
      </c>
      <c r="AM18" s="221"/>
      <c r="AN18" s="219" t="e">
        <f t="shared" si="14"/>
        <v>#N/A</v>
      </c>
      <c r="AO18" s="221"/>
      <c r="AP18" s="219" t="e">
        <f t="shared" si="15"/>
        <v>#N/A</v>
      </c>
      <c r="AQ18" s="208"/>
      <c r="AR18" s="222"/>
      <c r="AS18" s="222"/>
      <c r="AT18" s="223" t="e">
        <f>#REF!+#REF!+F18</f>
        <v>#REF!</v>
      </c>
      <c r="AU18" s="224" t="e">
        <f>#REF!+#REF!+J18</f>
        <v>#REF!</v>
      </c>
      <c r="AV18" s="7"/>
      <c r="AW18" s="18" t="s">
        <v>44</v>
      </c>
      <c r="AX18" s="15" t="e">
        <f>(DAY(#REF!))*2+$BC$41</f>
        <v>#REF!</v>
      </c>
      <c r="AY18" s="15"/>
      <c r="AZ18" s="15"/>
      <c r="BA18" s="16" t="e">
        <f>CONCATENATE(AW18,AX18)</f>
        <v>#REF!</v>
      </c>
      <c r="BB18" s="16"/>
      <c r="BC18" s="21" t="e">
        <f ca="1">INDIRECT(BA18)</f>
        <v>#REF!</v>
      </c>
      <c r="BD18" s="17" t="s">
        <v>38</v>
      </c>
      <c r="BF18" s="61"/>
      <c r="BG18" s="61"/>
    </row>
    <row r="19" spans="1:59" ht="12.9" customHeight="1" x14ac:dyDescent="0.25">
      <c r="A19" s="210">
        <f>A16+1</f>
        <v>41368</v>
      </c>
      <c r="B19" s="196" t="s">
        <v>149</v>
      </c>
      <c r="C19" s="226"/>
      <c r="D19" s="219" t="e">
        <f t="shared" si="0"/>
        <v>#N/A</v>
      </c>
      <c r="E19" s="220" t="e">
        <f t="shared" si="16"/>
        <v>#N/A</v>
      </c>
      <c r="F19" s="219" t="e">
        <f t="shared" si="0"/>
        <v>#N/A</v>
      </c>
      <c r="G19" s="221"/>
      <c r="H19" s="219" t="e">
        <f t="shared" si="0"/>
        <v>#N/A</v>
      </c>
      <c r="I19" s="221"/>
      <c r="J19" s="228" t="e">
        <f t="shared" si="1"/>
        <v>#N/A</v>
      </c>
      <c r="K19" s="226"/>
      <c r="L19" s="219" t="e">
        <f t="shared" si="2"/>
        <v>#N/A</v>
      </c>
      <c r="M19" s="220" t="e">
        <f t="shared" si="17"/>
        <v>#N/A</v>
      </c>
      <c r="N19" s="219" t="e">
        <f t="shared" si="2"/>
        <v>#N/A</v>
      </c>
      <c r="O19" s="221"/>
      <c r="P19" s="219" t="e">
        <f t="shared" si="2"/>
        <v>#N/A</v>
      </c>
      <c r="Q19" s="221"/>
      <c r="R19" s="228" t="e">
        <f t="shared" si="3"/>
        <v>#N/A</v>
      </c>
      <c r="S19" s="226"/>
      <c r="T19" s="219" t="e">
        <f t="shared" si="4"/>
        <v>#N/A</v>
      </c>
      <c r="U19" s="220" t="e">
        <f t="shared" si="18"/>
        <v>#N/A</v>
      </c>
      <c r="V19" s="219" t="e">
        <f t="shared" si="5"/>
        <v>#N/A</v>
      </c>
      <c r="W19" s="221"/>
      <c r="X19" s="219" t="e">
        <f t="shared" si="6"/>
        <v>#N/A</v>
      </c>
      <c r="Y19" s="221"/>
      <c r="Z19" s="228" t="e">
        <f t="shared" si="7"/>
        <v>#N/A</v>
      </c>
      <c r="AA19" s="226"/>
      <c r="AB19" s="219" t="e">
        <f t="shared" si="8"/>
        <v>#N/A</v>
      </c>
      <c r="AC19" s="220" t="e">
        <f t="shared" si="19"/>
        <v>#N/A</v>
      </c>
      <c r="AD19" s="219" t="e">
        <f t="shared" si="9"/>
        <v>#N/A</v>
      </c>
      <c r="AE19" s="221"/>
      <c r="AF19" s="219" t="e">
        <f t="shared" si="10"/>
        <v>#N/A</v>
      </c>
      <c r="AG19" s="221"/>
      <c r="AH19" s="228" t="e">
        <f t="shared" si="11"/>
        <v>#N/A</v>
      </c>
      <c r="AI19" s="226"/>
      <c r="AJ19" s="219" t="e">
        <f t="shared" si="12"/>
        <v>#N/A</v>
      </c>
      <c r="AK19" s="220" t="e">
        <f t="shared" si="20"/>
        <v>#N/A</v>
      </c>
      <c r="AL19" s="219" t="e">
        <f t="shared" si="13"/>
        <v>#N/A</v>
      </c>
      <c r="AM19" s="221"/>
      <c r="AN19" s="219" t="e">
        <f t="shared" si="14"/>
        <v>#N/A</v>
      </c>
      <c r="AO19" s="221"/>
      <c r="AP19" s="219" t="e">
        <f t="shared" si="15"/>
        <v>#N/A</v>
      </c>
      <c r="AQ19" s="208"/>
      <c r="AR19" s="222"/>
      <c r="AS19" s="222"/>
      <c r="AT19" s="223" t="e">
        <f>#REF!+#REF!+F19</f>
        <v>#REF!</v>
      </c>
      <c r="AU19" s="224" t="e">
        <f>#REF!+#REF!+J19</f>
        <v>#REF!</v>
      </c>
      <c r="AV19" s="7"/>
      <c r="AW19" s="18" t="s">
        <v>128</v>
      </c>
      <c r="AX19" s="15" t="e">
        <f>(DAY(#REF!))*2+$BC$41</f>
        <v>#REF!</v>
      </c>
      <c r="AY19" s="15"/>
      <c r="AZ19" s="15"/>
      <c r="BA19" s="16" t="e">
        <f t="shared" ref="BA19:BA30" si="21">CONCATENATE(AW19,AX19)</f>
        <v>#REF!</v>
      </c>
      <c r="BB19" s="16"/>
      <c r="BC19" s="21" t="e">
        <f ca="1">INDIRECT(BA19)</f>
        <v>#REF!</v>
      </c>
      <c r="BD19" s="17" t="s">
        <v>39</v>
      </c>
      <c r="BE19" s="60"/>
      <c r="BF19" s="1"/>
      <c r="BG19" s="1"/>
    </row>
    <row r="20" spans="1:59" ht="12.9" customHeight="1" x14ac:dyDescent="0.25">
      <c r="A20" s="211"/>
      <c r="B20" s="197" t="s">
        <v>32</v>
      </c>
      <c r="C20" s="226"/>
      <c r="D20" s="219" t="e">
        <f t="shared" si="0"/>
        <v>#N/A</v>
      </c>
      <c r="E20" s="220" t="e">
        <f t="shared" si="16"/>
        <v>#N/A</v>
      </c>
      <c r="F20" s="219" t="e">
        <f t="shared" si="0"/>
        <v>#N/A</v>
      </c>
      <c r="G20" s="221"/>
      <c r="H20" s="219" t="e">
        <f t="shared" si="0"/>
        <v>#N/A</v>
      </c>
      <c r="I20" s="221"/>
      <c r="J20" s="228" t="e">
        <f t="shared" si="1"/>
        <v>#N/A</v>
      </c>
      <c r="K20" s="226"/>
      <c r="L20" s="219" t="e">
        <f t="shared" si="2"/>
        <v>#N/A</v>
      </c>
      <c r="M20" s="220" t="e">
        <f t="shared" si="17"/>
        <v>#N/A</v>
      </c>
      <c r="N20" s="219" t="e">
        <f t="shared" si="2"/>
        <v>#N/A</v>
      </c>
      <c r="O20" s="221"/>
      <c r="P20" s="219" t="e">
        <f t="shared" si="2"/>
        <v>#N/A</v>
      </c>
      <c r="Q20" s="221"/>
      <c r="R20" s="228" t="e">
        <f t="shared" si="3"/>
        <v>#N/A</v>
      </c>
      <c r="S20" s="226"/>
      <c r="T20" s="219" t="e">
        <f t="shared" si="4"/>
        <v>#N/A</v>
      </c>
      <c r="U20" s="220" t="e">
        <f t="shared" si="18"/>
        <v>#N/A</v>
      </c>
      <c r="V20" s="219" t="e">
        <f t="shared" si="5"/>
        <v>#N/A</v>
      </c>
      <c r="W20" s="221"/>
      <c r="X20" s="219" t="e">
        <f t="shared" si="6"/>
        <v>#N/A</v>
      </c>
      <c r="Y20" s="221"/>
      <c r="Z20" s="228" t="e">
        <f t="shared" si="7"/>
        <v>#N/A</v>
      </c>
      <c r="AA20" s="226"/>
      <c r="AB20" s="219" t="e">
        <f t="shared" si="8"/>
        <v>#N/A</v>
      </c>
      <c r="AC20" s="220" t="e">
        <f t="shared" si="19"/>
        <v>#N/A</v>
      </c>
      <c r="AD20" s="219" t="e">
        <f t="shared" si="9"/>
        <v>#N/A</v>
      </c>
      <c r="AE20" s="221"/>
      <c r="AF20" s="219" t="e">
        <f t="shared" si="10"/>
        <v>#N/A</v>
      </c>
      <c r="AG20" s="221"/>
      <c r="AH20" s="228" t="e">
        <f t="shared" si="11"/>
        <v>#N/A</v>
      </c>
      <c r="AI20" s="226"/>
      <c r="AJ20" s="219" t="e">
        <f t="shared" si="12"/>
        <v>#N/A</v>
      </c>
      <c r="AK20" s="220" t="e">
        <f t="shared" si="20"/>
        <v>#N/A</v>
      </c>
      <c r="AL20" s="219" t="e">
        <f t="shared" si="13"/>
        <v>#N/A</v>
      </c>
      <c r="AM20" s="221"/>
      <c r="AN20" s="219" t="e">
        <f t="shared" si="14"/>
        <v>#N/A</v>
      </c>
      <c r="AO20" s="221"/>
      <c r="AP20" s="219" t="e">
        <f t="shared" si="15"/>
        <v>#N/A</v>
      </c>
      <c r="AQ20" s="208"/>
      <c r="AR20" s="222" t="e">
        <f>SUM(E18:E20,M18:M20,U18:U20,AC18:AC20,AK18:AK20)</f>
        <v>#N/A</v>
      </c>
      <c r="AS20" s="222" t="e">
        <f>#REF!+#REF!+#REF!+#REF!+I20+I18</f>
        <v>#REF!</v>
      </c>
      <c r="AT20" s="223" t="e">
        <f>#REF!+#REF!+F20</f>
        <v>#REF!</v>
      </c>
      <c r="AU20" s="224" t="e">
        <f>#REF!+#REF!+J20</f>
        <v>#REF!</v>
      </c>
      <c r="AV20" s="7"/>
      <c r="AW20" s="18" t="s">
        <v>127</v>
      </c>
      <c r="AX20" s="15" t="e">
        <f>(DAY(#REF!))*2+$BC$41</f>
        <v>#REF!</v>
      </c>
      <c r="AY20" s="15"/>
      <c r="AZ20" s="15"/>
      <c r="BA20" s="16" t="e">
        <f t="shared" si="21"/>
        <v>#REF!</v>
      </c>
      <c r="BB20" s="16"/>
      <c r="BC20" s="21" t="e">
        <f ca="1">INDIRECT(BA20)</f>
        <v>#REF!</v>
      </c>
      <c r="BD20" s="17" t="s">
        <v>42</v>
      </c>
      <c r="BE20" s="61"/>
      <c r="BF20" s="1"/>
      <c r="BG20" s="1"/>
    </row>
    <row r="21" spans="1:59" ht="12.9" customHeight="1" x14ac:dyDescent="0.25">
      <c r="A21" s="209"/>
      <c r="B21" s="195" t="s">
        <v>17</v>
      </c>
      <c r="C21" s="226"/>
      <c r="D21" s="219" t="e">
        <f t="shared" si="0"/>
        <v>#N/A</v>
      </c>
      <c r="E21" s="220" t="e">
        <f t="shared" si="16"/>
        <v>#N/A</v>
      </c>
      <c r="F21" s="219" t="e">
        <f t="shared" si="0"/>
        <v>#N/A</v>
      </c>
      <c r="G21" s="221"/>
      <c r="H21" s="219" t="e">
        <f t="shared" si="0"/>
        <v>#N/A</v>
      </c>
      <c r="I21" s="221"/>
      <c r="J21" s="228" t="e">
        <f t="shared" si="1"/>
        <v>#N/A</v>
      </c>
      <c r="K21" s="226"/>
      <c r="L21" s="219" t="e">
        <f t="shared" si="2"/>
        <v>#N/A</v>
      </c>
      <c r="M21" s="220" t="e">
        <f t="shared" si="17"/>
        <v>#N/A</v>
      </c>
      <c r="N21" s="219" t="e">
        <f t="shared" si="2"/>
        <v>#N/A</v>
      </c>
      <c r="O21" s="221"/>
      <c r="P21" s="219" t="e">
        <f t="shared" si="2"/>
        <v>#N/A</v>
      </c>
      <c r="Q21" s="221"/>
      <c r="R21" s="228" t="e">
        <f t="shared" si="3"/>
        <v>#N/A</v>
      </c>
      <c r="S21" s="226"/>
      <c r="T21" s="219" t="e">
        <f t="shared" si="4"/>
        <v>#N/A</v>
      </c>
      <c r="U21" s="220" t="e">
        <f t="shared" si="18"/>
        <v>#N/A</v>
      </c>
      <c r="V21" s="219" t="e">
        <f t="shared" si="5"/>
        <v>#N/A</v>
      </c>
      <c r="W21" s="221"/>
      <c r="X21" s="219" t="e">
        <f t="shared" si="6"/>
        <v>#N/A</v>
      </c>
      <c r="Y21" s="221"/>
      <c r="Z21" s="228" t="e">
        <f t="shared" si="7"/>
        <v>#N/A</v>
      </c>
      <c r="AA21" s="226"/>
      <c r="AB21" s="219" t="e">
        <f t="shared" si="8"/>
        <v>#N/A</v>
      </c>
      <c r="AC21" s="220" t="e">
        <f t="shared" si="19"/>
        <v>#N/A</v>
      </c>
      <c r="AD21" s="219" t="e">
        <f t="shared" si="9"/>
        <v>#N/A</v>
      </c>
      <c r="AE21" s="221"/>
      <c r="AF21" s="219" t="e">
        <f t="shared" si="10"/>
        <v>#N/A</v>
      </c>
      <c r="AG21" s="221"/>
      <c r="AH21" s="228" t="e">
        <f t="shared" si="11"/>
        <v>#N/A</v>
      </c>
      <c r="AI21" s="226"/>
      <c r="AJ21" s="219" t="e">
        <f t="shared" si="12"/>
        <v>#N/A</v>
      </c>
      <c r="AK21" s="220" t="e">
        <f t="shared" si="20"/>
        <v>#N/A</v>
      </c>
      <c r="AL21" s="219" t="e">
        <f t="shared" si="13"/>
        <v>#N/A</v>
      </c>
      <c r="AM21" s="221"/>
      <c r="AN21" s="219" t="e">
        <f t="shared" si="14"/>
        <v>#N/A</v>
      </c>
      <c r="AO21" s="221"/>
      <c r="AP21" s="219" t="e">
        <f t="shared" si="15"/>
        <v>#N/A</v>
      </c>
      <c r="AQ21" s="208"/>
      <c r="AR21" s="222"/>
      <c r="AS21" s="222"/>
      <c r="AT21" s="223" t="e">
        <f>#REF!+#REF!+F21</f>
        <v>#REF!</v>
      </c>
      <c r="AU21" s="224" t="e">
        <f>#REF!+#REF!+J21</f>
        <v>#REF!</v>
      </c>
      <c r="AV21" s="7"/>
      <c r="AW21" s="14"/>
      <c r="AX21" s="16"/>
      <c r="AY21" s="16"/>
      <c r="AZ21" s="16"/>
      <c r="BA21" s="16"/>
      <c r="BB21" s="16"/>
      <c r="BC21" s="21"/>
      <c r="BD21" s="40"/>
      <c r="BE21" s="61"/>
      <c r="BF21" s="1"/>
      <c r="BG21" s="1"/>
    </row>
    <row r="22" spans="1:59" ht="12.9" customHeight="1" x14ac:dyDescent="0.25">
      <c r="A22" s="210">
        <f>A19+1</f>
        <v>41369</v>
      </c>
      <c r="B22" s="196" t="s">
        <v>149</v>
      </c>
      <c r="C22" s="226"/>
      <c r="D22" s="219" t="e">
        <f t="shared" si="0"/>
        <v>#N/A</v>
      </c>
      <c r="E22" s="220" t="e">
        <f t="shared" si="16"/>
        <v>#N/A</v>
      </c>
      <c r="F22" s="219" t="e">
        <f t="shared" si="0"/>
        <v>#N/A</v>
      </c>
      <c r="G22" s="221"/>
      <c r="H22" s="219" t="e">
        <f t="shared" si="0"/>
        <v>#N/A</v>
      </c>
      <c r="I22" s="221"/>
      <c r="J22" s="228" t="e">
        <f t="shared" si="1"/>
        <v>#N/A</v>
      </c>
      <c r="K22" s="226"/>
      <c r="L22" s="219" t="e">
        <f t="shared" si="2"/>
        <v>#N/A</v>
      </c>
      <c r="M22" s="220" t="e">
        <f t="shared" si="17"/>
        <v>#N/A</v>
      </c>
      <c r="N22" s="219" t="e">
        <f t="shared" si="2"/>
        <v>#N/A</v>
      </c>
      <c r="O22" s="221"/>
      <c r="P22" s="219" t="e">
        <f t="shared" si="2"/>
        <v>#N/A</v>
      </c>
      <c r="Q22" s="221"/>
      <c r="R22" s="228" t="e">
        <f t="shared" si="3"/>
        <v>#N/A</v>
      </c>
      <c r="S22" s="226"/>
      <c r="T22" s="219" t="e">
        <f t="shared" si="4"/>
        <v>#N/A</v>
      </c>
      <c r="U22" s="220" t="e">
        <f t="shared" si="18"/>
        <v>#N/A</v>
      </c>
      <c r="V22" s="219" t="e">
        <f t="shared" si="5"/>
        <v>#N/A</v>
      </c>
      <c r="W22" s="221"/>
      <c r="X22" s="219" t="e">
        <f t="shared" si="6"/>
        <v>#N/A</v>
      </c>
      <c r="Y22" s="221"/>
      <c r="Z22" s="228" t="e">
        <f t="shared" si="7"/>
        <v>#N/A</v>
      </c>
      <c r="AA22" s="226"/>
      <c r="AB22" s="219" t="e">
        <f t="shared" si="8"/>
        <v>#N/A</v>
      </c>
      <c r="AC22" s="220" t="e">
        <f t="shared" si="19"/>
        <v>#N/A</v>
      </c>
      <c r="AD22" s="219" t="e">
        <f t="shared" si="9"/>
        <v>#N/A</v>
      </c>
      <c r="AE22" s="221"/>
      <c r="AF22" s="219" t="e">
        <f t="shared" si="10"/>
        <v>#N/A</v>
      </c>
      <c r="AG22" s="221"/>
      <c r="AH22" s="228" t="e">
        <f t="shared" si="11"/>
        <v>#N/A</v>
      </c>
      <c r="AI22" s="226"/>
      <c r="AJ22" s="219" t="e">
        <f t="shared" si="12"/>
        <v>#N/A</v>
      </c>
      <c r="AK22" s="220" t="e">
        <f t="shared" si="20"/>
        <v>#N/A</v>
      </c>
      <c r="AL22" s="219" t="e">
        <f t="shared" si="13"/>
        <v>#N/A</v>
      </c>
      <c r="AM22" s="221"/>
      <c r="AN22" s="219" t="e">
        <f t="shared" si="14"/>
        <v>#N/A</v>
      </c>
      <c r="AO22" s="221"/>
      <c r="AP22" s="219" t="e">
        <f t="shared" si="15"/>
        <v>#N/A</v>
      </c>
      <c r="AQ22" s="208"/>
      <c r="AR22" s="222"/>
      <c r="AS22" s="222"/>
      <c r="AT22" s="223" t="e">
        <f>#REF!+#REF!+F22</f>
        <v>#REF!</v>
      </c>
      <c r="AU22" s="224" t="e">
        <f>#REF!+#REF!+J22</f>
        <v>#REF!</v>
      </c>
      <c r="AV22" s="7"/>
      <c r="AW22" s="18" t="s">
        <v>48</v>
      </c>
      <c r="AX22" s="16" t="e">
        <f>(DAY(#REF!))*2+$BC$41</f>
        <v>#REF!</v>
      </c>
      <c r="AY22" s="16"/>
      <c r="AZ22" s="16"/>
      <c r="BA22" s="16" t="e">
        <f t="shared" si="21"/>
        <v>#REF!</v>
      </c>
      <c r="BB22" s="16"/>
      <c r="BC22" s="21" t="e">
        <f ca="1">INDIRECT(BA22)</f>
        <v>#REF!</v>
      </c>
      <c r="BD22" s="17" t="s">
        <v>129</v>
      </c>
      <c r="BE22" s="61"/>
      <c r="BF22" s="1"/>
      <c r="BG22" s="1"/>
    </row>
    <row r="23" spans="1:59" ht="12.9" customHeight="1" x14ac:dyDescent="0.25">
      <c r="A23" s="211"/>
      <c r="B23" s="197" t="s">
        <v>32</v>
      </c>
      <c r="C23" s="226"/>
      <c r="D23" s="219" t="e">
        <f t="shared" si="0"/>
        <v>#N/A</v>
      </c>
      <c r="E23" s="220" t="e">
        <f t="shared" si="16"/>
        <v>#N/A</v>
      </c>
      <c r="F23" s="219" t="e">
        <f t="shared" si="0"/>
        <v>#N/A</v>
      </c>
      <c r="G23" s="221"/>
      <c r="H23" s="219" t="e">
        <f t="shared" si="0"/>
        <v>#N/A</v>
      </c>
      <c r="I23" s="221"/>
      <c r="J23" s="228" t="e">
        <f t="shared" si="1"/>
        <v>#N/A</v>
      </c>
      <c r="K23" s="226"/>
      <c r="L23" s="219" t="e">
        <f t="shared" si="2"/>
        <v>#N/A</v>
      </c>
      <c r="M23" s="220" t="e">
        <f t="shared" si="17"/>
        <v>#N/A</v>
      </c>
      <c r="N23" s="219" t="e">
        <f t="shared" si="2"/>
        <v>#N/A</v>
      </c>
      <c r="O23" s="221"/>
      <c r="P23" s="219" t="e">
        <f t="shared" si="2"/>
        <v>#N/A</v>
      </c>
      <c r="Q23" s="221"/>
      <c r="R23" s="228" t="e">
        <f t="shared" si="3"/>
        <v>#N/A</v>
      </c>
      <c r="S23" s="226"/>
      <c r="T23" s="219" t="e">
        <f t="shared" si="4"/>
        <v>#N/A</v>
      </c>
      <c r="U23" s="220" t="e">
        <f t="shared" si="18"/>
        <v>#N/A</v>
      </c>
      <c r="V23" s="219" t="e">
        <f t="shared" si="5"/>
        <v>#N/A</v>
      </c>
      <c r="W23" s="221"/>
      <c r="X23" s="219" t="e">
        <f t="shared" si="6"/>
        <v>#N/A</v>
      </c>
      <c r="Y23" s="221"/>
      <c r="Z23" s="228" t="e">
        <f t="shared" si="7"/>
        <v>#N/A</v>
      </c>
      <c r="AA23" s="226"/>
      <c r="AB23" s="219" t="e">
        <f t="shared" si="8"/>
        <v>#N/A</v>
      </c>
      <c r="AC23" s="220" t="e">
        <f t="shared" si="19"/>
        <v>#N/A</v>
      </c>
      <c r="AD23" s="219" t="e">
        <f t="shared" si="9"/>
        <v>#N/A</v>
      </c>
      <c r="AE23" s="221"/>
      <c r="AF23" s="219" t="e">
        <f t="shared" si="10"/>
        <v>#N/A</v>
      </c>
      <c r="AG23" s="221"/>
      <c r="AH23" s="228" t="e">
        <f t="shared" si="11"/>
        <v>#N/A</v>
      </c>
      <c r="AI23" s="226"/>
      <c r="AJ23" s="219" t="e">
        <f t="shared" si="12"/>
        <v>#N/A</v>
      </c>
      <c r="AK23" s="220" t="e">
        <f t="shared" si="20"/>
        <v>#N/A</v>
      </c>
      <c r="AL23" s="219" t="e">
        <f t="shared" si="13"/>
        <v>#N/A</v>
      </c>
      <c r="AM23" s="221"/>
      <c r="AN23" s="219" t="e">
        <f t="shared" si="14"/>
        <v>#N/A</v>
      </c>
      <c r="AO23" s="221"/>
      <c r="AP23" s="219" t="e">
        <f t="shared" si="15"/>
        <v>#N/A</v>
      </c>
      <c r="AQ23" s="208"/>
      <c r="AR23" s="222" t="e">
        <f>SUM(E21:E23,M21:M23,U21:U23,AC21:AC23,AK21:AK23)</f>
        <v>#N/A</v>
      </c>
      <c r="AS23" s="222" t="e">
        <f>#REF!+#REF!+#REF!+#REF!+I23+I21</f>
        <v>#REF!</v>
      </c>
      <c r="AT23" s="223" t="e">
        <f>#REF!+#REF!+F23</f>
        <v>#REF!</v>
      </c>
      <c r="AU23" s="224" t="e">
        <f>#REF!+#REF!+J23</f>
        <v>#REF!</v>
      </c>
      <c r="AV23" s="7"/>
      <c r="AW23" s="18" t="s">
        <v>49</v>
      </c>
      <c r="AX23" s="16" t="e">
        <f>(DAY(#REF!))*2+$BC$41</f>
        <v>#REF!</v>
      </c>
      <c r="AY23" s="16"/>
      <c r="AZ23" s="16"/>
      <c r="BA23" s="16" t="e">
        <f t="shared" si="21"/>
        <v>#REF!</v>
      </c>
      <c r="BB23" s="16"/>
      <c r="BC23" s="21" t="e">
        <f ca="1">INDIRECT(BA23)</f>
        <v>#REF!</v>
      </c>
      <c r="BD23" s="17" t="s">
        <v>141</v>
      </c>
    </row>
    <row r="24" spans="1:59" ht="12.9" customHeight="1" x14ac:dyDescent="0.25">
      <c r="A24" s="209"/>
      <c r="B24" s="195" t="s">
        <v>17</v>
      </c>
      <c r="C24" s="226"/>
      <c r="D24" s="219" t="e">
        <f t="shared" si="0"/>
        <v>#N/A</v>
      </c>
      <c r="E24" s="220" t="e">
        <f t="shared" si="16"/>
        <v>#N/A</v>
      </c>
      <c r="F24" s="219" t="e">
        <f t="shared" si="0"/>
        <v>#N/A</v>
      </c>
      <c r="G24" s="221"/>
      <c r="H24" s="219" t="e">
        <f t="shared" si="0"/>
        <v>#N/A</v>
      </c>
      <c r="I24" s="221"/>
      <c r="J24" s="228" t="e">
        <f t="shared" si="1"/>
        <v>#N/A</v>
      </c>
      <c r="K24" s="226"/>
      <c r="L24" s="219" t="e">
        <f t="shared" si="2"/>
        <v>#N/A</v>
      </c>
      <c r="M24" s="220" t="e">
        <f t="shared" si="17"/>
        <v>#N/A</v>
      </c>
      <c r="N24" s="219" t="e">
        <f t="shared" si="2"/>
        <v>#N/A</v>
      </c>
      <c r="O24" s="221"/>
      <c r="P24" s="219" t="e">
        <f t="shared" si="2"/>
        <v>#N/A</v>
      </c>
      <c r="Q24" s="221"/>
      <c r="R24" s="228" t="e">
        <f t="shared" si="3"/>
        <v>#N/A</v>
      </c>
      <c r="S24" s="226"/>
      <c r="T24" s="219" t="e">
        <f t="shared" si="4"/>
        <v>#N/A</v>
      </c>
      <c r="U24" s="220" t="e">
        <f t="shared" si="18"/>
        <v>#N/A</v>
      </c>
      <c r="V24" s="219" t="e">
        <f t="shared" si="5"/>
        <v>#N/A</v>
      </c>
      <c r="W24" s="221"/>
      <c r="X24" s="219" t="e">
        <f t="shared" si="6"/>
        <v>#N/A</v>
      </c>
      <c r="Y24" s="221"/>
      <c r="Z24" s="228" t="e">
        <f t="shared" si="7"/>
        <v>#N/A</v>
      </c>
      <c r="AA24" s="226"/>
      <c r="AB24" s="219" t="e">
        <f t="shared" si="8"/>
        <v>#N/A</v>
      </c>
      <c r="AC24" s="220" t="e">
        <f t="shared" si="19"/>
        <v>#N/A</v>
      </c>
      <c r="AD24" s="219" t="e">
        <f t="shared" si="9"/>
        <v>#N/A</v>
      </c>
      <c r="AE24" s="221"/>
      <c r="AF24" s="219" t="e">
        <f t="shared" si="10"/>
        <v>#N/A</v>
      </c>
      <c r="AG24" s="221"/>
      <c r="AH24" s="228" t="e">
        <f t="shared" si="11"/>
        <v>#N/A</v>
      </c>
      <c r="AI24" s="226"/>
      <c r="AJ24" s="219" t="e">
        <f t="shared" si="12"/>
        <v>#N/A</v>
      </c>
      <c r="AK24" s="220" t="e">
        <f t="shared" si="20"/>
        <v>#N/A</v>
      </c>
      <c r="AL24" s="219" t="e">
        <f t="shared" si="13"/>
        <v>#N/A</v>
      </c>
      <c r="AM24" s="221"/>
      <c r="AN24" s="219" t="e">
        <f t="shared" si="14"/>
        <v>#N/A</v>
      </c>
      <c r="AO24" s="221"/>
      <c r="AP24" s="219" t="e">
        <f t="shared" si="15"/>
        <v>#N/A</v>
      </c>
      <c r="AQ24" s="208"/>
      <c r="AR24" s="222"/>
      <c r="AS24" s="222"/>
      <c r="AT24" s="223" t="e">
        <f>#REF!+#REF!+F24</f>
        <v>#REF!</v>
      </c>
      <c r="AU24" s="224" t="e">
        <f>#REF!+#REF!+J24</f>
        <v>#REF!</v>
      </c>
      <c r="AV24" s="7"/>
      <c r="AW24" s="18" t="s">
        <v>50</v>
      </c>
      <c r="AX24" s="15" t="e">
        <f>(DAY(#REF!))*2+$BC$41</f>
        <v>#REF!</v>
      </c>
      <c r="AY24" s="15"/>
      <c r="AZ24" s="15"/>
      <c r="BA24" s="16" t="e">
        <f t="shared" si="21"/>
        <v>#REF!</v>
      </c>
      <c r="BB24" s="16"/>
      <c r="BC24" s="21" t="e">
        <f ca="1">INDIRECT(BA24)</f>
        <v>#REF!</v>
      </c>
      <c r="BD24" s="17" t="s">
        <v>142</v>
      </c>
      <c r="BE24" s="61"/>
      <c r="BF24" s="1"/>
      <c r="BG24" s="1"/>
    </row>
    <row r="25" spans="1:59" ht="12.9" customHeight="1" x14ac:dyDescent="0.25">
      <c r="A25" s="210">
        <f>A22+1</f>
        <v>41370</v>
      </c>
      <c r="B25" s="196" t="s">
        <v>149</v>
      </c>
      <c r="C25" s="226"/>
      <c r="D25" s="219" t="e">
        <f t="shared" si="0"/>
        <v>#N/A</v>
      </c>
      <c r="E25" s="220" t="e">
        <f t="shared" si="16"/>
        <v>#N/A</v>
      </c>
      <c r="F25" s="219" t="e">
        <f t="shared" si="0"/>
        <v>#N/A</v>
      </c>
      <c r="G25" s="221"/>
      <c r="H25" s="219" t="e">
        <f t="shared" si="0"/>
        <v>#N/A</v>
      </c>
      <c r="I25" s="221"/>
      <c r="J25" s="228" t="e">
        <f t="shared" si="1"/>
        <v>#N/A</v>
      </c>
      <c r="K25" s="226"/>
      <c r="L25" s="219" t="e">
        <f t="shared" ref="L25:P40" si="22">IF(K25="",#N/A,L24+K25)</f>
        <v>#N/A</v>
      </c>
      <c r="M25" s="220" t="e">
        <f t="shared" si="17"/>
        <v>#N/A</v>
      </c>
      <c r="N25" s="219" t="e">
        <f t="shared" si="22"/>
        <v>#N/A</v>
      </c>
      <c r="O25" s="221"/>
      <c r="P25" s="219" t="e">
        <f t="shared" si="22"/>
        <v>#N/A</v>
      </c>
      <c r="Q25" s="221"/>
      <c r="R25" s="228" t="e">
        <f t="shared" si="3"/>
        <v>#N/A</v>
      </c>
      <c r="S25" s="226"/>
      <c r="T25" s="219" t="e">
        <f t="shared" si="4"/>
        <v>#N/A</v>
      </c>
      <c r="U25" s="220" t="e">
        <f t="shared" si="18"/>
        <v>#N/A</v>
      </c>
      <c r="V25" s="219" t="e">
        <f t="shared" si="5"/>
        <v>#N/A</v>
      </c>
      <c r="W25" s="221"/>
      <c r="X25" s="219" t="e">
        <f t="shared" si="6"/>
        <v>#N/A</v>
      </c>
      <c r="Y25" s="221"/>
      <c r="Z25" s="228" t="e">
        <f t="shared" si="7"/>
        <v>#N/A</v>
      </c>
      <c r="AA25" s="226"/>
      <c r="AB25" s="219" t="e">
        <f t="shared" si="8"/>
        <v>#N/A</v>
      </c>
      <c r="AC25" s="220" t="e">
        <f t="shared" si="19"/>
        <v>#N/A</v>
      </c>
      <c r="AD25" s="219" t="e">
        <f t="shared" si="9"/>
        <v>#N/A</v>
      </c>
      <c r="AE25" s="221"/>
      <c r="AF25" s="219" t="e">
        <f t="shared" si="10"/>
        <v>#N/A</v>
      </c>
      <c r="AG25" s="221"/>
      <c r="AH25" s="228" t="e">
        <f t="shared" si="11"/>
        <v>#N/A</v>
      </c>
      <c r="AI25" s="226"/>
      <c r="AJ25" s="219" t="e">
        <f t="shared" si="12"/>
        <v>#N/A</v>
      </c>
      <c r="AK25" s="220" t="e">
        <f t="shared" si="20"/>
        <v>#N/A</v>
      </c>
      <c r="AL25" s="219" t="e">
        <f t="shared" si="13"/>
        <v>#N/A</v>
      </c>
      <c r="AM25" s="221"/>
      <c r="AN25" s="219" t="e">
        <f t="shared" si="14"/>
        <v>#N/A</v>
      </c>
      <c r="AO25" s="221"/>
      <c r="AP25" s="219" t="e">
        <f t="shared" si="15"/>
        <v>#N/A</v>
      </c>
      <c r="AQ25" s="208"/>
      <c r="AR25" s="222"/>
      <c r="AS25" s="222"/>
      <c r="AT25" s="223" t="e">
        <f>#REF!+#REF!+F25</f>
        <v>#REF!</v>
      </c>
      <c r="AU25" s="224" t="e">
        <f>#REF!+#REF!+J25</f>
        <v>#REF!</v>
      </c>
      <c r="AV25" s="7"/>
      <c r="AW25" s="18" t="s">
        <v>51</v>
      </c>
      <c r="AX25" s="15" t="e">
        <f>(DAY(#REF!))*2+$BC$41</f>
        <v>#REF!</v>
      </c>
      <c r="AY25" s="15"/>
      <c r="AZ25" s="15"/>
      <c r="BA25" s="16" t="e">
        <f t="shared" si="21"/>
        <v>#REF!</v>
      </c>
      <c r="BB25" s="16"/>
      <c r="BC25" s="21" t="e">
        <f ca="1">INDIRECT(BA25)</f>
        <v>#REF!</v>
      </c>
      <c r="BD25" s="17" t="s">
        <v>143</v>
      </c>
      <c r="BE25" s="61"/>
      <c r="BF25" s="1"/>
      <c r="BG25" s="1"/>
    </row>
    <row r="26" spans="1:59" ht="12.9" customHeight="1" x14ac:dyDescent="0.25">
      <c r="A26" s="211"/>
      <c r="B26" s="197" t="s">
        <v>32</v>
      </c>
      <c r="C26" s="226"/>
      <c r="D26" s="219" t="e">
        <f t="shared" si="0"/>
        <v>#N/A</v>
      </c>
      <c r="E26" s="220" t="e">
        <f t="shared" si="16"/>
        <v>#N/A</v>
      </c>
      <c r="F26" s="219" t="e">
        <f t="shared" si="0"/>
        <v>#N/A</v>
      </c>
      <c r="G26" s="221"/>
      <c r="H26" s="219" t="e">
        <f t="shared" si="0"/>
        <v>#N/A</v>
      </c>
      <c r="I26" s="221"/>
      <c r="J26" s="228" t="e">
        <f t="shared" si="1"/>
        <v>#N/A</v>
      </c>
      <c r="K26" s="226"/>
      <c r="L26" s="219" t="e">
        <f t="shared" si="22"/>
        <v>#N/A</v>
      </c>
      <c r="M26" s="220" t="e">
        <f t="shared" si="17"/>
        <v>#N/A</v>
      </c>
      <c r="N26" s="219" t="e">
        <f t="shared" si="22"/>
        <v>#N/A</v>
      </c>
      <c r="O26" s="221"/>
      <c r="P26" s="219" t="e">
        <f t="shared" si="22"/>
        <v>#N/A</v>
      </c>
      <c r="Q26" s="221"/>
      <c r="R26" s="228" t="e">
        <f t="shared" si="3"/>
        <v>#N/A</v>
      </c>
      <c r="S26" s="226"/>
      <c r="T26" s="219" t="e">
        <f t="shared" si="4"/>
        <v>#N/A</v>
      </c>
      <c r="U26" s="220" t="e">
        <f t="shared" si="18"/>
        <v>#N/A</v>
      </c>
      <c r="V26" s="219" t="e">
        <f t="shared" si="5"/>
        <v>#N/A</v>
      </c>
      <c r="W26" s="221"/>
      <c r="X26" s="219" t="e">
        <f t="shared" si="6"/>
        <v>#N/A</v>
      </c>
      <c r="Y26" s="221"/>
      <c r="Z26" s="228" t="e">
        <f t="shared" si="7"/>
        <v>#N/A</v>
      </c>
      <c r="AA26" s="226"/>
      <c r="AB26" s="219" t="e">
        <f t="shared" si="8"/>
        <v>#N/A</v>
      </c>
      <c r="AC26" s="220" t="e">
        <f t="shared" si="19"/>
        <v>#N/A</v>
      </c>
      <c r="AD26" s="219" t="e">
        <f t="shared" si="9"/>
        <v>#N/A</v>
      </c>
      <c r="AE26" s="221"/>
      <c r="AF26" s="219" t="e">
        <f t="shared" si="10"/>
        <v>#N/A</v>
      </c>
      <c r="AG26" s="221"/>
      <c r="AH26" s="228" t="e">
        <f t="shared" si="11"/>
        <v>#N/A</v>
      </c>
      <c r="AI26" s="226"/>
      <c r="AJ26" s="219" t="e">
        <f t="shared" si="12"/>
        <v>#N/A</v>
      </c>
      <c r="AK26" s="220" t="e">
        <f t="shared" si="20"/>
        <v>#N/A</v>
      </c>
      <c r="AL26" s="219" t="e">
        <f t="shared" si="13"/>
        <v>#N/A</v>
      </c>
      <c r="AM26" s="221"/>
      <c r="AN26" s="219" t="e">
        <f t="shared" si="14"/>
        <v>#N/A</v>
      </c>
      <c r="AO26" s="221"/>
      <c r="AP26" s="219" t="e">
        <f t="shared" si="15"/>
        <v>#N/A</v>
      </c>
      <c r="AQ26" s="208"/>
      <c r="AR26" s="222" t="e">
        <f>SUM(E24:E26,M24:M26,U24:U26,AC24:AC26,AK24:AK26)</f>
        <v>#N/A</v>
      </c>
      <c r="AS26" s="222" t="e">
        <f>#REF!+#REF!+#REF!+#REF!+I26+I24</f>
        <v>#REF!</v>
      </c>
      <c r="AT26" s="223" t="e">
        <f>#REF!+#REF!+F26</f>
        <v>#REF!</v>
      </c>
      <c r="AU26" s="224" t="e">
        <f>#REF!+#REF!+J26</f>
        <v>#REF!</v>
      </c>
      <c r="AV26" s="7"/>
      <c r="AW26" s="14"/>
      <c r="AX26" s="16"/>
      <c r="AY26" s="16"/>
      <c r="AZ26" s="16"/>
      <c r="BA26" s="16"/>
      <c r="BB26" s="16"/>
      <c r="BC26" s="16"/>
      <c r="BD26" s="40"/>
      <c r="BE26" s="61"/>
      <c r="BF26" s="1"/>
      <c r="BG26" s="1"/>
    </row>
    <row r="27" spans="1:59" ht="12.9" customHeight="1" x14ac:dyDescent="0.25">
      <c r="A27" s="209"/>
      <c r="B27" s="195" t="s">
        <v>17</v>
      </c>
      <c r="C27" s="226"/>
      <c r="D27" s="219" t="e">
        <f t="shared" si="0"/>
        <v>#N/A</v>
      </c>
      <c r="E27" s="220" t="e">
        <f t="shared" si="16"/>
        <v>#N/A</v>
      </c>
      <c r="F27" s="219" t="e">
        <f t="shared" si="0"/>
        <v>#N/A</v>
      </c>
      <c r="G27" s="221"/>
      <c r="H27" s="219" t="e">
        <f t="shared" si="0"/>
        <v>#N/A</v>
      </c>
      <c r="I27" s="221"/>
      <c r="J27" s="228" t="e">
        <f t="shared" si="1"/>
        <v>#N/A</v>
      </c>
      <c r="K27" s="226"/>
      <c r="L27" s="219" t="e">
        <f t="shared" si="22"/>
        <v>#N/A</v>
      </c>
      <c r="M27" s="220" t="e">
        <f t="shared" si="17"/>
        <v>#N/A</v>
      </c>
      <c r="N27" s="219" t="e">
        <f t="shared" si="22"/>
        <v>#N/A</v>
      </c>
      <c r="O27" s="221"/>
      <c r="P27" s="219" t="e">
        <f t="shared" si="22"/>
        <v>#N/A</v>
      </c>
      <c r="Q27" s="221"/>
      <c r="R27" s="228" t="e">
        <f t="shared" si="3"/>
        <v>#N/A</v>
      </c>
      <c r="S27" s="226"/>
      <c r="T27" s="219" t="e">
        <f t="shared" si="4"/>
        <v>#N/A</v>
      </c>
      <c r="U27" s="220" t="e">
        <f t="shared" si="18"/>
        <v>#N/A</v>
      </c>
      <c r="V27" s="219" t="e">
        <f t="shared" si="5"/>
        <v>#N/A</v>
      </c>
      <c r="W27" s="221"/>
      <c r="X27" s="219" t="e">
        <f t="shared" si="6"/>
        <v>#N/A</v>
      </c>
      <c r="Y27" s="221"/>
      <c r="Z27" s="228" t="e">
        <f t="shared" si="7"/>
        <v>#N/A</v>
      </c>
      <c r="AA27" s="226"/>
      <c r="AB27" s="219" t="e">
        <f t="shared" si="8"/>
        <v>#N/A</v>
      </c>
      <c r="AC27" s="220" t="e">
        <f t="shared" si="19"/>
        <v>#N/A</v>
      </c>
      <c r="AD27" s="219" t="e">
        <f t="shared" si="9"/>
        <v>#N/A</v>
      </c>
      <c r="AE27" s="221"/>
      <c r="AF27" s="219" t="e">
        <f t="shared" si="10"/>
        <v>#N/A</v>
      </c>
      <c r="AG27" s="221"/>
      <c r="AH27" s="228" t="e">
        <f t="shared" si="11"/>
        <v>#N/A</v>
      </c>
      <c r="AI27" s="226"/>
      <c r="AJ27" s="219" t="e">
        <f t="shared" si="12"/>
        <v>#N/A</v>
      </c>
      <c r="AK27" s="220" t="e">
        <f t="shared" si="20"/>
        <v>#N/A</v>
      </c>
      <c r="AL27" s="219" t="e">
        <f t="shared" si="13"/>
        <v>#N/A</v>
      </c>
      <c r="AM27" s="221"/>
      <c r="AN27" s="219" t="e">
        <f t="shared" si="14"/>
        <v>#N/A</v>
      </c>
      <c r="AO27" s="221"/>
      <c r="AP27" s="219" t="e">
        <f t="shared" si="15"/>
        <v>#N/A</v>
      </c>
      <c r="AQ27" s="208"/>
      <c r="AR27" s="222"/>
      <c r="AS27" s="222"/>
      <c r="AT27" s="223" t="e">
        <f>#REF!+#REF!+F27</f>
        <v>#REF!</v>
      </c>
      <c r="AU27" s="224" t="e">
        <f>#REF!+#REF!+J27</f>
        <v>#REF!</v>
      </c>
      <c r="AV27" s="7"/>
      <c r="AW27" s="18" t="s">
        <v>134</v>
      </c>
      <c r="AX27" s="15" t="e">
        <f>(DAY(#REF!))*2+$BC$41</f>
        <v>#REF!</v>
      </c>
      <c r="AY27" s="15"/>
      <c r="AZ27" s="15"/>
      <c r="BA27" s="16" t="e">
        <f t="shared" si="21"/>
        <v>#REF!</v>
      </c>
      <c r="BB27" s="16"/>
      <c r="BC27" s="21" t="e">
        <f ca="1">INDIRECT(BA27)</f>
        <v>#REF!</v>
      </c>
      <c r="BD27" s="17" t="s">
        <v>133</v>
      </c>
      <c r="BF27" s="1"/>
      <c r="BG27" s="1"/>
    </row>
    <row r="28" spans="1:59" ht="12.9" customHeight="1" x14ac:dyDescent="0.25">
      <c r="A28" s="210">
        <f>A25+1</f>
        <v>41371</v>
      </c>
      <c r="B28" s="196" t="s">
        <v>149</v>
      </c>
      <c r="C28" s="226"/>
      <c r="D28" s="219" t="e">
        <f t="shared" si="0"/>
        <v>#N/A</v>
      </c>
      <c r="E28" s="220" t="e">
        <f t="shared" si="16"/>
        <v>#N/A</v>
      </c>
      <c r="F28" s="219" t="e">
        <f t="shared" si="0"/>
        <v>#N/A</v>
      </c>
      <c r="G28" s="221"/>
      <c r="H28" s="219" t="e">
        <f t="shared" si="0"/>
        <v>#N/A</v>
      </c>
      <c r="I28" s="221"/>
      <c r="J28" s="228" t="e">
        <f t="shared" si="1"/>
        <v>#N/A</v>
      </c>
      <c r="K28" s="226"/>
      <c r="L28" s="219" t="e">
        <f t="shared" si="22"/>
        <v>#N/A</v>
      </c>
      <c r="M28" s="220" t="e">
        <f t="shared" si="17"/>
        <v>#N/A</v>
      </c>
      <c r="N28" s="219" t="e">
        <f t="shared" si="22"/>
        <v>#N/A</v>
      </c>
      <c r="O28" s="221"/>
      <c r="P28" s="219" t="e">
        <f t="shared" si="22"/>
        <v>#N/A</v>
      </c>
      <c r="Q28" s="221"/>
      <c r="R28" s="228" t="e">
        <f t="shared" si="3"/>
        <v>#N/A</v>
      </c>
      <c r="S28" s="226"/>
      <c r="T28" s="219" t="e">
        <f t="shared" si="4"/>
        <v>#N/A</v>
      </c>
      <c r="U28" s="220" t="e">
        <f t="shared" si="18"/>
        <v>#N/A</v>
      </c>
      <c r="V28" s="219" t="e">
        <f t="shared" si="5"/>
        <v>#N/A</v>
      </c>
      <c r="W28" s="221"/>
      <c r="X28" s="219" t="e">
        <f t="shared" si="6"/>
        <v>#N/A</v>
      </c>
      <c r="Y28" s="221"/>
      <c r="Z28" s="228" t="e">
        <f t="shared" si="7"/>
        <v>#N/A</v>
      </c>
      <c r="AA28" s="226"/>
      <c r="AB28" s="219" t="e">
        <f t="shared" si="8"/>
        <v>#N/A</v>
      </c>
      <c r="AC28" s="220" t="e">
        <f t="shared" si="19"/>
        <v>#N/A</v>
      </c>
      <c r="AD28" s="219" t="e">
        <f t="shared" si="9"/>
        <v>#N/A</v>
      </c>
      <c r="AE28" s="221"/>
      <c r="AF28" s="219" t="e">
        <f t="shared" si="10"/>
        <v>#N/A</v>
      </c>
      <c r="AG28" s="221"/>
      <c r="AH28" s="228" t="e">
        <f t="shared" si="11"/>
        <v>#N/A</v>
      </c>
      <c r="AI28" s="226"/>
      <c r="AJ28" s="219" t="e">
        <f t="shared" si="12"/>
        <v>#N/A</v>
      </c>
      <c r="AK28" s="220" t="e">
        <f t="shared" si="20"/>
        <v>#N/A</v>
      </c>
      <c r="AL28" s="219" t="e">
        <f t="shared" si="13"/>
        <v>#N/A</v>
      </c>
      <c r="AM28" s="221"/>
      <c r="AN28" s="219" t="e">
        <f t="shared" si="14"/>
        <v>#N/A</v>
      </c>
      <c r="AO28" s="221"/>
      <c r="AP28" s="219" t="e">
        <f t="shared" si="15"/>
        <v>#N/A</v>
      </c>
      <c r="AQ28" s="208"/>
      <c r="AR28" s="222"/>
      <c r="AS28" s="222"/>
      <c r="AT28" s="223" t="e">
        <f>#REF!+#REF!+F28</f>
        <v>#REF!</v>
      </c>
      <c r="AU28" s="224" t="e">
        <f>#REF!+#REF!+J28</f>
        <v>#REF!</v>
      </c>
      <c r="AV28" s="7"/>
      <c r="AW28" s="18" t="s">
        <v>57</v>
      </c>
      <c r="AX28" s="15" t="e">
        <f>(DAY(#REF!))*2+$BC$41</f>
        <v>#REF!</v>
      </c>
      <c r="AY28" s="15"/>
      <c r="AZ28" s="15"/>
      <c r="BA28" s="16" t="e">
        <f t="shared" si="21"/>
        <v>#REF!</v>
      </c>
      <c r="BB28" s="16"/>
      <c r="BC28" s="21" t="e">
        <f ca="1">INDIRECT(BA28)</f>
        <v>#REF!</v>
      </c>
      <c r="BD28" s="17" t="s">
        <v>130</v>
      </c>
      <c r="BF28" s="1"/>
      <c r="BG28" s="1"/>
    </row>
    <row r="29" spans="1:59" ht="12.9" customHeight="1" x14ac:dyDescent="0.25">
      <c r="A29" s="211"/>
      <c r="B29" s="197" t="s">
        <v>32</v>
      </c>
      <c r="C29" s="226"/>
      <c r="D29" s="219" t="e">
        <f t="shared" si="0"/>
        <v>#N/A</v>
      </c>
      <c r="E29" s="220" t="e">
        <f t="shared" si="16"/>
        <v>#N/A</v>
      </c>
      <c r="F29" s="219" t="e">
        <f t="shared" si="0"/>
        <v>#N/A</v>
      </c>
      <c r="G29" s="221"/>
      <c r="H29" s="219" t="e">
        <f t="shared" si="0"/>
        <v>#N/A</v>
      </c>
      <c r="I29" s="221"/>
      <c r="J29" s="228" t="e">
        <f t="shared" si="1"/>
        <v>#N/A</v>
      </c>
      <c r="K29" s="226"/>
      <c r="L29" s="219" t="e">
        <f t="shared" si="22"/>
        <v>#N/A</v>
      </c>
      <c r="M29" s="220" t="e">
        <f t="shared" si="17"/>
        <v>#N/A</v>
      </c>
      <c r="N29" s="219" t="e">
        <f t="shared" si="22"/>
        <v>#N/A</v>
      </c>
      <c r="O29" s="221"/>
      <c r="P29" s="219" t="e">
        <f t="shared" si="22"/>
        <v>#N/A</v>
      </c>
      <c r="Q29" s="221"/>
      <c r="R29" s="228" t="e">
        <f t="shared" si="3"/>
        <v>#N/A</v>
      </c>
      <c r="S29" s="226"/>
      <c r="T29" s="219" t="e">
        <f t="shared" si="4"/>
        <v>#N/A</v>
      </c>
      <c r="U29" s="220" t="e">
        <f t="shared" si="18"/>
        <v>#N/A</v>
      </c>
      <c r="V29" s="219" t="e">
        <f t="shared" si="5"/>
        <v>#N/A</v>
      </c>
      <c r="W29" s="221"/>
      <c r="X29" s="219" t="e">
        <f t="shared" si="6"/>
        <v>#N/A</v>
      </c>
      <c r="Y29" s="221"/>
      <c r="Z29" s="228" t="e">
        <f t="shared" si="7"/>
        <v>#N/A</v>
      </c>
      <c r="AA29" s="226"/>
      <c r="AB29" s="219" t="e">
        <f t="shared" si="8"/>
        <v>#N/A</v>
      </c>
      <c r="AC29" s="220" t="e">
        <f t="shared" si="19"/>
        <v>#N/A</v>
      </c>
      <c r="AD29" s="219" t="e">
        <f t="shared" si="9"/>
        <v>#N/A</v>
      </c>
      <c r="AE29" s="221"/>
      <c r="AF29" s="219" t="e">
        <f t="shared" si="10"/>
        <v>#N/A</v>
      </c>
      <c r="AG29" s="221"/>
      <c r="AH29" s="228" t="e">
        <f t="shared" si="11"/>
        <v>#N/A</v>
      </c>
      <c r="AI29" s="226"/>
      <c r="AJ29" s="219" t="e">
        <f t="shared" si="12"/>
        <v>#N/A</v>
      </c>
      <c r="AK29" s="220" t="e">
        <f t="shared" si="20"/>
        <v>#N/A</v>
      </c>
      <c r="AL29" s="219" t="e">
        <f t="shared" si="13"/>
        <v>#N/A</v>
      </c>
      <c r="AM29" s="221"/>
      <c r="AN29" s="219" t="e">
        <f t="shared" si="14"/>
        <v>#N/A</v>
      </c>
      <c r="AO29" s="221"/>
      <c r="AP29" s="219" t="e">
        <f t="shared" si="15"/>
        <v>#N/A</v>
      </c>
      <c r="AQ29" s="208"/>
      <c r="AR29" s="222" t="e">
        <f>SUM(E27:E29,M27:M29,U27:U29,AC27:AC29,AK27:AK29)</f>
        <v>#N/A</v>
      </c>
      <c r="AS29" s="222" t="e">
        <f>#REF!+#REF!+#REF!+#REF!+I29+I27</f>
        <v>#REF!</v>
      </c>
      <c r="AT29" s="223" t="e">
        <f>#REF!+#REF!+F29</f>
        <v>#REF!</v>
      </c>
      <c r="AU29" s="224" t="e">
        <f>#REF!+#REF!+J29</f>
        <v>#REF!</v>
      </c>
      <c r="AV29" s="7"/>
      <c r="AW29" s="18" t="s">
        <v>135</v>
      </c>
      <c r="AX29" s="15" t="e">
        <f>(DAY(#REF!))*2+$BC$41</f>
        <v>#REF!</v>
      </c>
      <c r="AY29" s="15"/>
      <c r="AZ29" s="15"/>
      <c r="BA29" s="16" t="e">
        <f t="shared" si="21"/>
        <v>#REF!</v>
      </c>
      <c r="BB29" s="16"/>
      <c r="BC29" s="21" t="e">
        <f ca="1">INDIRECT(BA29)</f>
        <v>#REF!</v>
      </c>
      <c r="BD29" s="17" t="s">
        <v>131</v>
      </c>
      <c r="BF29" s="1"/>
      <c r="BG29" s="1"/>
    </row>
    <row r="30" spans="1:59" ht="12.9" customHeight="1" x14ac:dyDescent="0.25">
      <c r="A30" s="209"/>
      <c r="B30" s="195" t="s">
        <v>17</v>
      </c>
      <c r="C30" s="226"/>
      <c r="D30" s="219" t="e">
        <f t="shared" si="0"/>
        <v>#N/A</v>
      </c>
      <c r="E30" s="220" t="e">
        <f t="shared" si="16"/>
        <v>#N/A</v>
      </c>
      <c r="F30" s="219" t="e">
        <f t="shared" si="0"/>
        <v>#N/A</v>
      </c>
      <c r="G30" s="221"/>
      <c r="H30" s="219" t="e">
        <f t="shared" si="0"/>
        <v>#N/A</v>
      </c>
      <c r="I30" s="221"/>
      <c r="J30" s="228" t="e">
        <f t="shared" si="1"/>
        <v>#N/A</v>
      </c>
      <c r="K30" s="226"/>
      <c r="L30" s="219" t="e">
        <f t="shared" si="22"/>
        <v>#N/A</v>
      </c>
      <c r="M30" s="220" t="e">
        <f t="shared" si="17"/>
        <v>#N/A</v>
      </c>
      <c r="N30" s="219" t="e">
        <f t="shared" si="22"/>
        <v>#N/A</v>
      </c>
      <c r="O30" s="221"/>
      <c r="P30" s="219" t="e">
        <f t="shared" si="22"/>
        <v>#N/A</v>
      </c>
      <c r="Q30" s="221"/>
      <c r="R30" s="228" t="e">
        <f t="shared" si="3"/>
        <v>#N/A</v>
      </c>
      <c r="S30" s="226"/>
      <c r="T30" s="219" t="e">
        <f t="shared" si="4"/>
        <v>#N/A</v>
      </c>
      <c r="U30" s="220" t="e">
        <f t="shared" si="18"/>
        <v>#N/A</v>
      </c>
      <c r="V30" s="219" t="e">
        <f t="shared" si="5"/>
        <v>#N/A</v>
      </c>
      <c r="W30" s="221"/>
      <c r="X30" s="219" t="e">
        <f t="shared" si="6"/>
        <v>#N/A</v>
      </c>
      <c r="Y30" s="221"/>
      <c r="Z30" s="228" t="e">
        <f t="shared" si="7"/>
        <v>#N/A</v>
      </c>
      <c r="AA30" s="226"/>
      <c r="AB30" s="219" t="e">
        <f t="shared" si="8"/>
        <v>#N/A</v>
      </c>
      <c r="AC30" s="220" t="e">
        <f t="shared" si="19"/>
        <v>#N/A</v>
      </c>
      <c r="AD30" s="219" t="e">
        <f t="shared" si="9"/>
        <v>#N/A</v>
      </c>
      <c r="AE30" s="221"/>
      <c r="AF30" s="219" t="e">
        <f t="shared" si="10"/>
        <v>#N/A</v>
      </c>
      <c r="AG30" s="221"/>
      <c r="AH30" s="228" t="e">
        <f t="shared" si="11"/>
        <v>#N/A</v>
      </c>
      <c r="AI30" s="226"/>
      <c r="AJ30" s="219" t="e">
        <f t="shared" si="12"/>
        <v>#N/A</v>
      </c>
      <c r="AK30" s="220" t="e">
        <f t="shared" si="20"/>
        <v>#N/A</v>
      </c>
      <c r="AL30" s="219" t="e">
        <f t="shared" si="13"/>
        <v>#N/A</v>
      </c>
      <c r="AM30" s="221"/>
      <c r="AN30" s="219" t="e">
        <f t="shared" si="14"/>
        <v>#N/A</v>
      </c>
      <c r="AO30" s="221"/>
      <c r="AP30" s="219" t="e">
        <f t="shared" si="15"/>
        <v>#N/A</v>
      </c>
      <c r="AQ30" s="208"/>
      <c r="AR30" s="222"/>
      <c r="AS30" s="222"/>
      <c r="AT30" s="223" t="e">
        <f>#REF!+#REF!+F30</f>
        <v>#REF!</v>
      </c>
      <c r="AU30" s="224" t="e">
        <f>#REF!+#REF!+J30</f>
        <v>#REF!</v>
      </c>
      <c r="AV30" s="7"/>
      <c r="AW30" s="18" t="s">
        <v>58</v>
      </c>
      <c r="AX30" s="15" t="e">
        <f>(DAY(#REF!))*2+$BC$41</f>
        <v>#REF!</v>
      </c>
      <c r="AY30" s="15"/>
      <c r="AZ30" s="15"/>
      <c r="BA30" s="16" t="e">
        <f t="shared" si="21"/>
        <v>#REF!</v>
      </c>
      <c r="BB30" s="16"/>
      <c r="BC30" s="21" t="e">
        <f ca="1">INDIRECT(BA30)</f>
        <v>#REF!</v>
      </c>
      <c r="BD30" s="17" t="s">
        <v>132</v>
      </c>
      <c r="BF30" s="1"/>
      <c r="BG30" s="1"/>
    </row>
    <row r="31" spans="1:59" ht="12.9" customHeight="1" x14ac:dyDescent="0.25">
      <c r="A31" s="210">
        <f>A28+1</f>
        <v>41372</v>
      </c>
      <c r="B31" s="196" t="s">
        <v>149</v>
      </c>
      <c r="C31" s="226"/>
      <c r="D31" s="219" t="e">
        <f t="shared" si="0"/>
        <v>#N/A</v>
      </c>
      <c r="E31" s="220" t="e">
        <f t="shared" si="16"/>
        <v>#N/A</v>
      </c>
      <c r="F31" s="219" t="e">
        <f t="shared" si="0"/>
        <v>#N/A</v>
      </c>
      <c r="G31" s="221"/>
      <c r="H31" s="219" t="e">
        <f t="shared" si="0"/>
        <v>#N/A</v>
      </c>
      <c r="I31" s="221"/>
      <c r="J31" s="228" t="e">
        <f t="shared" si="1"/>
        <v>#N/A</v>
      </c>
      <c r="K31" s="226"/>
      <c r="L31" s="219" t="e">
        <f t="shared" si="22"/>
        <v>#N/A</v>
      </c>
      <c r="M31" s="220" t="e">
        <f t="shared" si="17"/>
        <v>#N/A</v>
      </c>
      <c r="N31" s="219" t="e">
        <f t="shared" si="22"/>
        <v>#N/A</v>
      </c>
      <c r="O31" s="221"/>
      <c r="P31" s="219" t="e">
        <f t="shared" si="22"/>
        <v>#N/A</v>
      </c>
      <c r="Q31" s="221"/>
      <c r="R31" s="228" t="e">
        <f t="shared" si="3"/>
        <v>#N/A</v>
      </c>
      <c r="S31" s="226"/>
      <c r="T31" s="219" t="e">
        <f t="shared" si="4"/>
        <v>#N/A</v>
      </c>
      <c r="U31" s="220" t="e">
        <f t="shared" si="18"/>
        <v>#N/A</v>
      </c>
      <c r="V31" s="219" t="e">
        <f t="shared" si="5"/>
        <v>#N/A</v>
      </c>
      <c r="W31" s="221"/>
      <c r="X31" s="219" t="e">
        <f t="shared" si="6"/>
        <v>#N/A</v>
      </c>
      <c r="Y31" s="221"/>
      <c r="Z31" s="228" t="e">
        <f t="shared" si="7"/>
        <v>#N/A</v>
      </c>
      <c r="AA31" s="226"/>
      <c r="AB31" s="219" t="e">
        <f t="shared" si="8"/>
        <v>#N/A</v>
      </c>
      <c r="AC31" s="220" t="e">
        <f t="shared" si="19"/>
        <v>#N/A</v>
      </c>
      <c r="AD31" s="219" t="e">
        <f t="shared" si="9"/>
        <v>#N/A</v>
      </c>
      <c r="AE31" s="221"/>
      <c r="AF31" s="219" t="e">
        <f t="shared" si="10"/>
        <v>#N/A</v>
      </c>
      <c r="AG31" s="221"/>
      <c r="AH31" s="228" t="e">
        <f t="shared" si="11"/>
        <v>#N/A</v>
      </c>
      <c r="AI31" s="226"/>
      <c r="AJ31" s="219" t="e">
        <f t="shared" si="12"/>
        <v>#N/A</v>
      </c>
      <c r="AK31" s="220" t="e">
        <f t="shared" si="20"/>
        <v>#N/A</v>
      </c>
      <c r="AL31" s="219" t="e">
        <f t="shared" si="13"/>
        <v>#N/A</v>
      </c>
      <c r="AM31" s="221"/>
      <c r="AN31" s="219" t="e">
        <f t="shared" si="14"/>
        <v>#N/A</v>
      </c>
      <c r="AO31" s="221"/>
      <c r="AP31" s="219" t="e">
        <f t="shared" si="15"/>
        <v>#N/A</v>
      </c>
      <c r="AQ31" s="208"/>
      <c r="AR31" s="222"/>
      <c r="AS31" s="222"/>
      <c r="AT31" s="223" t="e">
        <f>#REF!+#REF!+F31</f>
        <v>#REF!</v>
      </c>
      <c r="AU31" s="224" t="e">
        <f>#REF!+#REF!+J31</f>
        <v>#REF!</v>
      </c>
      <c r="AV31" s="7"/>
      <c r="AW31" s="14"/>
      <c r="AX31" s="16"/>
      <c r="AY31" s="16"/>
      <c r="AZ31" s="16"/>
      <c r="BA31" s="16"/>
      <c r="BB31" s="16"/>
      <c r="BC31" s="16"/>
      <c r="BD31" s="40"/>
      <c r="BF31" s="1"/>
      <c r="BG31" s="1"/>
    </row>
    <row r="32" spans="1:59" ht="12.9" customHeight="1" x14ac:dyDescent="0.25">
      <c r="A32" s="211"/>
      <c r="B32" s="197" t="s">
        <v>32</v>
      </c>
      <c r="C32" s="226"/>
      <c r="D32" s="219" t="e">
        <f t="shared" si="0"/>
        <v>#N/A</v>
      </c>
      <c r="E32" s="220" t="e">
        <f t="shared" si="16"/>
        <v>#N/A</v>
      </c>
      <c r="F32" s="219" t="e">
        <f t="shared" si="0"/>
        <v>#N/A</v>
      </c>
      <c r="G32" s="221"/>
      <c r="H32" s="219" t="e">
        <f t="shared" si="0"/>
        <v>#N/A</v>
      </c>
      <c r="I32" s="221"/>
      <c r="J32" s="228" t="e">
        <f t="shared" si="1"/>
        <v>#N/A</v>
      </c>
      <c r="K32" s="226"/>
      <c r="L32" s="219" t="e">
        <f t="shared" si="22"/>
        <v>#N/A</v>
      </c>
      <c r="M32" s="220" t="e">
        <f t="shared" si="17"/>
        <v>#N/A</v>
      </c>
      <c r="N32" s="219" t="e">
        <f t="shared" si="22"/>
        <v>#N/A</v>
      </c>
      <c r="O32" s="221"/>
      <c r="P32" s="219" t="e">
        <f t="shared" si="22"/>
        <v>#N/A</v>
      </c>
      <c r="Q32" s="221"/>
      <c r="R32" s="228" t="e">
        <f t="shared" si="3"/>
        <v>#N/A</v>
      </c>
      <c r="S32" s="226"/>
      <c r="T32" s="219" t="e">
        <f t="shared" si="4"/>
        <v>#N/A</v>
      </c>
      <c r="U32" s="220" t="e">
        <f t="shared" si="18"/>
        <v>#N/A</v>
      </c>
      <c r="V32" s="219" t="e">
        <f t="shared" si="5"/>
        <v>#N/A</v>
      </c>
      <c r="W32" s="221"/>
      <c r="X32" s="219" t="e">
        <f t="shared" si="6"/>
        <v>#N/A</v>
      </c>
      <c r="Y32" s="221"/>
      <c r="Z32" s="228" t="e">
        <f t="shared" si="7"/>
        <v>#N/A</v>
      </c>
      <c r="AA32" s="226"/>
      <c r="AB32" s="219" t="e">
        <f t="shared" si="8"/>
        <v>#N/A</v>
      </c>
      <c r="AC32" s="220" t="e">
        <f t="shared" si="19"/>
        <v>#N/A</v>
      </c>
      <c r="AD32" s="219" t="e">
        <f t="shared" si="9"/>
        <v>#N/A</v>
      </c>
      <c r="AE32" s="221"/>
      <c r="AF32" s="219" t="e">
        <f t="shared" si="10"/>
        <v>#N/A</v>
      </c>
      <c r="AG32" s="221"/>
      <c r="AH32" s="228" t="e">
        <f t="shared" si="11"/>
        <v>#N/A</v>
      </c>
      <c r="AI32" s="226"/>
      <c r="AJ32" s="219" t="e">
        <f t="shared" si="12"/>
        <v>#N/A</v>
      </c>
      <c r="AK32" s="220" t="e">
        <f t="shared" si="20"/>
        <v>#N/A</v>
      </c>
      <c r="AL32" s="219" t="e">
        <f t="shared" si="13"/>
        <v>#N/A</v>
      </c>
      <c r="AM32" s="221"/>
      <c r="AN32" s="219" t="e">
        <f t="shared" si="14"/>
        <v>#N/A</v>
      </c>
      <c r="AO32" s="221"/>
      <c r="AP32" s="219" t="e">
        <f t="shared" si="15"/>
        <v>#N/A</v>
      </c>
      <c r="AQ32" s="208"/>
      <c r="AR32" s="222" t="e">
        <f>SUM(E30:E32,M30:M32,U30:U32,AC30:AC32,AK30:AK32)</f>
        <v>#N/A</v>
      </c>
      <c r="AS32" s="222" t="e">
        <f>#REF!+#REF!+#REF!+#REF!+I32+I30</f>
        <v>#REF!</v>
      </c>
      <c r="AT32" s="223" t="e">
        <f>#REF!+#REF!+F32</f>
        <v>#REF!</v>
      </c>
      <c r="AU32" s="224" t="e">
        <f>#REF!+#REF!+J32</f>
        <v>#REF!</v>
      </c>
      <c r="AV32" s="7"/>
      <c r="AW32" s="18" t="s">
        <v>136</v>
      </c>
      <c r="AX32" s="15" t="e">
        <f>(DAY(#REF!))*2+$BC$41</f>
        <v>#REF!</v>
      </c>
      <c r="AY32" s="15"/>
      <c r="AZ32" s="15"/>
      <c r="BA32" s="16" t="e">
        <f>CONCATENATE(AW32,AX32)</f>
        <v>#REF!</v>
      </c>
      <c r="BB32" s="16"/>
      <c r="BC32" s="125" t="e">
        <f ca="1">IF($BD$36="N/S",INDIRECT(BA32),"(D/S only)")</f>
        <v>#REF!</v>
      </c>
      <c r="BD32" s="17" t="s">
        <v>52</v>
      </c>
      <c r="BF32" s="1"/>
      <c r="BG32" s="1"/>
    </row>
    <row r="33" spans="1:59" ht="12.9" customHeight="1" x14ac:dyDescent="0.25">
      <c r="A33" s="209"/>
      <c r="B33" s="195" t="s">
        <v>17</v>
      </c>
      <c r="C33" s="226"/>
      <c r="D33" s="219" t="e">
        <f t="shared" si="0"/>
        <v>#N/A</v>
      </c>
      <c r="E33" s="220" t="e">
        <f t="shared" si="16"/>
        <v>#N/A</v>
      </c>
      <c r="F33" s="219" t="e">
        <f t="shared" si="0"/>
        <v>#N/A</v>
      </c>
      <c r="G33" s="221"/>
      <c r="H33" s="219" t="e">
        <f t="shared" si="0"/>
        <v>#N/A</v>
      </c>
      <c r="I33" s="221"/>
      <c r="J33" s="228" t="e">
        <f t="shared" si="1"/>
        <v>#N/A</v>
      </c>
      <c r="K33" s="226"/>
      <c r="L33" s="219" t="e">
        <f t="shared" si="22"/>
        <v>#N/A</v>
      </c>
      <c r="M33" s="220" t="e">
        <f t="shared" si="17"/>
        <v>#N/A</v>
      </c>
      <c r="N33" s="219" t="e">
        <f t="shared" si="22"/>
        <v>#N/A</v>
      </c>
      <c r="O33" s="221"/>
      <c r="P33" s="219" t="e">
        <f t="shared" si="22"/>
        <v>#N/A</v>
      </c>
      <c r="Q33" s="221"/>
      <c r="R33" s="228" t="e">
        <f t="shared" si="3"/>
        <v>#N/A</v>
      </c>
      <c r="S33" s="226"/>
      <c r="T33" s="219" t="e">
        <f t="shared" si="4"/>
        <v>#N/A</v>
      </c>
      <c r="U33" s="220" t="e">
        <f t="shared" si="18"/>
        <v>#N/A</v>
      </c>
      <c r="V33" s="219" t="e">
        <f t="shared" si="5"/>
        <v>#N/A</v>
      </c>
      <c r="W33" s="221"/>
      <c r="X33" s="219" t="e">
        <f t="shared" si="6"/>
        <v>#N/A</v>
      </c>
      <c r="Y33" s="221"/>
      <c r="Z33" s="228" t="e">
        <f t="shared" si="7"/>
        <v>#N/A</v>
      </c>
      <c r="AA33" s="226"/>
      <c r="AB33" s="219" t="e">
        <f t="shared" si="8"/>
        <v>#N/A</v>
      </c>
      <c r="AC33" s="220" t="e">
        <f t="shared" si="19"/>
        <v>#N/A</v>
      </c>
      <c r="AD33" s="219" t="e">
        <f t="shared" si="9"/>
        <v>#N/A</v>
      </c>
      <c r="AE33" s="221"/>
      <c r="AF33" s="219" t="e">
        <f t="shared" si="10"/>
        <v>#N/A</v>
      </c>
      <c r="AG33" s="221"/>
      <c r="AH33" s="228" t="e">
        <f t="shared" si="11"/>
        <v>#N/A</v>
      </c>
      <c r="AI33" s="226"/>
      <c r="AJ33" s="219" t="e">
        <f t="shared" si="12"/>
        <v>#N/A</v>
      </c>
      <c r="AK33" s="220" t="e">
        <f t="shared" si="20"/>
        <v>#N/A</v>
      </c>
      <c r="AL33" s="219" t="e">
        <f t="shared" si="13"/>
        <v>#N/A</v>
      </c>
      <c r="AM33" s="221"/>
      <c r="AN33" s="219" t="e">
        <f t="shared" si="14"/>
        <v>#N/A</v>
      </c>
      <c r="AO33" s="221"/>
      <c r="AP33" s="219" t="e">
        <f t="shared" si="15"/>
        <v>#N/A</v>
      </c>
      <c r="AQ33" s="208"/>
      <c r="AR33" s="222"/>
      <c r="AS33" s="222"/>
      <c r="AT33" s="223" t="e">
        <f>#REF!+#REF!+F33</f>
        <v>#REF!</v>
      </c>
      <c r="AU33" s="224" t="e">
        <f>#REF!+#REF!+J33</f>
        <v>#REF!</v>
      </c>
      <c r="AV33" s="7"/>
      <c r="AW33" s="18" t="s">
        <v>137</v>
      </c>
      <c r="AX33" s="15" t="e">
        <f>(DAY(#REF!))*2+$BC$41</f>
        <v>#REF!</v>
      </c>
      <c r="AY33" s="15"/>
      <c r="AZ33" s="15"/>
      <c r="BA33" s="16" t="e">
        <f>CONCATENATE(AW33,AX33)</f>
        <v>#REF!</v>
      </c>
      <c r="BB33" s="16"/>
      <c r="BC33" s="125" t="e">
        <f ca="1">IF($BD$36="N/S",INDIRECT(BA33),"(D/S only)")</f>
        <v>#REF!</v>
      </c>
      <c r="BD33" s="17" t="s">
        <v>56</v>
      </c>
      <c r="BF33" s="1"/>
      <c r="BG33" s="1"/>
    </row>
    <row r="34" spans="1:59" ht="12.9" customHeight="1" x14ac:dyDescent="0.25">
      <c r="A34" s="210">
        <f>A31+1</f>
        <v>41373</v>
      </c>
      <c r="B34" s="196" t="s">
        <v>149</v>
      </c>
      <c r="C34" s="226"/>
      <c r="D34" s="219" t="e">
        <f t="shared" si="0"/>
        <v>#N/A</v>
      </c>
      <c r="E34" s="220" t="e">
        <f t="shared" si="16"/>
        <v>#N/A</v>
      </c>
      <c r="F34" s="219" t="e">
        <f t="shared" si="0"/>
        <v>#N/A</v>
      </c>
      <c r="G34" s="221"/>
      <c r="H34" s="219" t="e">
        <f t="shared" si="0"/>
        <v>#N/A</v>
      </c>
      <c r="I34" s="221"/>
      <c r="J34" s="228" t="e">
        <f t="shared" si="1"/>
        <v>#N/A</v>
      </c>
      <c r="K34" s="226"/>
      <c r="L34" s="219" t="e">
        <f t="shared" si="22"/>
        <v>#N/A</v>
      </c>
      <c r="M34" s="220" t="e">
        <f t="shared" si="17"/>
        <v>#N/A</v>
      </c>
      <c r="N34" s="219" t="e">
        <f t="shared" si="22"/>
        <v>#N/A</v>
      </c>
      <c r="O34" s="221"/>
      <c r="P34" s="219" t="e">
        <f t="shared" si="22"/>
        <v>#N/A</v>
      </c>
      <c r="Q34" s="221"/>
      <c r="R34" s="228" t="e">
        <f t="shared" si="3"/>
        <v>#N/A</v>
      </c>
      <c r="S34" s="226"/>
      <c r="T34" s="219" t="e">
        <f t="shared" si="4"/>
        <v>#N/A</v>
      </c>
      <c r="U34" s="220" t="e">
        <f t="shared" si="18"/>
        <v>#N/A</v>
      </c>
      <c r="V34" s="219" t="e">
        <f t="shared" si="5"/>
        <v>#N/A</v>
      </c>
      <c r="W34" s="221"/>
      <c r="X34" s="219" t="e">
        <f t="shared" si="6"/>
        <v>#N/A</v>
      </c>
      <c r="Y34" s="221"/>
      <c r="Z34" s="228" t="e">
        <f t="shared" si="7"/>
        <v>#N/A</v>
      </c>
      <c r="AA34" s="226"/>
      <c r="AB34" s="219" t="e">
        <f t="shared" si="8"/>
        <v>#N/A</v>
      </c>
      <c r="AC34" s="220" t="e">
        <f t="shared" si="19"/>
        <v>#N/A</v>
      </c>
      <c r="AD34" s="219" t="e">
        <f t="shared" si="9"/>
        <v>#N/A</v>
      </c>
      <c r="AE34" s="221"/>
      <c r="AF34" s="219" t="e">
        <f t="shared" si="10"/>
        <v>#N/A</v>
      </c>
      <c r="AG34" s="221"/>
      <c r="AH34" s="228" t="e">
        <f t="shared" si="11"/>
        <v>#N/A</v>
      </c>
      <c r="AI34" s="226"/>
      <c r="AJ34" s="219" t="e">
        <f t="shared" si="12"/>
        <v>#N/A</v>
      </c>
      <c r="AK34" s="220" t="e">
        <f t="shared" si="20"/>
        <v>#N/A</v>
      </c>
      <c r="AL34" s="219" t="e">
        <f t="shared" si="13"/>
        <v>#N/A</v>
      </c>
      <c r="AM34" s="221"/>
      <c r="AN34" s="219" t="e">
        <f t="shared" si="14"/>
        <v>#N/A</v>
      </c>
      <c r="AO34" s="221"/>
      <c r="AP34" s="219" t="e">
        <f t="shared" si="15"/>
        <v>#N/A</v>
      </c>
      <c r="AQ34" s="208"/>
      <c r="AR34" s="222"/>
      <c r="AS34" s="222"/>
      <c r="AT34" s="223" t="e">
        <f>#REF!+#REF!+F34</f>
        <v>#REF!</v>
      </c>
      <c r="AU34" s="224" t="e">
        <f>#REF!+#REF!+J34</f>
        <v>#REF!</v>
      </c>
      <c r="AV34" s="7"/>
      <c r="AW34" s="18" t="s">
        <v>138</v>
      </c>
      <c r="AX34" s="15" t="e">
        <f>(DAY(#REF!))*2+$BC$41</f>
        <v>#REF!</v>
      </c>
      <c r="AY34" s="15"/>
      <c r="AZ34" s="15"/>
      <c r="BA34" s="16" t="e">
        <f>CONCATENATE(AW34,AX34)</f>
        <v>#REF!</v>
      </c>
      <c r="BB34" s="16"/>
      <c r="BC34" s="125" t="e">
        <f ca="1">INDIRECT(BA34)</f>
        <v>#REF!</v>
      </c>
      <c r="BD34" s="17" t="s">
        <v>41</v>
      </c>
      <c r="BF34" s="1"/>
      <c r="BG34" s="1"/>
    </row>
    <row r="35" spans="1:59" ht="12.9" customHeight="1" thickBot="1" x14ac:dyDescent="0.3">
      <c r="A35" s="211"/>
      <c r="B35" s="197" t="s">
        <v>32</v>
      </c>
      <c r="C35" s="226"/>
      <c r="D35" s="219" t="e">
        <f t="shared" si="0"/>
        <v>#N/A</v>
      </c>
      <c r="E35" s="220" t="e">
        <f t="shared" si="16"/>
        <v>#N/A</v>
      </c>
      <c r="F35" s="219" t="e">
        <f t="shared" si="0"/>
        <v>#N/A</v>
      </c>
      <c r="G35" s="221"/>
      <c r="H35" s="219" t="e">
        <f t="shared" si="0"/>
        <v>#N/A</v>
      </c>
      <c r="I35" s="221"/>
      <c r="J35" s="228" t="e">
        <f t="shared" si="1"/>
        <v>#N/A</v>
      </c>
      <c r="K35" s="226"/>
      <c r="L35" s="219" t="e">
        <f t="shared" si="22"/>
        <v>#N/A</v>
      </c>
      <c r="M35" s="220" t="e">
        <f t="shared" si="17"/>
        <v>#N/A</v>
      </c>
      <c r="N35" s="219" t="e">
        <f t="shared" si="22"/>
        <v>#N/A</v>
      </c>
      <c r="O35" s="221"/>
      <c r="P35" s="219" t="e">
        <f t="shared" si="22"/>
        <v>#N/A</v>
      </c>
      <c r="Q35" s="221"/>
      <c r="R35" s="228" t="e">
        <f t="shared" si="3"/>
        <v>#N/A</v>
      </c>
      <c r="S35" s="226"/>
      <c r="T35" s="219" t="e">
        <f t="shared" si="4"/>
        <v>#N/A</v>
      </c>
      <c r="U35" s="220" t="e">
        <f t="shared" si="18"/>
        <v>#N/A</v>
      </c>
      <c r="V35" s="219" t="e">
        <f t="shared" si="5"/>
        <v>#N/A</v>
      </c>
      <c r="W35" s="221"/>
      <c r="X35" s="219" t="e">
        <f t="shared" si="6"/>
        <v>#N/A</v>
      </c>
      <c r="Y35" s="221"/>
      <c r="Z35" s="228" t="e">
        <f t="shared" si="7"/>
        <v>#N/A</v>
      </c>
      <c r="AA35" s="226"/>
      <c r="AB35" s="219" t="e">
        <f t="shared" si="8"/>
        <v>#N/A</v>
      </c>
      <c r="AC35" s="220" t="e">
        <f t="shared" si="19"/>
        <v>#N/A</v>
      </c>
      <c r="AD35" s="219" t="e">
        <f t="shared" si="9"/>
        <v>#N/A</v>
      </c>
      <c r="AE35" s="221"/>
      <c r="AF35" s="219" t="e">
        <f t="shared" si="10"/>
        <v>#N/A</v>
      </c>
      <c r="AG35" s="221"/>
      <c r="AH35" s="228" t="e">
        <f t="shared" si="11"/>
        <v>#N/A</v>
      </c>
      <c r="AI35" s="226"/>
      <c r="AJ35" s="219" t="e">
        <f t="shared" si="12"/>
        <v>#N/A</v>
      </c>
      <c r="AK35" s="220" t="e">
        <f t="shared" si="20"/>
        <v>#N/A</v>
      </c>
      <c r="AL35" s="219" t="e">
        <f t="shared" si="13"/>
        <v>#N/A</v>
      </c>
      <c r="AM35" s="221"/>
      <c r="AN35" s="219" t="e">
        <f t="shared" si="14"/>
        <v>#N/A</v>
      </c>
      <c r="AO35" s="221"/>
      <c r="AP35" s="219" t="e">
        <f t="shared" si="15"/>
        <v>#N/A</v>
      </c>
      <c r="AQ35" s="208"/>
      <c r="AR35" s="222" t="e">
        <f>SUM(E33:E35,M33:M35,U33:U35,AC33:AC35,AK33:AK35)</f>
        <v>#N/A</v>
      </c>
      <c r="AS35" s="222" t="e">
        <f>#REF!+#REF!+#REF!+#REF!+I35+I33</f>
        <v>#REF!</v>
      </c>
      <c r="AT35" s="223" t="e">
        <f>#REF!+#REF!+F35</f>
        <v>#REF!</v>
      </c>
      <c r="AU35" s="224" t="e">
        <f>#REF!+#REF!+J35</f>
        <v>#REF!</v>
      </c>
      <c r="AV35" s="7"/>
      <c r="AW35" s="62" t="s">
        <v>139</v>
      </c>
      <c r="AX35" s="10" t="e">
        <f>(DAY(#REF!))*2+$BC$41</f>
        <v>#REF!</v>
      </c>
      <c r="AY35" s="10"/>
      <c r="AZ35" s="10"/>
      <c r="BA35" s="11" t="e">
        <f>CONCATENATE(AW35,AX35)</f>
        <v>#REF!</v>
      </c>
      <c r="BB35" s="11"/>
      <c r="BC35" s="12" t="e">
        <f ca="1">INDIRECT(BA35)</f>
        <v>#REF!</v>
      </c>
      <c r="BD35" s="63" t="s">
        <v>59</v>
      </c>
      <c r="BE35" s="7"/>
      <c r="BF35" s="1"/>
      <c r="BG35" s="1"/>
    </row>
    <row r="36" spans="1:59" ht="12.9" customHeight="1" thickBot="1" x14ac:dyDescent="0.3">
      <c r="A36" s="209"/>
      <c r="B36" s="92" t="s">
        <v>17</v>
      </c>
      <c r="C36" s="226"/>
      <c r="D36" s="219" t="e">
        <f t="shared" si="0"/>
        <v>#N/A</v>
      </c>
      <c r="E36" s="220" t="e">
        <f t="shared" si="16"/>
        <v>#N/A</v>
      </c>
      <c r="F36" s="219" t="e">
        <f t="shared" si="0"/>
        <v>#N/A</v>
      </c>
      <c r="G36" s="221"/>
      <c r="H36" s="219" t="e">
        <f t="shared" si="0"/>
        <v>#N/A</v>
      </c>
      <c r="I36" s="221"/>
      <c r="J36" s="228" t="e">
        <f t="shared" si="1"/>
        <v>#N/A</v>
      </c>
      <c r="K36" s="226"/>
      <c r="L36" s="219" t="e">
        <f t="shared" si="22"/>
        <v>#N/A</v>
      </c>
      <c r="M36" s="220" t="e">
        <f t="shared" si="17"/>
        <v>#N/A</v>
      </c>
      <c r="N36" s="219" t="e">
        <f t="shared" si="22"/>
        <v>#N/A</v>
      </c>
      <c r="O36" s="221"/>
      <c r="P36" s="219" t="e">
        <f t="shared" si="22"/>
        <v>#N/A</v>
      </c>
      <c r="Q36" s="221"/>
      <c r="R36" s="228" t="e">
        <f t="shared" si="3"/>
        <v>#N/A</v>
      </c>
      <c r="S36" s="226"/>
      <c r="T36" s="219" t="e">
        <f t="shared" si="4"/>
        <v>#N/A</v>
      </c>
      <c r="U36" s="220" t="e">
        <f t="shared" si="18"/>
        <v>#N/A</v>
      </c>
      <c r="V36" s="219" t="e">
        <f t="shared" si="5"/>
        <v>#N/A</v>
      </c>
      <c r="W36" s="221"/>
      <c r="X36" s="219" t="e">
        <f t="shared" si="6"/>
        <v>#N/A</v>
      </c>
      <c r="Y36" s="221"/>
      <c r="Z36" s="228" t="e">
        <f t="shared" si="7"/>
        <v>#N/A</v>
      </c>
      <c r="AA36" s="226"/>
      <c r="AB36" s="219" t="e">
        <f t="shared" si="8"/>
        <v>#N/A</v>
      </c>
      <c r="AC36" s="220" t="e">
        <f t="shared" si="19"/>
        <v>#N/A</v>
      </c>
      <c r="AD36" s="219" t="e">
        <f t="shared" si="9"/>
        <v>#N/A</v>
      </c>
      <c r="AE36" s="221"/>
      <c r="AF36" s="219" t="e">
        <f t="shared" si="10"/>
        <v>#N/A</v>
      </c>
      <c r="AG36" s="221"/>
      <c r="AH36" s="228" t="e">
        <f t="shared" si="11"/>
        <v>#N/A</v>
      </c>
      <c r="AI36" s="226"/>
      <c r="AJ36" s="219" t="e">
        <f t="shared" si="12"/>
        <v>#N/A</v>
      </c>
      <c r="AK36" s="220" t="e">
        <f t="shared" si="20"/>
        <v>#N/A</v>
      </c>
      <c r="AL36" s="219" t="e">
        <f t="shared" si="13"/>
        <v>#N/A</v>
      </c>
      <c r="AM36" s="221"/>
      <c r="AN36" s="219" t="e">
        <f t="shared" si="14"/>
        <v>#N/A</v>
      </c>
      <c r="AO36" s="221"/>
      <c r="AP36" s="219" t="e">
        <f t="shared" si="15"/>
        <v>#N/A</v>
      </c>
      <c r="AQ36" s="208"/>
      <c r="AR36" s="222"/>
      <c r="AS36" s="222"/>
      <c r="AT36" s="223" t="e">
        <f>#REF!+#REF!+F36</f>
        <v>#REF!</v>
      </c>
      <c r="AU36" s="224" t="e">
        <f>#REF!+#REF!+J36</f>
        <v>#REF!</v>
      </c>
      <c r="AV36" s="7"/>
      <c r="AW36" s="64"/>
      <c r="AX36" s="65"/>
      <c r="AY36" s="65"/>
      <c r="AZ36" s="65"/>
      <c r="BA36" s="66" t="s">
        <v>62</v>
      </c>
      <c r="BB36" s="66"/>
      <c r="BC36" s="67"/>
      <c r="BD36" s="67" t="e">
        <f>#REF!</f>
        <v>#REF!</v>
      </c>
      <c r="BE36" s="68"/>
      <c r="BF36" s="1"/>
      <c r="BG36" s="1"/>
    </row>
    <row r="37" spans="1:59" ht="12.9" customHeight="1" thickBot="1" x14ac:dyDescent="0.3">
      <c r="A37" s="210">
        <f>A34+1</f>
        <v>41374</v>
      </c>
      <c r="B37" s="92" t="s">
        <v>149</v>
      </c>
      <c r="C37" s="226"/>
      <c r="D37" s="219" t="e">
        <f t="shared" si="0"/>
        <v>#N/A</v>
      </c>
      <c r="E37" s="220" t="e">
        <f t="shared" si="16"/>
        <v>#N/A</v>
      </c>
      <c r="F37" s="219" t="e">
        <f t="shared" si="0"/>
        <v>#N/A</v>
      </c>
      <c r="G37" s="221"/>
      <c r="H37" s="219" t="e">
        <f t="shared" si="0"/>
        <v>#N/A</v>
      </c>
      <c r="I37" s="221"/>
      <c r="J37" s="228" t="e">
        <f t="shared" si="1"/>
        <v>#N/A</v>
      </c>
      <c r="K37" s="226"/>
      <c r="L37" s="219" t="e">
        <f t="shared" si="22"/>
        <v>#N/A</v>
      </c>
      <c r="M37" s="220" t="e">
        <f t="shared" si="17"/>
        <v>#N/A</v>
      </c>
      <c r="N37" s="219" t="e">
        <f t="shared" si="22"/>
        <v>#N/A</v>
      </c>
      <c r="O37" s="221"/>
      <c r="P37" s="219" t="e">
        <f t="shared" si="22"/>
        <v>#N/A</v>
      </c>
      <c r="Q37" s="221"/>
      <c r="R37" s="228" t="e">
        <f t="shared" si="3"/>
        <v>#N/A</v>
      </c>
      <c r="S37" s="226"/>
      <c r="T37" s="219" t="e">
        <f t="shared" si="4"/>
        <v>#N/A</v>
      </c>
      <c r="U37" s="220" t="e">
        <f t="shared" si="18"/>
        <v>#N/A</v>
      </c>
      <c r="V37" s="219" t="e">
        <f t="shared" si="5"/>
        <v>#N/A</v>
      </c>
      <c r="W37" s="221"/>
      <c r="X37" s="219" t="e">
        <f t="shared" si="6"/>
        <v>#N/A</v>
      </c>
      <c r="Y37" s="221"/>
      <c r="Z37" s="228" t="e">
        <f t="shared" si="7"/>
        <v>#N/A</v>
      </c>
      <c r="AA37" s="226"/>
      <c r="AB37" s="219" t="e">
        <f t="shared" si="8"/>
        <v>#N/A</v>
      </c>
      <c r="AC37" s="220" t="e">
        <f t="shared" si="19"/>
        <v>#N/A</v>
      </c>
      <c r="AD37" s="219" t="e">
        <f t="shared" si="9"/>
        <v>#N/A</v>
      </c>
      <c r="AE37" s="221"/>
      <c r="AF37" s="219" t="e">
        <f t="shared" si="10"/>
        <v>#N/A</v>
      </c>
      <c r="AG37" s="221"/>
      <c r="AH37" s="228" t="e">
        <f t="shared" si="11"/>
        <v>#N/A</v>
      </c>
      <c r="AI37" s="226"/>
      <c r="AJ37" s="219" t="e">
        <f t="shared" si="12"/>
        <v>#N/A</v>
      </c>
      <c r="AK37" s="220" t="e">
        <f t="shared" si="20"/>
        <v>#N/A</v>
      </c>
      <c r="AL37" s="219" t="e">
        <f t="shared" si="13"/>
        <v>#N/A</v>
      </c>
      <c r="AM37" s="221"/>
      <c r="AN37" s="219" t="e">
        <f t="shared" si="14"/>
        <v>#N/A</v>
      </c>
      <c r="AO37" s="221"/>
      <c r="AP37" s="219" t="e">
        <f t="shared" si="15"/>
        <v>#N/A</v>
      </c>
      <c r="AQ37" s="208"/>
      <c r="AR37" s="222"/>
      <c r="AS37" s="222"/>
      <c r="AT37" s="223" t="e">
        <f>#REF!+#REF!+F37</f>
        <v>#REF!</v>
      </c>
      <c r="AU37" s="224" t="e">
        <f>#REF!+#REF!+J37</f>
        <v>#REF!</v>
      </c>
      <c r="AV37" s="7"/>
      <c r="BF37" s="1"/>
      <c r="BG37" s="1"/>
    </row>
    <row r="38" spans="1:59" ht="12.9" customHeight="1" x14ac:dyDescent="0.25">
      <c r="A38" s="211"/>
      <c r="B38" s="92" t="s">
        <v>32</v>
      </c>
      <c r="C38" s="226"/>
      <c r="D38" s="219" t="e">
        <f t="shared" si="0"/>
        <v>#N/A</v>
      </c>
      <c r="E38" s="220" t="e">
        <f t="shared" si="16"/>
        <v>#N/A</v>
      </c>
      <c r="F38" s="219" t="e">
        <f t="shared" si="0"/>
        <v>#N/A</v>
      </c>
      <c r="G38" s="221"/>
      <c r="H38" s="219" t="e">
        <f t="shared" si="0"/>
        <v>#N/A</v>
      </c>
      <c r="I38" s="221"/>
      <c r="J38" s="228" t="e">
        <f t="shared" si="1"/>
        <v>#N/A</v>
      </c>
      <c r="K38" s="226"/>
      <c r="L38" s="219" t="e">
        <f t="shared" si="22"/>
        <v>#N/A</v>
      </c>
      <c r="M38" s="220" t="e">
        <f t="shared" si="17"/>
        <v>#N/A</v>
      </c>
      <c r="N38" s="219" t="e">
        <f t="shared" si="22"/>
        <v>#N/A</v>
      </c>
      <c r="O38" s="221"/>
      <c r="P38" s="219" t="e">
        <f t="shared" si="22"/>
        <v>#N/A</v>
      </c>
      <c r="Q38" s="221"/>
      <c r="R38" s="228" t="e">
        <f t="shared" si="3"/>
        <v>#N/A</v>
      </c>
      <c r="S38" s="226"/>
      <c r="T38" s="219" t="e">
        <f t="shared" si="4"/>
        <v>#N/A</v>
      </c>
      <c r="U38" s="220" t="e">
        <f t="shared" si="18"/>
        <v>#N/A</v>
      </c>
      <c r="V38" s="219" t="e">
        <f t="shared" si="5"/>
        <v>#N/A</v>
      </c>
      <c r="W38" s="221"/>
      <c r="X38" s="219" t="e">
        <f t="shared" si="6"/>
        <v>#N/A</v>
      </c>
      <c r="Y38" s="221"/>
      <c r="Z38" s="228" t="e">
        <f t="shared" si="7"/>
        <v>#N/A</v>
      </c>
      <c r="AA38" s="226"/>
      <c r="AB38" s="219" t="e">
        <f t="shared" si="8"/>
        <v>#N/A</v>
      </c>
      <c r="AC38" s="220" t="e">
        <f t="shared" si="19"/>
        <v>#N/A</v>
      </c>
      <c r="AD38" s="219" t="e">
        <f t="shared" si="9"/>
        <v>#N/A</v>
      </c>
      <c r="AE38" s="221"/>
      <c r="AF38" s="219" t="e">
        <f t="shared" si="10"/>
        <v>#N/A</v>
      </c>
      <c r="AG38" s="221"/>
      <c r="AH38" s="228" t="e">
        <f t="shared" si="11"/>
        <v>#N/A</v>
      </c>
      <c r="AI38" s="226"/>
      <c r="AJ38" s="219" t="e">
        <f t="shared" si="12"/>
        <v>#N/A</v>
      </c>
      <c r="AK38" s="220" t="e">
        <f t="shared" si="20"/>
        <v>#N/A</v>
      </c>
      <c r="AL38" s="219" t="e">
        <f t="shared" si="13"/>
        <v>#N/A</v>
      </c>
      <c r="AM38" s="221"/>
      <c r="AN38" s="219" t="e">
        <f t="shared" si="14"/>
        <v>#N/A</v>
      </c>
      <c r="AO38" s="221"/>
      <c r="AP38" s="219" t="e">
        <f t="shared" si="15"/>
        <v>#N/A</v>
      </c>
      <c r="AQ38" s="208"/>
      <c r="AR38" s="222" t="e">
        <f>SUM(E36:E38,M36:M38,U36:U38,AC36:AC38,AK36:AK38)</f>
        <v>#N/A</v>
      </c>
      <c r="AS38" s="222" t="e">
        <f>#REF!+#REF!+#REF!+#REF!+I38+I36</f>
        <v>#REF!</v>
      </c>
      <c r="AT38" s="223" t="e">
        <f>#REF!+#REF!+F38</f>
        <v>#REF!</v>
      </c>
      <c r="AU38" s="224" t="e">
        <f>#REF!+#REF!+J38</f>
        <v>#REF!</v>
      </c>
      <c r="AV38" s="7"/>
      <c r="AW38" s="69" t="s">
        <v>31</v>
      </c>
      <c r="AX38" s="70"/>
      <c r="AY38" s="70"/>
      <c r="AZ38" s="70"/>
      <c r="BA38" s="70"/>
      <c r="BB38" s="70"/>
      <c r="BC38" s="70"/>
      <c r="BD38" s="70"/>
      <c r="BE38" s="39"/>
      <c r="BF38" s="1"/>
      <c r="BG38" s="1"/>
    </row>
    <row r="39" spans="1:59" ht="12.9" customHeight="1" x14ac:dyDescent="0.25">
      <c r="A39" s="209"/>
      <c r="B39" s="92" t="s">
        <v>17</v>
      </c>
      <c r="C39" s="226"/>
      <c r="D39" s="219" t="e">
        <f t="shared" si="0"/>
        <v>#N/A</v>
      </c>
      <c r="E39" s="220" t="e">
        <f t="shared" si="16"/>
        <v>#N/A</v>
      </c>
      <c r="F39" s="219" t="e">
        <f t="shared" si="0"/>
        <v>#N/A</v>
      </c>
      <c r="G39" s="221"/>
      <c r="H39" s="219" t="e">
        <f t="shared" si="0"/>
        <v>#N/A</v>
      </c>
      <c r="I39" s="221"/>
      <c r="J39" s="228" t="e">
        <f t="shared" si="1"/>
        <v>#N/A</v>
      </c>
      <c r="K39" s="226"/>
      <c r="L39" s="219" t="e">
        <f t="shared" si="22"/>
        <v>#N/A</v>
      </c>
      <c r="M39" s="220" t="e">
        <f t="shared" si="17"/>
        <v>#N/A</v>
      </c>
      <c r="N39" s="219" t="e">
        <f t="shared" si="22"/>
        <v>#N/A</v>
      </c>
      <c r="O39" s="221"/>
      <c r="P39" s="219" t="e">
        <f t="shared" si="22"/>
        <v>#N/A</v>
      </c>
      <c r="Q39" s="221"/>
      <c r="R39" s="228" t="e">
        <f t="shared" si="3"/>
        <v>#N/A</v>
      </c>
      <c r="S39" s="226"/>
      <c r="T39" s="219" t="e">
        <f t="shared" si="4"/>
        <v>#N/A</v>
      </c>
      <c r="U39" s="220" t="e">
        <f t="shared" si="18"/>
        <v>#N/A</v>
      </c>
      <c r="V39" s="219" t="e">
        <f t="shared" si="5"/>
        <v>#N/A</v>
      </c>
      <c r="W39" s="221"/>
      <c r="X39" s="219" t="e">
        <f t="shared" si="6"/>
        <v>#N/A</v>
      </c>
      <c r="Y39" s="221"/>
      <c r="Z39" s="228" t="e">
        <f t="shared" si="7"/>
        <v>#N/A</v>
      </c>
      <c r="AA39" s="226"/>
      <c r="AB39" s="219" t="e">
        <f t="shared" si="8"/>
        <v>#N/A</v>
      </c>
      <c r="AC39" s="220" t="e">
        <f t="shared" si="19"/>
        <v>#N/A</v>
      </c>
      <c r="AD39" s="219" t="e">
        <f t="shared" si="9"/>
        <v>#N/A</v>
      </c>
      <c r="AE39" s="221"/>
      <c r="AF39" s="219" t="e">
        <f t="shared" si="10"/>
        <v>#N/A</v>
      </c>
      <c r="AG39" s="221"/>
      <c r="AH39" s="228" t="e">
        <f t="shared" si="11"/>
        <v>#N/A</v>
      </c>
      <c r="AI39" s="226"/>
      <c r="AJ39" s="219" t="e">
        <f t="shared" si="12"/>
        <v>#N/A</v>
      </c>
      <c r="AK39" s="220" t="e">
        <f t="shared" si="20"/>
        <v>#N/A</v>
      </c>
      <c r="AL39" s="219" t="e">
        <f t="shared" si="13"/>
        <v>#N/A</v>
      </c>
      <c r="AM39" s="221"/>
      <c r="AN39" s="219" t="e">
        <f t="shared" si="14"/>
        <v>#N/A</v>
      </c>
      <c r="AO39" s="221"/>
      <c r="AP39" s="219" t="e">
        <f t="shared" si="15"/>
        <v>#N/A</v>
      </c>
      <c r="AQ39" s="208"/>
      <c r="AR39" s="222"/>
      <c r="AS39" s="222"/>
      <c r="AT39" s="223" t="e">
        <f>#REF!+#REF!+F39</f>
        <v>#REF!</v>
      </c>
      <c r="AU39" s="224" t="e">
        <f>#REF!+#REF!+J39</f>
        <v>#REF!</v>
      </c>
      <c r="AV39" s="7"/>
      <c r="AW39" s="14"/>
      <c r="AX39" s="16"/>
      <c r="AY39" s="16"/>
      <c r="AZ39" s="16"/>
      <c r="BA39" s="16"/>
      <c r="BB39" s="16"/>
      <c r="BC39" s="16"/>
      <c r="BD39" s="21"/>
      <c r="BE39" s="71"/>
      <c r="BF39" s="1"/>
      <c r="BG39" s="1"/>
    </row>
    <row r="40" spans="1:59" ht="12.9" customHeight="1" x14ac:dyDescent="0.25">
      <c r="A40" s="210">
        <f>A37+1</f>
        <v>41375</v>
      </c>
      <c r="B40" s="92" t="s">
        <v>149</v>
      </c>
      <c r="C40" s="226"/>
      <c r="D40" s="219" t="e">
        <f t="shared" si="0"/>
        <v>#N/A</v>
      </c>
      <c r="E40" s="220" t="e">
        <f t="shared" si="16"/>
        <v>#N/A</v>
      </c>
      <c r="F40" s="219" t="e">
        <f t="shared" si="0"/>
        <v>#N/A</v>
      </c>
      <c r="G40" s="221"/>
      <c r="H40" s="219" t="e">
        <f t="shared" si="0"/>
        <v>#N/A</v>
      </c>
      <c r="I40" s="221"/>
      <c r="J40" s="228" t="e">
        <f t="shared" si="1"/>
        <v>#N/A</v>
      </c>
      <c r="K40" s="226"/>
      <c r="L40" s="219" t="e">
        <f t="shared" si="22"/>
        <v>#N/A</v>
      </c>
      <c r="M40" s="220" t="e">
        <f t="shared" si="17"/>
        <v>#N/A</v>
      </c>
      <c r="N40" s="219" t="e">
        <f t="shared" si="22"/>
        <v>#N/A</v>
      </c>
      <c r="O40" s="221"/>
      <c r="P40" s="219" t="e">
        <f t="shared" si="22"/>
        <v>#N/A</v>
      </c>
      <c r="Q40" s="221"/>
      <c r="R40" s="228" t="e">
        <f t="shared" si="3"/>
        <v>#N/A</v>
      </c>
      <c r="S40" s="226"/>
      <c r="T40" s="219" t="e">
        <f t="shared" si="4"/>
        <v>#N/A</v>
      </c>
      <c r="U40" s="220" t="e">
        <f t="shared" si="18"/>
        <v>#N/A</v>
      </c>
      <c r="V40" s="219" t="e">
        <f t="shared" si="5"/>
        <v>#N/A</v>
      </c>
      <c r="W40" s="221"/>
      <c r="X40" s="219" t="e">
        <f t="shared" si="6"/>
        <v>#N/A</v>
      </c>
      <c r="Y40" s="221"/>
      <c r="Z40" s="228" t="e">
        <f t="shared" si="7"/>
        <v>#N/A</v>
      </c>
      <c r="AA40" s="226"/>
      <c r="AB40" s="219" t="e">
        <f t="shared" si="8"/>
        <v>#N/A</v>
      </c>
      <c r="AC40" s="220" t="e">
        <f t="shared" si="19"/>
        <v>#N/A</v>
      </c>
      <c r="AD40" s="219" t="e">
        <f t="shared" si="9"/>
        <v>#N/A</v>
      </c>
      <c r="AE40" s="221"/>
      <c r="AF40" s="219" t="e">
        <f t="shared" si="10"/>
        <v>#N/A</v>
      </c>
      <c r="AG40" s="221"/>
      <c r="AH40" s="228" t="e">
        <f t="shared" si="11"/>
        <v>#N/A</v>
      </c>
      <c r="AI40" s="226"/>
      <c r="AJ40" s="219" t="e">
        <f t="shared" si="12"/>
        <v>#N/A</v>
      </c>
      <c r="AK40" s="220" t="e">
        <f t="shared" si="20"/>
        <v>#N/A</v>
      </c>
      <c r="AL40" s="219" t="e">
        <f t="shared" si="13"/>
        <v>#N/A</v>
      </c>
      <c r="AM40" s="221"/>
      <c r="AN40" s="219" t="e">
        <f t="shared" si="14"/>
        <v>#N/A</v>
      </c>
      <c r="AO40" s="221"/>
      <c r="AP40" s="219" t="e">
        <f t="shared" si="15"/>
        <v>#N/A</v>
      </c>
      <c r="AQ40" s="208"/>
      <c r="AR40" s="222"/>
      <c r="AS40" s="222"/>
      <c r="AT40" s="223" t="e">
        <f>#REF!+#REF!+F40</f>
        <v>#REF!</v>
      </c>
      <c r="AU40" s="224" t="e">
        <f>#REF!+#REF!+J40</f>
        <v>#REF!</v>
      </c>
      <c r="AV40" s="7"/>
      <c r="AW40" s="72" t="s">
        <v>25</v>
      </c>
      <c r="AX40" s="73" t="s">
        <v>151</v>
      </c>
      <c r="AY40" s="73" t="s">
        <v>157</v>
      </c>
      <c r="AZ40" s="73" t="s">
        <v>158</v>
      </c>
      <c r="BA40" s="73" t="s">
        <v>24</v>
      </c>
      <c r="BB40" s="73" t="s">
        <v>177</v>
      </c>
      <c r="BC40" s="73" t="s">
        <v>113</v>
      </c>
      <c r="BD40" s="74" t="s">
        <v>64</v>
      </c>
      <c r="BE40" s="75" t="s">
        <v>68</v>
      </c>
      <c r="BF40" s="1"/>
      <c r="BG40" s="1"/>
    </row>
    <row r="41" spans="1:59" ht="12.9" customHeight="1" x14ac:dyDescent="0.25">
      <c r="A41" s="211"/>
      <c r="B41" s="92" t="s">
        <v>32</v>
      </c>
      <c r="C41" s="226"/>
      <c r="D41" s="219" t="e">
        <f t="shared" si="0"/>
        <v>#N/A</v>
      </c>
      <c r="E41" s="220" t="e">
        <f t="shared" si="16"/>
        <v>#N/A</v>
      </c>
      <c r="F41" s="219" t="e">
        <f t="shared" si="0"/>
        <v>#N/A</v>
      </c>
      <c r="G41" s="221"/>
      <c r="H41" s="219" t="e">
        <f t="shared" si="0"/>
        <v>#N/A</v>
      </c>
      <c r="I41" s="221"/>
      <c r="J41" s="228" t="e">
        <f t="shared" si="1"/>
        <v>#N/A</v>
      </c>
      <c r="K41" s="226"/>
      <c r="L41" s="219" t="e">
        <f t="shared" ref="L41:P56" si="23">IF(K41="",#N/A,L40+K41)</f>
        <v>#N/A</v>
      </c>
      <c r="M41" s="220" t="e">
        <f t="shared" si="17"/>
        <v>#N/A</v>
      </c>
      <c r="N41" s="219" t="e">
        <f t="shared" si="23"/>
        <v>#N/A</v>
      </c>
      <c r="O41" s="221"/>
      <c r="P41" s="219" t="e">
        <f t="shared" si="23"/>
        <v>#N/A</v>
      </c>
      <c r="Q41" s="221"/>
      <c r="R41" s="228" t="e">
        <f t="shared" si="3"/>
        <v>#N/A</v>
      </c>
      <c r="S41" s="226"/>
      <c r="T41" s="219" t="e">
        <f t="shared" si="4"/>
        <v>#N/A</v>
      </c>
      <c r="U41" s="220" t="e">
        <f t="shared" si="18"/>
        <v>#N/A</v>
      </c>
      <c r="V41" s="219" t="e">
        <f t="shared" si="5"/>
        <v>#N/A</v>
      </c>
      <c r="W41" s="221"/>
      <c r="X41" s="219" t="e">
        <f t="shared" si="6"/>
        <v>#N/A</v>
      </c>
      <c r="Y41" s="221"/>
      <c r="Z41" s="228" t="e">
        <f t="shared" si="7"/>
        <v>#N/A</v>
      </c>
      <c r="AA41" s="226"/>
      <c r="AB41" s="219" t="e">
        <f t="shared" si="8"/>
        <v>#N/A</v>
      </c>
      <c r="AC41" s="220" t="e">
        <f t="shared" si="19"/>
        <v>#N/A</v>
      </c>
      <c r="AD41" s="219" t="e">
        <f t="shared" si="9"/>
        <v>#N/A</v>
      </c>
      <c r="AE41" s="221"/>
      <c r="AF41" s="219" t="e">
        <f t="shared" si="10"/>
        <v>#N/A</v>
      </c>
      <c r="AG41" s="221"/>
      <c r="AH41" s="228" t="e">
        <f t="shared" si="11"/>
        <v>#N/A</v>
      </c>
      <c r="AI41" s="226"/>
      <c r="AJ41" s="219" t="e">
        <f t="shared" si="12"/>
        <v>#N/A</v>
      </c>
      <c r="AK41" s="220" t="e">
        <f t="shared" si="20"/>
        <v>#N/A</v>
      </c>
      <c r="AL41" s="219" t="e">
        <f t="shared" si="13"/>
        <v>#N/A</v>
      </c>
      <c r="AM41" s="221"/>
      <c r="AN41" s="219" t="e">
        <f t="shared" si="14"/>
        <v>#N/A</v>
      </c>
      <c r="AO41" s="221"/>
      <c r="AP41" s="219" t="e">
        <f t="shared" si="15"/>
        <v>#N/A</v>
      </c>
      <c r="AQ41" s="208"/>
      <c r="AR41" s="222" t="e">
        <f>SUM(E39:E41,M39:M41,U39:U41,AC39:AC41,AK39:AK41)</f>
        <v>#N/A</v>
      </c>
      <c r="AS41" s="222" t="e">
        <f>#REF!+#REF!+#REF!+#REF!+I41+I39</f>
        <v>#REF!</v>
      </c>
      <c r="AT41" s="223" t="e">
        <f>#REF!+#REF!+F41</f>
        <v>#REF!</v>
      </c>
      <c r="AU41" s="224" t="e">
        <f>#REF!+#REF!+J41</f>
        <v>#REF!</v>
      </c>
      <c r="AV41" s="7"/>
      <c r="AW41" s="76" t="s">
        <v>17</v>
      </c>
      <c r="AX41" s="193" t="s">
        <v>120</v>
      </c>
      <c r="AY41" s="77" t="s">
        <v>204</v>
      </c>
      <c r="AZ41" s="77" t="s">
        <v>159</v>
      </c>
      <c r="BA41" s="77" t="s">
        <v>173</v>
      </c>
      <c r="BB41" s="77" t="s">
        <v>125</v>
      </c>
      <c r="BC41" s="25" t="e">
        <f>IF(BD36="D/S",8,9)</f>
        <v>#REF!</v>
      </c>
      <c r="BD41" s="78" t="s">
        <v>65</v>
      </c>
      <c r="BE41" s="79" t="s">
        <v>71</v>
      </c>
      <c r="BF41" s="1"/>
      <c r="BG41" s="1"/>
    </row>
    <row r="42" spans="1:59" ht="12.9" customHeight="1" x14ac:dyDescent="0.25">
      <c r="A42" s="209"/>
      <c r="B42" s="92" t="s">
        <v>17</v>
      </c>
      <c r="C42" s="226"/>
      <c r="D42" s="219" t="e">
        <f t="shared" si="0"/>
        <v>#N/A</v>
      </c>
      <c r="E42" s="220" t="e">
        <f t="shared" si="16"/>
        <v>#N/A</v>
      </c>
      <c r="F42" s="219" t="e">
        <f t="shared" si="0"/>
        <v>#N/A</v>
      </c>
      <c r="G42" s="221"/>
      <c r="H42" s="219" t="e">
        <f t="shared" si="0"/>
        <v>#N/A</v>
      </c>
      <c r="I42" s="221"/>
      <c r="J42" s="228" t="e">
        <f t="shared" si="1"/>
        <v>#N/A</v>
      </c>
      <c r="K42" s="226"/>
      <c r="L42" s="219" t="e">
        <f t="shared" si="23"/>
        <v>#N/A</v>
      </c>
      <c r="M42" s="220" t="e">
        <f t="shared" si="17"/>
        <v>#N/A</v>
      </c>
      <c r="N42" s="219" t="e">
        <f t="shared" si="23"/>
        <v>#N/A</v>
      </c>
      <c r="O42" s="221"/>
      <c r="P42" s="219" t="e">
        <f t="shared" si="23"/>
        <v>#N/A</v>
      </c>
      <c r="Q42" s="221"/>
      <c r="R42" s="228" t="e">
        <f t="shared" si="3"/>
        <v>#N/A</v>
      </c>
      <c r="S42" s="226"/>
      <c r="T42" s="219" t="e">
        <f t="shared" si="4"/>
        <v>#N/A</v>
      </c>
      <c r="U42" s="220" t="e">
        <f t="shared" si="18"/>
        <v>#N/A</v>
      </c>
      <c r="V42" s="219" t="e">
        <f t="shared" si="5"/>
        <v>#N/A</v>
      </c>
      <c r="W42" s="221"/>
      <c r="X42" s="219" t="e">
        <f t="shared" si="6"/>
        <v>#N/A</v>
      </c>
      <c r="Y42" s="221"/>
      <c r="Z42" s="228" t="e">
        <f t="shared" si="7"/>
        <v>#N/A</v>
      </c>
      <c r="AA42" s="226"/>
      <c r="AB42" s="219" t="e">
        <f t="shared" si="8"/>
        <v>#N/A</v>
      </c>
      <c r="AC42" s="220" t="e">
        <f t="shared" si="19"/>
        <v>#N/A</v>
      </c>
      <c r="AD42" s="219" t="e">
        <f t="shared" si="9"/>
        <v>#N/A</v>
      </c>
      <c r="AE42" s="221"/>
      <c r="AF42" s="219" t="e">
        <f t="shared" si="10"/>
        <v>#N/A</v>
      </c>
      <c r="AG42" s="221"/>
      <c r="AH42" s="228" t="e">
        <f t="shared" si="11"/>
        <v>#N/A</v>
      </c>
      <c r="AI42" s="226"/>
      <c r="AJ42" s="219" t="e">
        <f t="shared" si="12"/>
        <v>#N/A</v>
      </c>
      <c r="AK42" s="220" t="e">
        <f t="shared" si="20"/>
        <v>#N/A</v>
      </c>
      <c r="AL42" s="219" t="e">
        <f t="shared" si="13"/>
        <v>#N/A</v>
      </c>
      <c r="AM42" s="221"/>
      <c r="AN42" s="219" t="e">
        <f t="shared" si="14"/>
        <v>#N/A</v>
      </c>
      <c r="AO42" s="221"/>
      <c r="AP42" s="219" t="e">
        <f t="shared" si="15"/>
        <v>#N/A</v>
      </c>
      <c r="AQ42" s="208"/>
      <c r="AR42" s="222"/>
      <c r="AS42" s="222"/>
      <c r="AT42" s="223" t="e">
        <f>#REF!+#REF!+F42</f>
        <v>#REF!</v>
      </c>
      <c r="AU42" s="224" t="e">
        <f>#REF!+#REF!+J42</f>
        <v>#REF!</v>
      </c>
      <c r="AV42" s="7"/>
      <c r="AW42" s="76" t="s">
        <v>149</v>
      </c>
      <c r="AX42" s="193" t="s">
        <v>121</v>
      </c>
      <c r="AY42" s="77" t="s">
        <v>152</v>
      </c>
      <c r="AZ42" s="77" t="s">
        <v>160</v>
      </c>
      <c r="BA42" s="77" t="s">
        <v>174</v>
      </c>
      <c r="BB42" s="77" t="s">
        <v>201</v>
      </c>
      <c r="BC42" s="25"/>
      <c r="BD42" s="78" t="s">
        <v>66</v>
      </c>
      <c r="BE42" s="79" t="s">
        <v>72</v>
      </c>
      <c r="BF42" s="1"/>
      <c r="BG42" s="1"/>
    </row>
    <row r="43" spans="1:59" ht="12.9" customHeight="1" x14ac:dyDescent="0.25">
      <c r="A43" s="210">
        <f>A40+1</f>
        <v>41376</v>
      </c>
      <c r="B43" s="92" t="s">
        <v>149</v>
      </c>
      <c r="C43" s="226"/>
      <c r="D43" s="219" t="e">
        <f t="shared" si="0"/>
        <v>#N/A</v>
      </c>
      <c r="E43" s="220" t="e">
        <f t="shared" si="16"/>
        <v>#N/A</v>
      </c>
      <c r="F43" s="219" t="e">
        <f t="shared" si="0"/>
        <v>#N/A</v>
      </c>
      <c r="G43" s="221"/>
      <c r="H43" s="219" t="e">
        <f t="shared" si="0"/>
        <v>#N/A</v>
      </c>
      <c r="I43" s="221"/>
      <c r="J43" s="228" t="e">
        <f t="shared" si="1"/>
        <v>#N/A</v>
      </c>
      <c r="K43" s="226"/>
      <c r="L43" s="219" t="e">
        <f t="shared" si="23"/>
        <v>#N/A</v>
      </c>
      <c r="M43" s="220" t="e">
        <f t="shared" si="17"/>
        <v>#N/A</v>
      </c>
      <c r="N43" s="219" t="e">
        <f t="shared" si="23"/>
        <v>#N/A</v>
      </c>
      <c r="O43" s="221"/>
      <c r="P43" s="219" t="e">
        <f t="shared" si="23"/>
        <v>#N/A</v>
      </c>
      <c r="Q43" s="221"/>
      <c r="R43" s="228" t="e">
        <f t="shared" si="3"/>
        <v>#N/A</v>
      </c>
      <c r="S43" s="226"/>
      <c r="T43" s="219" t="e">
        <f t="shared" si="4"/>
        <v>#N/A</v>
      </c>
      <c r="U43" s="220" t="e">
        <f t="shared" si="18"/>
        <v>#N/A</v>
      </c>
      <c r="V43" s="219" t="e">
        <f t="shared" si="5"/>
        <v>#N/A</v>
      </c>
      <c r="W43" s="221"/>
      <c r="X43" s="219" t="e">
        <f t="shared" si="6"/>
        <v>#N/A</v>
      </c>
      <c r="Y43" s="221"/>
      <c r="Z43" s="228" t="e">
        <f t="shared" si="7"/>
        <v>#N/A</v>
      </c>
      <c r="AA43" s="226"/>
      <c r="AB43" s="219" t="e">
        <f t="shared" si="8"/>
        <v>#N/A</v>
      </c>
      <c r="AC43" s="220" t="e">
        <f t="shared" si="19"/>
        <v>#N/A</v>
      </c>
      <c r="AD43" s="219" t="e">
        <f t="shared" si="9"/>
        <v>#N/A</v>
      </c>
      <c r="AE43" s="221"/>
      <c r="AF43" s="219" t="e">
        <f t="shared" si="10"/>
        <v>#N/A</v>
      </c>
      <c r="AG43" s="221"/>
      <c r="AH43" s="228" t="e">
        <f t="shared" si="11"/>
        <v>#N/A</v>
      </c>
      <c r="AI43" s="226"/>
      <c r="AJ43" s="219" t="e">
        <f t="shared" si="12"/>
        <v>#N/A</v>
      </c>
      <c r="AK43" s="220" t="e">
        <f t="shared" si="20"/>
        <v>#N/A</v>
      </c>
      <c r="AL43" s="219" t="e">
        <f t="shared" si="13"/>
        <v>#N/A</v>
      </c>
      <c r="AM43" s="221"/>
      <c r="AN43" s="219" t="e">
        <f t="shared" si="14"/>
        <v>#N/A</v>
      </c>
      <c r="AO43" s="221"/>
      <c r="AP43" s="219" t="e">
        <f t="shared" si="15"/>
        <v>#N/A</v>
      </c>
      <c r="AQ43" s="208"/>
      <c r="AR43" s="222"/>
      <c r="AS43" s="222"/>
      <c r="AT43" s="223" t="e">
        <f>#REF!+#REF!+F43</f>
        <v>#REF!</v>
      </c>
      <c r="AU43" s="224" t="e">
        <f>#REF!+#REF!+J43</f>
        <v>#REF!</v>
      </c>
      <c r="AV43" s="7"/>
      <c r="AW43" s="76" t="s">
        <v>32</v>
      </c>
      <c r="AX43" s="193" t="s">
        <v>122</v>
      </c>
      <c r="AY43" s="77" t="s">
        <v>153</v>
      </c>
      <c r="AZ43" s="77" t="s">
        <v>162</v>
      </c>
      <c r="BA43" s="77" t="s">
        <v>23</v>
      </c>
      <c r="BB43" s="77" t="s">
        <v>202</v>
      </c>
      <c r="BC43" s="25"/>
      <c r="BD43" s="80"/>
      <c r="BE43" s="79" t="s">
        <v>73</v>
      </c>
      <c r="BF43" s="1"/>
      <c r="BG43" s="1"/>
    </row>
    <row r="44" spans="1:59" ht="12.9" customHeight="1" x14ac:dyDescent="0.25">
      <c r="A44" s="211"/>
      <c r="B44" s="92" t="s">
        <v>32</v>
      </c>
      <c r="C44" s="226"/>
      <c r="D44" s="219" t="e">
        <f t="shared" si="0"/>
        <v>#N/A</v>
      </c>
      <c r="E44" s="220" t="e">
        <f t="shared" si="16"/>
        <v>#N/A</v>
      </c>
      <c r="F44" s="219" t="e">
        <f t="shared" si="0"/>
        <v>#N/A</v>
      </c>
      <c r="G44" s="221"/>
      <c r="H44" s="219" t="e">
        <f t="shared" si="0"/>
        <v>#N/A</v>
      </c>
      <c r="I44" s="221"/>
      <c r="J44" s="228" t="e">
        <f t="shared" si="1"/>
        <v>#N/A</v>
      </c>
      <c r="K44" s="226"/>
      <c r="L44" s="219" t="e">
        <f t="shared" si="23"/>
        <v>#N/A</v>
      </c>
      <c r="M44" s="220" t="e">
        <f t="shared" si="17"/>
        <v>#N/A</v>
      </c>
      <c r="N44" s="219" t="e">
        <f t="shared" si="23"/>
        <v>#N/A</v>
      </c>
      <c r="O44" s="221"/>
      <c r="P44" s="219" t="e">
        <f t="shared" si="23"/>
        <v>#N/A</v>
      </c>
      <c r="Q44" s="221"/>
      <c r="R44" s="228" t="e">
        <f t="shared" si="3"/>
        <v>#N/A</v>
      </c>
      <c r="S44" s="226"/>
      <c r="T44" s="219" t="e">
        <f t="shared" si="4"/>
        <v>#N/A</v>
      </c>
      <c r="U44" s="220" t="e">
        <f t="shared" si="18"/>
        <v>#N/A</v>
      </c>
      <c r="V44" s="219" t="e">
        <f t="shared" si="5"/>
        <v>#N/A</v>
      </c>
      <c r="W44" s="221"/>
      <c r="X44" s="219" t="e">
        <f t="shared" si="6"/>
        <v>#N/A</v>
      </c>
      <c r="Y44" s="221"/>
      <c r="Z44" s="228" t="e">
        <f t="shared" si="7"/>
        <v>#N/A</v>
      </c>
      <c r="AA44" s="226"/>
      <c r="AB44" s="219" t="e">
        <f t="shared" si="8"/>
        <v>#N/A</v>
      </c>
      <c r="AC44" s="220" t="e">
        <f t="shared" si="19"/>
        <v>#N/A</v>
      </c>
      <c r="AD44" s="219" t="e">
        <f t="shared" si="9"/>
        <v>#N/A</v>
      </c>
      <c r="AE44" s="221"/>
      <c r="AF44" s="219" t="e">
        <f t="shared" si="10"/>
        <v>#N/A</v>
      </c>
      <c r="AG44" s="221"/>
      <c r="AH44" s="228" t="e">
        <f t="shared" si="11"/>
        <v>#N/A</v>
      </c>
      <c r="AI44" s="226"/>
      <c r="AJ44" s="219" t="e">
        <f t="shared" si="12"/>
        <v>#N/A</v>
      </c>
      <c r="AK44" s="220" t="e">
        <f t="shared" si="20"/>
        <v>#N/A</v>
      </c>
      <c r="AL44" s="219" t="e">
        <f t="shared" si="13"/>
        <v>#N/A</v>
      </c>
      <c r="AM44" s="221"/>
      <c r="AN44" s="219" t="e">
        <f t="shared" si="14"/>
        <v>#N/A</v>
      </c>
      <c r="AO44" s="221"/>
      <c r="AP44" s="219" t="e">
        <f t="shared" si="15"/>
        <v>#N/A</v>
      </c>
      <c r="AQ44" s="208"/>
      <c r="AR44" s="222" t="e">
        <f>SUM(E42:E44,M42:M44,U42:U44,AC42:AC44,AK42:AK44)</f>
        <v>#N/A</v>
      </c>
      <c r="AS44" s="222" t="e">
        <f>#REF!+#REF!+#REF!+#REF!+I44+I42</f>
        <v>#REF!</v>
      </c>
      <c r="AT44" s="223" t="e">
        <f>#REF!+#REF!+F44</f>
        <v>#REF!</v>
      </c>
      <c r="AU44" s="224" t="e">
        <f>#REF!+#REF!+J44</f>
        <v>#REF!</v>
      </c>
      <c r="AV44" s="7"/>
      <c r="AW44" s="23"/>
      <c r="AX44" s="193" t="s">
        <v>123</v>
      </c>
      <c r="AY44" s="77" t="s">
        <v>154</v>
      </c>
      <c r="AZ44" s="77" t="s">
        <v>162</v>
      </c>
      <c r="BA44" s="77" t="s">
        <v>35</v>
      </c>
      <c r="BB44" s="77" t="s">
        <v>126</v>
      </c>
      <c r="BC44" s="25"/>
      <c r="BD44" s="80"/>
      <c r="BE44" s="79" t="s">
        <v>69</v>
      </c>
      <c r="BF44" s="1"/>
      <c r="BG44" s="1"/>
    </row>
    <row r="45" spans="1:59" ht="12.9" customHeight="1" x14ac:dyDescent="0.25">
      <c r="A45" s="209"/>
      <c r="B45" s="92" t="s">
        <v>17</v>
      </c>
      <c r="C45" s="226"/>
      <c r="D45" s="219" t="e">
        <f t="shared" si="0"/>
        <v>#N/A</v>
      </c>
      <c r="E45" s="220" t="e">
        <f t="shared" si="16"/>
        <v>#N/A</v>
      </c>
      <c r="F45" s="219" t="e">
        <f t="shared" si="0"/>
        <v>#N/A</v>
      </c>
      <c r="G45" s="221"/>
      <c r="H45" s="219" t="e">
        <f t="shared" si="0"/>
        <v>#N/A</v>
      </c>
      <c r="I45" s="221"/>
      <c r="J45" s="228" t="e">
        <f t="shared" si="1"/>
        <v>#N/A</v>
      </c>
      <c r="K45" s="226"/>
      <c r="L45" s="219" t="e">
        <f t="shared" si="23"/>
        <v>#N/A</v>
      </c>
      <c r="M45" s="220" t="e">
        <f t="shared" si="17"/>
        <v>#N/A</v>
      </c>
      <c r="N45" s="219" t="e">
        <f t="shared" si="23"/>
        <v>#N/A</v>
      </c>
      <c r="O45" s="221"/>
      <c r="P45" s="219" t="e">
        <f t="shared" si="23"/>
        <v>#N/A</v>
      </c>
      <c r="Q45" s="221"/>
      <c r="R45" s="228" t="e">
        <f t="shared" si="3"/>
        <v>#N/A</v>
      </c>
      <c r="S45" s="226"/>
      <c r="T45" s="219" t="e">
        <f t="shared" si="4"/>
        <v>#N/A</v>
      </c>
      <c r="U45" s="220" t="e">
        <f t="shared" si="18"/>
        <v>#N/A</v>
      </c>
      <c r="V45" s="219" t="e">
        <f t="shared" si="5"/>
        <v>#N/A</v>
      </c>
      <c r="W45" s="221"/>
      <c r="X45" s="219" t="e">
        <f t="shared" si="6"/>
        <v>#N/A</v>
      </c>
      <c r="Y45" s="221"/>
      <c r="Z45" s="228" t="e">
        <f t="shared" si="7"/>
        <v>#N/A</v>
      </c>
      <c r="AA45" s="226"/>
      <c r="AB45" s="219" t="e">
        <f t="shared" si="8"/>
        <v>#N/A</v>
      </c>
      <c r="AC45" s="220" t="e">
        <f t="shared" si="19"/>
        <v>#N/A</v>
      </c>
      <c r="AD45" s="219" t="e">
        <f t="shared" si="9"/>
        <v>#N/A</v>
      </c>
      <c r="AE45" s="221"/>
      <c r="AF45" s="219" t="e">
        <f t="shared" si="10"/>
        <v>#N/A</v>
      </c>
      <c r="AG45" s="221"/>
      <c r="AH45" s="228" t="e">
        <f t="shared" si="11"/>
        <v>#N/A</v>
      </c>
      <c r="AI45" s="226"/>
      <c r="AJ45" s="219" t="e">
        <f t="shared" si="12"/>
        <v>#N/A</v>
      </c>
      <c r="AK45" s="220" t="e">
        <f t="shared" si="20"/>
        <v>#N/A</v>
      </c>
      <c r="AL45" s="219" t="e">
        <f t="shared" si="13"/>
        <v>#N/A</v>
      </c>
      <c r="AM45" s="221"/>
      <c r="AN45" s="219" t="e">
        <f t="shared" si="14"/>
        <v>#N/A</v>
      </c>
      <c r="AO45" s="221"/>
      <c r="AP45" s="219" t="e">
        <f t="shared" si="15"/>
        <v>#N/A</v>
      </c>
      <c r="AQ45" s="208"/>
      <c r="AR45" s="222"/>
      <c r="AS45" s="222"/>
      <c r="AT45" s="223" t="e">
        <f>#REF!+#REF!+F45</f>
        <v>#REF!</v>
      </c>
      <c r="AU45" s="224" t="e">
        <f>#REF!+#REF!+J45</f>
        <v>#REF!</v>
      </c>
      <c r="AV45" s="7"/>
      <c r="AW45" s="23"/>
      <c r="AX45" s="193" t="s">
        <v>147</v>
      </c>
      <c r="AY45" s="77" t="s">
        <v>155</v>
      </c>
      <c r="AZ45" s="77" t="s">
        <v>163</v>
      </c>
      <c r="BA45" s="77" t="s">
        <v>40</v>
      </c>
      <c r="BB45" s="77" t="s">
        <v>203</v>
      </c>
      <c r="BC45" s="25"/>
      <c r="BD45" s="80"/>
      <c r="BE45" s="79" t="s">
        <v>74</v>
      </c>
      <c r="BF45" s="1"/>
      <c r="BG45" s="1"/>
    </row>
    <row r="46" spans="1:59" ht="12.9" customHeight="1" x14ac:dyDescent="0.25">
      <c r="A46" s="210">
        <f>A43+1</f>
        <v>41377</v>
      </c>
      <c r="B46" s="92" t="s">
        <v>149</v>
      </c>
      <c r="C46" s="226"/>
      <c r="D46" s="219" t="e">
        <f t="shared" si="0"/>
        <v>#N/A</v>
      </c>
      <c r="E46" s="220" t="e">
        <f t="shared" si="16"/>
        <v>#N/A</v>
      </c>
      <c r="F46" s="219" t="e">
        <f t="shared" si="0"/>
        <v>#N/A</v>
      </c>
      <c r="G46" s="221"/>
      <c r="H46" s="219" t="e">
        <f t="shared" si="0"/>
        <v>#N/A</v>
      </c>
      <c r="I46" s="221"/>
      <c r="J46" s="228" t="e">
        <f t="shared" si="1"/>
        <v>#N/A</v>
      </c>
      <c r="K46" s="226"/>
      <c r="L46" s="219" t="e">
        <f t="shared" si="23"/>
        <v>#N/A</v>
      </c>
      <c r="M46" s="220" t="e">
        <f t="shared" si="17"/>
        <v>#N/A</v>
      </c>
      <c r="N46" s="219" t="e">
        <f t="shared" si="23"/>
        <v>#N/A</v>
      </c>
      <c r="O46" s="221"/>
      <c r="P46" s="219" t="e">
        <f t="shared" si="23"/>
        <v>#N/A</v>
      </c>
      <c r="Q46" s="221"/>
      <c r="R46" s="228" t="e">
        <f t="shared" si="3"/>
        <v>#N/A</v>
      </c>
      <c r="S46" s="226"/>
      <c r="T46" s="219" t="e">
        <f t="shared" si="4"/>
        <v>#N/A</v>
      </c>
      <c r="U46" s="220" t="e">
        <f t="shared" si="18"/>
        <v>#N/A</v>
      </c>
      <c r="V46" s="219" t="e">
        <f t="shared" si="5"/>
        <v>#N/A</v>
      </c>
      <c r="W46" s="221"/>
      <c r="X46" s="219" t="e">
        <f t="shared" si="6"/>
        <v>#N/A</v>
      </c>
      <c r="Y46" s="221"/>
      <c r="Z46" s="228" t="e">
        <f t="shared" si="7"/>
        <v>#N/A</v>
      </c>
      <c r="AA46" s="226"/>
      <c r="AB46" s="219" t="e">
        <f t="shared" si="8"/>
        <v>#N/A</v>
      </c>
      <c r="AC46" s="220" t="e">
        <f t="shared" si="19"/>
        <v>#N/A</v>
      </c>
      <c r="AD46" s="219" t="e">
        <f t="shared" si="9"/>
        <v>#N/A</v>
      </c>
      <c r="AE46" s="221"/>
      <c r="AF46" s="219" t="e">
        <f t="shared" si="10"/>
        <v>#N/A</v>
      </c>
      <c r="AG46" s="221"/>
      <c r="AH46" s="228" t="e">
        <f t="shared" si="11"/>
        <v>#N/A</v>
      </c>
      <c r="AI46" s="226"/>
      <c r="AJ46" s="219" t="e">
        <f t="shared" si="12"/>
        <v>#N/A</v>
      </c>
      <c r="AK46" s="220" t="e">
        <f t="shared" si="20"/>
        <v>#N/A</v>
      </c>
      <c r="AL46" s="219" t="e">
        <f t="shared" si="13"/>
        <v>#N/A</v>
      </c>
      <c r="AM46" s="221"/>
      <c r="AN46" s="219" t="e">
        <f t="shared" si="14"/>
        <v>#N/A</v>
      </c>
      <c r="AO46" s="221"/>
      <c r="AP46" s="219" t="e">
        <f t="shared" si="15"/>
        <v>#N/A</v>
      </c>
      <c r="AQ46" s="208"/>
      <c r="AR46" s="222"/>
      <c r="AS46" s="222"/>
      <c r="AT46" s="223" t="e">
        <f>#REF!+#REF!+F46</f>
        <v>#REF!</v>
      </c>
      <c r="AU46" s="224" t="e">
        <f>#REF!+#REF!+J46</f>
        <v>#REF!</v>
      </c>
      <c r="AV46" s="7"/>
      <c r="AW46" s="23"/>
      <c r="AX46" s="193" t="s">
        <v>124</v>
      </c>
      <c r="AY46" s="77" t="s">
        <v>156</v>
      </c>
      <c r="AZ46" s="77" t="s">
        <v>164</v>
      </c>
      <c r="BA46" s="77" t="s">
        <v>175</v>
      </c>
      <c r="BB46" s="77" t="s">
        <v>176</v>
      </c>
      <c r="BC46" s="25"/>
      <c r="BD46" s="80"/>
      <c r="BE46" s="79" t="s">
        <v>75</v>
      </c>
      <c r="BF46" s="1"/>
      <c r="BG46" s="1"/>
    </row>
    <row r="47" spans="1:59" ht="12.9" customHeight="1" x14ac:dyDescent="0.25">
      <c r="A47" s="211"/>
      <c r="B47" s="92" t="s">
        <v>32</v>
      </c>
      <c r="C47" s="226"/>
      <c r="D47" s="219" t="e">
        <f t="shared" si="0"/>
        <v>#N/A</v>
      </c>
      <c r="E47" s="220" t="e">
        <f t="shared" si="16"/>
        <v>#N/A</v>
      </c>
      <c r="F47" s="219" t="e">
        <f t="shared" si="0"/>
        <v>#N/A</v>
      </c>
      <c r="G47" s="221"/>
      <c r="H47" s="219" t="e">
        <f t="shared" si="0"/>
        <v>#N/A</v>
      </c>
      <c r="I47" s="221"/>
      <c r="J47" s="228" t="e">
        <f t="shared" si="1"/>
        <v>#N/A</v>
      </c>
      <c r="K47" s="226"/>
      <c r="L47" s="219" t="e">
        <f t="shared" si="23"/>
        <v>#N/A</v>
      </c>
      <c r="M47" s="220" t="e">
        <f t="shared" si="17"/>
        <v>#N/A</v>
      </c>
      <c r="N47" s="219" t="e">
        <f t="shared" si="23"/>
        <v>#N/A</v>
      </c>
      <c r="O47" s="221"/>
      <c r="P47" s="219" t="e">
        <f t="shared" si="23"/>
        <v>#N/A</v>
      </c>
      <c r="Q47" s="221"/>
      <c r="R47" s="228" t="e">
        <f t="shared" si="3"/>
        <v>#N/A</v>
      </c>
      <c r="S47" s="226"/>
      <c r="T47" s="219" t="e">
        <f t="shared" si="4"/>
        <v>#N/A</v>
      </c>
      <c r="U47" s="220" t="e">
        <f t="shared" si="18"/>
        <v>#N/A</v>
      </c>
      <c r="V47" s="219" t="e">
        <f t="shared" si="5"/>
        <v>#N/A</v>
      </c>
      <c r="W47" s="221"/>
      <c r="X47" s="219" t="e">
        <f t="shared" si="6"/>
        <v>#N/A</v>
      </c>
      <c r="Y47" s="221"/>
      <c r="Z47" s="228" t="e">
        <f t="shared" si="7"/>
        <v>#N/A</v>
      </c>
      <c r="AA47" s="226"/>
      <c r="AB47" s="219" t="e">
        <f t="shared" si="8"/>
        <v>#N/A</v>
      </c>
      <c r="AC47" s="220" t="e">
        <f t="shared" si="19"/>
        <v>#N/A</v>
      </c>
      <c r="AD47" s="219" t="e">
        <f t="shared" si="9"/>
        <v>#N/A</v>
      </c>
      <c r="AE47" s="221"/>
      <c r="AF47" s="219" t="e">
        <f t="shared" si="10"/>
        <v>#N/A</v>
      </c>
      <c r="AG47" s="221"/>
      <c r="AH47" s="228" t="e">
        <f t="shared" si="11"/>
        <v>#N/A</v>
      </c>
      <c r="AI47" s="226"/>
      <c r="AJ47" s="219" t="e">
        <f t="shared" si="12"/>
        <v>#N/A</v>
      </c>
      <c r="AK47" s="220" t="e">
        <f t="shared" si="20"/>
        <v>#N/A</v>
      </c>
      <c r="AL47" s="219" t="e">
        <f t="shared" si="13"/>
        <v>#N/A</v>
      </c>
      <c r="AM47" s="221"/>
      <c r="AN47" s="219" t="e">
        <f t="shared" si="14"/>
        <v>#N/A</v>
      </c>
      <c r="AO47" s="221"/>
      <c r="AP47" s="219" t="e">
        <f t="shared" si="15"/>
        <v>#N/A</v>
      </c>
      <c r="AQ47" s="208"/>
      <c r="AR47" s="222" t="e">
        <f>SUM(E45:E47,M45:M47,U45:U47,AC45:AC47,AK45:AK47)</f>
        <v>#N/A</v>
      </c>
      <c r="AS47" s="222" t="e">
        <f>#REF!+#REF!+#REF!+#REF!+I47+I45</f>
        <v>#REF!</v>
      </c>
      <c r="AT47" s="223" t="e">
        <f>#REF!+#REF!+F47</f>
        <v>#REF!</v>
      </c>
      <c r="AU47" s="224" t="e">
        <f>#REF!+#REF!+J47</f>
        <v>#REF!</v>
      </c>
      <c r="AV47" s="7"/>
      <c r="AW47" s="23"/>
      <c r="AX47" s="24"/>
      <c r="AY47" s="77" t="s">
        <v>205</v>
      </c>
      <c r="AZ47" s="77" t="s">
        <v>165</v>
      </c>
      <c r="BA47" s="25"/>
      <c r="BB47" s="25"/>
      <c r="BC47" s="26"/>
      <c r="BD47" s="80"/>
      <c r="BE47" s="79" t="s">
        <v>76</v>
      </c>
      <c r="BF47" s="1"/>
      <c r="BG47" s="1"/>
    </row>
    <row r="48" spans="1:59" ht="12.9" customHeight="1" x14ac:dyDescent="0.25">
      <c r="A48" s="209"/>
      <c r="B48" s="92" t="s">
        <v>17</v>
      </c>
      <c r="C48" s="226"/>
      <c r="D48" s="219" t="e">
        <f t="shared" si="0"/>
        <v>#N/A</v>
      </c>
      <c r="E48" s="220" t="e">
        <f t="shared" si="16"/>
        <v>#N/A</v>
      </c>
      <c r="F48" s="219" t="e">
        <f t="shared" si="0"/>
        <v>#N/A</v>
      </c>
      <c r="G48" s="221"/>
      <c r="H48" s="219" t="e">
        <f t="shared" si="0"/>
        <v>#N/A</v>
      </c>
      <c r="I48" s="221"/>
      <c r="J48" s="228" t="e">
        <f t="shared" si="1"/>
        <v>#N/A</v>
      </c>
      <c r="K48" s="226"/>
      <c r="L48" s="219" t="e">
        <f t="shared" si="23"/>
        <v>#N/A</v>
      </c>
      <c r="M48" s="220" t="e">
        <f t="shared" si="17"/>
        <v>#N/A</v>
      </c>
      <c r="N48" s="219" t="e">
        <f t="shared" si="23"/>
        <v>#N/A</v>
      </c>
      <c r="O48" s="221"/>
      <c r="P48" s="219" t="e">
        <f t="shared" si="23"/>
        <v>#N/A</v>
      </c>
      <c r="Q48" s="221"/>
      <c r="R48" s="228" t="e">
        <f t="shared" si="3"/>
        <v>#N/A</v>
      </c>
      <c r="S48" s="226"/>
      <c r="T48" s="219" t="e">
        <f t="shared" si="4"/>
        <v>#N/A</v>
      </c>
      <c r="U48" s="220" t="e">
        <f t="shared" si="18"/>
        <v>#N/A</v>
      </c>
      <c r="V48" s="219" t="e">
        <f t="shared" si="5"/>
        <v>#N/A</v>
      </c>
      <c r="W48" s="221"/>
      <c r="X48" s="219" t="e">
        <f t="shared" si="6"/>
        <v>#N/A</v>
      </c>
      <c r="Y48" s="221"/>
      <c r="Z48" s="228" t="e">
        <f t="shared" si="7"/>
        <v>#N/A</v>
      </c>
      <c r="AA48" s="226"/>
      <c r="AB48" s="219" t="e">
        <f t="shared" si="8"/>
        <v>#N/A</v>
      </c>
      <c r="AC48" s="220" t="e">
        <f t="shared" si="19"/>
        <v>#N/A</v>
      </c>
      <c r="AD48" s="219" t="e">
        <f t="shared" si="9"/>
        <v>#N/A</v>
      </c>
      <c r="AE48" s="221"/>
      <c r="AF48" s="219" t="e">
        <f t="shared" si="10"/>
        <v>#N/A</v>
      </c>
      <c r="AG48" s="221"/>
      <c r="AH48" s="228" t="e">
        <f t="shared" si="11"/>
        <v>#N/A</v>
      </c>
      <c r="AI48" s="226"/>
      <c r="AJ48" s="219" t="e">
        <f t="shared" si="12"/>
        <v>#N/A</v>
      </c>
      <c r="AK48" s="220" t="e">
        <f t="shared" si="20"/>
        <v>#N/A</v>
      </c>
      <c r="AL48" s="219" t="e">
        <f t="shared" si="13"/>
        <v>#N/A</v>
      </c>
      <c r="AM48" s="221"/>
      <c r="AN48" s="219" t="e">
        <f t="shared" si="14"/>
        <v>#N/A</v>
      </c>
      <c r="AO48" s="221"/>
      <c r="AP48" s="219" t="e">
        <f t="shared" si="15"/>
        <v>#N/A</v>
      </c>
      <c r="AQ48" s="208"/>
      <c r="AR48" s="222"/>
      <c r="AS48" s="222"/>
      <c r="AT48" s="223" t="e">
        <f>#REF!+#REF!+F48</f>
        <v>#REF!</v>
      </c>
      <c r="AU48" s="224" t="e">
        <f>#REF!+#REF!+J48</f>
        <v>#REF!</v>
      </c>
      <c r="AV48" s="7"/>
      <c r="AW48" s="23"/>
      <c r="AX48" s="25"/>
      <c r="AY48" s="25"/>
      <c r="AZ48" s="77" t="s">
        <v>161</v>
      </c>
      <c r="BA48" s="25"/>
      <c r="BB48" s="25"/>
      <c r="BC48" s="25"/>
      <c r="BD48" s="80"/>
      <c r="BE48" s="79" t="s">
        <v>77</v>
      </c>
      <c r="BF48" s="1"/>
      <c r="BG48" s="1"/>
    </row>
    <row r="49" spans="1:59" ht="12.9" customHeight="1" x14ac:dyDescent="0.25">
      <c r="A49" s="210">
        <f>A46+1</f>
        <v>41378</v>
      </c>
      <c r="B49" s="92" t="s">
        <v>149</v>
      </c>
      <c r="C49" s="226"/>
      <c r="D49" s="219" t="e">
        <f t="shared" si="0"/>
        <v>#N/A</v>
      </c>
      <c r="E49" s="220" t="e">
        <f t="shared" si="16"/>
        <v>#N/A</v>
      </c>
      <c r="F49" s="219" t="e">
        <f t="shared" si="0"/>
        <v>#N/A</v>
      </c>
      <c r="G49" s="221"/>
      <c r="H49" s="219" t="e">
        <f t="shared" si="0"/>
        <v>#N/A</v>
      </c>
      <c r="I49" s="221"/>
      <c r="J49" s="228" t="e">
        <f t="shared" si="1"/>
        <v>#N/A</v>
      </c>
      <c r="K49" s="226"/>
      <c r="L49" s="219" t="e">
        <f t="shared" si="23"/>
        <v>#N/A</v>
      </c>
      <c r="M49" s="220" t="e">
        <f t="shared" si="17"/>
        <v>#N/A</v>
      </c>
      <c r="N49" s="219" t="e">
        <f t="shared" si="23"/>
        <v>#N/A</v>
      </c>
      <c r="O49" s="221"/>
      <c r="P49" s="219" t="e">
        <f t="shared" si="23"/>
        <v>#N/A</v>
      </c>
      <c r="Q49" s="221"/>
      <c r="R49" s="228" t="e">
        <f t="shared" si="3"/>
        <v>#N/A</v>
      </c>
      <c r="S49" s="226"/>
      <c r="T49" s="219" t="e">
        <f t="shared" si="4"/>
        <v>#N/A</v>
      </c>
      <c r="U49" s="220" t="e">
        <f t="shared" si="18"/>
        <v>#N/A</v>
      </c>
      <c r="V49" s="219" t="e">
        <f t="shared" si="5"/>
        <v>#N/A</v>
      </c>
      <c r="W49" s="221"/>
      <c r="X49" s="219" t="e">
        <f t="shared" si="6"/>
        <v>#N/A</v>
      </c>
      <c r="Y49" s="221"/>
      <c r="Z49" s="228" t="e">
        <f t="shared" si="7"/>
        <v>#N/A</v>
      </c>
      <c r="AA49" s="226"/>
      <c r="AB49" s="219" t="e">
        <f t="shared" si="8"/>
        <v>#N/A</v>
      </c>
      <c r="AC49" s="220" t="e">
        <f t="shared" si="19"/>
        <v>#N/A</v>
      </c>
      <c r="AD49" s="219" t="e">
        <f t="shared" si="9"/>
        <v>#N/A</v>
      </c>
      <c r="AE49" s="221"/>
      <c r="AF49" s="219" t="e">
        <f t="shared" si="10"/>
        <v>#N/A</v>
      </c>
      <c r="AG49" s="221"/>
      <c r="AH49" s="228" t="e">
        <f t="shared" si="11"/>
        <v>#N/A</v>
      </c>
      <c r="AI49" s="226"/>
      <c r="AJ49" s="219" t="e">
        <f t="shared" si="12"/>
        <v>#N/A</v>
      </c>
      <c r="AK49" s="220" t="e">
        <f t="shared" si="20"/>
        <v>#N/A</v>
      </c>
      <c r="AL49" s="219" t="e">
        <f t="shared" si="13"/>
        <v>#N/A</v>
      </c>
      <c r="AM49" s="221"/>
      <c r="AN49" s="219" t="e">
        <f t="shared" si="14"/>
        <v>#N/A</v>
      </c>
      <c r="AO49" s="221"/>
      <c r="AP49" s="219" t="e">
        <f t="shared" si="15"/>
        <v>#N/A</v>
      </c>
      <c r="AQ49" s="208"/>
      <c r="AR49" s="222"/>
      <c r="AS49" s="222"/>
      <c r="AT49" s="223" t="e">
        <f>#REF!+#REF!+F49</f>
        <v>#REF!</v>
      </c>
      <c r="AU49" s="224" t="e">
        <f>#REF!+#REF!+J49</f>
        <v>#REF!</v>
      </c>
      <c r="AV49" s="7"/>
      <c r="AW49" s="23"/>
      <c r="AX49" s="25"/>
      <c r="AY49" s="25"/>
      <c r="AZ49" s="77" t="s">
        <v>166</v>
      </c>
      <c r="BA49" s="25"/>
      <c r="BB49" s="25"/>
      <c r="BC49" s="25"/>
      <c r="BD49" s="25"/>
      <c r="BE49" s="79" t="s">
        <v>70</v>
      </c>
      <c r="BF49" s="1"/>
      <c r="BG49" s="1"/>
    </row>
    <row r="50" spans="1:59" ht="12.9" customHeight="1" thickBot="1" x14ac:dyDescent="0.3">
      <c r="A50" s="211"/>
      <c r="B50" s="92" t="s">
        <v>32</v>
      </c>
      <c r="C50" s="226"/>
      <c r="D50" s="219" t="e">
        <f t="shared" si="0"/>
        <v>#N/A</v>
      </c>
      <c r="E50" s="220" t="e">
        <f t="shared" si="16"/>
        <v>#N/A</v>
      </c>
      <c r="F50" s="219" t="e">
        <f t="shared" si="0"/>
        <v>#N/A</v>
      </c>
      <c r="G50" s="221"/>
      <c r="H50" s="219" t="e">
        <f t="shared" si="0"/>
        <v>#N/A</v>
      </c>
      <c r="I50" s="221"/>
      <c r="J50" s="228" t="e">
        <f t="shared" si="1"/>
        <v>#N/A</v>
      </c>
      <c r="K50" s="226"/>
      <c r="L50" s="219" t="e">
        <f t="shared" si="23"/>
        <v>#N/A</v>
      </c>
      <c r="M50" s="220" t="e">
        <f t="shared" si="17"/>
        <v>#N/A</v>
      </c>
      <c r="N50" s="219" t="e">
        <f t="shared" si="23"/>
        <v>#N/A</v>
      </c>
      <c r="O50" s="221"/>
      <c r="P50" s="219" t="e">
        <f t="shared" si="23"/>
        <v>#N/A</v>
      </c>
      <c r="Q50" s="221"/>
      <c r="R50" s="228" t="e">
        <f t="shared" si="3"/>
        <v>#N/A</v>
      </c>
      <c r="S50" s="226"/>
      <c r="T50" s="219" t="e">
        <f t="shared" si="4"/>
        <v>#N/A</v>
      </c>
      <c r="U50" s="220" t="e">
        <f t="shared" si="18"/>
        <v>#N/A</v>
      </c>
      <c r="V50" s="219" t="e">
        <f t="shared" si="5"/>
        <v>#N/A</v>
      </c>
      <c r="W50" s="221"/>
      <c r="X50" s="219" t="e">
        <f t="shared" si="6"/>
        <v>#N/A</v>
      </c>
      <c r="Y50" s="221"/>
      <c r="Z50" s="228" t="e">
        <f t="shared" si="7"/>
        <v>#N/A</v>
      </c>
      <c r="AA50" s="226"/>
      <c r="AB50" s="219" t="e">
        <f t="shared" si="8"/>
        <v>#N/A</v>
      </c>
      <c r="AC50" s="220" t="e">
        <f t="shared" si="19"/>
        <v>#N/A</v>
      </c>
      <c r="AD50" s="219" t="e">
        <f t="shared" si="9"/>
        <v>#N/A</v>
      </c>
      <c r="AE50" s="221"/>
      <c r="AF50" s="219" t="e">
        <f t="shared" si="10"/>
        <v>#N/A</v>
      </c>
      <c r="AG50" s="221"/>
      <c r="AH50" s="228" t="e">
        <f t="shared" si="11"/>
        <v>#N/A</v>
      </c>
      <c r="AI50" s="226"/>
      <c r="AJ50" s="219" t="e">
        <f t="shared" si="12"/>
        <v>#N/A</v>
      </c>
      <c r="AK50" s="220" t="e">
        <f t="shared" si="20"/>
        <v>#N/A</v>
      </c>
      <c r="AL50" s="219" t="e">
        <f t="shared" si="13"/>
        <v>#N/A</v>
      </c>
      <c r="AM50" s="221"/>
      <c r="AN50" s="219" t="e">
        <f t="shared" si="14"/>
        <v>#N/A</v>
      </c>
      <c r="AO50" s="221"/>
      <c r="AP50" s="219" t="e">
        <f t="shared" si="15"/>
        <v>#N/A</v>
      </c>
      <c r="AQ50" s="208"/>
      <c r="AR50" s="222" t="e">
        <f>SUM(E48:E50,M48:M50,U48:U50,AC48:AC50,AK48:AK50)</f>
        <v>#N/A</v>
      </c>
      <c r="AS50" s="222" t="e">
        <f>#REF!+#REF!+#REF!+#REF!+I50+I48</f>
        <v>#REF!</v>
      </c>
      <c r="AT50" s="223" t="e">
        <f>#REF!+#REF!+F50</f>
        <v>#REF!</v>
      </c>
      <c r="AU50" s="224" t="e">
        <f>#REF!+#REF!+J50</f>
        <v>#REF!</v>
      </c>
      <c r="AV50" s="7"/>
      <c r="AW50" s="81"/>
      <c r="AX50" s="82"/>
      <c r="AY50" s="82"/>
      <c r="AZ50" s="186" t="s">
        <v>206</v>
      </c>
      <c r="BA50" s="82"/>
      <c r="BB50" s="82"/>
      <c r="BC50" s="82"/>
      <c r="BD50" s="82"/>
      <c r="BE50" s="83" t="s">
        <v>78</v>
      </c>
      <c r="BF50" s="1"/>
      <c r="BG50" s="1"/>
    </row>
    <row r="51" spans="1:59" ht="12.9" customHeight="1" x14ac:dyDescent="0.25">
      <c r="A51" s="209"/>
      <c r="B51" s="92" t="s">
        <v>17</v>
      </c>
      <c r="C51" s="226"/>
      <c r="D51" s="219" t="e">
        <f t="shared" si="0"/>
        <v>#N/A</v>
      </c>
      <c r="E51" s="220" t="e">
        <f t="shared" si="16"/>
        <v>#N/A</v>
      </c>
      <c r="F51" s="219" t="e">
        <f t="shared" si="0"/>
        <v>#N/A</v>
      </c>
      <c r="G51" s="221"/>
      <c r="H51" s="219" t="e">
        <f t="shared" si="0"/>
        <v>#N/A</v>
      </c>
      <c r="I51" s="221"/>
      <c r="J51" s="228" t="e">
        <f t="shared" si="1"/>
        <v>#N/A</v>
      </c>
      <c r="K51" s="226"/>
      <c r="L51" s="219" t="e">
        <f t="shared" si="23"/>
        <v>#N/A</v>
      </c>
      <c r="M51" s="220" t="e">
        <f t="shared" si="17"/>
        <v>#N/A</v>
      </c>
      <c r="N51" s="219" t="e">
        <f t="shared" si="23"/>
        <v>#N/A</v>
      </c>
      <c r="O51" s="221"/>
      <c r="P51" s="219" t="e">
        <f t="shared" si="23"/>
        <v>#N/A</v>
      </c>
      <c r="Q51" s="221"/>
      <c r="R51" s="228" t="e">
        <f t="shared" si="3"/>
        <v>#N/A</v>
      </c>
      <c r="S51" s="226"/>
      <c r="T51" s="219" t="e">
        <f t="shared" si="4"/>
        <v>#N/A</v>
      </c>
      <c r="U51" s="220" t="e">
        <f t="shared" si="18"/>
        <v>#N/A</v>
      </c>
      <c r="V51" s="219" t="e">
        <f t="shared" si="5"/>
        <v>#N/A</v>
      </c>
      <c r="W51" s="221"/>
      <c r="X51" s="219" t="e">
        <f t="shared" si="6"/>
        <v>#N/A</v>
      </c>
      <c r="Y51" s="221"/>
      <c r="Z51" s="228" t="e">
        <f t="shared" si="7"/>
        <v>#N/A</v>
      </c>
      <c r="AA51" s="226"/>
      <c r="AB51" s="219" t="e">
        <f t="shared" si="8"/>
        <v>#N/A</v>
      </c>
      <c r="AC51" s="220" t="e">
        <f t="shared" si="19"/>
        <v>#N/A</v>
      </c>
      <c r="AD51" s="219" t="e">
        <f t="shared" si="9"/>
        <v>#N/A</v>
      </c>
      <c r="AE51" s="221"/>
      <c r="AF51" s="219" t="e">
        <f t="shared" si="10"/>
        <v>#N/A</v>
      </c>
      <c r="AG51" s="221"/>
      <c r="AH51" s="228" t="e">
        <f t="shared" si="11"/>
        <v>#N/A</v>
      </c>
      <c r="AI51" s="226"/>
      <c r="AJ51" s="219" t="e">
        <f t="shared" si="12"/>
        <v>#N/A</v>
      </c>
      <c r="AK51" s="220" t="e">
        <f t="shared" si="20"/>
        <v>#N/A</v>
      </c>
      <c r="AL51" s="219" t="e">
        <f t="shared" si="13"/>
        <v>#N/A</v>
      </c>
      <c r="AM51" s="221"/>
      <c r="AN51" s="219" t="e">
        <f t="shared" si="14"/>
        <v>#N/A</v>
      </c>
      <c r="AO51" s="221"/>
      <c r="AP51" s="219" t="e">
        <f t="shared" si="15"/>
        <v>#N/A</v>
      </c>
      <c r="AQ51" s="208"/>
      <c r="AR51" s="222"/>
      <c r="AS51" s="222"/>
      <c r="AT51" s="223" t="e">
        <f>#REF!+#REF!+F51</f>
        <v>#REF!</v>
      </c>
      <c r="AU51" s="224" t="e">
        <f>#REF!+#REF!+J51</f>
        <v>#REF!</v>
      </c>
      <c r="AV51" s="7"/>
      <c r="BE51" s="61"/>
      <c r="BF51" s="1"/>
      <c r="BG51" s="1"/>
    </row>
    <row r="52" spans="1:59" ht="12.9" customHeight="1" x14ac:dyDescent="0.25">
      <c r="A52" s="210">
        <f>A49+1</f>
        <v>41379</v>
      </c>
      <c r="B52" s="92" t="s">
        <v>149</v>
      </c>
      <c r="C52" s="226"/>
      <c r="D52" s="219" t="e">
        <f t="shared" si="0"/>
        <v>#N/A</v>
      </c>
      <c r="E52" s="220" t="e">
        <f t="shared" si="16"/>
        <v>#N/A</v>
      </c>
      <c r="F52" s="219" t="e">
        <f t="shared" si="0"/>
        <v>#N/A</v>
      </c>
      <c r="G52" s="221"/>
      <c r="H52" s="219" t="e">
        <f t="shared" si="0"/>
        <v>#N/A</v>
      </c>
      <c r="I52" s="221"/>
      <c r="J52" s="228" t="e">
        <f t="shared" si="1"/>
        <v>#N/A</v>
      </c>
      <c r="K52" s="226"/>
      <c r="L52" s="219" t="e">
        <f t="shared" si="23"/>
        <v>#N/A</v>
      </c>
      <c r="M52" s="220" t="e">
        <f t="shared" si="17"/>
        <v>#N/A</v>
      </c>
      <c r="N52" s="219" t="e">
        <f t="shared" si="23"/>
        <v>#N/A</v>
      </c>
      <c r="O52" s="221"/>
      <c r="P52" s="219" t="e">
        <f t="shared" si="23"/>
        <v>#N/A</v>
      </c>
      <c r="Q52" s="221"/>
      <c r="R52" s="228" t="e">
        <f t="shared" si="3"/>
        <v>#N/A</v>
      </c>
      <c r="S52" s="226"/>
      <c r="T52" s="219" t="e">
        <f t="shared" si="4"/>
        <v>#N/A</v>
      </c>
      <c r="U52" s="220" t="e">
        <f t="shared" si="18"/>
        <v>#N/A</v>
      </c>
      <c r="V52" s="219" t="e">
        <f t="shared" si="5"/>
        <v>#N/A</v>
      </c>
      <c r="W52" s="221"/>
      <c r="X52" s="219" t="e">
        <f t="shared" si="6"/>
        <v>#N/A</v>
      </c>
      <c r="Y52" s="221"/>
      <c r="Z52" s="228" t="e">
        <f t="shared" si="7"/>
        <v>#N/A</v>
      </c>
      <c r="AA52" s="226"/>
      <c r="AB52" s="219" t="e">
        <f t="shared" si="8"/>
        <v>#N/A</v>
      </c>
      <c r="AC52" s="220" t="e">
        <f t="shared" si="19"/>
        <v>#N/A</v>
      </c>
      <c r="AD52" s="219" t="e">
        <f t="shared" si="9"/>
        <v>#N/A</v>
      </c>
      <c r="AE52" s="221"/>
      <c r="AF52" s="219" t="e">
        <f t="shared" si="10"/>
        <v>#N/A</v>
      </c>
      <c r="AG52" s="221"/>
      <c r="AH52" s="228" t="e">
        <f t="shared" si="11"/>
        <v>#N/A</v>
      </c>
      <c r="AI52" s="226"/>
      <c r="AJ52" s="219" t="e">
        <f t="shared" si="12"/>
        <v>#N/A</v>
      </c>
      <c r="AK52" s="220" t="e">
        <f t="shared" si="20"/>
        <v>#N/A</v>
      </c>
      <c r="AL52" s="219" t="e">
        <f t="shared" si="13"/>
        <v>#N/A</v>
      </c>
      <c r="AM52" s="221"/>
      <c r="AN52" s="219" t="e">
        <f t="shared" si="14"/>
        <v>#N/A</v>
      </c>
      <c r="AO52" s="221"/>
      <c r="AP52" s="219" t="e">
        <f t="shared" si="15"/>
        <v>#N/A</v>
      </c>
      <c r="AQ52" s="208"/>
      <c r="AR52" s="222"/>
      <c r="AS52" s="222"/>
      <c r="AT52" s="223" t="e">
        <f>#REF!+#REF!+F52</f>
        <v>#REF!</v>
      </c>
      <c r="AU52" s="224" t="e">
        <f>#REF!+#REF!+J52</f>
        <v>#REF!</v>
      </c>
      <c r="AV52" s="7"/>
      <c r="BE52" s="61"/>
      <c r="BF52" s="1"/>
      <c r="BG52" s="1"/>
    </row>
    <row r="53" spans="1:59" ht="12.9" customHeight="1" x14ac:dyDescent="0.25">
      <c r="A53" s="211"/>
      <c r="B53" s="92" t="s">
        <v>32</v>
      </c>
      <c r="C53" s="226"/>
      <c r="D53" s="219" t="e">
        <f t="shared" si="0"/>
        <v>#N/A</v>
      </c>
      <c r="E53" s="220" t="e">
        <f t="shared" si="16"/>
        <v>#N/A</v>
      </c>
      <c r="F53" s="219" t="e">
        <f t="shared" si="0"/>
        <v>#N/A</v>
      </c>
      <c r="G53" s="221"/>
      <c r="H53" s="219" t="e">
        <f t="shared" si="0"/>
        <v>#N/A</v>
      </c>
      <c r="I53" s="221"/>
      <c r="J53" s="228" t="e">
        <f t="shared" si="1"/>
        <v>#N/A</v>
      </c>
      <c r="K53" s="226"/>
      <c r="L53" s="219" t="e">
        <f t="shared" si="23"/>
        <v>#N/A</v>
      </c>
      <c r="M53" s="220" t="e">
        <f t="shared" si="17"/>
        <v>#N/A</v>
      </c>
      <c r="N53" s="219" t="e">
        <f t="shared" si="23"/>
        <v>#N/A</v>
      </c>
      <c r="O53" s="221"/>
      <c r="P53" s="219" t="e">
        <f t="shared" si="23"/>
        <v>#N/A</v>
      </c>
      <c r="Q53" s="221"/>
      <c r="R53" s="228" t="e">
        <f t="shared" si="3"/>
        <v>#N/A</v>
      </c>
      <c r="S53" s="226"/>
      <c r="T53" s="219" t="e">
        <f t="shared" si="4"/>
        <v>#N/A</v>
      </c>
      <c r="U53" s="220" t="e">
        <f t="shared" si="18"/>
        <v>#N/A</v>
      </c>
      <c r="V53" s="219" t="e">
        <f t="shared" si="5"/>
        <v>#N/A</v>
      </c>
      <c r="W53" s="221"/>
      <c r="X53" s="219" t="e">
        <f t="shared" si="6"/>
        <v>#N/A</v>
      </c>
      <c r="Y53" s="221"/>
      <c r="Z53" s="228" t="e">
        <f t="shared" si="7"/>
        <v>#N/A</v>
      </c>
      <c r="AA53" s="226"/>
      <c r="AB53" s="219" t="e">
        <f t="shared" si="8"/>
        <v>#N/A</v>
      </c>
      <c r="AC53" s="220" t="e">
        <f t="shared" si="19"/>
        <v>#N/A</v>
      </c>
      <c r="AD53" s="219" t="e">
        <f t="shared" si="9"/>
        <v>#N/A</v>
      </c>
      <c r="AE53" s="221"/>
      <c r="AF53" s="219" t="e">
        <f t="shared" si="10"/>
        <v>#N/A</v>
      </c>
      <c r="AG53" s="221"/>
      <c r="AH53" s="228" t="e">
        <f t="shared" si="11"/>
        <v>#N/A</v>
      </c>
      <c r="AI53" s="226"/>
      <c r="AJ53" s="219" t="e">
        <f t="shared" si="12"/>
        <v>#N/A</v>
      </c>
      <c r="AK53" s="220" t="e">
        <f t="shared" si="20"/>
        <v>#N/A</v>
      </c>
      <c r="AL53" s="219" t="e">
        <f t="shared" si="13"/>
        <v>#N/A</v>
      </c>
      <c r="AM53" s="221"/>
      <c r="AN53" s="219" t="e">
        <f t="shared" si="14"/>
        <v>#N/A</v>
      </c>
      <c r="AO53" s="221"/>
      <c r="AP53" s="219" t="e">
        <f t="shared" si="15"/>
        <v>#N/A</v>
      </c>
      <c r="AQ53" s="208"/>
      <c r="AR53" s="222" t="e">
        <f>SUM(E51:E53,M51:M53,U51:U53,AC51:AC53,AK51:AK53)</f>
        <v>#N/A</v>
      </c>
      <c r="AS53" s="222" t="e">
        <f>#REF!+#REF!+#REF!+#REF!+I53+I51</f>
        <v>#REF!</v>
      </c>
      <c r="AT53" s="223" t="e">
        <f>#REF!+#REF!+F53</f>
        <v>#REF!</v>
      </c>
      <c r="AU53" s="224" t="e">
        <f>#REF!+#REF!+J53</f>
        <v>#REF!</v>
      </c>
      <c r="AV53" s="7"/>
      <c r="BE53" s="61"/>
      <c r="BF53" s="1"/>
      <c r="BG53" s="1"/>
    </row>
    <row r="54" spans="1:59" ht="12.9" customHeight="1" x14ac:dyDescent="0.25">
      <c r="A54" s="209"/>
      <c r="B54" s="92" t="s">
        <v>17</v>
      </c>
      <c r="C54" s="226"/>
      <c r="D54" s="219" t="e">
        <f t="shared" si="0"/>
        <v>#N/A</v>
      </c>
      <c r="E54" s="220" t="e">
        <f t="shared" si="16"/>
        <v>#N/A</v>
      </c>
      <c r="F54" s="219" t="e">
        <f t="shared" si="0"/>
        <v>#N/A</v>
      </c>
      <c r="G54" s="221"/>
      <c r="H54" s="219" t="e">
        <f t="shared" si="0"/>
        <v>#N/A</v>
      </c>
      <c r="I54" s="221"/>
      <c r="J54" s="228" t="e">
        <f t="shared" si="1"/>
        <v>#N/A</v>
      </c>
      <c r="K54" s="226"/>
      <c r="L54" s="219" t="e">
        <f t="shared" si="23"/>
        <v>#N/A</v>
      </c>
      <c r="M54" s="220" t="e">
        <f t="shared" si="17"/>
        <v>#N/A</v>
      </c>
      <c r="N54" s="219" t="e">
        <f t="shared" si="23"/>
        <v>#N/A</v>
      </c>
      <c r="O54" s="221"/>
      <c r="P54" s="219" t="e">
        <f t="shared" si="23"/>
        <v>#N/A</v>
      </c>
      <c r="Q54" s="221"/>
      <c r="R54" s="228" t="e">
        <f t="shared" si="3"/>
        <v>#N/A</v>
      </c>
      <c r="S54" s="226"/>
      <c r="T54" s="219" t="e">
        <f t="shared" si="4"/>
        <v>#N/A</v>
      </c>
      <c r="U54" s="220" t="e">
        <f t="shared" si="18"/>
        <v>#N/A</v>
      </c>
      <c r="V54" s="219" t="e">
        <f t="shared" si="5"/>
        <v>#N/A</v>
      </c>
      <c r="W54" s="221"/>
      <c r="X54" s="219" t="e">
        <f t="shared" si="6"/>
        <v>#N/A</v>
      </c>
      <c r="Y54" s="221"/>
      <c r="Z54" s="228" t="e">
        <f t="shared" si="7"/>
        <v>#N/A</v>
      </c>
      <c r="AA54" s="226"/>
      <c r="AB54" s="219" t="e">
        <f t="shared" si="8"/>
        <v>#N/A</v>
      </c>
      <c r="AC54" s="220" t="e">
        <f t="shared" si="19"/>
        <v>#N/A</v>
      </c>
      <c r="AD54" s="219" t="e">
        <f t="shared" si="9"/>
        <v>#N/A</v>
      </c>
      <c r="AE54" s="221"/>
      <c r="AF54" s="219" t="e">
        <f t="shared" si="10"/>
        <v>#N/A</v>
      </c>
      <c r="AG54" s="221"/>
      <c r="AH54" s="228" t="e">
        <f t="shared" si="11"/>
        <v>#N/A</v>
      </c>
      <c r="AI54" s="226"/>
      <c r="AJ54" s="219" t="e">
        <f t="shared" si="12"/>
        <v>#N/A</v>
      </c>
      <c r="AK54" s="220" t="e">
        <f t="shared" si="20"/>
        <v>#N/A</v>
      </c>
      <c r="AL54" s="219" t="e">
        <f t="shared" si="13"/>
        <v>#N/A</v>
      </c>
      <c r="AM54" s="221"/>
      <c r="AN54" s="219" t="e">
        <f t="shared" si="14"/>
        <v>#N/A</v>
      </c>
      <c r="AO54" s="221"/>
      <c r="AP54" s="219" t="e">
        <f t="shared" si="15"/>
        <v>#N/A</v>
      </c>
      <c r="AQ54" s="208"/>
      <c r="AR54" s="222"/>
      <c r="AS54" s="222"/>
      <c r="AT54" s="223" t="e">
        <f>#REF!+#REF!+F54</f>
        <v>#REF!</v>
      </c>
      <c r="AU54" s="224" t="e">
        <f>#REF!+#REF!+J54</f>
        <v>#REF!</v>
      </c>
      <c r="AV54" s="7"/>
      <c r="BF54" s="1"/>
      <c r="BG54" s="1"/>
    </row>
    <row r="55" spans="1:59" ht="12.9" customHeight="1" x14ac:dyDescent="0.25">
      <c r="A55" s="210">
        <f>A52+1</f>
        <v>41380</v>
      </c>
      <c r="B55" s="92" t="s">
        <v>149</v>
      </c>
      <c r="C55" s="226"/>
      <c r="D55" s="219" t="e">
        <f t="shared" si="0"/>
        <v>#N/A</v>
      </c>
      <c r="E55" s="220" t="e">
        <f t="shared" si="16"/>
        <v>#N/A</v>
      </c>
      <c r="F55" s="219" t="e">
        <f t="shared" si="0"/>
        <v>#N/A</v>
      </c>
      <c r="G55" s="221"/>
      <c r="H55" s="219" t="e">
        <f t="shared" si="0"/>
        <v>#N/A</v>
      </c>
      <c r="I55" s="221"/>
      <c r="J55" s="228" t="e">
        <f t="shared" si="1"/>
        <v>#N/A</v>
      </c>
      <c r="K55" s="226"/>
      <c r="L55" s="219" t="e">
        <f t="shared" si="23"/>
        <v>#N/A</v>
      </c>
      <c r="M55" s="220" t="e">
        <f t="shared" si="17"/>
        <v>#N/A</v>
      </c>
      <c r="N55" s="219" t="e">
        <f t="shared" si="23"/>
        <v>#N/A</v>
      </c>
      <c r="O55" s="221"/>
      <c r="P55" s="219" t="e">
        <f t="shared" si="23"/>
        <v>#N/A</v>
      </c>
      <c r="Q55" s="221"/>
      <c r="R55" s="228" t="e">
        <f t="shared" si="3"/>
        <v>#N/A</v>
      </c>
      <c r="S55" s="226"/>
      <c r="T55" s="219" t="e">
        <f t="shared" si="4"/>
        <v>#N/A</v>
      </c>
      <c r="U55" s="220" t="e">
        <f t="shared" si="18"/>
        <v>#N/A</v>
      </c>
      <c r="V55" s="219" t="e">
        <f t="shared" si="5"/>
        <v>#N/A</v>
      </c>
      <c r="W55" s="221"/>
      <c r="X55" s="219" t="e">
        <f t="shared" si="6"/>
        <v>#N/A</v>
      </c>
      <c r="Y55" s="221"/>
      <c r="Z55" s="228" t="e">
        <f t="shared" si="7"/>
        <v>#N/A</v>
      </c>
      <c r="AA55" s="226"/>
      <c r="AB55" s="219" t="e">
        <f t="shared" si="8"/>
        <v>#N/A</v>
      </c>
      <c r="AC55" s="220" t="e">
        <f t="shared" si="19"/>
        <v>#N/A</v>
      </c>
      <c r="AD55" s="219" t="e">
        <f t="shared" si="9"/>
        <v>#N/A</v>
      </c>
      <c r="AE55" s="221"/>
      <c r="AF55" s="219" t="e">
        <f t="shared" si="10"/>
        <v>#N/A</v>
      </c>
      <c r="AG55" s="221"/>
      <c r="AH55" s="228" t="e">
        <f t="shared" si="11"/>
        <v>#N/A</v>
      </c>
      <c r="AI55" s="226"/>
      <c r="AJ55" s="219" t="e">
        <f t="shared" si="12"/>
        <v>#N/A</v>
      </c>
      <c r="AK55" s="220" t="e">
        <f t="shared" si="20"/>
        <v>#N/A</v>
      </c>
      <c r="AL55" s="219" t="e">
        <f t="shared" si="13"/>
        <v>#N/A</v>
      </c>
      <c r="AM55" s="221"/>
      <c r="AN55" s="219" t="e">
        <f t="shared" si="14"/>
        <v>#N/A</v>
      </c>
      <c r="AO55" s="221"/>
      <c r="AP55" s="219" t="e">
        <f t="shared" si="15"/>
        <v>#N/A</v>
      </c>
      <c r="AQ55" s="208"/>
      <c r="AR55" s="222"/>
      <c r="AS55" s="222"/>
      <c r="AT55" s="223" t="e">
        <f>#REF!+#REF!+F55</f>
        <v>#REF!</v>
      </c>
      <c r="AU55" s="224" t="e">
        <f>#REF!+#REF!+J55</f>
        <v>#REF!</v>
      </c>
      <c r="AV55" s="7"/>
      <c r="AW55" s="3"/>
      <c r="AX55" s="3"/>
      <c r="AY55" s="3"/>
      <c r="AZ55" s="3"/>
      <c r="BA55" s="3"/>
      <c r="BB55" s="3"/>
      <c r="BC55" s="4"/>
      <c r="BD55" s="61"/>
      <c r="BE55" s="61"/>
      <c r="BF55" s="1"/>
      <c r="BG55" s="1"/>
    </row>
    <row r="56" spans="1:59" ht="12.9" customHeight="1" x14ac:dyDescent="0.25">
      <c r="A56" s="211"/>
      <c r="B56" s="92" t="s">
        <v>32</v>
      </c>
      <c r="C56" s="226"/>
      <c r="D56" s="219" t="e">
        <f t="shared" si="0"/>
        <v>#N/A</v>
      </c>
      <c r="E56" s="220" t="e">
        <f t="shared" si="16"/>
        <v>#N/A</v>
      </c>
      <c r="F56" s="219" t="e">
        <f t="shared" si="0"/>
        <v>#N/A</v>
      </c>
      <c r="G56" s="221"/>
      <c r="H56" s="219" t="e">
        <f t="shared" si="0"/>
        <v>#N/A</v>
      </c>
      <c r="I56" s="221"/>
      <c r="J56" s="228" t="e">
        <f t="shared" si="1"/>
        <v>#N/A</v>
      </c>
      <c r="K56" s="226"/>
      <c r="L56" s="219" t="e">
        <f t="shared" si="23"/>
        <v>#N/A</v>
      </c>
      <c r="M56" s="220" t="e">
        <f t="shared" si="17"/>
        <v>#N/A</v>
      </c>
      <c r="N56" s="219" t="e">
        <f t="shared" si="23"/>
        <v>#N/A</v>
      </c>
      <c r="O56" s="221"/>
      <c r="P56" s="219" t="e">
        <f t="shared" si="23"/>
        <v>#N/A</v>
      </c>
      <c r="Q56" s="221"/>
      <c r="R56" s="228" t="e">
        <f t="shared" si="3"/>
        <v>#N/A</v>
      </c>
      <c r="S56" s="226"/>
      <c r="T56" s="219" t="e">
        <f t="shared" si="4"/>
        <v>#N/A</v>
      </c>
      <c r="U56" s="220" t="e">
        <f t="shared" si="18"/>
        <v>#N/A</v>
      </c>
      <c r="V56" s="219" t="e">
        <f t="shared" si="5"/>
        <v>#N/A</v>
      </c>
      <c r="W56" s="221"/>
      <c r="X56" s="219" t="e">
        <f t="shared" si="6"/>
        <v>#N/A</v>
      </c>
      <c r="Y56" s="221"/>
      <c r="Z56" s="228" t="e">
        <f t="shared" si="7"/>
        <v>#N/A</v>
      </c>
      <c r="AA56" s="226"/>
      <c r="AB56" s="219" t="e">
        <f t="shared" si="8"/>
        <v>#N/A</v>
      </c>
      <c r="AC56" s="220" t="e">
        <f t="shared" si="19"/>
        <v>#N/A</v>
      </c>
      <c r="AD56" s="219" t="e">
        <f t="shared" si="9"/>
        <v>#N/A</v>
      </c>
      <c r="AE56" s="221"/>
      <c r="AF56" s="219" t="e">
        <f t="shared" si="10"/>
        <v>#N/A</v>
      </c>
      <c r="AG56" s="221"/>
      <c r="AH56" s="228" t="e">
        <f t="shared" si="11"/>
        <v>#N/A</v>
      </c>
      <c r="AI56" s="226"/>
      <c r="AJ56" s="219" t="e">
        <f t="shared" si="12"/>
        <v>#N/A</v>
      </c>
      <c r="AK56" s="220" t="e">
        <f t="shared" si="20"/>
        <v>#N/A</v>
      </c>
      <c r="AL56" s="219" t="e">
        <f t="shared" si="13"/>
        <v>#N/A</v>
      </c>
      <c r="AM56" s="221"/>
      <c r="AN56" s="219" t="e">
        <f t="shared" si="14"/>
        <v>#N/A</v>
      </c>
      <c r="AO56" s="221"/>
      <c r="AP56" s="219" t="e">
        <f t="shared" si="15"/>
        <v>#N/A</v>
      </c>
      <c r="AQ56" s="208"/>
      <c r="AR56" s="222" t="e">
        <f>SUM(E54:E56,M54:M56,U54:U56,AC54:AC56,AK54:AK56)</f>
        <v>#N/A</v>
      </c>
      <c r="AS56" s="222" t="e">
        <f>#REF!+#REF!+#REF!+#REF!+I56+I54</f>
        <v>#REF!</v>
      </c>
      <c r="AT56" s="223" t="e">
        <f>#REF!+#REF!+F56</f>
        <v>#REF!</v>
      </c>
      <c r="AU56" s="224" t="e">
        <f>#REF!+#REF!+J56</f>
        <v>#REF!</v>
      </c>
      <c r="AV56" s="7"/>
      <c r="AW56" s="3"/>
      <c r="AX56" s="3"/>
      <c r="AY56" s="3"/>
      <c r="AZ56" s="3"/>
      <c r="BA56" s="3"/>
      <c r="BB56" s="3"/>
      <c r="BC56" s="4"/>
      <c r="BD56" s="61"/>
      <c r="BE56" s="61"/>
      <c r="BF56" s="1"/>
      <c r="BG56" s="1"/>
    </row>
    <row r="57" spans="1:59" ht="12.9" customHeight="1" x14ac:dyDescent="0.25">
      <c r="A57" s="209"/>
      <c r="B57" s="92" t="s">
        <v>17</v>
      </c>
      <c r="C57" s="226"/>
      <c r="D57" s="219" t="e">
        <f t="shared" si="0"/>
        <v>#N/A</v>
      </c>
      <c r="E57" s="220" t="e">
        <f t="shared" si="16"/>
        <v>#N/A</v>
      </c>
      <c r="F57" s="219" t="e">
        <f t="shared" si="0"/>
        <v>#N/A</v>
      </c>
      <c r="G57" s="221"/>
      <c r="H57" s="219" t="e">
        <f t="shared" si="0"/>
        <v>#N/A</v>
      </c>
      <c r="I57" s="221"/>
      <c r="J57" s="228" t="e">
        <f t="shared" si="1"/>
        <v>#N/A</v>
      </c>
      <c r="K57" s="226"/>
      <c r="L57" s="219" t="e">
        <f t="shared" ref="L57:P72" si="24">IF(K57="",#N/A,L56+K57)</f>
        <v>#N/A</v>
      </c>
      <c r="M57" s="220" t="e">
        <f t="shared" si="17"/>
        <v>#N/A</v>
      </c>
      <c r="N57" s="219" t="e">
        <f t="shared" si="24"/>
        <v>#N/A</v>
      </c>
      <c r="O57" s="221"/>
      <c r="P57" s="219" t="e">
        <f t="shared" si="24"/>
        <v>#N/A</v>
      </c>
      <c r="Q57" s="221"/>
      <c r="R57" s="228" t="e">
        <f t="shared" si="3"/>
        <v>#N/A</v>
      </c>
      <c r="S57" s="226"/>
      <c r="T57" s="219" t="e">
        <f t="shared" si="4"/>
        <v>#N/A</v>
      </c>
      <c r="U57" s="220" t="e">
        <f t="shared" si="18"/>
        <v>#N/A</v>
      </c>
      <c r="V57" s="219" t="e">
        <f t="shared" si="5"/>
        <v>#N/A</v>
      </c>
      <c r="W57" s="221"/>
      <c r="X57" s="219" t="e">
        <f t="shared" si="6"/>
        <v>#N/A</v>
      </c>
      <c r="Y57" s="221"/>
      <c r="Z57" s="228" t="e">
        <f t="shared" si="7"/>
        <v>#N/A</v>
      </c>
      <c r="AA57" s="226"/>
      <c r="AB57" s="219" t="e">
        <f t="shared" si="8"/>
        <v>#N/A</v>
      </c>
      <c r="AC57" s="220" t="e">
        <f t="shared" si="19"/>
        <v>#N/A</v>
      </c>
      <c r="AD57" s="219" t="e">
        <f t="shared" si="9"/>
        <v>#N/A</v>
      </c>
      <c r="AE57" s="221"/>
      <c r="AF57" s="219" t="e">
        <f t="shared" si="10"/>
        <v>#N/A</v>
      </c>
      <c r="AG57" s="221"/>
      <c r="AH57" s="228" t="e">
        <f t="shared" si="11"/>
        <v>#N/A</v>
      </c>
      <c r="AI57" s="226"/>
      <c r="AJ57" s="219" t="e">
        <f t="shared" si="12"/>
        <v>#N/A</v>
      </c>
      <c r="AK57" s="220" t="e">
        <f t="shared" si="20"/>
        <v>#N/A</v>
      </c>
      <c r="AL57" s="219" t="e">
        <f t="shared" si="13"/>
        <v>#N/A</v>
      </c>
      <c r="AM57" s="221"/>
      <c r="AN57" s="219" t="e">
        <f t="shared" si="14"/>
        <v>#N/A</v>
      </c>
      <c r="AO57" s="221"/>
      <c r="AP57" s="219" t="e">
        <f t="shared" si="15"/>
        <v>#N/A</v>
      </c>
      <c r="AQ57" s="208"/>
      <c r="AR57" s="222"/>
      <c r="AS57" s="222"/>
      <c r="AT57" s="223" t="e">
        <f>#REF!+#REF!+F57</f>
        <v>#REF!</v>
      </c>
      <c r="AU57" s="224" t="e">
        <f>#REF!+#REF!+J57</f>
        <v>#REF!</v>
      </c>
      <c r="AV57" s="7"/>
      <c r="AW57" s="3"/>
      <c r="AX57" s="3"/>
      <c r="AY57" s="3"/>
      <c r="AZ57" s="3"/>
      <c r="BA57" s="3"/>
      <c r="BB57" s="3"/>
      <c r="BC57" s="4"/>
      <c r="BD57" s="61"/>
      <c r="BE57" s="61"/>
      <c r="BF57" s="1"/>
      <c r="BG57" s="1"/>
    </row>
    <row r="58" spans="1:59" ht="12.9" customHeight="1" x14ac:dyDescent="0.25">
      <c r="A58" s="210">
        <f>A55+1</f>
        <v>41381</v>
      </c>
      <c r="B58" s="92" t="s">
        <v>149</v>
      </c>
      <c r="C58" s="226"/>
      <c r="D58" s="219" t="e">
        <f t="shared" si="0"/>
        <v>#N/A</v>
      </c>
      <c r="E58" s="220" t="e">
        <f t="shared" si="16"/>
        <v>#N/A</v>
      </c>
      <c r="F58" s="219" t="e">
        <f t="shared" si="0"/>
        <v>#N/A</v>
      </c>
      <c r="G58" s="221"/>
      <c r="H58" s="219" t="e">
        <f t="shared" si="0"/>
        <v>#N/A</v>
      </c>
      <c r="I58" s="221"/>
      <c r="J58" s="228" t="e">
        <f t="shared" si="1"/>
        <v>#N/A</v>
      </c>
      <c r="K58" s="226"/>
      <c r="L58" s="219" t="e">
        <f t="shared" si="24"/>
        <v>#N/A</v>
      </c>
      <c r="M58" s="220" t="e">
        <f t="shared" si="17"/>
        <v>#N/A</v>
      </c>
      <c r="N58" s="219" t="e">
        <f t="shared" si="24"/>
        <v>#N/A</v>
      </c>
      <c r="O58" s="221"/>
      <c r="P58" s="219" t="e">
        <f t="shared" si="24"/>
        <v>#N/A</v>
      </c>
      <c r="Q58" s="221"/>
      <c r="R58" s="228" t="e">
        <f t="shared" si="3"/>
        <v>#N/A</v>
      </c>
      <c r="S58" s="226"/>
      <c r="T58" s="219" t="e">
        <f t="shared" si="4"/>
        <v>#N/A</v>
      </c>
      <c r="U58" s="220" t="e">
        <f t="shared" si="18"/>
        <v>#N/A</v>
      </c>
      <c r="V58" s="219" t="e">
        <f t="shared" si="5"/>
        <v>#N/A</v>
      </c>
      <c r="W58" s="221"/>
      <c r="X58" s="219" t="e">
        <f t="shared" si="6"/>
        <v>#N/A</v>
      </c>
      <c r="Y58" s="221"/>
      <c r="Z58" s="228" t="e">
        <f t="shared" si="7"/>
        <v>#N/A</v>
      </c>
      <c r="AA58" s="226"/>
      <c r="AB58" s="219" t="e">
        <f t="shared" si="8"/>
        <v>#N/A</v>
      </c>
      <c r="AC58" s="220" t="e">
        <f t="shared" si="19"/>
        <v>#N/A</v>
      </c>
      <c r="AD58" s="219" t="e">
        <f t="shared" si="9"/>
        <v>#N/A</v>
      </c>
      <c r="AE58" s="221"/>
      <c r="AF58" s="219" t="e">
        <f t="shared" si="10"/>
        <v>#N/A</v>
      </c>
      <c r="AG58" s="221"/>
      <c r="AH58" s="228" t="e">
        <f t="shared" si="11"/>
        <v>#N/A</v>
      </c>
      <c r="AI58" s="226"/>
      <c r="AJ58" s="219" t="e">
        <f t="shared" si="12"/>
        <v>#N/A</v>
      </c>
      <c r="AK58" s="220" t="e">
        <f t="shared" si="20"/>
        <v>#N/A</v>
      </c>
      <c r="AL58" s="219" t="e">
        <f t="shared" si="13"/>
        <v>#N/A</v>
      </c>
      <c r="AM58" s="221"/>
      <c r="AN58" s="219" t="e">
        <f t="shared" si="14"/>
        <v>#N/A</v>
      </c>
      <c r="AO58" s="221"/>
      <c r="AP58" s="219" t="e">
        <f t="shared" si="15"/>
        <v>#N/A</v>
      </c>
      <c r="AQ58" s="208"/>
      <c r="AR58" s="222"/>
      <c r="AS58" s="222"/>
      <c r="AT58" s="223" t="e">
        <f>#REF!+#REF!+F58</f>
        <v>#REF!</v>
      </c>
      <c r="AU58" s="224" t="e">
        <f>#REF!+#REF!+J58</f>
        <v>#REF!</v>
      </c>
      <c r="AV58" s="7"/>
      <c r="AW58" s="3"/>
      <c r="AX58" s="3"/>
      <c r="AY58" s="3"/>
      <c r="AZ58" s="3"/>
      <c r="BA58" s="3"/>
      <c r="BB58" s="3"/>
      <c r="BC58" s="4"/>
      <c r="BD58" s="61"/>
      <c r="BE58" s="61"/>
      <c r="BF58" s="1"/>
      <c r="BG58" s="1"/>
    </row>
    <row r="59" spans="1:59" ht="12.9" customHeight="1" x14ac:dyDescent="0.25">
      <c r="A59" s="211"/>
      <c r="B59" s="92" t="s">
        <v>32</v>
      </c>
      <c r="C59" s="226"/>
      <c r="D59" s="219" t="e">
        <f t="shared" si="0"/>
        <v>#N/A</v>
      </c>
      <c r="E59" s="220" t="e">
        <f t="shared" si="16"/>
        <v>#N/A</v>
      </c>
      <c r="F59" s="219" t="e">
        <f t="shared" si="0"/>
        <v>#N/A</v>
      </c>
      <c r="G59" s="221"/>
      <c r="H59" s="219" t="e">
        <f t="shared" si="0"/>
        <v>#N/A</v>
      </c>
      <c r="I59" s="221"/>
      <c r="J59" s="228" t="e">
        <f t="shared" si="1"/>
        <v>#N/A</v>
      </c>
      <c r="K59" s="226"/>
      <c r="L59" s="219" t="e">
        <f t="shared" si="24"/>
        <v>#N/A</v>
      </c>
      <c r="M59" s="220" t="e">
        <f t="shared" si="17"/>
        <v>#N/A</v>
      </c>
      <c r="N59" s="219" t="e">
        <f t="shared" si="24"/>
        <v>#N/A</v>
      </c>
      <c r="O59" s="221"/>
      <c r="P59" s="219" t="e">
        <f t="shared" si="24"/>
        <v>#N/A</v>
      </c>
      <c r="Q59" s="221"/>
      <c r="R59" s="228" t="e">
        <f t="shared" si="3"/>
        <v>#N/A</v>
      </c>
      <c r="S59" s="226"/>
      <c r="T59" s="219" t="e">
        <f t="shared" si="4"/>
        <v>#N/A</v>
      </c>
      <c r="U59" s="220" t="e">
        <f t="shared" si="18"/>
        <v>#N/A</v>
      </c>
      <c r="V59" s="219" t="e">
        <f t="shared" si="5"/>
        <v>#N/A</v>
      </c>
      <c r="W59" s="221"/>
      <c r="X59" s="219" t="e">
        <f t="shared" si="6"/>
        <v>#N/A</v>
      </c>
      <c r="Y59" s="221"/>
      <c r="Z59" s="228" t="e">
        <f t="shared" si="7"/>
        <v>#N/A</v>
      </c>
      <c r="AA59" s="226"/>
      <c r="AB59" s="219" t="e">
        <f t="shared" si="8"/>
        <v>#N/A</v>
      </c>
      <c r="AC59" s="220" t="e">
        <f t="shared" si="19"/>
        <v>#N/A</v>
      </c>
      <c r="AD59" s="219" t="e">
        <f t="shared" si="9"/>
        <v>#N/A</v>
      </c>
      <c r="AE59" s="221"/>
      <c r="AF59" s="219" t="e">
        <f t="shared" si="10"/>
        <v>#N/A</v>
      </c>
      <c r="AG59" s="221"/>
      <c r="AH59" s="228" t="e">
        <f t="shared" si="11"/>
        <v>#N/A</v>
      </c>
      <c r="AI59" s="226"/>
      <c r="AJ59" s="219" t="e">
        <f t="shared" si="12"/>
        <v>#N/A</v>
      </c>
      <c r="AK59" s="220" t="e">
        <f t="shared" si="20"/>
        <v>#N/A</v>
      </c>
      <c r="AL59" s="219" t="e">
        <f t="shared" si="13"/>
        <v>#N/A</v>
      </c>
      <c r="AM59" s="221"/>
      <c r="AN59" s="219" t="e">
        <f t="shared" si="14"/>
        <v>#N/A</v>
      </c>
      <c r="AO59" s="221"/>
      <c r="AP59" s="219" t="e">
        <f t="shared" si="15"/>
        <v>#N/A</v>
      </c>
      <c r="AQ59" s="208"/>
      <c r="AR59" s="222" t="e">
        <f>SUM(E57:E59,M57:M59,U57:U59,AC57:AC59,AK57:AK59)</f>
        <v>#N/A</v>
      </c>
      <c r="AS59" s="222" t="e">
        <f>#REF!+#REF!+#REF!+#REF!+I59+I57</f>
        <v>#REF!</v>
      </c>
      <c r="AT59" s="223" t="e">
        <f>#REF!+#REF!+F59</f>
        <v>#REF!</v>
      </c>
      <c r="AU59" s="224" t="e">
        <f>#REF!+#REF!+J59</f>
        <v>#REF!</v>
      </c>
      <c r="AV59" s="7"/>
      <c r="AW59" s="3"/>
      <c r="AX59" s="3"/>
      <c r="AY59" s="3"/>
      <c r="AZ59" s="3"/>
      <c r="BA59" s="3"/>
      <c r="BB59" s="3"/>
      <c r="BC59" s="4"/>
      <c r="BD59" s="61"/>
      <c r="BE59" s="61"/>
      <c r="BF59" s="1"/>
      <c r="BG59" s="1"/>
    </row>
    <row r="60" spans="1:59" ht="12.9" customHeight="1" x14ac:dyDescent="0.25">
      <c r="A60" s="209"/>
      <c r="B60" s="92" t="s">
        <v>17</v>
      </c>
      <c r="C60" s="226"/>
      <c r="D60" s="219" t="e">
        <f t="shared" si="0"/>
        <v>#N/A</v>
      </c>
      <c r="E60" s="220" t="e">
        <f t="shared" si="16"/>
        <v>#N/A</v>
      </c>
      <c r="F60" s="219" t="e">
        <f t="shared" si="0"/>
        <v>#N/A</v>
      </c>
      <c r="G60" s="221"/>
      <c r="H60" s="219" t="e">
        <f t="shared" si="0"/>
        <v>#N/A</v>
      </c>
      <c r="I60" s="221"/>
      <c r="J60" s="228" t="e">
        <f t="shared" si="1"/>
        <v>#N/A</v>
      </c>
      <c r="K60" s="226"/>
      <c r="L60" s="219" t="e">
        <f t="shared" si="24"/>
        <v>#N/A</v>
      </c>
      <c r="M60" s="220" t="e">
        <f t="shared" si="17"/>
        <v>#N/A</v>
      </c>
      <c r="N60" s="219" t="e">
        <f t="shared" si="24"/>
        <v>#N/A</v>
      </c>
      <c r="O60" s="221"/>
      <c r="P60" s="219" t="e">
        <f t="shared" si="24"/>
        <v>#N/A</v>
      </c>
      <c r="Q60" s="221"/>
      <c r="R60" s="228" t="e">
        <f t="shared" si="3"/>
        <v>#N/A</v>
      </c>
      <c r="S60" s="226"/>
      <c r="T60" s="219" t="e">
        <f t="shared" si="4"/>
        <v>#N/A</v>
      </c>
      <c r="U60" s="220" t="e">
        <f t="shared" si="18"/>
        <v>#N/A</v>
      </c>
      <c r="V60" s="219" t="e">
        <f t="shared" si="5"/>
        <v>#N/A</v>
      </c>
      <c r="W60" s="221"/>
      <c r="X60" s="219" t="e">
        <f t="shared" si="6"/>
        <v>#N/A</v>
      </c>
      <c r="Y60" s="221"/>
      <c r="Z60" s="228" t="e">
        <f t="shared" si="7"/>
        <v>#N/A</v>
      </c>
      <c r="AA60" s="226"/>
      <c r="AB60" s="219" t="e">
        <f t="shared" si="8"/>
        <v>#N/A</v>
      </c>
      <c r="AC60" s="220" t="e">
        <f t="shared" si="19"/>
        <v>#N/A</v>
      </c>
      <c r="AD60" s="219" t="e">
        <f t="shared" si="9"/>
        <v>#N/A</v>
      </c>
      <c r="AE60" s="221"/>
      <c r="AF60" s="219" t="e">
        <f t="shared" si="10"/>
        <v>#N/A</v>
      </c>
      <c r="AG60" s="221"/>
      <c r="AH60" s="228" t="e">
        <f t="shared" si="11"/>
        <v>#N/A</v>
      </c>
      <c r="AI60" s="226"/>
      <c r="AJ60" s="219" t="e">
        <f t="shared" si="12"/>
        <v>#N/A</v>
      </c>
      <c r="AK60" s="220" t="e">
        <f t="shared" si="20"/>
        <v>#N/A</v>
      </c>
      <c r="AL60" s="219" t="e">
        <f t="shared" si="13"/>
        <v>#N/A</v>
      </c>
      <c r="AM60" s="221"/>
      <c r="AN60" s="219" t="e">
        <f t="shared" si="14"/>
        <v>#N/A</v>
      </c>
      <c r="AO60" s="221"/>
      <c r="AP60" s="219" t="e">
        <f t="shared" si="15"/>
        <v>#N/A</v>
      </c>
      <c r="AQ60" s="208"/>
      <c r="AR60" s="222"/>
      <c r="AS60" s="222"/>
      <c r="AT60" s="223" t="e">
        <f>#REF!+#REF!+F60</f>
        <v>#REF!</v>
      </c>
      <c r="AU60" s="224" t="e">
        <f>#REF!+#REF!+J60</f>
        <v>#REF!</v>
      </c>
      <c r="AV60" s="7"/>
      <c r="AW60" s="3"/>
      <c r="AX60" s="3"/>
      <c r="AY60" s="3"/>
      <c r="AZ60" s="3"/>
      <c r="BA60" s="3"/>
      <c r="BB60" s="3"/>
      <c r="BC60" s="4"/>
      <c r="BD60" s="61"/>
      <c r="BE60" s="61"/>
      <c r="BF60" s="1"/>
      <c r="BG60" s="1"/>
    </row>
    <row r="61" spans="1:59" ht="12.9" customHeight="1" x14ac:dyDescent="0.25">
      <c r="A61" s="210">
        <f>A58+1</f>
        <v>41382</v>
      </c>
      <c r="B61" s="92" t="s">
        <v>149</v>
      </c>
      <c r="C61" s="226"/>
      <c r="D61" s="219" t="e">
        <f t="shared" si="0"/>
        <v>#N/A</v>
      </c>
      <c r="E61" s="220" t="e">
        <f t="shared" si="16"/>
        <v>#N/A</v>
      </c>
      <c r="F61" s="219" t="e">
        <f t="shared" si="0"/>
        <v>#N/A</v>
      </c>
      <c r="G61" s="221"/>
      <c r="H61" s="219" t="e">
        <f t="shared" si="0"/>
        <v>#N/A</v>
      </c>
      <c r="I61" s="221"/>
      <c r="J61" s="228" t="e">
        <f t="shared" si="1"/>
        <v>#N/A</v>
      </c>
      <c r="K61" s="226"/>
      <c r="L61" s="219" t="e">
        <f t="shared" si="24"/>
        <v>#N/A</v>
      </c>
      <c r="M61" s="220" t="e">
        <f t="shared" si="17"/>
        <v>#N/A</v>
      </c>
      <c r="N61" s="219" t="e">
        <f t="shared" si="24"/>
        <v>#N/A</v>
      </c>
      <c r="O61" s="221"/>
      <c r="P61" s="219" t="e">
        <f t="shared" si="24"/>
        <v>#N/A</v>
      </c>
      <c r="Q61" s="221"/>
      <c r="R61" s="228" t="e">
        <f t="shared" si="3"/>
        <v>#N/A</v>
      </c>
      <c r="S61" s="226"/>
      <c r="T61" s="219" t="e">
        <f t="shared" si="4"/>
        <v>#N/A</v>
      </c>
      <c r="U61" s="220" t="e">
        <f t="shared" si="18"/>
        <v>#N/A</v>
      </c>
      <c r="V61" s="219" t="e">
        <f t="shared" si="5"/>
        <v>#N/A</v>
      </c>
      <c r="W61" s="221"/>
      <c r="X61" s="219" t="e">
        <f t="shared" si="6"/>
        <v>#N/A</v>
      </c>
      <c r="Y61" s="221"/>
      <c r="Z61" s="228" t="e">
        <f t="shared" si="7"/>
        <v>#N/A</v>
      </c>
      <c r="AA61" s="226"/>
      <c r="AB61" s="219" t="e">
        <f t="shared" si="8"/>
        <v>#N/A</v>
      </c>
      <c r="AC61" s="220" t="e">
        <f t="shared" si="19"/>
        <v>#N/A</v>
      </c>
      <c r="AD61" s="219" t="e">
        <f t="shared" si="9"/>
        <v>#N/A</v>
      </c>
      <c r="AE61" s="221"/>
      <c r="AF61" s="219" t="e">
        <f t="shared" si="10"/>
        <v>#N/A</v>
      </c>
      <c r="AG61" s="221"/>
      <c r="AH61" s="228" t="e">
        <f t="shared" si="11"/>
        <v>#N/A</v>
      </c>
      <c r="AI61" s="226"/>
      <c r="AJ61" s="219" t="e">
        <f t="shared" si="12"/>
        <v>#N/A</v>
      </c>
      <c r="AK61" s="220" t="e">
        <f t="shared" si="20"/>
        <v>#N/A</v>
      </c>
      <c r="AL61" s="219" t="e">
        <f t="shared" si="13"/>
        <v>#N/A</v>
      </c>
      <c r="AM61" s="221"/>
      <c r="AN61" s="219" t="e">
        <f t="shared" si="14"/>
        <v>#N/A</v>
      </c>
      <c r="AO61" s="221"/>
      <c r="AP61" s="219" t="e">
        <f t="shared" si="15"/>
        <v>#N/A</v>
      </c>
      <c r="AQ61" s="208"/>
      <c r="AR61" s="222"/>
      <c r="AS61" s="222"/>
      <c r="AT61" s="223" t="e">
        <f>#REF!+#REF!+F61</f>
        <v>#REF!</v>
      </c>
      <c r="AU61" s="224" t="e">
        <f>#REF!+#REF!+J61</f>
        <v>#REF!</v>
      </c>
      <c r="AV61" s="7"/>
      <c r="AW61" s="3"/>
      <c r="AX61" s="3"/>
      <c r="AY61" s="3"/>
      <c r="AZ61" s="3"/>
      <c r="BA61" s="3"/>
      <c r="BB61" s="3"/>
      <c r="BC61" s="4"/>
      <c r="BD61" s="61"/>
      <c r="BE61" s="61"/>
      <c r="BF61" s="1"/>
      <c r="BG61" s="1"/>
    </row>
    <row r="62" spans="1:59" ht="12.9" customHeight="1" x14ac:dyDescent="0.25">
      <c r="A62" s="211"/>
      <c r="B62" s="92" t="s">
        <v>32</v>
      </c>
      <c r="C62" s="226"/>
      <c r="D62" s="219" t="e">
        <f t="shared" si="0"/>
        <v>#N/A</v>
      </c>
      <c r="E62" s="220" t="e">
        <f t="shared" si="16"/>
        <v>#N/A</v>
      </c>
      <c r="F62" s="219" t="e">
        <f t="shared" si="0"/>
        <v>#N/A</v>
      </c>
      <c r="G62" s="221"/>
      <c r="H62" s="219" t="e">
        <f t="shared" si="0"/>
        <v>#N/A</v>
      </c>
      <c r="I62" s="221"/>
      <c r="J62" s="228" t="e">
        <f t="shared" si="1"/>
        <v>#N/A</v>
      </c>
      <c r="K62" s="226"/>
      <c r="L62" s="219" t="e">
        <f t="shared" si="24"/>
        <v>#N/A</v>
      </c>
      <c r="M62" s="220" t="e">
        <f t="shared" si="17"/>
        <v>#N/A</v>
      </c>
      <c r="N62" s="219" t="e">
        <f t="shared" si="24"/>
        <v>#N/A</v>
      </c>
      <c r="O62" s="221"/>
      <c r="P62" s="219" t="e">
        <f t="shared" si="24"/>
        <v>#N/A</v>
      </c>
      <c r="Q62" s="221"/>
      <c r="R62" s="228" t="e">
        <f t="shared" si="3"/>
        <v>#N/A</v>
      </c>
      <c r="S62" s="226"/>
      <c r="T62" s="219" t="e">
        <f t="shared" si="4"/>
        <v>#N/A</v>
      </c>
      <c r="U62" s="220" t="e">
        <f t="shared" si="18"/>
        <v>#N/A</v>
      </c>
      <c r="V62" s="219" t="e">
        <f t="shared" si="5"/>
        <v>#N/A</v>
      </c>
      <c r="W62" s="221"/>
      <c r="X62" s="219" t="e">
        <f t="shared" si="6"/>
        <v>#N/A</v>
      </c>
      <c r="Y62" s="221"/>
      <c r="Z62" s="228" t="e">
        <f t="shared" si="7"/>
        <v>#N/A</v>
      </c>
      <c r="AA62" s="226"/>
      <c r="AB62" s="219" t="e">
        <f t="shared" si="8"/>
        <v>#N/A</v>
      </c>
      <c r="AC62" s="220" t="e">
        <f t="shared" si="19"/>
        <v>#N/A</v>
      </c>
      <c r="AD62" s="219" t="e">
        <f t="shared" si="9"/>
        <v>#N/A</v>
      </c>
      <c r="AE62" s="221"/>
      <c r="AF62" s="219" t="e">
        <f t="shared" si="10"/>
        <v>#N/A</v>
      </c>
      <c r="AG62" s="221"/>
      <c r="AH62" s="228" t="e">
        <f t="shared" si="11"/>
        <v>#N/A</v>
      </c>
      <c r="AI62" s="226"/>
      <c r="AJ62" s="219" t="e">
        <f t="shared" si="12"/>
        <v>#N/A</v>
      </c>
      <c r="AK62" s="220" t="e">
        <f t="shared" si="20"/>
        <v>#N/A</v>
      </c>
      <c r="AL62" s="219" t="e">
        <f t="shared" si="13"/>
        <v>#N/A</v>
      </c>
      <c r="AM62" s="221"/>
      <c r="AN62" s="219" t="e">
        <f t="shared" si="14"/>
        <v>#N/A</v>
      </c>
      <c r="AO62" s="221"/>
      <c r="AP62" s="219" t="e">
        <f t="shared" si="15"/>
        <v>#N/A</v>
      </c>
      <c r="AQ62" s="208"/>
      <c r="AR62" s="222" t="e">
        <f>SUM(E60:E62,M60:M62,U60:U62,AC60:AC62,AK60:AK62)</f>
        <v>#N/A</v>
      </c>
      <c r="AS62" s="222" t="e">
        <f>#REF!+#REF!+#REF!+#REF!+I62+I60</f>
        <v>#REF!</v>
      </c>
      <c r="AT62" s="223" t="e">
        <f>#REF!+#REF!+F62</f>
        <v>#REF!</v>
      </c>
      <c r="AU62" s="224" t="e">
        <f>#REF!+#REF!+J62</f>
        <v>#REF!</v>
      </c>
      <c r="AV62" s="7"/>
      <c r="AW62" s="5"/>
      <c r="AX62" s="3"/>
      <c r="AY62" s="3"/>
      <c r="AZ62" s="3"/>
      <c r="BA62" s="3"/>
      <c r="BB62" s="3"/>
      <c r="BC62" s="4"/>
      <c r="BD62" s="61"/>
      <c r="BE62" s="61"/>
      <c r="BF62" s="1"/>
      <c r="BG62" s="1"/>
    </row>
    <row r="63" spans="1:59" ht="12.9" customHeight="1" x14ac:dyDescent="0.25">
      <c r="A63" s="209"/>
      <c r="B63" s="92" t="s">
        <v>17</v>
      </c>
      <c r="C63" s="226"/>
      <c r="D63" s="219" t="e">
        <f t="shared" si="0"/>
        <v>#N/A</v>
      </c>
      <c r="E63" s="220" t="e">
        <f t="shared" si="16"/>
        <v>#N/A</v>
      </c>
      <c r="F63" s="219" t="e">
        <f t="shared" si="0"/>
        <v>#N/A</v>
      </c>
      <c r="G63" s="221"/>
      <c r="H63" s="219" t="e">
        <f t="shared" si="0"/>
        <v>#N/A</v>
      </c>
      <c r="I63" s="221"/>
      <c r="J63" s="228" t="e">
        <f t="shared" si="1"/>
        <v>#N/A</v>
      </c>
      <c r="K63" s="226"/>
      <c r="L63" s="219" t="e">
        <f t="shared" si="24"/>
        <v>#N/A</v>
      </c>
      <c r="M63" s="220" t="e">
        <f t="shared" si="17"/>
        <v>#N/A</v>
      </c>
      <c r="N63" s="219" t="e">
        <f t="shared" si="24"/>
        <v>#N/A</v>
      </c>
      <c r="O63" s="221"/>
      <c r="P63" s="219" t="e">
        <f t="shared" si="24"/>
        <v>#N/A</v>
      </c>
      <c r="Q63" s="221"/>
      <c r="R63" s="228" t="e">
        <f t="shared" si="3"/>
        <v>#N/A</v>
      </c>
      <c r="S63" s="226"/>
      <c r="T63" s="219" t="e">
        <f t="shared" si="4"/>
        <v>#N/A</v>
      </c>
      <c r="U63" s="220" t="e">
        <f t="shared" si="18"/>
        <v>#N/A</v>
      </c>
      <c r="V63" s="219" t="e">
        <f t="shared" si="5"/>
        <v>#N/A</v>
      </c>
      <c r="W63" s="221"/>
      <c r="X63" s="219" t="e">
        <f t="shared" si="6"/>
        <v>#N/A</v>
      </c>
      <c r="Y63" s="221"/>
      <c r="Z63" s="228" t="e">
        <f t="shared" si="7"/>
        <v>#N/A</v>
      </c>
      <c r="AA63" s="226"/>
      <c r="AB63" s="219" t="e">
        <f t="shared" si="8"/>
        <v>#N/A</v>
      </c>
      <c r="AC63" s="220" t="e">
        <f t="shared" si="19"/>
        <v>#N/A</v>
      </c>
      <c r="AD63" s="219" t="e">
        <f t="shared" si="9"/>
        <v>#N/A</v>
      </c>
      <c r="AE63" s="221"/>
      <c r="AF63" s="219" t="e">
        <f t="shared" si="10"/>
        <v>#N/A</v>
      </c>
      <c r="AG63" s="221"/>
      <c r="AH63" s="228" t="e">
        <f t="shared" si="11"/>
        <v>#N/A</v>
      </c>
      <c r="AI63" s="226"/>
      <c r="AJ63" s="219" t="e">
        <f t="shared" si="12"/>
        <v>#N/A</v>
      </c>
      <c r="AK63" s="220" t="e">
        <f t="shared" si="20"/>
        <v>#N/A</v>
      </c>
      <c r="AL63" s="219" t="e">
        <f t="shared" si="13"/>
        <v>#N/A</v>
      </c>
      <c r="AM63" s="221"/>
      <c r="AN63" s="219" t="e">
        <f t="shared" si="14"/>
        <v>#N/A</v>
      </c>
      <c r="AO63" s="221"/>
      <c r="AP63" s="219" t="e">
        <f t="shared" si="15"/>
        <v>#N/A</v>
      </c>
      <c r="AQ63" s="208"/>
      <c r="AR63" s="222"/>
      <c r="AS63" s="222"/>
      <c r="AT63" s="223" t="e">
        <f>#REF!+#REF!+F63</f>
        <v>#REF!</v>
      </c>
      <c r="AU63" s="224" t="e">
        <f>#REF!+#REF!+J63</f>
        <v>#REF!</v>
      </c>
      <c r="AV63" s="7"/>
      <c r="AW63" s="5"/>
      <c r="AX63" s="3"/>
      <c r="AY63" s="3"/>
      <c r="AZ63" s="3"/>
      <c r="BA63" s="3"/>
      <c r="BB63" s="3"/>
      <c r="BC63" s="4"/>
      <c r="BD63" s="61"/>
      <c r="BE63" s="61"/>
      <c r="BF63" s="1"/>
      <c r="BG63" s="1"/>
    </row>
    <row r="64" spans="1:59" ht="12.9" customHeight="1" x14ac:dyDescent="0.25">
      <c r="A64" s="210">
        <f>A61+1</f>
        <v>41383</v>
      </c>
      <c r="B64" s="92" t="s">
        <v>149</v>
      </c>
      <c r="C64" s="226"/>
      <c r="D64" s="219" t="e">
        <f t="shared" si="0"/>
        <v>#N/A</v>
      </c>
      <c r="E64" s="220" t="e">
        <f t="shared" si="16"/>
        <v>#N/A</v>
      </c>
      <c r="F64" s="219" t="e">
        <f t="shared" si="0"/>
        <v>#N/A</v>
      </c>
      <c r="G64" s="221"/>
      <c r="H64" s="219" t="e">
        <f t="shared" si="0"/>
        <v>#N/A</v>
      </c>
      <c r="I64" s="221"/>
      <c r="J64" s="228" t="e">
        <f t="shared" si="1"/>
        <v>#N/A</v>
      </c>
      <c r="K64" s="226"/>
      <c r="L64" s="219" t="e">
        <f t="shared" si="24"/>
        <v>#N/A</v>
      </c>
      <c r="M64" s="220" t="e">
        <f t="shared" si="17"/>
        <v>#N/A</v>
      </c>
      <c r="N64" s="219" t="e">
        <f t="shared" si="24"/>
        <v>#N/A</v>
      </c>
      <c r="O64" s="221"/>
      <c r="P64" s="219" t="e">
        <f t="shared" si="24"/>
        <v>#N/A</v>
      </c>
      <c r="Q64" s="221"/>
      <c r="R64" s="228" t="e">
        <f t="shared" si="3"/>
        <v>#N/A</v>
      </c>
      <c r="S64" s="226"/>
      <c r="T64" s="219" t="e">
        <f t="shared" si="4"/>
        <v>#N/A</v>
      </c>
      <c r="U64" s="220" t="e">
        <f t="shared" si="18"/>
        <v>#N/A</v>
      </c>
      <c r="V64" s="219" t="e">
        <f t="shared" si="5"/>
        <v>#N/A</v>
      </c>
      <c r="W64" s="221"/>
      <c r="X64" s="219" t="e">
        <f t="shared" si="6"/>
        <v>#N/A</v>
      </c>
      <c r="Y64" s="221"/>
      <c r="Z64" s="228" t="e">
        <f t="shared" si="7"/>
        <v>#N/A</v>
      </c>
      <c r="AA64" s="226"/>
      <c r="AB64" s="219" t="e">
        <f t="shared" si="8"/>
        <v>#N/A</v>
      </c>
      <c r="AC64" s="220" t="e">
        <f t="shared" si="19"/>
        <v>#N/A</v>
      </c>
      <c r="AD64" s="219" t="e">
        <f t="shared" si="9"/>
        <v>#N/A</v>
      </c>
      <c r="AE64" s="221"/>
      <c r="AF64" s="219" t="e">
        <f t="shared" si="10"/>
        <v>#N/A</v>
      </c>
      <c r="AG64" s="221"/>
      <c r="AH64" s="228" t="e">
        <f t="shared" si="11"/>
        <v>#N/A</v>
      </c>
      <c r="AI64" s="226"/>
      <c r="AJ64" s="219" t="e">
        <f t="shared" si="12"/>
        <v>#N/A</v>
      </c>
      <c r="AK64" s="220" t="e">
        <f t="shared" si="20"/>
        <v>#N/A</v>
      </c>
      <c r="AL64" s="219" t="e">
        <f t="shared" si="13"/>
        <v>#N/A</v>
      </c>
      <c r="AM64" s="221"/>
      <c r="AN64" s="219" t="e">
        <f t="shared" si="14"/>
        <v>#N/A</v>
      </c>
      <c r="AO64" s="221"/>
      <c r="AP64" s="219" t="e">
        <f t="shared" si="15"/>
        <v>#N/A</v>
      </c>
      <c r="AQ64" s="208"/>
      <c r="AR64" s="222"/>
      <c r="AS64" s="222"/>
      <c r="AT64" s="223" t="e">
        <f>#REF!+#REF!+F64</f>
        <v>#REF!</v>
      </c>
      <c r="AU64" s="224" t="e">
        <f>#REF!+#REF!+J64</f>
        <v>#REF!</v>
      </c>
      <c r="AV64" s="7"/>
      <c r="AW64" s="3"/>
      <c r="AX64" s="3"/>
      <c r="AY64" s="3"/>
      <c r="AZ64" s="3"/>
      <c r="BA64" s="3"/>
      <c r="BB64" s="3"/>
      <c r="BC64" s="4"/>
      <c r="BD64" s="61"/>
      <c r="BE64" s="61"/>
      <c r="BF64" s="1"/>
      <c r="BG64" s="1"/>
    </row>
    <row r="65" spans="1:60" ht="12.9" customHeight="1" x14ac:dyDescent="0.25">
      <c r="A65" s="211"/>
      <c r="B65" s="92" t="s">
        <v>32</v>
      </c>
      <c r="C65" s="226"/>
      <c r="D65" s="219" t="e">
        <f t="shared" si="0"/>
        <v>#N/A</v>
      </c>
      <c r="E65" s="220" t="e">
        <f t="shared" si="16"/>
        <v>#N/A</v>
      </c>
      <c r="F65" s="219" t="e">
        <f t="shared" si="0"/>
        <v>#N/A</v>
      </c>
      <c r="G65" s="221"/>
      <c r="H65" s="219" t="e">
        <f t="shared" si="0"/>
        <v>#N/A</v>
      </c>
      <c r="I65" s="221"/>
      <c r="J65" s="228" t="e">
        <f t="shared" si="1"/>
        <v>#N/A</v>
      </c>
      <c r="K65" s="226"/>
      <c r="L65" s="219" t="e">
        <f t="shared" si="24"/>
        <v>#N/A</v>
      </c>
      <c r="M65" s="220" t="e">
        <f t="shared" si="17"/>
        <v>#N/A</v>
      </c>
      <c r="N65" s="219" t="e">
        <f t="shared" si="24"/>
        <v>#N/A</v>
      </c>
      <c r="O65" s="221"/>
      <c r="P65" s="219" t="e">
        <f t="shared" si="24"/>
        <v>#N/A</v>
      </c>
      <c r="Q65" s="221"/>
      <c r="R65" s="228" t="e">
        <f t="shared" si="3"/>
        <v>#N/A</v>
      </c>
      <c r="S65" s="226"/>
      <c r="T65" s="219" t="e">
        <f t="shared" si="4"/>
        <v>#N/A</v>
      </c>
      <c r="U65" s="220" t="e">
        <f t="shared" si="18"/>
        <v>#N/A</v>
      </c>
      <c r="V65" s="219" t="e">
        <f t="shared" si="5"/>
        <v>#N/A</v>
      </c>
      <c r="W65" s="221"/>
      <c r="X65" s="219" t="e">
        <f t="shared" si="6"/>
        <v>#N/A</v>
      </c>
      <c r="Y65" s="221"/>
      <c r="Z65" s="228" t="e">
        <f t="shared" si="7"/>
        <v>#N/A</v>
      </c>
      <c r="AA65" s="226"/>
      <c r="AB65" s="219" t="e">
        <f t="shared" si="8"/>
        <v>#N/A</v>
      </c>
      <c r="AC65" s="220" t="e">
        <f t="shared" si="19"/>
        <v>#N/A</v>
      </c>
      <c r="AD65" s="219" t="e">
        <f t="shared" si="9"/>
        <v>#N/A</v>
      </c>
      <c r="AE65" s="221"/>
      <c r="AF65" s="219" t="e">
        <f t="shared" si="10"/>
        <v>#N/A</v>
      </c>
      <c r="AG65" s="221"/>
      <c r="AH65" s="228" t="e">
        <f t="shared" si="11"/>
        <v>#N/A</v>
      </c>
      <c r="AI65" s="226"/>
      <c r="AJ65" s="219" t="e">
        <f t="shared" si="12"/>
        <v>#N/A</v>
      </c>
      <c r="AK65" s="220" t="e">
        <f t="shared" si="20"/>
        <v>#N/A</v>
      </c>
      <c r="AL65" s="219" t="e">
        <f t="shared" si="13"/>
        <v>#N/A</v>
      </c>
      <c r="AM65" s="221"/>
      <c r="AN65" s="219" t="e">
        <f t="shared" si="14"/>
        <v>#N/A</v>
      </c>
      <c r="AO65" s="221"/>
      <c r="AP65" s="219" t="e">
        <f t="shared" si="15"/>
        <v>#N/A</v>
      </c>
      <c r="AQ65" s="208"/>
      <c r="AR65" s="222" t="e">
        <f>SUM(E63:E65,M63:M65,U63:U65,AC63:AC65,AK63:AK65)</f>
        <v>#N/A</v>
      </c>
      <c r="AS65" s="222" t="e">
        <f>#REF!+#REF!+#REF!+#REF!+I65+I63</f>
        <v>#REF!</v>
      </c>
      <c r="AT65" s="223" t="e">
        <f>#REF!+#REF!+F65</f>
        <v>#REF!</v>
      </c>
      <c r="AU65" s="224" t="e">
        <f>#REF!+#REF!+J65</f>
        <v>#REF!</v>
      </c>
      <c r="AV65" s="7"/>
      <c r="AW65" s="5"/>
      <c r="AX65" s="3"/>
      <c r="AY65" s="3"/>
      <c r="AZ65" s="3"/>
      <c r="BA65" s="3"/>
      <c r="BB65" s="3"/>
      <c r="BC65" s="4"/>
      <c r="BD65" s="61"/>
      <c r="BE65" s="61"/>
      <c r="BF65" s="1"/>
      <c r="BG65" s="1"/>
    </row>
    <row r="66" spans="1:60" ht="12.9" customHeight="1" x14ac:dyDescent="0.25">
      <c r="A66" s="209"/>
      <c r="B66" s="92" t="s">
        <v>17</v>
      </c>
      <c r="C66" s="226"/>
      <c r="D66" s="219" t="e">
        <f t="shared" si="0"/>
        <v>#N/A</v>
      </c>
      <c r="E66" s="220" t="e">
        <f t="shared" si="16"/>
        <v>#N/A</v>
      </c>
      <c r="F66" s="219" t="e">
        <f t="shared" si="0"/>
        <v>#N/A</v>
      </c>
      <c r="G66" s="221"/>
      <c r="H66" s="219" t="e">
        <f t="shared" si="0"/>
        <v>#N/A</v>
      </c>
      <c r="I66" s="221"/>
      <c r="J66" s="228" t="e">
        <f t="shared" si="1"/>
        <v>#N/A</v>
      </c>
      <c r="K66" s="226"/>
      <c r="L66" s="219" t="e">
        <f t="shared" si="24"/>
        <v>#N/A</v>
      </c>
      <c r="M66" s="220" t="e">
        <f t="shared" si="17"/>
        <v>#N/A</v>
      </c>
      <c r="N66" s="219" t="e">
        <f t="shared" si="24"/>
        <v>#N/A</v>
      </c>
      <c r="O66" s="221"/>
      <c r="P66" s="219" t="e">
        <f t="shared" si="24"/>
        <v>#N/A</v>
      </c>
      <c r="Q66" s="221"/>
      <c r="R66" s="228" t="e">
        <f t="shared" si="3"/>
        <v>#N/A</v>
      </c>
      <c r="S66" s="226"/>
      <c r="T66" s="219" t="e">
        <f t="shared" si="4"/>
        <v>#N/A</v>
      </c>
      <c r="U66" s="220" t="e">
        <f t="shared" si="18"/>
        <v>#N/A</v>
      </c>
      <c r="V66" s="219" t="e">
        <f t="shared" si="5"/>
        <v>#N/A</v>
      </c>
      <c r="W66" s="221"/>
      <c r="X66" s="219" t="e">
        <f t="shared" si="6"/>
        <v>#N/A</v>
      </c>
      <c r="Y66" s="221"/>
      <c r="Z66" s="228" t="e">
        <f t="shared" si="7"/>
        <v>#N/A</v>
      </c>
      <c r="AA66" s="226"/>
      <c r="AB66" s="219" t="e">
        <f t="shared" si="8"/>
        <v>#N/A</v>
      </c>
      <c r="AC66" s="220" t="e">
        <f t="shared" si="19"/>
        <v>#N/A</v>
      </c>
      <c r="AD66" s="219" t="e">
        <f t="shared" si="9"/>
        <v>#N/A</v>
      </c>
      <c r="AE66" s="221"/>
      <c r="AF66" s="219" t="e">
        <f t="shared" si="10"/>
        <v>#N/A</v>
      </c>
      <c r="AG66" s="221"/>
      <c r="AH66" s="228" t="e">
        <f t="shared" si="11"/>
        <v>#N/A</v>
      </c>
      <c r="AI66" s="226"/>
      <c r="AJ66" s="219" t="e">
        <f t="shared" si="12"/>
        <v>#N/A</v>
      </c>
      <c r="AK66" s="220" t="e">
        <f t="shared" si="20"/>
        <v>#N/A</v>
      </c>
      <c r="AL66" s="219" t="e">
        <f t="shared" si="13"/>
        <v>#N/A</v>
      </c>
      <c r="AM66" s="221"/>
      <c r="AN66" s="219" t="e">
        <f t="shared" si="14"/>
        <v>#N/A</v>
      </c>
      <c r="AO66" s="221"/>
      <c r="AP66" s="219" t="e">
        <f t="shared" si="15"/>
        <v>#N/A</v>
      </c>
      <c r="AQ66" s="208"/>
      <c r="AR66" s="222"/>
      <c r="AS66" s="222"/>
      <c r="AT66" s="223" t="e">
        <f>#REF!+#REF!+F66</f>
        <v>#REF!</v>
      </c>
      <c r="AU66" s="224" t="e">
        <f>#REF!+#REF!+J66</f>
        <v>#REF!</v>
      </c>
      <c r="AV66" s="7"/>
      <c r="AW66" s="5"/>
      <c r="AX66" s="3"/>
      <c r="AY66" s="3"/>
      <c r="AZ66" s="3"/>
      <c r="BA66" s="3"/>
      <c r="BB66" s="3"/>
      <c r="BC66" s="4"/>
      <c r="BD66" s="61"/>
      <c r="BE66" s="61"/>
      <c r="BF66" s="1"/>
      <c r="BG66" s="1"/>
    </row>
    <row r="67" spans="1:60" ht="15" customHeight="1" x14ac:dyDescent="0.25">
      <c r="A67" s="210">
        <f>A64+1</f>
        <v>41384</v>
      </c>
      <c r="B67" s="92" t="s">
        <v>149</v>
      </c>
      <c r="C67" s="226"/>
      <c r="D67" s="219" t="e">
        <f t="shared" si="0"/>
        <v>#N/A</v>
      </c>
      <c r="E67" s="220" t="e">
        <f t="shared" si="16"/>
        <v>#N/A</v>
      </c>
      <c r="F67" s="219" t="e">
        <f t="shared" si="0"/>
        <v>#N/A</v>
      </c>
      <c r="G67" s="221"/>
      <c r="H67" s="219" t="e">
        <f t="shared" si="0"/>
        <v>#N/A</v>
      </c>
      <c r="I67" s="221"/>
      <c r="J67" s="228" t="e">
        <f t="shared" si="1"/>
        <v>#N/A</v>
      </c>
      <c r="K67" s="226"/>
      <c r="L67" s="219" t="e">
        <f t="shared" si="24"/>
        <v>#N/A</v>
      </c>
      <c r="M67" s="220" t="e">
        <f t="shared" si="17"/>
        <v>#N/A</v>
      </c>
      <c r="N67" s="219" t="e">
        <f t="shared" si="24"/>
        <v>#N/A</v>
      </c>
      <c r="O67" s="221"/>
      <c r="P67" s="219" t="e">
        <f t="shared" si="24"/>
        <v>#N/A</v>
      </c>
      <c r="Q67" s="221"/>
      <c r="R67" s="228" t="e">
        <f t="shared" si="3"/>
        <v>#N/A</v>
      </c>
      <c r="S67" s="226"/>
      <c r="T67" s="219" t="e">
        <f t="shared" si="4"/>
        <v>#N/A</v>
      </c>
      <c r="U67" s="220" t="e">
        <f t="shared" si="18"/>
        <v>#N/A</v>
      </c>
      <c r="V67" s="219" t="e">
        <f t="shared" si="5"/>
        <v>#N/A</v>
      </c>
      <c r="W67" s="221"/>
      <c r="X67" s="219" t="e">
        <f t="shared" si="6"/>
        <v>#N/A</v>
      </c>
      <c r="Y67" s="221"/>
      <c r="Z67" s="228" t="e">
        <f t="shared" si="7"/>
        <v>#N/A</v>
      </c>
      <c r="AA67" s="226"/>
      <c r="AB67" s="219" t="e">
        <f t="shared" si="8"/>
        <v>#N/A</v>
      </c>
      <c r="AC67" s="220" t="e">
        <f t="shared" si="19"/>
        <v>#N/A</v>
      </c>
      <c r="AD67" s="219" t="e">
        <f t="shared" si="9"/>
        <v>#N/A</v>
      </c>
      <c r="AE67" s="221"/>
      <c r="AF67" s="219" t="e">
        <f t="shared" si="10"/>
        <v>#N/A</v>
      </c>
      <c r="AG67" s="221"/>
      <c r="AH67" s="228" t="e">
        <f t="shared" si="11"/>
        <v>#N/A</v>
      </c>
      <c r="AI67" s="226"/>
      <c r="AJ67" s="219" t="e">
        <f t="shared" si="12"/>
        <v>#N/A</v>
      </c>
      <c r="AK67" s="220" t="e">
        <f t="shared" si="20"/>
        <v>#N/A</v>
      </c>
      <c r="AL67" s="219" t="e">
        <f t="shared" si="13"/>
        <v>#N/A</v>
      </c>
      <c r="AM67" s="221"/>
      <c r="AN67" s="219" t="e">
        <f t="shared" si="14"/>
        <v>#N/A</v>
      </c>
      <c r="AO67" s="221"/>
      <c r="AP67" s="219" t="e">
        <f t="shared" si="15"/>
        <v>#N/A</v>
      </c>
      <c r="AQ67" s="208"/>
      <c r="AR67" s="222"/>
      <c r="AS67" s="222"/>
      <c r="AT67" s="223" t="e">
        <f>#REF!+#REF!+F67</f>
        <v>#REF!</v>
      </c>
      <c r="AU67" s="224" t="e">
        <f>#REF!+#REF!+J67</f>
        <v>#REF!</v>
      </c>
      <c r="AV67" s="7"/>
      <c r="AW67" s="3"/>
      <c r="AX67" s="3"/>
      <c r="AY67" s="3"/>
      <c r="AZ67" s="3"/>
      <c r="BA67" s="3"/>
      <c r="BB67" s="3"/>
      <c r="BC67" s="4"/>
      <c r="BD67" s="61"/>
      <c r="BE67" s="61"/>
      <c r="BF67" s="1"/>
      <c r="BG67" s="1"/>
    </row>
    <row r="68" spans="1:60" ht="15" customHeight="1" x14ac:dyDescent="0.25">
      <c r="A68" s="211"/>
      <c r="B68" s="92" t="s">
        <v>32</v>
      </c>
      <c r="C68" s="226"/>
      <c r="D68" s="219" t="e">
        <f t="shared" si="0"/>
        <v>#N/A</v>
      </c>
      <c r="E68" s="220" t="e">
        <f t="shared" si="16"/>
        <v>#N/A</v>
      </c>
      <c r="F68" s="219" t="e">
        <f t="shared" si="0"/>
        <v>#N/A</v>
      </c>
      <c r="G68" s="221"/>
      <c r="H68" s="219" t="e">
        <f t="shared" si="0"/>
        <v>#N/A</v>
      </c>
      <c r="I68" s="221"/>
      <c r="J68" s="228" t="e">
        <f t="shared" si="1"/>
        <v>#N/A</v>
      </c>
      <c r="K68" s="226"/>
      <c r="L68" s="219" t="e">
        <f t="shared" si="24"/>
        <v>#N/A</v>
      </c>
      <c r="M68" s="220" t="e">
        <f t="shared" si="17"/>
        <v>#N/A</v>
      </c>
      <c r="N68" s="219" t="e">
        <f t="shared" si="24"/>
        <v>#N/A</v>
      </c>
      <c r="O68" s="221"/>
      <c r="P68" s="219" t="e">
        <f t="shared" si="24"/>
        <v>#N/A</v>
      </c>
      <c r="Q68" s="221"/>
      <c r="R68" s="228" t="e">
        <f t="shared" si="3"/>
        <v>#N/A</v>
      </c>
      <c r="S68" s="226"/>
      <c r="T68" s="219" t="e">
        <f t="shared" si="4"/>
        <v>#N/A</v>
      </c>
      <c r="U68" s="220" t="e">
        <f t="shared" si="18"/>
        <v>#N/A</v>
      </c>
      <c r="V68" s="219" t="e">
        <f t="shared" si="5"/>
        <v>#N/A</v>
      </c>
      <c r="W68" s="221"/>
      <c r="X68" s="219" t="e">
        <f t="shared" si="6"/>
        <v>#N/A</v>
      </c>
      <c r="Y68" s="221"/>
      <c r="Z68" s="228" t="e">
        <f t="shared" si="7"/>
        <v>#N/A</v>
      </c>
      <c r="AA68" s="226"/>
      <c r="AB68" s="219" t="e">
        <f t="shared" si="8"/>
        <v>#N/A</v>
      </c>
      <c r="AC68" s="220" t="e">
        <f t="shared" si="19"/>
        <v>#N/A</v>
      </c>
      <c r="AD68" s="219" t="e">
        <f t="shared" si="9"/>
        <v>#N/A</v>
      </c>
      <c r="AE68" s="221"/>
      <c r="AF68" s="219" t="e">
        <f t="shared" si="10"/>
        <v>#N/A</v>
      </c>
      <c r="AG68" s="221"/>
      <c r="AH68" s="228" t="e">
        <f t="shared" si="11"/>
        <v>#N/A</v>
      </c>
      <c r="AI68" s="226"/>
      <c r="AJ68" s="219" t="e">
        <f t="shared" si="12"/>
        <v>#N/A</v>
      </c>
      <c r="AK68" s="220" t="e">
        <f t="shared" si="20"/>
        <v>#N/A</v>
      </c>
      <c r="AL68" s="219" t="e">
        <f t="shared" si="13"/>
        <v>#N/A</v>
      </c>
      <c r="AM68" s="221"/>
      <c r="AN68" s="219" t="e">
        <f t="shared" si="14"/>
        <v>#N/A</v>
      </c>
      <c r="AO68" s="221"/>
      <c r="AP68" s="219" t="e">
        <f t="shared" si="15"/>
        <v>#N/A</v>
      </c>
      <c r="AQ68" s="208"/>
      <c r="AR68" s="222" t="e">
        <f>SUM(E66:E68,M66:M68,U66:U68,AC66:AC68,AK66:AK68)</f>
        <v>#N/A</v>
      </c>
      <c r="AS68" s="222" t="e">
        <f>#REF!+#REF!+#REF!+#REF!+I68+I66</f>
        <v>#REF!</v>
      </c>
      <c r="AT68" s="223" t="e">
        <f>#REF!+#REF!+F68</f>
        <v>#REF!</v>
      </c>
      <c r="AU68" s="224" t="e">
        <f>#REF!+#REF!+J68</f>
        <v>#REF!</v>
      </c>
      <c r="AV68" s="7"/>
      <c r="AW68" s="7"/>
      <c r="AX68" s="3"/>
      <c r="AY68" s="3"/>
      <c r="AZ68" s="3"/>
      <c r="BA68" s="3"/>
      <c r="BB68" s="3"/>
      <c r="BC68" s="3"/>
      <c r="BD68" s="6"/>
      <c r="BE68" s="61"/>
      <c r="BF68" s="1"/>
      <c r="BG68" s="1"/>
    </row>
    <row r="69" spans="1:60" ht="12.9" customHeight="1" x14ac:dyDescent="0.25">
      <c r="A69" s="209"/>
      <c r="B69" s="92" t="s">
        <v>17</v>
      </c>
      <c r="C69" s="226"/>
      <c r="D69" s="219" t="e">
        <f t="shared" si="0"/>
        <v>#N/A</v>
      </c>
      <c r="E69" s="220" t="e">
        <f t="shared" si="16"/>
        <v>#N/A</v>
      </c>
      <c r="F69" s="219" t="e">
        <f t="shared" si="0"/>
        <v>#N/A</v>
      </c>
      <c r="G69" s="221"/>
      <c r="H69" s="219" t="e">
        <f t="shared" si="0"/>
        <v>#N/A</v>
      </c>
      <c r="I69" s="221"/>
      <c r="J69" s="228" t="e">
        <f t="shared" si="1"/>
        <v>#N/A</v>
      </c>
      <c r="K69" s="226"/>
      <c r="L69" s="219" t="e">
        <f t="shared" si="24"/>
        <v>#N/A</v>
      </c>
      <c r="M69" s="220" t="e">
        <f t="shared" si="17"/>
        <v>#N/A</v>
      </c>
      <c r="N69" s="219" t="e">
        <f t="shared" si="24"/>
        <v>#N/A</v>
      </c>
      <c r="O69" s="221"/>
      <c r="P69" s="219" t="e">
        <f t="shared" si="24"/>
        <v>#N/A</v>
      </c>
      <c r="Q69" s="221"/>
      <c r="R69" s="228" t="e">
        <f t="shared" si="3"/>
        <v>#N/A</v>
      </c>
      <c r="S69" s="226"/>
      <c r="T69" s="219" t="e">
        <f t="shared" si="4"/>
        <v>#N/A</v>
      </c>
      <c r="U69" s="220" t="e">
        <f t="shared" si="18"/>
        <v>#N/A</v>
      </c>
      <c r="V69" s="219" t="e">
        <f t="shared" si="5"/>
        <v>#N/A</v>
      </c>
      <c r="W69" s="221"/>
      <c r="X69" s="219" t="e">
        <f t="shared" si="6"/>
        <v>#N/A</v>
      </c>
      <c r="Y69" s="221"/>
      <c r="Z69" s="228" t="e">
        <f t="shared" si="7"/>
        <v>#N/A</v>
      </c>
      <c r="AA69" s="226"/>
      <c r="AB69" s="219" t="e">
        <f t="shared" si="8"/>
        <v>#N/A</v>
      </c>
      <c r="AC69" s="220" t="e">
        <f t="shared" si="19"/>
        <v>#N/A</v>
      </c>
      <c r="AD69" s="219" t="e">
        <f t="shared" si="9"/>
        <v>#N/A</v>
      </c>
      <c r="AE69" s="221"/>
      <c r="AF69" s="219" t="e">
        <f t="shared" si="10"/>
        <v>#N/A</v>
      </c>
      <c r="AG69" s="221"/>
      <c r="AH69" s="228" t="e">
        <f t="shared" si="11"/>
        <v>#N/A</v>
      </c>
      <c r="AI69" s="226"/>
      <c r="AJ69" s="219" t="e">
        <f t="shared" si="12"/>
        <v>#N/A</v>
      </c>
      <c r="AK69" s="220" t="e">
        <f t="shared" si="20"/>
        <v>#N/A</v>
      </c>
      <c r="AL69" s="219" t="e">
        <f t="shared" si="13"/>
        <v>#N/A</v>
      </c>
      <c r="AM69" s="221"/>
      <c r="AN69" s="219" t="e">
        <f t="shared" si="14"/>
        <v>#N/A</v>
      </c>
      <c r="AO69" s="221"/>
      <c r="AP69" s="219" t="e">
        <f t="shared" si="15"/>
        <v>#N/A</v>
      </c>
      <c r="AQ69" s="208"/>
      <c r="AR69" s="222"/>
      <c r="AS69" s="222"/>
      <c r="AT69" s="223" t="e">
        <f>#REF!+#REF!+F69</f>
        <v>#REF!</v>
      </c>
      <c r="AU69" s="224" t="e">
        <f>#REF!+#REF!+J69</f>
        <v>#REF!</v>
      </c>
      <c r="AV69" s="7"/>
      <c r="AW69" s="2"/>
      <c r="AX69" s="3"/>
      <c r="AY69" s="3"/>
      <c r="AZ69" s="3"/>
      <c r="BA69" s="3"/>
      <c r="BB69" s="3"/>
      <c r="BC69" s="3"/>
      <c r="BD69" s="5"/>
      <c r="BE69" s="61"/>
      <c r="BF69" s="61"/>
      <c r="BG69" s="1"/>
      <c r="BH69" s="1"/>
    </row>
    <row r="70" spans="1:60" ht="12.9" customHeight="1" x14ac:dyDescent="0.25">
      <c r="A70" s="210">
        <f>A67+1</f>
        <v>41385</v>
      </c>
      <c r="B70" s="92" t="s">
        <v>149</v>
      </c>
      <c r="C70" s="226"/>
      <c r="D70" s="219" t="e">
        <f t="shared" si="0"/>
        <v>#N/A</v>
      </c>
      <c r="E70" s="220" t="e">
        <f t="shared" si="16"/>
        <v>#N/A</v>
      </c>
      <c r="F70" s="219" t="e">
        <f t="shared" si="0"/>
        <v>#N/A</v>
      </c>
      <c r="G70" s="221"/>
      <c r="H70" s="219" t="e">
        <f t="shared" si="0"/>
        <v>#N/A</v>
      </c>
      <c r="I70" s="221"/>
      <c r="J70" s="228" t="e">
        <f t="shared" si="1"/>
        <v>#N/A</v>
      </c>
      <c r="K70" s="226"/>
      <c r="L70" s="219" t="e">
        <f t="shared" si="24"/>
        <v>#N/A</v>
      </c>
      <c r="M70" s="220" t="e">
        <f t="shared" si="17"/>
        <v>#N/A</v>
      </c>
      <c r="N70" s="219" t="e">
        <f t="shared" si="24"/>
        <v>#N/A</v>
      </c>
      <c r="O70" s="221"/>
      <c r="P70" s="219" t="e">
        <f t="shared" si="24"/>
        <v>#N/A</v>
      </c>
      <c r="Q70" s="221"/>
      <c r="R70" s="228" t="e">
        <f t="shared" si="3"/>
        <v>#N/A</v>
      </c>
      <c r="S70" s="226"/>
      <c r="T70" s="219" t="e">
        <f t="shared" si="4"/>
        <v>#N/A</v>
      </c>
      <c r="U70" s="220" t="e">
        <f t="shared" si="18"/>
        <v>#N/A</v>
      </c>
      <c r="V70" s="219" t="e">
        <f t="shared" si="5"/>
        <v>#N/A</v>
      </c>
      <c r="W70" s="221"/>
      <c r="X70" s="219" t="e">
        <f t="shared" si="6"/>
        <v>#N/A</v>
      </c>
      <c r="Y70" s="221"/>
      <c r="Z70" s="228" t="e">
        <f t="shared" si="7"/>
        <v>#N/A</v>
      </c>
      <c r="AA70" s="226"/>
      <c r="AB70" s="219" t="e">
        <f t="shared" si="8"/>
        <v>#N/A</v>
      </c>
      <c r="AC70" s="220" t="e">
        <f t="shared" si="19"/>
        <v>#N/A</v>
      </c>
      <c r="AD70" s="219" t="e">
        <f t="shared" si="9"/>
        <v>#N/A</v>
      </c>
      <c r="AE70" s="221"/>
      <c r="AF70" s="219" t="e">
        <f t="shared" si="10"/>
        <v>#N/A</v>
      </c>
      <c r="AG70" s="221"/>
      <c r="AH70" s="228" t="e">
        <f t="shared" si="11"/>
        <v>#N/A</v>
      </c>
      <c r="AI70" s="226"/>
      <c r="AJ70" s="219" t="e">
        <f t="shared" si="12"/>
        <v>#N/A</v>
      </c>
      <c r="AK70" s="220" t="e">
        <f t="shared" si="20"/>
        <v>#N/A</v>
      </c>
      <c r="AL70" s="219" t="e">
        <f t="shared" si="13"/>
        <v>#N/A</v>
      </c>
      <c r="AM70" s="221"/>
      <c r="AN70" s="219" t="e">
        <f t="shared" si="14"/>
        <v>#N/A</v>
      </c>
      <c r="AO70" s="221"/>
      <c r="AP70" s="219" t="e">
        <f t="shared" si="15"/>
        <v>#N/A</v>
      </c>
      <c r="AQ70" s="208"/>
      <c r="AR70" s="222"/>
      <c r="AS70" s="222"/>
      <c r="AT70" s="223" t="e">
        <f>#REF!+#REF!+F70</f>
        <v>#REF!</v>
      </c>
      <c r="AU70" s="224" t="e">
        <f>#REF!+#REF!+J70</f>
        <v>#REF!</v>
      </c>
      <c r="AV70" s="7"/>
      <c r="AW70" s="2"/>
      <c r="AX70" s="3"/>
      <c r="AY70" s="3"/>
      <c r="AZ70" s="3"/>
      <c r="BA70" s="3"/>
      <c r="BB70" s="3"/>
      <c r="BC70" s="3"/>
      <c r="BD70" s="5"/>
      <c r="BE70" s="61"/>
      <c r="BF70" s="61"/>
      <c r="BG70" s="1"/>
      <c r="BH70" s="1"/>
    </row>
    <row r="71" spans="1:60" ht="12.9" customHeight="1" x14ac:dyDescent="0.25">
      <c r="A71" s="211"/>
      <c r="B71" s="92" t="s">
        <v>32</v>
      </c>
      <c r="C71" s="226"/>
      <c r="D71" s="219" t="e">
        <f t="shared" si="0"/>
        <v>#N/A</v>
      </c>
      <c r="E71" s="220" t="e">
        <f t="shared" si="16"/>
        <v>#N/A</v>
      </c>
      <c r="F71" s="219" t="e">
        <f t="shared" si="0"/>
        <v>#N/A</v>
      </c>
      <c r="G71" s="221"/>
      <c r="H71" s="219" t="e">
        <f t="shared" si="0"/>
        <v>#N/A</v>
      </c>
      <c r="I71" s="221"/>
      <c r="J71" s="228" t="e">
        <f t="shared" si="1"/>
        <v>#N/A</v>
      </c>
      <c r="K71" s="226"/>
      <c r="L71" s="219" t="e">
        <f t="shared" si="24"/>
        <v>#N/A</v>
      </c>
      <c r="M71" s="220" t="e">
        <f t="shared" si="17"/>
        <v>#N/A</v>
      </c>
      <c r="N71" s="219" t="e">
        <f t="shared" si="24"/>
        <v>#N/A</v>
      </c>
      <c r="O71" s="221"/>
      <c r="P71" s="219" t="e">
        <f t="shared" si="24"/>
        <v>#N/A</v>
      </c>
      <c r="Q71" s="221"/>
      <c r="R71" s="228" t="e">
        <f t="shared" si="3"/>
        <v>#N/A</v>
      </c>
      <c r="S71" s="226"/>
      <c r="T71" s="219" t="e">
        <f t="shared" si="4"/>
        <v>#N/A</v>
      </c>
      <c r="U71" s="220" t="e">
        <f t="shared" si="18"/>
        <v>#N/A</v>
      </c>
      <c r="V71" s="219" t="e">
        <f t="shared" si="5"/>
        <v>#N/A</v>
      </c>
      <c r="W71" s="221"/>
      <c r="X71" s="219" t="e">
        <f t="shared" si="6"/>
        <v>#N/A</v>
      </c>
      <c r="Y71" s="221"/>
      <c r="Z71" s="228" t="e">
        <f t="shared" si="7"/>
        <v>#N/A</v>
      </c>
      <c r="AA71" s="226"/>
      <c r="AB71" s="219" t="e">
        <f t="shared" si="8"/>
        <v>#N/A</v>
      </c>
      <c r="AC71" s="220" t="e">
        <f t="shared" si="19"/>
        <v>#N/A</v>
      </c>
      <c r="AD71" s="219" t="e">
        <f t="shared" si="9"/>
        <v>#N/A</v>
      </c>
      <c r="AE71" s="221"/>
      <c r="AF71" s="219" t="e">
        <f t="shared" si="10"/>
        <v>#N/A</v>
      </c>
      <c r="AG71" s="221"/>
      <c r="AH71" s="228" t="e">
        <f t="shared" si="11"/>
        <v>#N/A</v>
      </c>
      <c r="AI71" s="226"/>
      <c r="AJ71" s="219" t="e">
        <f t="shared" si="12"/>
        <v>#N/A</v>
      </c>
      <c r="AK71" s="220" t="e">
        <f t="shared" si="20"/>
        <v>#N/A</v>
      </c>
      <c r="AL71" s="219" t="e">
        <f t="shared" si="13"/>
        <v>#N/A</v>
      </c>
      <c r="AM71" s="221"/>
      <c r="AN71" s="219" t="e">
        <f t="shared" si="14"/>
        <v>#N/A</v>
      </c>
      <c r="AO71" s="221"/>
      <c r="AP71" s="219" t="e">
        <f t="shared" si="15"/>
        <v>#N/A</v>
      </c>
      <c r="AQ71" s="208"/>
      <c r="AR71" s="222" t="e">
        <f>SUM(E69:E71,M69:M71,U69:U71,AC69:AC71,AK69:AK71)</f>
        <v>#N/A</v>
      </c>
      <c r="AS71" s="222" t="e">
        <f>#REF!+#REF!+#REF!+#REF!+I71+I69</f>
        <v>#REF!</v>
      </c>
      <c r="AT71" s="223" t="e">
        <f>#REF!+#REF!+F71</f>
        <v>#REF!</v>
      </c>
      <c r="AU71" s="224" t="e">
        <f>#REF!+#REF!+J71</f>
        <v>#REF!</v>
      </c>
      <c r="AV71" s="7"/>
      <c r="AW71" s="3"/>
      <c r="AX71" s="3"/>
      <c r="AY71" s="3"/>
      <c r="AZ71" s="3"/>
      <c r="BA71" s="3"/>
      <c r="BB71" s="3"/>
      <c r="BC71" s="6"/>
      <c r="BD71" s="61"/>
      <c r="BE71" s="61"/>
      <c r="BF71" s="61"/>
      <c r="BG71" s="1"/>
      <c r="BH71" s="1"/>
    </row>
    <row r="72" spans="1:60" ht="12.9" customHeight="1" x14ac:dyDescent="0.25">
      <c r="A72" s="209"/>
      <c r="B72" s="92" t="s">
        <v>17</v>
      </c>
      <c r="C72" s="226"/>
      <c r="D72" s="219" t="e">
        <f t="shared" si="0"/>
        <v>#N/A</v>
      </c>
      <c r="E72" s="220" t="e">
        <f t="shared" si="16"/>
        <v>#N/A</v>
      </c>
      <c r="F72" s="219" t="e">
        <f t="shared" si="0"/>
        <v>#N/A</v>
      </c>
      <c r="G72" s="221"/>
      <c r="H72" s="219" t="e">
        <f t="shared" si="0"/>
        <v>#N/A</v>
      </c>
      <c r="I72" s="221"/>
      <c r="J72" s="228" t="e">
        <f t="shared" si="1"/>
        <v>#N/A</v>
      </c>
      <c r="K72" s="226"/>
      <c r="L72" s="219" t="e">
        <f t="shared" si="24"/>
        <v>#N/A</v>
      </c>
      <c r="M72" s="220" t="e">
        <f t="shared" si="17"/>
        <v>#N/A</v>
      </c>
      <c r="N72" s="219" t="e">
        <f t="shared" si="24"/>
        <v>#N/A</v>
      </c>
      <c r="O72" s="221"/>
      <c r="P72" s="219" t="e">
        <f t="shared" si="24"/>
        <v>#N/A</v>
      </c>
      <c r="Q72" s="221"/>
      <c r="R72" s="228" t="e">
        <f t="shared" si="3"/>
        <v>#N/A</v>
      </c>
      <c r="S72" s="226"/>
      <c r="T72" s="219" t="e">
        <f t="shared" si="4"/>
        <v>#N/A</v>
      </c>
      <c r="U72" s="220" t="e">
        <f t="shared" si="18"/>
        <v>#N/A</v>
      </c>
      <c r="V72" s="219" t="e">
        <f t="shared" si="5"/>
        <v>#N/A</v>
      </c>
      <c r="W72" s="221"/>
      <c r="X72" s="219" t="e">
        <f t="shared" si="6"/>
        <v>#N/A</v>
      </c>
      <c r="Y72" s="221"/>
      <c r="Z72" s="228" t="e">
        <f t="shared" si="7"/>
        <v>#N/A</v>
      </c>
      <c r="AA72" s="226"/>
      <c r="AB72" s="219" t="e">
        <f t="shared" si="8"/>
        <v>#N/A</v>
      </c>
      <c r="AC72" s="220" t="e">
        <f t="shared" si="19"/>
        <v>#N/A</v>
      </c>
      <c r="AD72" s="219" t="e">
        <f t="shared" si="9"/>
        <v>#N/A</v>
      </c>
      <c r="AE72" s="221"/>
      <c r="AF72" s="219" t="e">
        <f t="shared" si="10"/>
        <v>#N/A</v>
      </c>
      <c r="AG72" s="221"/>
      <c r="AH72" s="228" t="e">
        <f t="shared" si="11"/>
        <v>#N/A</v>
      </c>
      <c r="AI72" s="226"/>
      <c r="AJ72" s="219" t="e">
        <f t="shared" si="12"/>
        <v>#N/A</v>
      </c>
      <c r="AK72" s="220" t="e">
        <f t="shared" si="20"/>
        <v>#N/A</v>
      </c>
      <c r="AL72" s="219" t="e">
        <f t="shared" si="13"/>
        <v>#N/A</v>
      </c>
      <c r="AM72" s="221"/>
      <c r="AN72" s="219" t="e">
        <f t="shared" si="14"/>
        <v>#N/A</v>
      </c>
      <c r="AO72" s="221"/>
      <c r="AP72" s="219" t="e">
        <f t="shared" si="15"/>
        <v>#N/A</v>
      </c>
      <c r="AQ72" s="208"/>
      <c r="AR72" s="222"/>
      <c r="AS72" s="222"/>
      <c r="AT72" s="223" t="e">
        <f>#REF!+#REF!+F72</f>
        <v>#REF!</v>
      </c>
      <c r="AU72" s="224" t="e">
        <f>#REF!+#REF!+J72</f>
        <v>#REF!</v>
      </c>
      <c r="AV72" s="7"/>
      <c r="AW72" s="3"/>
      <c r="AX72" s="3"/>
      <c r="AY72" s="3"/>
      <c r="AZ72" s="3"/>
      <c r="BA72" s="3"/>
      <c r="BB72" s="3"/>
      <c r="BC72" s="6"/>
      <c r="BD72" s="61"/>
      <c r="BE72" s="61"/>
      <c r="BF72" s="61"/>
      <c r="BG72" s="1"/>
      <c r="BH72" s="1"/>
    </row>
    <row r="73" spans="1:60" ht="12.9" customHeight="1" x14ac:dyDescent="0.25">
      <c r="A73" s="210">
        <f>A70+1</f>
        <v>41386</v>
      </c>
      <c r="B73" s="92" t="s">
        <v>149</v>
      </c>
      <c r="C73" s="226"/>
      <c r="D73" s="219" t="e">
        <f t="shared" ref="D73:D101" si="25">IF(C73="",#N/A,D72+C73)</f>
        <v>#N/A</v>
      </c>
      <c r="E73" s="220" t="e">
        <f t="shared" si="16"/>
        <v>#N/A</v>
      </c>
      <c r="F73" s="219" t="e">
        <f t="shared" ref="F73:F101" si="26">IF(E73="",#N/A,F72+E73)</f>
        <v>#N/A</v>
      </c>
      <c r="G73" s="221"/>
      <c r="H73" s="219" t="e">
        <f t="shared" ref="H73:H101" si="27">IF(G73="",#N/A,H72+G73)</f>
        <v>#N/A</v>
      </c>
      <c r="I73" s="221"/>
      <c r="J73" s="228" t="e">
        <f t="shared" ref="J73:J101" si="28">IF(I73="",#N/A,J72+I73)</f>
        <v>#N/A</v>
      </c>
      <c r="K73" s="226"/>
      <c r="L73" s="219" t="e">
        <f t="shared" ref="L73:L101" si="29">IF(K73="",#N/A,L72+K73)</f>
        <v>#N/A</v>
      </c>
      <c r="M73" s="220" t="e">
        <f t="shared" si="17"/>
        <v>#N/A</v>
      </c>
      <c r="N73" s="219" t="e">
        <f t="shared" ref="N73:N101" si="30">IF(M73="",#N/A,N72+M73)</f>
        <v>#N/A</v>
      </c>
      <c r="O73" s="221"/>
      <c r="P73" s="219" t="e">
        <f t="shared" ref="P73:P101" si="31">IF(O73="",#N/A,P72+O73)</f>
        <v>#N/A</v>
      </c>
      <c r="Q73" s="221"/>
      <c r="R73" s="228" t="e">
        <f t="shared" ref="R73:R101" si="32">IF(Q73="",#N/A,R72+Q73)</f>
        <v>#N/A</v>
      </c>
      <c r="S73" s="226"/>
      <c r="T73" s="219" t="e">
        <f t="shared" ref="T73:T101" si="33">IF(S73="",#N/A,T72+S73)</f>
        <v>#N/A</v>
      </c>
      <c r="U73" s="220" t="e">
        <f t="shared" si="18"/>
        <v>#N/A</v>
      </c>
      <c r="V73" s="219" t="e">
        <f t="shared" ref="V73:V101" si="34">IF(U73="",#N/A,V72+U73)</f>
        <v>#N/A</v>
      </c>
      <c r="W73" s="221"/>
      <c r="X73" s="219" t="e">
        <f t="shared" ref="X73:X101" si="35">IF(W73="",#N/A,X72+W73)</f>
        <v>#N/A</v>
      </c>
      <c r="Y73" s="221"/>
      <c r="Z73" s="228" t="e">
        <f t="shared" ref="Z73:Z101" si="36">IF(Y73="",#N/A,Z72+Y73)</f>
        <v>#N/A</v>
      </c>
      <c r="AA73" s="226"/>
      <c r="AB73" s="219" t="e">
        <f t="shared" ref="AB73:AB101" si="37">IF(AA73="",#N/A,AB72+AA73)</f>
        <v>#N/A</v>
      </c>
      <c r="AC73" s="220" t="e">
        <f t="shared" si="19"/>
        <v>#N/A</v>
      </c>
      <c r="AD73" s="219" t="e">
        <f t="shared" ref="AD73:AD101" si="38">IF(AC73="",#N/A,AD72+AC73)</f>
        <v>#N/A</v>
      </c>
      <c r="AE73" s="221"/>
      <c r="AF73" s="219" t="e">
        <f t="shared" ref="AF73:AF101" si="39">IF(AE73="",#N/A,AF72+AE73)</f>
        <v>#N/A</v>
      </c>
      <c r="AG73" s="221"/>
      <c r="AH73" s="228" t="e">
        <f t="shared" ref="AH73:AH101" si="40">IF(AG73="",#N/A,AH72+AG73)</f>
        <v>#N/A</v>
      </c>
      <c r="AI73" s="226"/>
      <c r="AJ73" s="219" t="e">
        <f t="shared" ref="AJ73:AJ101" si="41">IF(AI73="",#N/A,AJ72+AI73)</f>
        <v>#N/A</v>
      </c>
      <c r="AK73" s="220" t="e">
        <f t="shared" si="20"/>
        <v>#N/A</v>
      </c>
      <c r="AL73" s="219" t="e">
        <f t="shared" ref="AL73:AL101" si="42">IF(AK73="",#N/A,AL72+AK73)</f>
        <v>#N/A</v>
      </c>
      <c r="AM73" s="221"/>
      <c r="AN73" s="219" t="e">
        <f t="shared" ref="AN73:AN101" si="43">IF(AM73="",#N/A,AN72+AM73)</f>
        <v>#N/A</v>
      </c>
      <c r="AO73" s="221"/>
      <c r="AP73" s="219" t="e">
        <f t="shared" ref="AP73:AP101" si="44">IF(AO73="",#N/A,AP72+AO73)</f>
        <v>#N/A</v>
      </c>
      <c r="AQ73" s="208"/>
      <c r="AR73" s="222"/>
      <c r="AS73" s="222"/>
      <c r="AT73" s="223" t="e">
        <f>#REF!+#REF!+F73</f>
        <v>#REF!</v>
      </c>
      <c r="AU73" s="224" t="e">
        <f>#REF!+#REF!+J73</f>
        <v>#REF!</v>
      </c>
      <c r="AV73" s="7"/>
      <c r="AW73" s="3"/>
      <c r="AX73" s="3"/>
      <c r="AY73" s="3"/>
      <c r="AZ73" s="3"/>
      <c r="BA73" s="3"/>
      <c r="BB73" s="3"/>
      <c r="BC73" s="6"/>
      <c r="BD73" s="61"/>
      <c r="BE73" s="61"/>
      <c r="BF73" s="61"/>
      <c r="BG73" s="1"/>
      <c r="BH73" s="1"/>
    </row>
    <row r="74" spans="1:60" ht="12.9" customHeight="1" x14ac:dyDescent="0.25">
      <c r="A74" s="211"/>
      <c r="B74" s="92" t="s">
        <v>32</v>
      </c>
      <c r="C74" s="226"/>
      <c r="D74" s="219" t="e">
        <f t="shared" si="25"/>
        <v>#N/A</v>
      </c>
      <c r="E74" s="220" t="e">
        <f t="shared" ref="E74:E101" si="45">IF(C74="",#N/A,C74*$C$104)</f>
        <v>#N/A</v>
      </c>
      <c r="F74" s="219" t="e">
        <f t="shared" si="26"/>
        <v>#N/A</v>
      </c>
      <c r="G74" s="221"/>
      <c r="H74" s="219" t="e">
        <f t="shared" si="27"/>
        <v>#N/A</v>
      </c>
      <c r="I74" s="221"/>
      <c r="J74" s="228" t="e">
        <f t="shared" si="28"/>
        <v>#N/A</v>
      </c>
      <c r="K74" s="226"/>
      <c r="L74" s="219" t="e">
        <f t="shared" si="29"/>
        <v>#N/A</v>
      </c>
      <c r="M74" s="220" t="e">
        <f t="shared" ref="M74:M101" si="46">IF(K74="",#N/A,K74*$C$104)</f>
        <v>#N/A</v>
      </c>
      <c r="N74" s="219" t="e">
        <f t="shared" si="30"/>
        <v>#N/A</v>
      </c>
      <c r="O74" s="221"/>
      <c r="P74" s="219" t="e">
        <f t="shared" si="31"/>
        <v>#N/A</v>
      </c>
      <c r="Q74" s="221"/>
      <c r="R74" s="228" t="e">
        <f t="shared" si="32"/>
        <v>#N/A</v>
      </c>
      <c r="S74" s="226"/>
      <c r="T74" s="219" t="e">
        <f t="shared" si="33"/>
        <v>#N/A</v>
      </c>
      <c r="U74" s="220" t="e">
        <f t="shared" ref="U74:U101" si="47">IF(S74="",#N/A,S74*$C$104)</f>
        <v>#N/A</v>
      </c>
      <c r="V74" s="219" t="e">
        <f t="shared" si="34"/>
        <v>#N/A</v>
      </c>
      <c r="W74" s="221"/>
      <c r="X74" s="219" t="e">
        <f t="shared" si="35"/>
        <v>#N/A</v>
      </c>
      <c r="Y74" s="221"/>
      <c r="Z74" s="228" t="e">
        <f t="shared" si="36"/>
        <v>#N/A</v>
      </c>
      <c r="AA74" s="226"/>
      <c r="AB74" s="219" t="e">
        <f t="shared" si="37"/>
        <v>#N/A</v>
      </c>
      <c r="AC74" s="220" t="e">
        <f t="shared" ref="AC74:AC101" si="48">IF(AA74="",#N/A,AA74*$C$104)</f>
        <v>#N/A</v>
      </c>
      <c r="AD74" s="219" t="e">
        <f t="shared" si="38"/>
        <v>#N/A</v>
      </c>
      <c r="AE74" s="221"/>
      <c r="AF74" s="219" t="e">
        <f t="shared" si="39"/>
        <v>#N/A</v>
      </c>
      <c r="AG74" s="221"/>
      <c r="AH74" s="228" t="e">
        <f t="shared" si="40"/>
        <v>#N/A</v>
      </c>
      <c r="AI74" s="226"/>
      <c r="AJ74" s="219" t="e">
        <f t="shared" si="41"/>
        <v>#N/A</v>
      </c>
      <c r="AK74" s="220" t="e">
        <f t="shared" ref="AK74:AK101" si="49">IF(AI74="",#N/A,AI74*$C$104)</f>
        <v>#N/A</v>
      </c>
      <c r="AL74" s="219" t="e">
        <f t="shared" si="42"/>
        <v>#N/A</v>
      </c>
      <c r="AM74" s="221"/>
      <c r="AN74" s="219" t="e">
        <f t="shared" si="43"/>
        <v>#N/A</v>
      </c>
      <c r="AO74" s="221"/>
      <c r="AP74" s="219" t="e">
        <f t="shared" si="44"/>
        <v>#N/A</v>
      </c>
      <c r="AQ74" s="208"/>
      <c r="AR74" s="222" t="e">
        <f>SUM(E72:E74,M72:M74,U72:U74,AC72:AC74,AK72:AK74)</f>
        <v>#N/A</v>
      </c>
      <c r="AS74" s="222" t="e">
        <f>#REF!+#REF!+#REF!+#REF!+I74+I72</f>
        <v>#REF!</v>
      </c>
      <c r="AT74" s="223" t="e">
        <f>#REF!+#REF!+F74</f>
        <v>#REF!</v>
      </c>
      <c r="AU74" s="224" t="e">
        <f>#REF!+#REF!+J74</f>
        <v>#REF!</v>
      </c>
      <c r="AV74" s="7"/>
      <c r="AW74" s="3"/>
      <c r="AX74" s="3"/>
      <c r="AY74" s="3"/>
      <c r="AZ74" s="3"/>
      <c r="BA74" s="3"/>
      <c r="BB74" s="3"/>
      <c r="BC74" s="6"/>
      <c r="BD74" s="61"/>
      <c r="BE74" s="61"/>
      <c r="BF74" s="61"/>
      <c r="BG74" s="1"/>
      <c r="BH74" s="1"/>
    </row>
    <row r="75" spans="1:60" ht="12.9" customHeight="1" x14ac:dyDescent="0.25">
      <c r="A75" s="209"/>
      <c r="B75" s="92" t="s">
        <v>17</v>
      </c>
      <c r="C75" s="226"/>
      <c r="D75" s="219" t="e">
        <f t="shared" si="25"/>
        <v>#N/A</v>
      </c>
      <c r="E75" s="220" t="e">
        <f t="shared" si="45"/>
        <v>#N/A</v>
      </c>
      <c r="F75" s="219" t="e">
        <f t="shared" si="26"/>
        <v>#N/A</v>
      </c>
      <c r="G75" s="221"/>
      <c r="H75" s="219" t="e">
        <f t="shared" si="27"/>
        <v>#N/A</v>
      </c>
      <c r="I75" s="221"/>
      <c r="J75" s="228" t="e">
        <f t="shared" si="28"/>
        <v>#N/A</v>
      </c>
      <c r="K75" s="226"/>
      <c r="L75" s="219" t="e">
        <f t="shared" si="29"/>
        <v>#N/A</v>
      </c>
      <c r="M75" s="220" t="e">
        <f t="shared" si="46"/>
        <v>#N/A</v>
      </c>
      <c r="N75" s="219" t="e">
        <f t="shared" si="30"/>
        <v>#N/A</v>
      </c>
      <c r="O75" s="221"/>
      <c r="P75" s="219" t="e">
        <f t="shared" si="31"/>
        <v>#N/A</v>
      </c>
      <c r="Q75" s="221"/>
      <c r="R75" s="228" t="e">
        <f t="shared" si="32"/>
        <v>#N/A</v>
      </c>
      <c r="S75" s="226"/>
      <c r="T75" s="219" t="e">
        <f t="shared" si="33"/>
        <v>#N/A</v>
      </c>
      <c r="U75" s="220" t="e">
        <f t="shared" si="47"/>
        <v>#N/A</v>
      </c>
      <c r="V75" s="219" t="e">
        <f t="shared" si="34"/>
        <v>#N/A</v>
      </c>
      <c r="W75" s="221"/>
      <c r="X75" s="219" t="e">
        <f t="shared" si="35"/>
        <v>#N/A</v>
      </c>
      <c r="Y75" s="221"/>
      <c r="Z75" s="228" t="e">
        <f t="shared" si="36"/>
        <v>#N/A</v>
      </c>
      <c r="AA75" s="226"/>
      <c r="AB75" s="219" t="e">
        <f t="shared" si="37"/>
        <v>#N/A</v>
      </c>
      <c r="AC75" s="220" t="e">
        <f t="shared" si="48"/>
        <v>#N/A</v>
      </c>
      <c r="AD75" s="219" t="e">
        <f t="shared" si="38"/>
        <v>#N/A</v>
      </c>
      <c r="AE75" s="221"/>
      <c r="AF75" s="219" t="e">
        <f t="shared" si="39"/>
        <v>#N/A</v>
      </c>
      <c r="AG75" s="221"/>
      <c r="AH75" s="228" t="e">
        <f t="shared" si="40"/>
        <v>#N/A</v>
      </c>
      <c r="AI75" s="226"/>
      <c r="AJ75" s="219" t="e">
        <f t="shared" si="41"/>
        <v>#N/A</v>
      </c>
      <c r="AK75" s="220" t="e">
        <f t="shared" si="49"/>
        <v>#N/A</v>
      </c>
      <c r="AL75" s="219" t="e">
        <f t="shared" si="42"/>
        <v>#N/A</v>
      </c>
      <c r="AM75" s="221"/>
      <c r="AN75" s="219" t="e">
        <f t="shared" si="43"/>
        <v>#N/A</v>
      </c>
      <c r="AO75" s="221"/>
      <c r="AP75" s="219" t="e">
        <f t="shared" si="44"/>
        <v>#N/A</v>
      </c>
      <c r="AQ75" s="208"/>
      <c r="AR75" s="222"/>
      <c r="AS75" s="222"/>
      <c r="AT75" s="223" t="e">
        <f>#REF!+#REF!+F75</f>
        <v>#REF!</v>
      </c>
      <c r="AU75" s="224" t="e">
        <f>#REF!+#REF!+J75</f>
        <v>#REF!</v>
      </c>
      <c r="AV75" s="7"/>
      <c r="AW75" s="3"/>
      <c r="AX75" s="3"/>
      <c r="AY75" s="3"/>
      <c r="AZ75" s="3"/>
      <c r="BA75" s="3"/>
      <c r="BB75" s="3"/>
      <c r="BC75" s="6"/>
      <c r="BD75" s="61"/>
      <c r="BE75" s="61"/>
      <c r="BF75" s="61"/>
      <c r="BG75" s="1"/>
      <c r="BH75" s="1"/>
    </row>
    <row r="76" spans="1:60" ht="12.9" customHeight="1" x14ac:dyDescent="0.25">
      <c r="A76" s="210">
        <f>A73+1</f>
        <v>41387</v>
      </c>
      <c r="B76" s="92" t="s">
        <v>149</v>
      </c>
      <c r="C76" s="226"/>
      <c r="D76" s="219" t="e">
        <f t="shared" si="25"/>
        <v>#N/A</v>
      </c>
      <c r="E76" s="220" t="e">
        <f t="shared" si="45"/>
        <v>#N/A</v>
      </c>
      <c r="F76" s="219" t="e">
        <f t="shared" si="26"/>
        <v>#N/A</v>
      </c>
      <c r="G76" s="221"/>
      <c r="H76" s="219" t="e">
        <f t="shared" si="27"/>
        <v>#N/A</v>
      </c>
      <c r="I76" s="221"/>
      <c r="J76" s="228" t="e">
        <f t="shared" si="28"/>
        <v>#N/A</v>
      </c>
      <c r="K76" s="226"/>
      <c r="L76" s="219" t="e">
        <f t="shared" si="29"/>
        <v>#N/A</v>
      </c>
      <c r="M76" s="220" t="e">
        <f t="shared" si="46"/>
        <v>#N/A</v>
      </c>
      <c r="N76" s="219" t="e">
        <f t="shared" si="30"/>
        <v>#N/A</v>
      </c>
      <c r="O76" s="221"/>
      <c r="P76" s="219" t="e">
        <f t="shared" si="31"/>
        <v>#N/A</v>
      </c>
      <c r="Q76" s="221"/>
      <c r="R76" s="228" t="e">
        <f t="shared" si="32"/>
        <v>#N/A</v>
      </c>
      <c r="S76" s="226"/>
      <c r="T76" s="219" t="e">
        <f t="shared" si="33"/>
        <v>#N/A</v>
      </c>
      <c r="U76" s="220" t="e">
        <f t="shared" si="47"/>
        <v>#N/A</v>
      </c>
      <c r="V76" s="219" t="e">
        <f t="shared" si="34"/>
        <v>#N/A</v>
      </c>
      <c r="W76" s="221"/>
      <c r="X76" s="219" t="e">
        <f t="shared" si="35"/>
        <v>#N/A</v>
      </c>
      <c r="Y76" s="221"/>
      <c r="Z76" s="228" t="e">
        <f t="shared" si="36"/>
        <v>#N/A</v>
      </c>
      <c r="AA76" s="226"/>
      <c r="AB76" s="219" t="e">
        <f t="shared" si="37"/>
        <v>#N/A</v>
      </c>
      <c r="AC76" s="220" t="e">
        <f t="shared" si="48"/>
        <v>#N/A</v>
      </c>
      <c r="AD76" s="219" t="e">
        <f t="shared" si="38"/>
        <v>#N/A</v>
      </c>
      <c r="AE76" s="221"/>
      <c r="AF76" s="219" t="e">
        <f t="shared" si="39"/>
        <v>#N/A</v>
      </c>
      <c r="AG76" s="221"/>
      <c r="AH76" s="228" t="e">
        <f t="shared" si="40"/>
        <v>#N/A</v>
      </c>
      <c r="AI76" s="226"/>
      <c r="AJ76" s="219" t="e">
        <f t="shared" si="41"/>
        <v>#N/A</v>
      </c>
      <c r="AK76" s="220" t="e">
        <f t="shared" si="49"/>
        <v>#N/A</v>
      </c>
      <c r="AL76" s="219" t="e">
        <f t="shared" si="42"/>
        <v>#N/A</v>
      </c>
      <c r="AM76" s="221"/>
      <c r="AN76" s="219" t="e">
        <f t="shared" si="43"/>
        <v>#N/A</v>
      </c>
      <c r="AO76" s="221"/>
      <c r="AP76" s="219" t="e">
        <f t="shared" si="44"/>
        <v>#N/A</v>
      </c>
      <c r="AQ76" s="208"/>
      <c r="AR76" s="222"/>
      <c r="AS76" s="222"/>
      <c r="AT76" s="223" t="e">
        <f>#REF!+#REF!+F76</f>
        <v>#REF!</v>
      </c>
      <c r="AU76" s="224" t="e">
        <f>#REF!+#REF!+J76</f>
        <v>#REF!</v>
      </c>
      <c r="AV76" s="7"/>
      <c r="AW76" s="3"/>
      <c r="AX76" s="3"/>
      <c r="AY76" s="3"/>
      <c r="AZ76" s="3"/>
      <c r="BA76" s="3"/>
      <c r="BB76" s="3"/>
      <c r="BC76" s="6"/>
      <c r="BD76" s="61"/>
      <c r="BE76" s="61"/>
      <c r="BF76" s="61"/>
      <c r="BG76" s="1"/>
      <c r="BH76" s="1"/>
    </row>
    <row r="77" spans="1:60" ht="12.9" customHeight="1" x14ac:dyDescent="0.25">
      <c r="A77" s="211"/>
      <c r="B77" s="92" t="s">
        <v>32</v>
      </c>
      <c r="C77" s="226"/>
      <c r="D77" s="219" t="e">
        <f t="shared" si="25"/>
        <v>#N/A</v>
      </c>
      <c r="E77" s="220" t="e">
        <f t="shared" si="45"/>
        <v>#N/A</v>
      </c>
      <c r="F77" s="219" t="e">
        <f t="shared" si="26"/>
        <v>#N/A</v>
      </c>
      <c r="G77" s="221"/>
      <c r="H77" s="219" t="e">
        <f t="shared" si="27"/>
        <v>#N/A</v>
      </c>
      <c r="I77" s="221"/>
      <c r="J77" s="228" t="e">
        <f t="shared" si="28"/>
        <v>#N/A</v>
      </c>
      <c r="K77" s="226"/>
      <c r="L77" s="219" t="e">
        <f t="shared" si="29"/>
        <v>#N/A</v>
      </c>
      <c r="M77" s="220" t="e">
        <f t="shared" si="46"/>
        <v>#N/A</v>
      </c>
      <c r="N77" s="219" t="e">
        <f t="shared" si="30"/>
        <v>#N/A</v>
      </c>
      <c r="O77" s="221"/>
      <c r="P77" s="219" t="e">
        <f t="shared" si="31"/>
        <v>#N/A</v>
      </c>
      <c r="Q77" s="221"/>
      <c r="R77" s="228" t="e">
        <f t="shared" si="32"/>
        <v>#N/A</v>
      </c>
      <c r="S77" s="226"/>
      <c r="T77" s="219" t="e">
        <f t="shared" si="33"/>
        <v>#N/A</v>
      </c>
      <c r="U77" s="220" t="e">
        <f t="shared" si="47"/>
        <v>#N/A</v>
      </c>
      <c r="V77" s="219" t="e">
        <f t="shared" si="34"/>
        <v>#N/A</v>
      </c>
      <c r="W77" s="221"/>
      <c r="X77" s="219" t="e">
        <f t="shared" si="35"/>
        <v>#N/A</v>
      </c>
      <c r="Y77" s="221"/>
      <c r="Z77" s="228" t="e">
        <f t="shared" si="36"/>
        <v>#N/A</v>
      </c>
      <c r="AA77" s="226"/>
      <c r="AB77" s="219" t="e">
        <f t="shared" si="37"/>
        <v>#N/A</v>
      </c>
      <c r="AC77" s="220" t="e">
        <f t="shared" si="48"/>
        <v>#N/A</v>
      </c>
      <c r="AD77" s="219" t="e">
        <f t="shared" si="38"/>
        <v>#N/A</v>
      </c>
      <c r="AE77" s="221"/>
      <c r="AF77" s="219" t="e">
        <f t="shared" si="39"/>
        <v>#N/A</v>
      </c>
      <c r="AG77" s="221"/>
      <c r="AH77" s="228" t="e">
        <f t="shared" si="40"/>
        <v>#N/A</v>
      </c>
      <c r="AI77" s="226"/>
      <c r="AJ77" s="219" t="e">
        <f t="shared" si="41"/>
        <v>#N/A</v>
      </c>
      <c r="AK77" s="220" t="e">
        <f t="shared" si="49"/>
        <v>#N/A</v>
      </c>
      <c r="AL77" s="219" t="e">
        <f t="shared" si="42"/>
        <v>#N/A</v>
      </c>
      <c r="AM77" s="221"/>
      <c r="AN77" s="219" t="e">
        <f t="shared" si="43"/>
        <v>#N/A</v>
      </c>
      <c r="AO77" s="221"/>
      <c r="AP77" s="219" t="e">
        <f t="shared" si="44"/>
        <v>#N/A</v>
      </c>
      <c r="AQ77" s="208"/>
      <c r="AR77" s="222" t="e">
        <f>SUM(E75:E77,M75:M77,U75:U77,AC75:AC77,AK75:AK77)</f>
        <v>#N/A</v>
      </c>
      <c r="AS77" s="222" t="e">
        <f>#REF!+#REF!+#REF!+#REF!+I77+I75</f>
        <v>#REF!</v>
      </c>
      <c r="AT77" s="223" t="e">
        <f>#REF!+#REF!+F77</f>
        <v>#REF!</v>
      </c>
      <c r="AU77" s="224" t="e">
        <f>#REF!+#REF!+J77</f>
        <v>#REF!</v>
      </c>
      <c r="AV77" s="7"/>
      <c r="AW77" s="3"/>
      <c r="AX77" s="3"/>
      <c r="AY77" s="3"/>
      <c r="AZ77" s="3"/>
      <c r="BA77" s="3"/>
      <c r="BB77" s="3"/>
      <c r="BC77" s="6"/>
      <c r="BD77" s="61"/>
      <c r="BE77" s="61"/>
      <c r="BF77" s="61"/>
      <c r="BG77" s="1"/>
      <c r="BH77" s="1"/>
    </row>
    <row r="78" spans="1:60" ht="12.9" customHeight="1" x14ac:dyDescent="0.25">
      <c r="A78" s="209"/>
      <c r="B78" s="92" t="s">
        <v>17</v>
      </c>
      <c r="C78" s="226"/>
      <c r="D78" s="219" t="e">
        <f t="shared" si="25"/>
        <v>#N/A</v>
      </c>
      <c r="E78" s="220" t="e">
        <f t="shared" si="45"/>
        <v>#N/A</v>
      </c>
      <c r="F78" s="219" t="e">
        <f t="shared" si="26"/>
        <v>#N/A</v>
      </c>
      <c r="G78" s="221"/>
      <c r="H78" s="219" t="e">
        <f t="shared" si="27"/>
        <v>#N/A</v>
      </c>
      <c r="I78" s="221"/>
      <c r="J78" s="228" t="e">
        <f t="shared" si="28"/>
        <v>#N/A</v>
      </c>
      <c r="K78" s="226"/>
      <c r="L78" s="219" t="e">
        <f t="shared" si="29"/>
        <v>#N/A</v>
      </c>
      <c r="M78" s="220" t="e">
        <f t="shared" si="46"/>
        <v>#N/A</v>
      </c>
      <c r="N78" s="219" t="e">
        <f t="shared" si="30"/>
        <v>#N/A</v>
      </c>
      <c r="O78" s="221"/>
      <c r="P78" s="219" t="e">
        <f t="shared" si="31"/>
        <v>#N/A</v>
      </c>
      <c r="Q78" s="221"/>
      <c r="R78" s="228" t="e">
        <f t="shared" si="32"/>
        <v>#N/A</v>
      </c>
      <c r="S78" s="226"/>
      <c r="T78" s="219" t="e">
        <f t="shared" si="33"/>
        <v>#N/A</v>
      </c>
      <c r="U78" s="220" t="e">
        <f t="shared" si="47"/>
        <v>#N/A</v>
      </c>
      <c r="V78" s="219" t="e">
        <f t="shared" si="34"/>
        <v>#N/A</v>
      </c>
      <c r="W78" s="221"/>
      <c r="X78" s="219" t="e">
        <f t="shared" si="35"/>
        <v>#N/A</v>
      </c>
      <c r="Y78" s="221"/>
      <c r="Z78" s="228" t="e">
        <f t="shared" si="36"/>
        <v>#N/A</v>
      </c>
      <c r="AA78" s="226"/>
      <c r="AB78" s="219" t="e">
        <f t="shared" si="37"/>
        <v>#N/A</v>
      </c>
      <c r="AC78" s="220" t="e">
        <f t="shared" si="48"/>
        <v>#N/A</v>
      </c>
      <c r="AD78" s="219" t="e">
        <f t="shared" si="38"/>
        <v>#N/A</v>
      </c>
      <c r="AE78" s="221"/>
      <c r="AF78" s="219" t="e">
        <f t="shared" si="39"/>
        <v>#N/A</v>
      </c>
      <c r="AG78" s="221"/>
      <c r="AH78" s="228" t="e">
        <f t="shared" si="40"/>
        <v>#N/A</v>
      </c>
      <c r="AI78" s="226"/>
      <c r="AJ78" s="219" t="e">
        <f t="shared" si="41"/>
        <v>#N/A</v>
      </c>
      <c r="AK78" s="220" t="e">
        <f t="shared" si="49"/>
        <v>#N/A</v>
      </c>
      <c r="AL78" s="219" t="e">
        <f t="shared" si="42"/>
        <v>#N/A</v>
      </c>
      <c r="AM78" s="221"/>
      <c r="AN78" s="219" t="e">
        <f t="shared" si="43"/>
        <v>#N/A</v>
      </c>
      <c r="AO78" s="221"/>
      <c r="AP78" s="219" t="e">
        <f t="shared" si="44"/>
        <v>#N/A</v>
      </c>
      <c r="AQ78" s="208"/>
      <c r="AR78" s="222"/>
      <c r="AS78" s="222"/>
      <c r="AT78" s="223" t="e">
        <f>#REF!+#REF!+F78</f>
        <v>#REF!</v>
      </c>
      <c r="AU78" s="224" t="e">
        <f>#REF!+#REF!+J78</f>
        <v>#REF!</v>
      </c>
      <c r="AV78" s="7"/>
      <c r="AW78" s="3"/>
      <c r="AX78" s="3"/>
      <c r="AY78" s="3"/>
      <c r="AZ78" s="3"/>
      <c r="BA78" s="3"/>
      <c r="BB78" s="3"/>
      <c r="BC78" s="6"/>
      <c r="BD78" s="61"/>
      <c r="BE78" s="61"/>
      <c r="BF78" s="61"/>
      <c r="BG78" s="1"/>
      <c r="BH78" s="1"/>
    </row>
    <row r="79" spans="1:60" ht="12.9" customHeight="1" x14ac:dyDescent="0.25">
      <c r="A79" s="210">
        <f>A76+1</f>
        <v>41388</v>
      </c>
      <c r="B79" s="92" t="s">
        <v>149</v>
      </c>
      <c r="C79" s="226"/>
      <c r="D79" s="219" t="e">
        <f t="shared" si="25"/>
        <v>#N/A</v>
      </c>
      <c r="E79" s="220" t="e">
        <f t="shared" si="45"/>
        <v>#N/A</v>
      </c>
      <c r="F79" s="219" t="e">
        <f t="shared" si="26"/>
        <v>#N/A</v>
      </c>
      <c r="G79" s="221"/>
      <c r="H79" s="219" t="e">
        <f t="shared" si="27"/>
        <v>#N/A</v>
      </c>
      <c r="I79" s="221"/>
      <c r="J79" s="228" t="e">
        <f t="shared" si="28"/>
        <v>#N/A</v>
      </c>
      <c r="K79" s="226"/>
      <c r="L79" s="219" t="e">
        <f t="shared" si="29"/>
        <v>#N/A</v>
      </c>
      <c r="M79" s="220" t="e">
        <f t="shared" si="46"/>
        <v>#N/A</v>
      </c>
      <c r="N79" s="219" t="e">
        <f t="shared" si="30"/>
        <v>#N/A</v>
      </c>
      <c r="O79" s="221"/>
      <c r="P79" s="219" t="e">
        <f t="shared" si="31"/>
        <v>#N/A</v>
      </c>
      <c r="Q79" s="221"/>
      <c r="R79" s="228" t="e">
        <f t="shared" si="32"/>
        <v>#N/A</v>
      </c>
      <c r="S79" s="226"/>
      <c r="T79" s="219" t="e">
        <f t="shared" si="33"/>
        <v>#N/A</v>
      </c>
      <c r="U79" s="220" t="e">
        <f t="shared" si="47"/>
        <v>#N/A</v>
      </c>
      <c r="V79" s="219" t="e">
        <f t="shared" si="34"/>
        <v>#N/A</v>
      </c>
      <c r="W79" s="221"/>
      <c r="X79" s="219" t="e">
        <f t="shared" si="35"/>
        <v>#N/A</v>
      </c>
      <c r="Y79" s="221"/>
      <c r="Z79" s="228" t="e">
        <f t="shared" si="36"/>
        <v>#N/A</v>
      </c>
      <c r="AA79" s="226"/>
      <c r="AB79" s="219" t="e">
        <f t="shared" si="37"/>
        <v>#N/A</v>
      </c>
      <c r="AC79" s="220" t="e">
        <f t="shared" si="48"/>
        <v>#N/A</v>
      </c>
      <c r="AD79" s="219" t="e">
        <f t="shared" si="38"/>
        <v>#N/A</v>
      </c>
      <c r="AE79" s="221"/>
      <c r="AF79" s="219" t="e">
        <f t="shared" si="39"/>
        <v>#N/A</v>
      </c>
      <c r="AG79" s="221"/>
      <c r="AH79" s="228" t="e">
        <f t="shared" si="40"/>
        <v>#N/A</v>
      </c>
      <c r="AI79" s="226"/>
      <c r="AJ79" s="219" t="e">
        <f t="shared" si="41"/>
        <v>#N/A</v>
      </c>
      <c r="AK79" s="220" t="e">
        <f t="shared" si="49"/>
        <v>#N/A</v>
      </c>
      <c r="AL79" s="219" t="e">
        <f t="shared" si="42"/>
        <v>#N/A</v>
      </c>
      <c r="AM79" s="221"/>
      <c r="AN79" s="219" t="e">
        <f t="shared" si="43"/>
        <v>#N/A</v>
      </c>
      <c r="AO79" s="221"/>
      <c r="AP79" s="219" t="e">
        <f t="shared" si="44"/>
        <v>#N/A</v>
      </c>
      <c r="AQ79" s="208"/>
      <c r="AR79" s="222"/>
      <c r="AS79" s="222"/>
      <c r="AT79" s="223" t="e">
        <f>#REF!+#REF!+F79</f>
        <v>#REF!</v>
      </c>
      <c r="AU79" s="224" t="e">
        <f>#REF!+#REF!+J79</f>
        <v>#REF!</v>
      </c>
      <c r="AV79" s="7"/>
      <c r="AW79" s="3"/>
      <c r="AX79" s="3"/>
      <c r="AY79" s="3"/>
      <c r="AZ79" s="3"/>
      <c r="BA79" s="3"/>
      <c r="BB79" s="3"/>
      <c r="BC79" s="6"/>
      <c r="BD79" s="61"/>
      <c r="BE79" s="61"/>
      <c r="BF79" s="61"/>
      <c r="BG79" s="1"/>
      <c r="BH79" s="1"/>
    </row>
    <row r="80" spans="1:60" ht="12.9" customHeight="1" x14ac:dyDescent="0.25">
      <c r="A80" s="211"/>
      <c r="B80" s="92" t="s">
        <v>32</v>
      </c>
      <c r="C80" s="226"/>
      <c r="D80" s="219" t="e">
        <f t="shared" si="25"/>
        <v>#N/A</v>
      </c>
      <c r="E80" s="220" t="e">
        <f t="shared" si="45"/>
        <v>#N/A</v>
      </c>
      <c r="F80" s="219" t="e">
        <f t="shared" si="26"/>
        <v>#N/A</v>
      </c>
      <c r="G80" s="221"/>
      <c r="H80" s="219" t="e">
        <f t="shared" si="27"/>
        <v>#N/A</v>
      </c>
      <c r="I80" s="221"/>
      <c r="J80" s="228" t="e">
        <f t="shared" si="28"/>
        <v>#N/A</v>
      </c>
      <c r="K80" s="226"/>
      <c r="L80" s="219" t="e">
        <f t="shared" si="29"/>
        <v>#N/A</v>
      </c>
      <c r="M80" s="220" t="e">
        <f t="shared" si="46"/>
        <v>#N/A</v>
      </c>
      <c r="N80" s="219" t="e">
        <f t="shared" si="30"/>
        <v>#N/A</v>
      </c>
      <c r="O80" s="221"/>
      <c r="P80" s="219" t="e">
        <f t="shared" si="31"/>
        <v>#N/A</v>
      </c>
      <c r="Q80" s="221"/>
      <c r="R80" s="228" t="e">
        <f t="shared" si="32"/>
        <v>#N/A</v>
      </c>
      <c r="S80" s="226"/>
      <c r="T80" s="219" t="e">
        <f t="shared" si="33"/>
        <v>#N/A</v>
      </c>
      <c r="U80" s="220" t="e">
        <f t="shared" si="47"/>
        <v>#N/A</v>
      </c>
      <c r="V80" s="219" t="e">
        <f t="shared" si="34"/>
        <v>#N/A</v>
      </c>
      <c r="W80" s="221"/>
      <c r="X80" s="219" t="e">
        <f t="shared" si="35"/>
        <v>#N/A</v>
      </c>
      <c r="Y80" s="221"/>
      <c r="Z80" s="228" t="e">
        <f t="shared" si="36"/>
        <v>#N/A</v>
      </c>
      <c r="AA80" s="226"/>
      <c r="AB80" s="219" t="e">
        <f t="shared" si="37"/>
        <v>#N/A</v>
      </c>
      <c r="AC80" s="220" t="e">
        <f t="shared" si="48"/>
        <v>#N/A</v>
      </c>
      <c r="AD80" s="219" t="e">
        <f t="shared" si="38"/>
        <v>#N/A</v>
      </c>
      <c r="AE80" s="221"/>
      <c r="AF80" s="219" t="e">
        <f t="shared" si="39"/>
        <v>#N/A</v>
      </c>
      <c r="AG80" s="221"/>
      <c r="AH80" s="228" t="e">
        <f t="shared" si="40"/>
        <v>#N/A</v>
      </c>
      <c r="AI80" s="226"/>
      <c r="AJ80" s="219" t="e">
        <f t="shared" si="41"/>
        <v>#N/A</v>
      </c>
      <c r="AK80" s="220" t="e">
        <f t="shared" si="49"/>
        <v>#N/A</v>
      </c>
      <c r="AL80" s="219" t="e">
        <f t="shared" si="42"/>
        <v>#N/A</v>
      </c>
      <c r="AM80" s="221"/>
      <c r="AN80" s="219" t="e">
        <f t="shared" si="43"/>
        <v>#N/A</v>
      </c>
      <c r="AO80" s="221"/>
      <c r="AP80" s="219" t="e">
        <f t="shared" si="44"/>
        <v>#N/A</v>
      </c>
      <c r="AQ80" s="208"/>
      <c r="AR80" s="222" t="e">
        <f>SUM(E78:E80,M78:M80,U78:U80,AC78:AC80,AK78:AK80)</f>
        <v>#N/A</v>
      </c>
      <c r="AS80" s="222" t="e">
        <f>#REF!+#REF!+#REF!+#REF!+I80+I78</f>
        <v>#REF!</v>
      </c>
      <c r="AT80" s="223" t="e">
        <f>#REF!+#REF!+F80</f>
        <v>#REF!</v>
      </c>
      <c r="AU80" s="224" t="e">
        <f>#REF!+#REF!+J80</f>
        <v>#REF!</v>
      </c>
      <c r="AV80" s="7"/>
      <c r="AW80" s="3"/>
      <c r="AX80" s="3"/>
      <c r="AY80" s="3"/>
      <c r="AZ80" s="3"/>
      <c r="BA80" s="3"/>
      <c r="BB80" s="3"/>
      <c r="BC80" s="6"/>
      <c r="BD80" s="61"/>
      <c r="BE80" s="61"/>
      <c r="BF80" s="61"/>
      <c r="BG80" s="1"/>
      <c r="BH80" s="1"/>
    </row>
    <row r="81" spans="1:60" ht="12.9" customHeight="1" x14ac:dyDescent="0.25">
      <c r="A81" s="209"/>
      <c r="B81" s="92" t="s">
        <v>17</v>
      </c>
      <c r="C81" s="226"/>
      <c r="D81" s="219" t="e">
        <f t="shared" si="25"/>
        <v>#N/A</v>
      </c>
      <c r="E81" s="220" t="e">
        <f t="shared" si="45"/>
        <v>#N/A</v>
      </c>
      <c r="F81" s="219" t="e">
        <f t="shared" si="26"/>
        <v>#N/A</v>
      </c>
      <c r="G81" s="221"/>
      <c r="H81" s="219" t="e">
        <f t="shared" si="27"/>
        <v>#N/A</v>
      </c>
      <c r="I81" s="221"/>
      <c r="J81" s="228" t="e">
        <f t="shared" si="28"/>
        <v>#N/A</v>
      </c>
      <c r="K81" s="226"/>
      <c r="L81" s="219" t="e">
        <f t="shared" si="29"/>
        <v>#N/A</v>
      </c>
      <c r="M81" s="220" t="e">
        <f t="shared" si="46"/>
        <v>#N/A</v>
      </c>
      <c r="N81" s="219" t="e">
        <f t="shared" si="30"/>
        <v>#N/A</v>
      </c>
      <c r="O81" s="221"/>
      <c r="P81" s="219" t="e">
        <f t="shared" si="31"/>
        <v>#N/A</v>
      </c>
      <c r="Q81" s="221"/>
      <c r="R81" s="228" t="e">
        <f t="shared" si="32"/>
        <v>#N/A</v>
      </c>
      <c r="S81" s="226"/>
      <c r="T81" s="219" t="e">
        <f t="shared" si="33"/>
        <v>#N/A</v>
      </c>
      <c r="U81" s="220" t="e">
        <f t="shared" si="47"/>
        <v>#N/A</v>
      </c>
      <c r="V81" s="219" t="e">
        <f t="shared" si="34"/>
        <v>#N/A</v>
      </c>
      <c r="W81" s="221"/>
      <c r="X81" s="219" t="e">
        <f t="shared" si="35"/>
        <v>#N/A</v>
      </c>
      <c r="Y81" s="221"/>
      <c r="Z81" s="228" t="e">
        <f t="shared" si="36"/>
        <v>#N/A</v>
      </c>
      <c r="AA81" s="226"/>
      <c r="AB81" s="219" t="e">
        <f t="shared" si="37"/>
        <v>#N/A</v>
      </c>
      <c r="AC81" s="220" t="e">
        <f t="shared" si="48"/>
        <v>#N/A</v>
      </c>
      <c r="AD81" s="219" t="e">
        <f t="shared" si="38"/>
        <v>#N/A</v>
      </c>
      <c r="AE81" s="221"/>
      <c r="AF81" s="219" t="e">
        <f t="shared" si="39"/>
        <v>#N/A</v>
      </c>
      <c r="AG81" s="221"/>
      <c r="AH81" s="228" t="e">
        <f t="shared" si="40"/>
        <v>#N/A</v>
      </c>
      <c r="AI81" s="226"/>
      <c r="AJ81" s="219" t="e">
        <f t="shared" si="41"/>
        <v>#N/A</v>
      </c>
      <c r="AK81" s="220" t="e">
        <f t="shared" si="49"/>
        <v>#N/A</v>
      </c>
      <c r="AL81" s="219" t="e">
        <f t="shared" si="42"/>
        <v>#N/A</v>
      </c>
      <c r="AM81" s="221"/>
      <c r="AN81" s="219" t="e">
        <f t="shared" si="43"/>
        <v>#N/A</v>
      </c>
      <c r="AO81" s="221"/>
      <c r="AP81" s="219" t="e">
        <f t="shared" si="44"/>
        <v>#N/A</v>
      </c>
      <c r="AQ81" s="208"/>
      <c r="AR81" s="222"/>
      <c r="AS81" s="222"/>
      <c r="AT81" s="223" t="e">
        <f>#REF!+#REF!+F81</f>
        <v>#REF!</v>
      </c>
      <c r="AU81" s="224" t="e">
        <f>#REF!+#REF!+J81</f>
        <v>#REF!</v>
      </c>
      <c r="AV81" s="7"/>
      <c r="AW81" s="3"/>
      <c r="AX81" s="3"/>
      <c r="AY81" s="3"/>
      <c r="AZ81" s="3"/>
      <c r="BA81" s="3"/>
      <c r="BB81" s="3"/>
      <c r="BC81" s="6"/>
      <c r="BD81" s="61"/>
      <c r="BE81" s="61"/>
      <c r="BF81" s="61"/>
      <c r="BG81" s="1"/>
      <c r="BH81" s="1"/>
    </row>
    <row r="82" spans="1:60" ht="12.9" customHeight="1" x14ac:dyDescent="0.25">
      <c r="A82" s="210">
        <f>A79+1</f>
        <v>41389</v>
      </c>
      <c r="B82" s="92" t="s">
        <v>149</v>
      </c>
      <c r="C82" s="226"/>
      <c r="D82" s="219" t="e">
        <f t="shared" si="25"/>
        <v>#N/A</v>
      </c>
      <c r="E82" s="220" t="e">
        <f t="shared" si="45"/>
        <v>#N/A</v>
      </c>
      <c r="F82" s="219" t="e">
        <f t="shared" si="26"/>
        <v>#N/A</v>
      </c>
      <c r="G82" s="221"/>
      <c r="H82" s="219" t="e">
        <f t="shared" si="27"/>
        <v>#N/A</v>
      </c>
      <c r="I82" s="221"/>
      <c r="J82" s="228" t="e">
        <f t="shared" si="28"/>
        <v>#N/A</v>
      </c>
      <c r="K82" s="226"/>
      <c r="L82" s="219" t="e">
        <f t="shared" si="29"/>
        <v>#N/A</v>
      </c>
      <c r="M82" s="220" t="e">
        <f t="shared" si="46"/>
        <v>#N/A</v>
      </c>
      <c r="N82" s="219" t="e">
        <f t="shared" si="30"/>
        <v>#N/A</v>
      </c>
      <c r="O82" s="221"/>
      <c r="P82" s="219" t="e">
        <f t="shared" si="31"/>
        <v>#N/A</v>
      </c>
      <c r="Q82" s="221"/>
      <c r="R82" s="228" t="e">
        <f t="shared" si="32"/>
        <v>#N/A</v>
      </c>
      <c r="S82" s="226"/>
      <c r="T82" s="219" t="e">
        <f t="shared" si="33"/>
        <v>#N/A</v>
      </c>
      <c r="U82" s="220" t="e">
        <f t="shared" si="47"/>
        <v>#N/A</v>
      </c>
      <c r="V82" s="219" t="e">
        <f t="shared" si="34"/>
        <v>#N/A</v>
      </c>
      <c r="W82" s="221"/>
      <c r="X82" s="219" t="e">
        <f t="shared" si="35"/>
        <v>#N/A</v>
      </c>
      <c r="Y82" s="221"/>
      <c r="Z82" s="228" t="e">
        <f t="shared" si="36"/>
        <v>#N/A</v>
      </c>
      <c r="AA82" s="226"/>
      <c r="AB82" s="219" t="e">
        <f t="shared" si="37"/>
        <v>#N/A</v>
      </c>
      <c r="AC82" s="220" t="e">
        <f t="shared" si="48"/>
        <v>#N/A</v>
      </c>
      <c r="AD82" s="219" t="e">
        <f t="shared" si="38"/>
        <v>#N/A</v>
      </c>
      <c r="AE82" s="221"/>
      <c r="AF82" s="219" t="e">
        <f t="shared" si="39"/>
        <v>#N/A</v>
      </c>
      <c r="AG82" s="221"/>
      <c r="AH82" s="228" t="e">
        <f t="shared" si="40"/>
        <v>#N/A</v>
      </c>
      <c r="AI82" s="226"/>
      <c r="AJ82" s="219" t="e">
        <f t="shared" si="41"/>
        <v>#N/A</v>
      </c>
      <c r="AK82" s="220" t="e">
        <f t="shared" si="49"/>
        <v>#N/A</v>
      </c>
      <c r="AL82" s="219" t="e">
        <f t="shared" si="42"/>
        <v>#N/A</v>
      </c>
      <c r="AM82" s="221"/>
      <c r="AN82" s="219" t="e">
        <f t="shared" si="43"/>
        <v>#N/A</v>
      </c>
      <c r="AO82" s="221"/>
      <c r="AP82" s="219" t="e">
        <f t="shared" si="44"/>
        <v>#N/A</v>
      </c>
      <c r="AQ82" s="208"/>
      <c r="AR82" s="222"/>
      <c r="AS82" s="222"/>
      <c r="AT82" s="223" t="e">
        <f>#REF!+#REF!+F82</f>
        <v>#REF!</v>
      </c>
      <c r="AU82" s="224" t="e">
        <f>#REF!+#REF!+J82</f>
        <v>#REF!</v>
      </c>
      <c r="AV82" s="7"/>
      <c r="AW82" s="3"/>
      <c r="AX82" s="3"/>
      <c r="AY82" s="3"/>
      <c r="AZ82" s="3"/>
      <c r="BA82" s="3"/>
      <c r="BB82" s="3"/>
      <c r="BC82" s="6"/>
      <c r="BD82" s="61"/>
      <c r="BE82" s="61"/>
      <c r="BF82" s="61"/>
      <c r="BG82" s="1"/>
      <c r="BH82" s="1"/>
    </row>
    <row r="83" spans="1:60" ht="12.9" customHeight="1" x14ac:dyDescent="0.25">
      <c r="A83" s="211"/>
      <c r="B83" s="92" t="s">
        <v>32</v>
      </c>
      <c r="C83" s="226"/>
      <c r="D83" s="219" t="e">
        <f t="shared" si="25"/>
        <v>#N/A</v>
      </c>
      <c r="E83" s="220" t="e">
        <f t="shared" si="45"/>
        <v>#N/A</v>
      </c>
      <c r="F83" s="219" t="e">
        <f t="shared" si="26"/>
        <v>#N/A</v>
      </c>
      <c r="G83" s="221"/>
      <c r="H83" s="219" t="e">
        <f t="shared" si="27"/>
        <v>#N/A</v>
      </c>
      <c r="I83" s="221"/>
      <c r="J83" s="228" t="e">
        <f t="shared" si="28"/>
        <v>#N/A</v>
      </c>
      <c r="K83" s="226"/>
      <c r="L83" s="219" t="e">
        <f t="shared" si="29"/>
        <v>#N/A</v>
      </c>
      <c r="M83" s="220" t="e">
        <f t="shared" si="46"/>
        <v>#N/A</v>
      </c>
      <c r="N83" s="219" t="e">
        <f t="shared" si="30"/>
        <v>#N/A</v>
      </c>
      <c r="O83" s="221"/>
      <c r="P83" s="219" t="e">
        <f t="shared" si="31"/>
        <v>#N/A</v>
      </c>
      <c r="Q83" s="221"/>
      <c r="R83" s="228" t="e">
        <f t="shared" si="32"/>
        <v>#N/A</v>
      </c>
      <c r="S83" s="226"/>
      <c r="T83" s="219" t="e">
        <f t="shared" si="33"/>
        <v>#N/A</v>
      </c>
      <c r="U83" s="220" t="e">
        <f t="shared" si="47"/>
        <v>#N/A</v>
      </c>
      <c r="V83" s="219" t="e">
        <f t="shared" si="34"/>
        <v>#N/A</v>
      </c>
      <c r="W83" s="221"/>
      <c r="X83" s="219" t="e">
        <f t="shared" si="35"/>
        <v>#N/A</v>
      </c>
      <c r="Y83" s="221"/>
      <c r="Z83" s="228" t="e">
        <f t="shared" si="36"/>
        <v>#N/A</v>
      </c>
      <c r="AA83" s="226"/>
      <c r="AB83" s="219" t="e">
        <f t="shared" si="37"/>
        <v>#N/A</v>
      </c>
      <c r="AC83" s="220" t="e">
        <f t="shared" si="48"/>
        <v>#N/A</v>
      </c>
      <c r="AD83" s="219" t="e">
        <f t="shared" si="38"/>
        <v>#N/A</v>
      </c>
      <c r="AE83" s="221"/>
      <c r="AF83" s="219" t="e">
        <f t="shared" si="39"/>
        <v>#N/A</v>
      </c>
      <c r="AG83" s="221"/>
      <c r="AH83" s="228" t="e">
        <f t="shared" si="40"/>
        <v>#N/A</v>
      </c>
      <c r="AI83" s="226"/>
      <c r="AJ83" s="219" t="e">
        <f t="shared" si="41"/>
        <v>#N/A</v>
      </c>
      <c r="AK83" s="220" t="e">
        <f t="shared" si="49"/>
        <v>#N/A</v>
      </c>
      <c r="AL83" s="219" t="e">
        <f t="shared" si="42"/>
        <v>#N/A</v>
      </c>
      <c r="AM83" s="221"/>
      <c r="AN83" s="219" t="e">
        <f t="shared" si="43"/>
        <v>#N/A</v>
      </c>
      <c r="AO83" s="221"/>
      <c r="AP83" s="219" t="e">
        <f t="shared" si="44"/>
        <v>#N/A</v>
      </c>
      <c r="AQ83" s="208"/>
      <c r="AR83" s="222" t="e">
        <f>SUM(E81:E83,M81:M83,U81:U83,AC81:AC83,AK81:AK83)</f>
        <v>#N/A</v>
      </c>
      <c r="AS83" s="222" t="e">
        <f>#REF!+#REF!+#REF!+#REF!+I83+I81</f>
        <v>#REF!</v>
      </c>
      <c r="AT83" s="223" t="e">
        <f>#REF!+#REF!+F83</f>
        <v>#REF!</v>
      </c>
      <c r="AU83" s="224" t="e">
        <f>#REF!+#REF!+J83</f>
        <v>#REF!</v>
      </c>
      <c r="AV83" s="7"/>
      <c r="AW83" s="3"/>
      <c r="AX83" s="3"/>
      <c r="AY83" s="3"/>
      <c r="AZ83" s="3"/>
      <c r="BA83" s="3"/>
      <c r="BB83" s="3"/>
      <c r="BC83" s="6"/>
      <c r="BD83" s="61"/>
      <c r="BE83" s="61"/>
      <c r="BF83" s="61"/>
      <c r="BG83" s="1"/>
      <c r="BH83" s="1"/>
    </row>
    <row r="84" spans="1:60" ht="12.9" customHeight="1" x14ac:dyDescent="0.25">
      <c r="A84" s="209"/>
      <c r="B84" s="92" t="s">
        <v>17</v>
      </c>
      <c r="C84" s="226"/>
      <c r="D84" s="219" t="e">
        <f t="shared" si="25"/>
        <v>#N/A</v>
      </c>
      <c r="E84" s="220" t="e">
        <f t="shared" si="45"/>
        <v>#N/A</v>
      </c>
      <c r="F84" s="219" t="e">
        <f t="shared" si="26"/>
        <v>#N/A</v>
      </c>
      <c r="G84" s="221"/>
      <c r="H84" s="219" t="e">
        <f t="shared" si="27"/>
        <v>#N/A</v>
      </c>
      <c r="I84" s="221"/>
      <c r="J84" s="228" t="e">
        <f t="shared" si="28"/>
        <v>#N/A</v>
      </c>
      <c r="K84" s="226"/>
      <c r="L84" s="219" t="e">
        <f t="shared" si="29"/>
        <v>#N/A</v>
      </c>
      <c r="M84" s="220" t="e">
        <f t="shared" si="46"/>
        <v>#N/A</v>
      </c>
      <c r="N84" s="219" t="e">
        <f t="shared" si="30"/>
        <v>#N/A</v>
      </c>
      <c r="O84" s="221"/>
      <c r="P84" s="219" t="e">
        <f t="shared" si="31"/>
        <v>#N/A</v>
      </c>
      <c r="Q84" s="221"/>
      <c r="R84" s="228" t="e">
        <f t="shared" si="32"/>
        <v>#N/A</v>
      </c>
      <c r="S84" s="226"/>
      <c r="T84" s="219" t="e">
        <f t="shared" si="33"/>
        <v>#N/A</v>
      </c>
      <c r="U84" s="220" t="e">
        <f t="shared" si="47"/>
        <v>#N/A</v>
      </c>
      <c r="V84" s="219" t="e">
        <f t="shared" si="34"/>
        <v>#N/A</v>
      </c>
      <c r="W84" s="221"/>
      <c r="X84" s="219" t="e">
        <f t="shared" si="35"/>
        <v>#N/A</v>
      </c>
      <c r="Y84" s="221"/>
      <c r="Z84" s="228" t="e">
        <f t="shared" si="36"/>
        <v>#N/A</v>
      </c>
      <c r="AA84" s="226"/>
      <c r="AB84" s="219" t="e">
        <f t="shared" si="37"/>
        <v>#N/A</v>
      </c>
      <c r="AC84" s="220" t="e">
        <f t="shared" si="48"/>
        <v>#N/A</v>
      </c>
      <c r="AD84" s="219" t="e">
        <f t="shared" si="38"/>
        <v>#N/A</v>
      </c>
      <c r="AE84" s="221"/>
      <c r="AF84" s="219" t="e">
        <f t="shared" si="39"/>
        <v>#N/A</v>
      </c>
      <c r="AG84" s="221"/>
      <c r="AH84" s="228" t="e">
        <f t="shared" si="40"/>
        <v>#N/A</v>
      </c>
      <c r="AI84" s="226"/>
      <c r="AJ84" s="219" t="e">
        <f t="shared" si="41"/>
        <v>#N/A</v>
      </c>
      <c r="AK84" s="220" t="e">
        <f t="shared" si="49"/>
        <v>#N/A</v>
      </c>
      <c r="AL84" s="219" t="e">
        <f t="shared" si="42"/>
        <v>#N/A</v>
      </c>
      <c r="AM84" s="221"/>
      <c r="AN84" s="219" t="e">
        <f t="shared" si="43"/>
        <v>#N/A</v>
      </c>
      <c r="AO84" s="221"/>
      <c r="AP84" s="219" t="e">
        <f t="shared" si="44"/>
        <v>#N/A</v>
      </c>
      <c r="AQ84" s="208"/>
      <c r="AR84" s="222"/>
      <c r="AS84" s="222"/>
      <c r="AT84" s="223" t="e">
        <f>#REF!+#REF!+F84</f>
        <v>#REF!</v>
      </c>
      <c r="AU84" s="224" t="e">
        <f>#REF!+#REF!+J84</f>
        <v>#REF!</v>
      </c>
      <c r="AV84" s="7"/>
      <c r="AW84" s="3"/>
      <c r="AX84" s="3"/>
      <c r="AY84" s="3"/>
      <c r="AZ84" s="3"/>
      <c r="BA84" s="3"/>
      <c r="BB84" s="3"/>
      <c r="BC84" s="6"/>
      <c r="BD84" s="61"/>
      <c r="BE84" s="61"/>
      <c r="BF84" s="61"/>
      <c r="BG84" s="1"/>
      <c r="BH84" s="1"/>
    </row>
    <row r="85" spans="1:60" ht="12.9" customHeight="1" x14ac:dyDescent="0.25">
      <c r="A85" s="210">
        <f>A82+1</f>
        <v>41390</v>
      </c>
      <c r="B85" s="92" t="s">
        <v>149</v>
      </c>
      <c r="C85" s="226"/>
      <c r="D85" s="219" t="e">
        <f t="shared" si="25"/>
        <v>#N/A</v>
      </c>
      <c r="E85" s="220" t="e">
        <f t="shared" si="45"/>
        <v>#N/A</v>
      </c>
      <c r="F85" s="219" t="e">
        <f t="shared" si="26"/>
        <v>#N/A</v>
      </c>
      <c r="G85" s="221"/>
      <c r="H85" s="219" t="e">
        <f t="shared" si="27"/>
        <v>#N/A</v>
      </c>
      <c r="I85" s="221"/>
      <c r="J85" s="228" t="e">
        <f t="shared" si="28"/>
        <v>#N/A</v>
      </c>
      <c r="K85" s="226"/>
      <c r="L85" s="219" t="e">
        <f t="shared" si="29"/>
        <v>#N/A</v>
      </c>
      <c r="M85" s="220" t="e">
        <f t="shared" si="46"/>
        <v>#N/A</v>
      </c>
      <c r="N85" s="219" t="e">
        <f t="shared" si="30"/>
        <v>#N/A</v>
      </c>
      <c r="O85" s="221"/>
      <c r="P85" s="219" t="e">
        <f t="shared" si="31"/>
        <v>#N/A</v>
      </c>
      <c r="Q85" s="221"/>
      <c r="R85" s="228" t="e">
        <f t="shared" si="32"/>
        <v>#N/A</v>
      </c>
      <c r="S85" s="226"/>
      <c r="T85" s="219" t="e">
        <f t="shared" si="33"/>
        <v>#N/A</v>
      </c>
      <c r="U85" s="220" t="e">
        <f t="shared" si="47"/>
        <v>#N/A</v>
      </c>
      <c r="V85" s="219" t="e">
        <f t="shared" si="34"/>
        <v>#N/A</v>
      </c>
      <c r="W85" s="221"/>
      <c r="X85" s="219" t="e">
        <f t="shared" si="35"/>
        <v>#N/A</v>
      </c>
      <c r="Y85" s="221"/>
      <c r="Z85" s="228" t="e">
        <f t="shared" si="36"/>
        <v>#N/A</v>
      </c>
      <c r="AA85" s="226"/>
      <c r="AB85" s="219" t="e">
        <f t="shared" si="37"/>
        <v>#N/A</v>
      </c>
      <c r="AC85" s="220" t="e">
        <f t="shared" si="48"/>
        <v>#N/A</v>
      </c>
      <c r="AD85" s="219" t="e">
        <f t="shared" si="38"/>
        <v>#N/A</v>
      </c>
      <c r="AE85" s="221"/>
      <c r="AF85" s="219" t="e">
        <f t="shared" si="39"/>
        <v>#N/A</v>
      </c>
      <c r="AG85" s="221"/>
      <c r="AH85" s="228" t="e">
        <f t="shared" si="40"/>
        <v>#N/A</v>
      </c>
      <c r="AI85" s="226"/>
      <c r="AJ85" s="219" t="e">
        <f t="shared" si="41"/>
        <v>#N/A</v>
      </c>
      <c r="AK85" s="220" t="e">
        <f t="shared" si="49"/>
        <v>#N/A</v>
      </c>
      <c r="AL85" s="219" t="e">
        <f t="shared" si="42"/>
        <v>#N/A</v>
      </c>
      <c r="AM85" s="221"/>
      <c r="AN85" s="219" t="e">
        <f t="shared" si="43"/>
        <v>#N/A</v>
      </c>
      <c r="AO85" s="221"/>
      <c r="AP85" s="219" t="e">
        <f t="shared" si="44"/>
        <v>#N/A</v>
      </c>
      <c r="AQ85" s="208"/>
      <c r="AR85" s="222"/>
      <c r="AS85" s="222"/>
      <c r="AT85" s="223" t="e">
        <f>#REF!+#REF!+F85</f>
        <v>#REF!</v>
      </c>
      <c r="AU85" s="224" t="e">
        <f>#REF!+#REF!+J85</f>
        <v>#REF!</v>
      </c>
      <c r="AV85" s="7"/>
      <c r="AW85" s="3"/>
      <c r="AX85" s="3"/>
      <c r="AY85" s="3"/>
      <c r="AZ85" s="3"/>
      <c r="BA85" s="3"/>
      <c r="BB85" s="3"/>
      <c r="BC85" s="6"/>
      <c r="BD85" s="61"/>
      <c r="BE85" s="61"/>
      <c r="BF85" s="61"/>
      <c r="BG85" s="1"/>
      <c r="BH85" s="1"/>
    </row>
    <row r="86" spans="1:60" ht="12.9" customHeight="1" x14ac:dyDescent="0.25">
      <c r="A86" s="211"/>
      <c r="B86" s="92" t="s">
        <v>32</v>
      </c>
      <c r="C86" s="226"/>
      <c r="D86" s="219" t="e">
        <f t="shared" si="25"/>
        <v>#N/A</v>
      </c>
      <c r="E86" s="220" t="e">
        <f t="shared" si="45"/>
        <v>#N/A</v>
      </c>
      <c r="F86" s="219" t="e">
        <f t="shared" si="26"/>
        <v>#N/A</v>
      </c>
      <c r="G86" s="221"/>
      <c r="H86" s="219" t="e">
        <f t="shared" si="27"/>
        <v>#N/A</v>
      </c>
      <c r="I86" s="221"/>
      <c r="J86" s="228" t="e">
        <f t="shared" si="28"/>
        <v>#N/A</v>
      </c>
      <c r="K86" s="226"/>
      <c r="L86" s="219" t="e">
        <f t="shared" si="29"/>
        <v>#N/A</v>
      </c>
      <c r="M86" s="220" t="e">
        <f t="shared" si="46"/>
        <v>#N/A</v>
      </c>
      <c r="N86" s="219" t="e">
        <f t="shared" si="30"/>
        <v>#N/A</v>
      </c>
      <c r="O86" s="221"/>
      <c r="P86" s="219" t="e">
        <f t="shared" si="31"/>
        <v>#N/A</v>
      </c>
      <c r="Q86" s="221"/>
      <c r="R86" s="228" t="e">
        <f t="shared" si="32"/>
        <v>#N/A</v>
      </c>
      <c r="S86" s="226"/>
      <c r="T86" s="219" t="e">
        <f t="shared" si="33"/>
        <v>#N/A</v>
      </c>
      <c r="U86" s="220" t="e">
        <f t="shared" si="47"/>
        <v>#N/A</v>
      </c>
      <c r="V86" s="219" t="e">
        <f t="shared" si="34"/>
        <v>#N/A</v>
      </c>
      <c r="W86" s="221"/>
      <c r="X86" s="219" t="e">
        <f t="shared" si="35"/>
        <v>#N/A</v>
      </c>
      <c r="Y86" s="221"/>
      <c r="Z86" s="228" t="e">
        <f t="shared" si="36"/>
        <v>#N/A</v>
      </c>
      <c r="AA86" s="226"/>
      <c r="AB86" s="219" t="e">
        <f t="shared" si="37"/>
        <v>#N/A</v>
      </c>
      <c r="AC86" s="220" t="e">
        <f t="shared" si="48"/>
        <v>#N/A</v>
      </c>
      <c r="AD86" s="219" t="e">
        <f t="shared" si="38"/>
        <v>#N/A</v>
      </c>
      <c r="AE86" s="221"/>
      <c r="AF86" s="219" t="e">
        <f t="shared" si="39"/>
        <v>#N/A</v>
      </c>
      <c r="AG86" s="221"/>
      <c r="AH86" s="228" t="e">
        <f t="shared" si="40"/>
        <v>#N/A</v>
      </c>
      <c r="AI86" s="226"/>
      <c r="AJ86" s="219" t="e">
        <f t="shared" si="41"/>
        <v>#N/A</v>
      </c>
      <c r="AK86" s="220" t="e">
        <f t="shared" si="49"/>
        <v>#N/A</v>
      </c>
      <c r="AL86" s="219" t="e">
        <f t="shared" si="42"/>
        <v>#N/A</v>
      </c>
      <c r="AM86" s="221"/>
      <c r="AN86" s="219" t="e">
        <f t="shared" si="43"/>
        <v>#N/A</v>
      </c>
      <c r="AO86" s="221"/>
      <c r="AP86" s="219" t="e">
        <f t="shared" si="44"/>
        <v>#N/A</v>
      </c>
      <c r="AQ86" s="208"/>
      <c r="AR86" s="222" t="e">
        <f>SUM(E84:E86,M84:M86,U84:U86,AC84:AC86,AK84:AK86)</f>
        <v>#N/A</v>
      </c>
      <c r="AS86" s="222" t="e">
        <f>#REF!+#REF!+#REF!+#REF!+I86+I84</f>
        <v>#REF!</v>
      </c>
      <c r="AT86" s="223" t="e">
        <f>#REF!+#REF!+F86</f>
        <v>#REF!</v>
      </c>
      <c r="AU86" s="224" t="e">
        <f>#REF!+#REF!+J86</f>
        <v>#REF!</v>
      </c>
      <c r="AV86" s="7"/>
      <c r="AW86" s="3"/>
      <c r="AX86" s="3"/>
      <c r="AY86" s="3"/>
      <c r="AZ86" s="3"/>
      <c r="BA86" s="3"/>
      <c r="BB86" s="3"/>
      <c r="BC86" s="6"/>
      <c r="BD86" s="61"/>
      <c r="BE86" s="61"/>
      <c r="BF86" s="61"/>
      <c r="BG86" s="1"/>
      <c r="BH86" s="1"/>
    </row>
    <row r="87" spans="1:60" ht="12.9" customHeight="1" x14ac:dyDescent="0.25">
      <c r="A87" s="209"/>
      <c r="B87" s="92" t="s">
        <v>17</v>
      </c>
      <c r="C87" s="226"/>
      <c r="D87" s="219" t="e">
        <f t="shared" si="25"/>
        <v>#N/A</v>
      </c>
      <c r="E87" s="220" t="e">
        <f t="shared" si="45"/>
        <v>#N/A</v>
      </c>
      <c r="F87" s="219" t="e">
        <f t="shared" si="26"/>
        <v>#N/A</v>
      </c>
      <c r="G87" s="221"/>
      <c r="H87" s="219" t="e">
        <f t="shared" si="27"/>
        <v>#N/A</v>
      </c>
      <c r="I87" s="221"/>
      <c r="J87" s="228" t="e">
        <f t="shared" si="28"/>
        <v>#N/A</v>
      </c>
      <c r="K87" s="226"/>
      <c r="L87" s="219" t="e">
        <f t="shared" si="29"/>
        <v>#N/A</v>
      </c>
      <c r="M87" s="220" t="e">
        <f t="shared" si="46"/>
        <v>#N/A</v>
      </c>
      <c r="N87" s="219" t="e">
        <f t="shared" si="30"/>
        <v>#N/A</v>
      </c>
      <c r="O87" s="221"/>
      <c r="P87" s="219" t="e">
        <f t="shared" si="31"/>
        <v>#N/A</v>
      </c>
      <c r="Q87" s="221"/>
      <c r="R87" s="228" t="e">
        <f t="shared" si="32"/>
        <v>#N/A</v>
      </c>
      <c r="S87" s="226"/>
      <c r="T87" s="219" t="e">
        <f t="shared" si="33"/>
        <v>#N/A</v>
      </c>
      <c r="U87" s="220" t="e">
        <f t="shared" si="47"/>
        <v>#N/A</v>
      </c>
      <c r="V87" s="219" t="e">
        <f t="shared" si="34"/>
        <v>#N/A</v>
      </c>
      <c r="W87" s="221"/>
      <c r="X87" s="219" t="e">
        <f t="shared" si="35"/>
        <v>#N/A</v>
      </c>
      <c r="Y87" s="221"/>
      <c r="Z87" s="228" t="e">
        <f t="shared" si="36"/>
        <v>#N/A</v>
      </c>
      <c r="AA87" s="226"/>
      <c r="AB87" s="219" t="e">
        <f t="shared" si="37"/>
        <v>#N/A</v>
      </c>
      <c r="AC87" s="220" t="e">
        <f t="shared" si="48"/>
        <v>#N/A</v>
      </c>
      <c r="AD87" s="219" t="e">
        <f t="shared" si="38"/>
        <v>#N/A</v>
      </c>
      <c r="AE87" s="221"/>
      <c r="AF87" s="219" t="e">
        <f t="shared" si="39"/>
        <v>#N/A</v>
      </c>
      <c r="AG87" s="221"/>
      <c r="AH87" s="228" t="e">
        <f t="shared" si="40"/>
        <v>#N/A</v>
      </c>
      <c r="AI87" s="226"/>
      <c r="AJ87" s="219" t="e">
        <f t="shared" si="41"/>
        <v>#N/A</v>
      </c>
      <c r="AK87" s="220" t="e">
        <f t="shared" si="49"/>
        <v>#N/A</v>
      </c>
      <c r="AL87" s="219" t="e">
        <f t="shared" si="42"/>
        <v>#N/A</v>
      </c>
      <c r="AM87" s="221"/>
      <c r="AN87" s="219" t="e">
        <f t="shared" si="43"/>
        <v>#N/A</v>
      </c>
      <c r="AO87" s="221"/>
      <c r="AP87" s="219" t="e">
        <f t="shared" si="44"/>
        <v>#N/A</v>
      </c>
      <c r="AQ87" s="208"/>
      <c r="AR87" s="222"/>
      <c r="AS87" s="222"/>
      <c r="AT87" s="223" t="e">
        <f>#REF!+#REF!+F87</f>
        <v>#REF!</v>
      </c>
      <c r="AU87" s="224" t="e">
        <f>#REF!+#REF!+J87</f>
        <v>#REF!</v>
      </c>
      <c r="AV87" s="7"/>
      <c r="AW87" s="3"/>
      <c r="AX87" s="3"/>
      <c r="AY87" s="3"/>
      <c r="AZ87" s="3"/>
      <c r="BA87" s="3"/>
      <c r="BB87" s="3"/>
      <c r="BC87" s="6"/>
      <c r="BD87" s="61"/>
      <c r="BE87" s="61"/>
      <c r="BF87" s="61"/>
      <c r="BG87" s="1"/>
      <c r="BH87" s="1"/>
    </row>
    <row r="88" spans="1:60" ht="12.9" customHeight="1" x14ac:dyDescent="0.25">
      <c r="A88" s="210">
        <f>A85+1</f>
        <v>41391</v>
      </c>
      <c r="B88" s="92" t="s">
        <v>149</v>
      </c>
      <c r="C88" s="226"/>
      <c r="D88" s="219" t="e">
        <f t="shared" si="25"/>
        <v>#N/A</v>
      </c>
      <c r="E88" s="220" t="e">
        <f t="shared" si="45"/>
        <v>#N/A</v>
      </c>
      <c r="F88" s="219" t="e">
        <f t="shared" si="26"/>
        <v>#N/A</v>
      </c>
      <c r="G88" s="221"/>
      <c r="H88" s="219" t="e">
        <f t="shared" si="27"/>
        <v>#N/A</v>
      </c>
      <c r="I88" s="221"/>
      <c r="J88" s="228" t="e">
        <f t="shared" si="28"/>
        <v>#N/A</v>
      </c>
      <c r="K88" s="226"/>
      <c r="L88" s="219" t="e">
        <f t="shared" si="29"/>
        <v>#N/A</v>
      </c>
      <c r="M88" s="220" t="e">
        <f t="shared" si="46"/>
        <v>#N/A</v>
      </c>
      <c r="N88" s="219" t="e">
        <f t="shared" si="30"/>
        <v>#N/A</v>
      </c>
      <c r="O88" s="221"/>
      <c r="P88" s="219" t="e">
        <f t="shared" si="31"/>
        <v>#N/A</v>
      </c>
      <c r="Q88" s="221"/>
      <c r="R88" s="228" t="e">
        <f t="shared" si="32"/>
        <v>#N/A</v>
      </c>
      <c r="S88" s="226"/>
      <c r="T88" s="219" t="e">
        <f t="shared" si="33"/>
        <v>#N/A</v>
      </c>
      <c r="U88" s="220" t="e">
        <f t="shared" si="47"/>
        <v>#N/A</v>
      </c>
      <c r="V88" s="219" t="e">
        <f t="shared" si="34"/>
        <v>#N/A</v>
      </c>
      <c r="W88" s="221"/>
      <c r="X88" s="219" t="e">
        <f t="shared" si="35"/>
        <v>#N/A</v>
      </c>
      <c r="Y88" s="221"/>
      <c r="Z88" s="228" t="e">
        <f t="shared" si="36"/>
        <v>#N/A</v>
      </c>
      <c r="AA88" s="226"/>
      <c r="AB88" s="219" t="e">
        <f t="shared" si="37"/>
        <v>#N/A</v>
      </c>
      <c r="AC88" s="220" t="e">
        <f t="shared" si="48"/>
        <v>#N/A</v>
      </c>
      <c r="AD88" s="219" t="e">
        <f t="shared" si="38"/>
        <v>#N/A</v>
      </c>
      <c r="AE88" s="221"/>
      <c r="AF88" s="219" t="e">
        <f t="shared" si="39"/>
        <v>#N/A</v>
      </c>
      <c r="AG88" s="221"/>
      <c r="AH88" s="228" t="e">
        <f t="shared" si="40"/>
        <v>#N/A</v>
      </c>
      <c r="AI88" s="226"/>
      <c r="AJ88" s="219" t="e">
        <f t="shared" si="41"/>
        <v>#N/A</v>
      </c>
      <c r="AK88" s="220" t="e">
        <f t="shared" si="49"/>
        <v>#N/A</v>
      </c>
      <c r="AL88" s="219" t="e">
        <f t="shared" si="42"/>
        <v>#N/A</v>
      </c>
      <c r="AM88" s="221"/>
      <c r="AN88" s="219" t="e">
        <f t="shared" si="43"/>
        <v>#N/A</v>
      </c>
      <c r="AO88" s="221"/>
      <c r="AP88" s="219" t="e">
        <f t="shared" si="44"/>
        <v>#N/A</v>
      </c>
      <c r="AQ88" s="208"/>
      <c r="AR88" s="222"/>
      <c r="AS88" s="222"/>
      <c r="AT88" s="223" t="e">
        <f>#REF!+#REF!+F88</f>
        <v>#REF!</v>
      </c>
      <c r="AU88" s="224" t="e">
        <f>#REF!+#REF!+J88</f>
        <v>#REF!</v>
      </c>
      <c r="AV88" s="7"/>
      <c r="AW88" s="3"/>
      <c r="AX88" s="3"/>
      <c r="AY88" s="3"/>
      <c r="AZ88" s="3"/>
      <c r="BA88" s="3"/>
      <c r="BB88" s="3"/>
      <c r="BC88" s="6"/>
      <c r="BD88" s="61"/>
      <c r="BE88" s="61"/>
      <c r="BF88" s="61"/>
      <c r="BG88" s="1"/>
      <c r="BH88" s="1"/>
    </row>
    <row r="89" spans="1:60" ht="12.9" customHeight="1" x14ac:dyDescent="0.25">
      <c r="A89" s="211"/>
      <c r="B89" s="92" t="s">
        <v>32</v>
      </c>
      <c r="C89" s="226"/>
      <c r="D89" s="219" t="e">
        <f t="shared" si="25"/>
        <v>#N/A</v>
      </c>
      <c r="E89" s="220" t="e">
        <f t="shared" si="45"/>
        <v>#N/A</v>
      </c>
      <c r="F89" s="219" t="e">
        <f t="shared" si="26"/>
        <v>#N/A</v>
      </c>
      <c r="G89" s="221"/>
      <c r="H89" s="219" t="e">
        <f t="shared" si="27"/>
        <v>#N/A</v>
      </c>
      <c r="I89" s="221"/>
      <c r="J89" s="228" t="e">
        <f t="shared" si="28"/>
        <v>#N/A</v>
      </c>
      <c r="K89" s="226"/>
      <c r="L89" s="219" t="e">
        <f t="shared" si="29"/>
        <v>#N/A</v>
      </c>
      <c r="M89" s="220" t="e">
        <f t="shared" si="46"/>
        <v>#N/A</v>
      </c>
      <c r="N89" s="219" t="e">
        <f t="shared" si="30"/>
        <v>#N/A</v>
      </c>
      <c r="O89" s="221"/>
      <c r="P89" s="219" t="e">
        <f t="shared" si="31"/>
        <v>#N/A</v>
      </c>
      <c r="Q89" s="221"/>
      <c r="R89" s="228" t="e">
        <f t="shared" si="32"/>
        <v>#N/A</v>
      </c>
      <c r="S89" s="226"/>
      <c r="T89" s="219" t="e">
        <f t="shared" si="33"/>
        <v>#N/A</v>
      </c>
      <c r="U89" s="220" t="e">
        <f t="shared" si="47"/>
        <v>#N/A</v>
      </c>
      <c r="V89" s="219" t="e">
        <f t="shared" si="34"/>
        <v>#N/A</v>
      </c>
      <c r="W89" s="221"/>
      <c r="X89" s="219" t="e">
        <f t="shared" si="35"/>
        <v>#N/A</v>
      </c>
      <c r="Y89" s="221"/>
      <c r="Z89" s="228" t="e">
        <f t="shared" si="36"/>
        <v>#N/A</v>
      </c>
      <c r="AA89" s="226"/>
      <c r="AB89" s="219" t="e">
        <f t="shared" si="37"/>
        <v>#N/A</v>
      </c>
      <c r="AC89" s="220" t="e">
        <f t="shared" si="48"/>
        <v>#N/A</v>
      </c>
      <c r="AD89" s="219" t="e">
        <f t="shared" si="38"/>
        <v>#N/A</v>
      </c>
      <c r="AE89" s="221"/>
      <c r="AF89" s="219" t="e">
        <f t="shared" si="39"/>
        <v>#N/A</v>
      </c>
      <c r="AG89" s="221"/>
      <c r="AH89" s="228" t="e">
        <f t="shared" si="40"/>
        <v>#N/A</v>
      </c>
      <c r="AI89" s="226"/>
      <c r="AJ89" s="219" t="e">
        <f t="shared" si="41"/>
        <v>#N/A</v>
      </c>
      <c r="AK89" s="220" t="e">
        <f t="shared" si="49"/>
        <v>#N/A</v>
      </c>
      <c r="AL89" s="219" t="e">
        <f t="shared" si="42"/>
        <v>#N/A</v>
      </c>
      <c r="AM89" s="221"/>
      <c r="AN89" s="219" t="e">
        <f t="shared" si="43"/>
        <v>#N/A</v>
      </c>
      <c r="AO89" s="221"/>
      <c r="AP89" s="219" t="e">
        <f t="shared" si="44"/>
        <v>#N/A</v>
      </c>
      <c r="AQ89" s="208"/>
      <c r="AR89" s="222" t="e">
        <f>SUM(E87:E89,M87:M89,U87:U89,AC87:AC89,AK87:AK89)</f>
        <v>#N/A</v>
      </c>
      <c r="AS89" s="222" t="e">
        <f>#REF!+#REF!+#REF!+#REF!+I89+I87</f>
        <v>#REF!</v>
      </c>
      <c r="AT89" s="223" t="e">
        <f>#REF!+#REF!+F89</f>
        <v>#REF!</v>
      </c>
      <c r="AU89" s="224" t="e">
        <f>#REF!+#REF!+J89</f>
        <v>#REF!</v>
      </c>
      <c r="AV89" s="7"/>
      <c r="AW89" s="3"/>
      <c r="AX89" s="3"/>
      <c r="AY89" s="3"/>
      <c r="AZ89" s="3"/>
      <c r="BA89" s="3"/>
      <c r="BB89" s="3"/>
      <c r="BC89" s="6"/>
      <c r="BD89" s="61"/>
      <c r="BE89" s="61"/>
      <c r="BF89" s="61"/>
      <c r="BG89" s="1"/>
      <c r="BH89" s="1"/>
    </row>
    <row r="90" spans="1:60" ht="12.9" customHeight="1" x14ac:dyDescent="0.25">
      <c r="A90" s="209"/>
      <c r="B90" s="92" t="s">
        <v>17</v>
      </c>
      <c r="C90" s="226"/>
      <c r="D90" s="219" t="e">
        <f t="shared" si="25"/>
        <v>#N/A</v>
      </c>
      <c r="E90" s="220" t="e">
        <f t="shared" si="45"/>
        <v>#N/A</v>
      </c>
      <c r="F90" s="219" t="e">
        <f t="shared" si="26"/>
        <v>#N/A</v>
      </c>
      <c r="G90" s="221"/>
      <c r="H90" s="219" t="e">
        <f t="shared" si="27"/>
        <v>#N/A</v>
      </c>
      <c r="I90" s="221"/>
      <c r="J90" s="228" t="e">
        <f t="shared" si="28"/>
        <v>#N/A</v>
      </c>
      <c r="K90" s="226"/>
      <c r="L90" s="219" t="e">
        <f t="shared" si="29"/>
        <v>#N/A</v>
      </c>
      <c r="M90" s="220" t="e">
        <f t="shared" si="46"/>
        <v>#N/A</v>
      </c>
      <c r="N90" s="219" t="e">
        <f t="shared" si="30"/>
        <v>#N/A</v>
      </c>
      <c r="O90" s="221"/>
      <c r="P90" s="219" t="e">
        <f t="shared" si="31"/>
        <v>#N/A</v>
      </c>
      <c r="Q90" s="221"/>
      <c r="R90" s="228" t="e">
        <f t="shared" si="32"/>
        <v>#N/A</v>
      </c>
      <c r="S90" s="226"/>
      <c r="T90" s="219" t="e">
        <f t="shared" si="33"/>
        <v>#N/A</v>
      </c>
      <c r="U90" s="220" t="e">
        <f t="shared" si="47"/>
        <v>#N/A</v>
      </c>
      <c r="V90" s="219" t="e">
        <f t="shared" si="34"/>
        <v>#N/A</v>
      </c>
      <c r="W90" s="221"/>
      <c r="X90" s="219" t="e">
        <f t="shared" si="35"/>
        <v>#N/A</v>
      </c>
      <c r="Y90" s="221"/>
      <c r="Z90" s="228" t="e">
        <f t="shared" si="36"/>
        <v>#N/A</v>
      </c>
      <c r="AA90" s="226"/>
      <c r="AB90" s="219" t="e">
        <f t="shared" si="37"/>
        <v>#N/A</v>
      </c>
      <c r="AC90" s="220" t="e">
        <f t="shared" si="48"/>
        <v>#N/A</v>
      </c>
      <c r="AD90" s="219" t="e">
        <f t="shared" si="38"/>
        <v>#N/A</v>
      </c>
      <c r="AE90" s="221"/>
      <c r="AF90" s="219" t="e">
        <f t="shared" si="39"/>
        <v>#N/A</v>
      </c>
      <c r="AG90" s="221"/>
      <c r="AH90" s="228" t="e">
        <f t="shared" si="40"/>
        <v>#N/A</v>
      </c>
      <c r="AI90" s="226"/>
      <c r="AJ90" s="219" t="e">
        <f t="shared" si="41"/>
        <v>#N/A</v>
      </c>
      <c r="AK90" s="220" t="e">
        <f t="shared" si="49"/>
        <v>#N/A</v>
      </c>
      <c r="AL90" s="219" t="e">
        <f t="shared" si="42"/>
        <v>#N/A</v>
      </c>
      <c r="AM90" s="221"/>
      <c r="AN90" s="219" t="e">
        <f t="shared" si="43"/>
        <v>#N/A</v>
      </c>
      <c r="AO90" s="221"/>
      <c r="AP90" s="219" t="e">
        <f t="shared" si="44"/>
        <v>#N/A</v>
      </c>
      <c r="AQ90" s="208"/>
      <c r="AR90" s="222"/>
      <c r="AS90" s="222"/>
      <c r="AT90" s="223" t="e">
        <f>#REF!+#REF!+F90</f>
        <v>#REF!</v>
      </c>
      <c r="AU90" s="224" t="e">
        <f>#REF!+#REF!+J90</f>
        <v>#REF!</v>
      </c>
      <c r="AV90" s="7"/>
      <c r="AW90" s="3"/>
      <c r="AX90" s="3"/>
      <c r="AY90" s="3"/>
      <c r="AZ90" s="3"/>
      <c r="BA90" s="3"/>
      <c r="BB90" s="3"/>
      <c r="BC90" s="6"/>
      <c r="BD90" s="61"/>
      <c r="BE90" s="61"/>
      <c r="BF90" s="61"/>
      <c r="BG90" s="1"/>
      <c r="BH90" s="1"/>
    </row>
    <row r="91" spans="1:60" ht="12.9" customHeight="1" x14ac:dyDescent="0.25">
      <c r="A91" s="210">
        <f>A88+1</f>
        <v>41392</v>
      </c>
      <c r="B91" s="92" t="s">
        <v>149</v>
      </c>
      <c r="C91" s="226"/>
      <c r="D91" s="219" t="e">
        <f t="shared" si="25"/>
        <v>#N/A</v>
      </c>
      <c r="E91" s="220" t="e">
        <f t="shared" si="45"/>
        <v>#N/A</v>
      </c>
      <c r="F91" s="219" t="e">
        <f t="shared" si="26"/>
        <v>#N/A</v>
      </c>
      <c r="G91" s="221"/>
      <c r="H91" s="219" t="e">
        <f t="shared" si="27"/>
        <v>#N/A</v>
      </c>
      <c r="I91" s="221"/>
      <c r="J91" s="228" t="e">
        <f t="shared" si="28"/>
        <v>#N/A</v>
      </c>
      <c r="K91" s="226"/>
      <c r="L91" s="219" t="e">
        <f t="shared" si="29"/>
        <v>#N/A</v>
      </c>
      <c r="M91" s="220" t="e">
        <f t="shared" si="46"/>
        <v>#N/A</v>
      </c>
      <c r="N91" s="219" t="e">
        <f t="shared" si="30"/>
        <v>#N/A</v>
      </c>
      <c r="O91" s="221"/>
      <c r="P91" s="219" t="e">
        <f t="shared" si="31"/>
        <v>#N/A</v>
      </c>
      <c r="Q91" s="221"/>
      <c r="R91" s="228" t="e">
        <f t="shared" si="32"/>
        <v>#N/A</v>
      </c>
      <c r="S91" s="226"/>
      <c r="T91" s="219" t="e">
        <f t="shared" si="33"/>
        <v>#N/A</v>
      </c>
      <c r="U91" s="220" t="e">
        <f t="shared" si="47"/>
        <v>#N/A</v>
      </c>
      <c r="V91" s="219" t="e">
        <f t="shared" si="34"/>
        <v>#N/A</v>
      </c>
      <c r="W91" s="221"/>
      <c r="X91" s="219" t="e">
        <f t="shared" si="35"/>
        <v>#N/A</v>
      </c>
      <c r="Y91" s="221"/>
      <c r="Z91" s="228" t="e">
        <f t="shared" si="36"/>
        <v>#N/A</v>
      </c>
      <c r="AA91" s="226"/>
      <c r="AB91" s="219" t="e">
        <f t="shared" si="37"/>
        <v>#N/A</v>
      </c>
      <c r="AC91" s="220" t="e">
        <f t="shared" si="48"/>
        <v>#N/A</v>
      </c>
      <c r="AD91" s="219" t="e">
        <f t="shared" si="38"/>
        <v>#N/A</v>
      </c>
      <c r="AE91" s="221"/>
      <c r="AF91" s="219" t="e">
        <f t="shared" si="39"/>
        <v>#N/A</v>
      </c>
      <c r="AG91" s="221"/>
      <c r="AH91" s="228" t="e">
        <f t="shared" si="40"/>
        <v>#N/A</v>
      </c>
      <c r="AI91" s="226"/>
      <c r="AJ91" s="219" t="e">
        <f t="shared" si="41"/>
        <v>#N/A</v>
      </c>
      <c r="AK91" s="220" t="e">
        <f t="shared" si="49"/>
        <v>#N/A</v>
      </c>
      <c r="AL91" s="219" t="e">
        <f t="shared" si="42"/>
        <v>#N/A</v>
      </c>
      <c r="AM91" s="221"/>
      <c r="AN91" s="219" t="e">
        <f t="shared" si="43"/>
        <v>#N/A</v>
      </c>
      <c r="AO91" s="221"/>
      <c r="AP91" s="219" t="e">
        <f t="shared" si="44"/>
        <v>#N/A</v>
      </c>
      <c r="AQ91" s="208"/>
      <c r="AR91" s="222"/>
      <c r="AS91" s="222"/>
      <c r="AT91" s="223" t="e">
        <f>#REF!+#REF!+F91</f>
        <v>#REF!</v>
      </c>
      <c r="AU91" s="224" t="e">
        <f>#REF!+#REF!+J91</f>
        <v>#REF!</v>
      </c>
      <c r="AV91" s="7"/>
      <c r="AW91" s="3"/>
      <c r="AX91" s="3"/>
      <c r="AY91" s="3"/>
      <c r="AZ91" s="3"/>
      <c r="BA91" s="3"/>
      <c r="BB91" s="3"/>
      <c r="BC91" s="6"/>
      <c r="BD91" s="61"/>
      <c r="BE91" s="61"/>
      <c r="BF91" s="61"/>
      <c r="BG91" s="1"/>
      <c r="BH91" s="1"/>
    </row>
    <row r="92" spans="1:60" ht="12.9" customHeight="1" x14ac:dyDescent="0.25">
      <c r="A92" s="211"/>
      <c r="B92" s="92" t="s">
        <v>32</v>
      </c>
      <c r="C92" s="226"/>
      <c r="D92" s="219" t="e">
        <f t="shared" si="25"/>
        <v>#N/A</v>
      </c>
      <c r="E92" s="220" t="e">
        <f t="shared" si="45"/>
        <v>#N/A</v>
      </c>
      <c r="F92" s="219" t="e">
        <f t="shared" si="26"/>
        <v>#N/A</v>
      </c>
      <c r="G92" s="221"/>
      <c r="H92" s="219" t="e">
        <f t="shared" si="27"/>
        <v>#N/A</v>
      </c>
      <c r="I92" s="221"/>
      <c r="J92" s="228" t="e">
        <f t="shared" si="28"/>
        <v>#N/A</v>
      </c>
      <c r="K92" s="226"/>
      <c r="L92" s="219" t="e">
        <f t="shared" si="29"/>
        <v>#N/A</v>
      </c>
      <c r="M92" s="220" t="e">
        <f t="shared" si="46"/>
        <v>#N/A</v>
      </c>
      <c r="N92" s="219" t="e">
        <f t="shared" si="30"/>
        <v>#N/A</v>
      </c>
      <c r="O92" s="221"/>
      <c r="P92" s="219" t="e">
        <f t="shared" si="31"/>
        <v>#N/A</v>
      </c>
      <c r="Q92" s="221"/>
      <c r="R92" s="228" t="e">
        <f t="shared" si="32"/>
        <v>#N/A</v>
      </c>
      <c r="S92" s="226"/>
      <c r="T92" s="219" t="e">
        <f t="shared" si="33"/>
        <v>#N/A</v>
      </c>
      <c r="U92" s="220" t="e">
        <f t="shared" si="47"/>
        <v>#N/A</v>
      </c>
      <c r="V92" s="219" t="e">
        <f t="shared" si="34"/>
        <v>#N/A</v>
      </c>
      <c r="W92" s="221"/>
      <c r="X92" s="219" t="e">
        <f t="shared" si="35"/>
        <v>#N/A</v>
      </c>
      <c r="Y92" s="221"/>
      <c r="Z92" s="228" t="e">
        <f t="shared" si="36"/>
        <v>#N/A</v>
      </c>
      <c r="AA92" s="226"/>
      <c r="AB92" s="219" t="e">
        <f t="shared" si="37"/>
        <v>#N/A</v>
      </c>
      <c r="AC92" s="220" t="e">
        <f t="shared" si="48"/>
        <v>#N/A</v>
      </c>
      <c r="AD92" s="219" t="e">
        <f t="shared" si="38"/>
        <v>#N/A</v>
      </c>
      <c r="AE92" s="221"/>
      <c r="AF92" s="219" t="e">
        <f t="shared" si="39"/>
        <v>#N/A</v>
      </c>
      <c r="AG92" s="221"/>
      <c r="AH92" s="228" t="e">
        <f t="shared" si="40"/>
        <v>#N/A</v>
      </c>
      <c r="AI92" s="226"/>
      <c r="AJ92" s="219" t="e">
        <f t="shared" si="41"/>
        <v>#N/A</v>
      </c>
      <c r="AK92" s="220" t="e">
        <f t="shared" si="49"/>
        <v>#N/A</v>
      </c>
      <c r="AL92" s="219" t="e">
        <f t="shared" si="42"/>
        <v>#N/A</v>
      </c>
      <c r="AM92" s="221"/>
      <c r="AN92" s="219" t="e">
        <f t="shared" si="43"/>
        <v>#N/A</v>
      </c>
      <c r="AO92" s="221"/>
      <c r="AP92" s="219" t="e">
        <f t="shared" si="44"/>
        <v>#N/A</v>
      </c>
      <c r="AQ92" s="208"/>
      <c r="AR92" s="222" t="e">
        <f>SUM(E90:E92,M90:M92,U90:U92,AC90:AC92,AK90:AK92)</f>
        <v>#N/A</v>
      </c>
      <c r="AS92" s="222" t="e">
        <f>#REF!+#REF!+#REF!+#REF!+I92+I90</f>
        <v>#REF!</v>
      </c>
      <c r="AT92" s="223" t="e">
        <f>#REF!+#REF!+F92</f>
        <v>#REF!</v>
      </c>
      <c r="AU92" s="224" t="e">
        <f>#REF!+#REF!+J92</f>
        <v>#REF!</v>
      </c>
      <c r="AV92" s="7"/>
      <c r="AW92" s="3"/>
      <c r="AX92" s="3"/>
      <c r="AY92" s="3"/>
      <c r="AZ92" s="3"/>
      <c r="BA92" s="3"/>
      <c r="BB92" s="3"/>
      <c r="BC92" s="6"/>
      <c r="BD92" s="61"/>
      <c r="BE92" s="61"/>
      <c r="BF92" s="61"/>
      <c r="BG92" s="1"/>
      <c r="BH92" s="1"/>
    </row>
    <row r="93" spans="1:60" ht="12.9" customHeight="1" x14ac:dyDescent="0.25">
      <c r="A93" s="209"/>
      <c r="B93" s="92" t="s">
        <v>17</v>
      </c>
      <c r="C93" s="226"/>
      <c r="D93" s="219" t="e">
        <f t="shared" si="25"/>
        <v>#N/A</v>
      </c>
      <c r="E93" s="220" t="e">
        <f t="shared" si="45"/>
        <v>#N/A</v>
      </c>
      <c r="F93" s="219" t="e">
        <f t="shared" si="26"/>
        <v>#N/A</v>
      </c>
      <c r="G93" s="221"/>
      <c r="H93" s="219" t="e">
        <f t="shared" si="27"/>
        <v>#N/A</v>
      </c>
      <c r="I93" s="221"/>
      <c r="J93" s="228" t="e">
        <f t="shared" si="28"/>
        <v>#N/A</v>
      </c>
      <c r="K93" s="226"/>
      <c r="L93" s="219" t="e">
        <f t="shared" si="29"/>
        <v>#N/A</v>
      </c>
      <c r="M93" s="220" t="e">
        <f t="shared" si="46"/>
        <v>#N/A</v>
      </c>
      <c r="N93" s="219" t="e">
        <f t="shared" si="30"/>
        <v>#N/A</v>
      </c>
      <c r="O93" s="221"/>
      <c r="P93" s="219" t="e">
        <f t="shared" si="31"/>
        <v>#N/A</v>
      </c>
      <c r="Q93" s="221"/>
      <c r="R93" s="228" t="e">
        <f t="shared" si="32"/>
        <v>#N/A</v>
      </c>
      <c r="S93" s="226"/>
      <c r="T93" s="219" t="e">
        <f t="shared" si="33"/>
        <v>#N/A</v>
      </c>
      <c r="U93" s="220" t="e">
        <f t="shared" si="47"/>
        <v>#N/A</v>
      </c>
      <c r="V93" s="219" t="e">
        <f t="shared" si="34"/>
        <v>#N/A</v>
      </c>
      <c r="W93" s="221"/>
      <c r="X93" s="219" t="e">
        <f t="shared" si="35"/>
        <v>#N/A</v>
      </c>
      <c r="Y93" s="221"/>
      <c r="Z93" s="228" t="e">
        <f t="shared" si="36"/>
        <v>#N/A</v>
      </c>
      <c r="AA93" s="226"/>
      <c r="AB93" s="219" t="e">
        <f t="shared" si="37"/>
        <v>#N/A</v>
      </c>
      <c r="AC93" s="220" t="e">
        <f t="shared" si="48"/>
        <v>#N/A</v>
      </c>
      <c r="AD93" s="219" t="e">
        <f t="shared" si="38"/>
        <v>#N/A</v>
      </c>
      <c r="AE93" s="221"/>
      <c r="AF93" s="219" t="e">
        <f t="shared" si="39"/>
        <v>#N/A</v>
      </c>
      <c r="AG93" s="221"/>
      <c r="AH93" s="228" t="e">
        <f t="shared" si="40"/>
        <v>#N/A</v>
      </c>
      <c r="AI93" s="226"/>
      <c r="AJ93" s="219" t="e">
        <f t="shared" si="41"/>
        <v>#N/A</v>
      </c>
      <c r="AK93" s="220" t="e">
        <f t="shared" si="49"/>
        <v>#N/A</v>
      </c>
      <c r="AL93" s="219" t="e">
        <f t="shared" si="42"/>
        <v>#N/A</v>
      </c>
      <c r="AM93" s="221"/>
      <c r="AN93" s="219" t="e">
        <f t="shared" si="43"/>
        <v>#N/A</v>
      </c>
      <c r="AO93" s="221"/>
      <c r="AP93" s="219" t="e">
        <f t="shared" si="44"/>
        <v>#N/A</v>
      </c>
      <c r="AQ93" s="208"/>
      <c r="AR93" s="222"/>
      <c r="AS93" s="222"/>
      <c r="AT93" s="223" t="e">
        <f>#REF!+#REF!+F93</f>
        <v>#REF!</v>
      </c>
      <c r="AU93" s="224" t="e">
        <f>#REF!+#REF!+J93</f>
        <v>#REF!</v>
      </c>
      <c r="AV93" s="7"/>
      <c r="AW93" s="3"/>
      <c r="AX93" s="3"/>
      <c r="AY93" s="3"/>
      <c r="AZ93" s="3"/>
      <c r="BA93" s="3"/>
      <c r="BB93" s="3"/>
      <c r="BC93" s="6"/>
      <c r="BD93" s="61"/>
      <c r="BE93" s="61"/>
      <c r="BF93" s="61"/>
      <c r="BG93" s="1"/>
      <c r="BH93" s="1"/>
    </row>
    <row r="94" spans="1:60" ht="12.9" customHeight="1" x14ac:dyDescent="0.25">
      <c r="A94" s="210">
        <f>A91+1</f>
        <v>41393</v>
      </c>
      <c r="B94" s="92" t="s">
        <v>149</v>
      </c>
      <c r="C94" s="226"/>
      <c r="D94" s="219" t="e">
        <f t="shared" si="25"/>
        <v>#N/A</v>
      </c>
      <c r="E94" s="220" t="e">
        <f t="shared" si="45"/>
        <v>#N/A</v>
      </c>
      <c r="F94" s="219" t="e">
        <f t="shared" si="26"/>
        <v>#N/A</v>
      </c>
      <c r="G94" s="221"/>
      <c r="H94" s="219" t="e">
        <f t="shared" si="27"/>
        <v>#N/A</v>
      </c>
      <c r="I94" s="221"/>
      <c r="J94" s="228" t="e">
        <f t="shared" si="28"/>
        <v>#N/A</v>
      </c>
      <c r="K94" s="226"/>
      <c r="L94" s="219" t="e">
        <f t="shared" si="29"/>
        <v>#N/A</v>
      </c>
      <c r="M94" s="220" t="e">
        <f t="shared" si="46"/>
        <v>#N/A</v>
      </c>
      <c r="N94" s="219" t="e">
        <f t="shared" si="30"/>
        <v>#N/A</v>
      </c>
      <c r="O94" s="221"/>
      <c r="P94" s="219" t="e">
        <f t="shared" si="31"/>
        <v>#N/A</v>
      </c>
      <c r="Q94" s="221"/>
      <c r="R94" s="228" t="e">
        <f t="shared" si="32"/>
        <v>#N/A</v>
      </c>
      <c r="S94" s="226"/>
      <c r="T94" s="219" t="e">
        <f t="shared" si="33"/>
        <v>#N/A</v>
      </c>
      <c r="U94" s="220" t="e">
        <f t="shared" si="47"/>
        <v>#N/A</v>
      </c>
      <c r="V94" s="219" t="e">
        <f t="shared" si="34"/>
        <v>#N/A</v>
      </c>
      <c r="W94" s="221"/>
      <c r="X94" s="219" t="e">
        <f t="shared" si="35"/>
        <v>#N/A</v>
      </c>
      <c r="Y94" s="221"/>
      <c r="Z94" s="228" t="e">
        <f t="shared" si="36"/>
        <v>#N/A</v>
      </c>
      <c r="AA94" s="226"/>
      <c r="AB94" s="219" t="e">
        <f t="shared" si="37"/>
        <v>#N/A</v>
      </c>
      <c r="AC94" s="220" t="e">
        <f t="shared" si="48"/>
        <v>#N/A</v>
      </c>
      <c r="AD94" s="219" t="e">
        <f t="shared" si="38"/>
        <v>#N/A</v>
      </c>
      <c r="AE94" s="221"/>
      <c r="AF94" s="219" t="e">
        <f t="shared" si="39"/>
        <v>#N/A</v>
      </c>
      <c r="AG94" s="221"/>
      <c r="AH94" s="228" t="e">
        <f t="shared" si="40"/>
        <v>#N/A</v>
      </c>
      <c r="AI94" s="226"/>
      <c r="AJ94" s="219" t="e">
        <f t="shared" si="41"/>
        <v>#N/A</v>
      </c>
      <c r="AK94" s="220" t="e">
        <f t="shared" si="49"/>
        <v>#N/A</v>
      </c>
      <c r="AL94" s="219" t="e">
        <f t="shared" si="42"/>
        <v>#N/A</v>
      </c>
      <c r="AM94" s="221"/>
      <c r="AN94" s="219" t="e">
        <f t="shared" si="43"/>
        <v>#N/A</v>
      </c>
      <c r="AO94" s="221"/>
      <c r="AP94" s="219" t="e">
        <f t="shared" si="44"/>
        <v>#N/A</v>
      </c>
      <c r="AQ94" s="208"/>
      <c r="AR94" s="222"/>
      <c r="AS94" s="222"/>
      <c r="AT94" s="223" t="e">
        <f>#REF!+#REF!+F94</f>
        <v>#REF!</v>
      </c>
      <c r="AU94" s="224" t="e">
        <f>#REF!+#REF!+J94</f>
        <v>#REF!</v>
      </c>
      <c r="AV94" s="7"/>
      <c r="AW94" s="3"/>
      <c r="AX94" s="3"/>
      <c r="AY94" s="3"/>
      <c r="AZ94" s="3"/>
      <c r="BA94" s="3"/>
      <c r="BB94" s="3"/>
      <c r="BC94" s="6"/>
      <c r="BD94" s="61"/>
      <c r="BE94" s="61"/>
      <c r="BF94" s="61"/>
      <c r="BG94" s="1"/>
      <c r="BH94" s="1"/>
    </row>
    <row r="95" spans="1:60" ht="12.9" customHeight="1" x14ac:dyDescent="0.25">
      <c r="A95" s="211"/>
      <c r="B95" s="92" t="s">
        <v>32</v>
      </c>
      <c r="C95" s="226"/>
      <c r="D95" s="219" t="e">
        <f t="shared" si="25"/>
        <v>#N/A</v>
      </c>
      <c r="E95" s="220" t="e">
        <f t="shared" si="45"/>
        <v>#N/A</v>
      </c>
      <c r="F95" s="219" t="e">
        <f t="shared" si="26"/>
        <v>#N/A</v>
      </c>
      <c r="G95" s="221"/>
      <c r="H95" s="219" t="e">
        <f t="shared" si="27"/>
        <v>#N/A</v>
      </c>
      <c r="I95" s="221"/>
      <c r="J95" s="228" t="e">
        <f t="shared" si="28"/>
        <v>#N/A</v>
      </c>
      <c r="K95" s="226"/>
      <c r="L95" s="219" t="e">
        <f t="shared" si="29"/>
        <v>#N/A</v>
      </c>
      <c r="M95" s="220" t="e">
        <f t="shared" si="46"/>
        <v>#N/A</v>
      </c>
      <c r="N95" s="219" t="e">
        <f t="shared" si="30"/>
        <v>#N/A</v>
      </c>
      <c r="O95" s="221"/>
      <c r="P95" s="219" t="e">
        <f t="shared" si="31"/>
        <v>#N/A</v>
      </c>
      <c r="Q95" s="221"/>
      <c r="R95" s="228" t="e">
        <f t="shared" si="32"/>
        <v>#N/A</v>
      </c>
      <c r="S95" s="226"/>
      <c r="T95" s="219" t="e">
        <f t="shared" si="33"/>
        <v>#N/A</v>
      </c>
      <c r="U95" s="220" t="e">
        <f t="shared" si="47"/>
        <v>#N/A</v>
      </c>
      <c r="V95" s="219" t="e">
        <f t="shared" si="34"/>
        <v>#N/A</v>
      </c>
      <c r="W95" s="221"/>
      <c r="X95" s="219" t="e">
        <f t="shared" si="35"/>
        <v>#N/A</v>
      </c>
      <c r="Y95" s="221"/>
      <c r="Z95" s="228" t="e">
        <f t="shared" si="36"/>
        <v>#N/A</v>
      </c>
      <c r="AA95" s="226"/>
      <c r="AB95" s="219" t="e">
        <f t="shared" si="37"/>
        <v>#N/A</v>
      </c>
      <c r="AC95" s="220" t="e">
        <f t="shared" si="48"/>
        <v>#N/A</v>
      </c>
      <c r="AD95" s="219" t="e">
        <f t="shared" si="38"/>
        <v>#N/A</v>
      </c>
      <c r="AE95" s="221"/>
      <c r="AF95" s="219" t="e">
        <f t="shared" si="39"/>
        <v>#N/A</v>
      </c>
      <c r="AG95" s="221"/>
      <c r="AH95" s="228" t="e">
        <f t="shared" si="40"/>
        <v>#N/A</v>
      </c>
      <c r="AI95" s="226"/>
      <c r="AJ95" s="219" t="e">
        <f t="shared" si="41"/>
        <v>#N/A</v>
      </c>
      <c r="AK95" s="220" t="e">
        <f t="shared" si="49"/>
        <v>#N/A</v>
      </c>
      <c r="AL95" s="219" t="e">
        <f t="shared" si="42"/>
        <v>#N/A</v>
      </c>
      <c r="AM95" s="221"/>
      <c r="AN95" s="219" t="e">
        <f t="shared" si="43"/>
        <v>#N/A</v>
      </c>
      <c r="AO95" s="221"/>
      <c r="AP95" s="219" t="e">
        <f t="shared" si="44"/>
        <v>#N/A</v>
      </c>
      <c r="AQ95" s="208"/>
      <c r="AR95" s="222" t="e">
        <f>SUM(E93:E95,M93:M95,U93:U95,AC93:AC95,AK93:AK95)</f>
        <v>#N/A</v>
      </c>
      <c r="AS95" s="222" t="e">
        <f>#REF!+#REF!+#REF!+#REF!+I95+I93</f>
        <v>#REF!</v>
      </c>
      <c r="AT95" s="223" t="e">
        <f>#REF!+#REF!+F95</f>
        <v>#REF!</v>
      </c>
      <c r="AU95" s="224" t="e">
        <f>#REF!+#REF!+J95</f>
        <v>#REF!</v>
      </c>
      <c r="AV95" s="7"/>
      <c r="AW95" s="3"/>
      <c r="AX95" s="3"/>
      <c r="AY95" s="3"/>
      <c r="AZ95" s="3"/>
      <c r="BA95" s="3"/>
      <c r="BB95" s="3"/>
      <c r="BC95" s="6"/>
      <c r="BD95" s="61"/>
      <c r="BE95" s="61"/>
      <c r="BF95" s="61"/>
      <c r="BG95" s="1"/>
      <c r="BH95" s="1"/>
    </row>
    <row r="96" spans="1:60" ht="12.9" customHeight="1" x14ac:dyDescent="0.25">
      <c r="A96" s="209"/>
      <c r="B96" s="92" t="s">
        <v>17</v>
      </c>
      <c r="C96" s="226"/>
      <c r="D96" s="219" t="e">
        <f t="shared" si="25"/>
        <v>#N/A</v>
      </c>
      <c r="E96" s="220" t="e">
        <f t="shared" si="45"/>
        <v>#N/A</v>
      </c>
      <c r="F96" s="219" t="e">
        <f t="shared" si="26"/>
        <v>#N/A</v>
      </c>
      <c r="G96" s="221"/>
      <c r="H96" s="219" t="e">
        <f t="shared" si="27"/>
        <v>#N/A</v>
      </c>
      <c r="I96" s="221"/>
      <c r="J96" s="228" t="e">
        <f t="shared" si="28"/>
        <v>#N/A</v>
      </c>
      <c r="K96" s="226"/>
      <c r="L96" s="219" t="e">
        <f t="shared" si="29"/>
        <v>#N/A</v>
      </c>
      <c r="M96" s="220" t="e">
        <f t="shared" si="46"/>
        <v>#N/A</v>
      </c>
      <c r="N96" s="219" t="e">
        <f t="shared" si="30"/>
        <v>#N/A</v>
      </c>
      <c r="O96" s="221"/>
      <c r="P96" s="219" t="e">
        <f t="shared" si="31"/>
        <v>#N/A</v>
      </c>
      <c r="Q96" s="221"/>
      <c r="R96" s="228" t="e">
        <f t="shared" si="32"/>
        <v>#N/A</v>
      </c>
      <c r="S96" s="226"/>
      <c r="T96" s="219" t="e">
        <f t="shared" si="33"/>
        <v>#N/A</v>
      </c>
      <c r="U96" s="220" t="e">
        <f t="shared" si="47"/>
        <v>#N/A</v>
      </c>
      <c r="V96" s="219" t="e">
        <f t="shared" si="34"/>
        <v>#N/A</v>
      </c>
      <c r="W96" s="221"/>
      <c r="X96" s="219" t="e">
        <f t="shared" si="35"/>
        <v>#N/A</v>
      </c>
      <c r="Y96" s="221"/>
      <c r="Z96" s="228" t="e">
        <f t="shared" si="36"/>
        <v>#N/A</v>
      </c>
      <c r="AA96" s="226"/>
      <c r="AB96" s="219" t="e">
        <f t="shared" si="37"/>
        <v>#N/A</v>
      </c>
      <c r="AC96" s="220" t="e">
        <f t="shared" si="48"/>
        <v>#N/A</v>
      </c>
      <c r="AD96" s="219" t="e">
        <f t="shared" si="38"/>
        <v>#N/A</v>
      </c>
      <c r="AE96" s="221"/>
      <c r="AF96" s="219" t="e">
        <f t="shared" si="39"/>
        <v>#N/A</v>
      </c>
      <c r="AG96" s="221"/>
      <c r="AH96" s="228" t="e">
        <f t="shared" si="40"/>
        <v>#N/A</v>
      </c>
      <c r="AI96" s="226"/>
      <c r="AJ96" s="219" t="e">
        <f t="shared" si="41"/>
        <v>#N/A</v>
      </c>
      <c r="AK96" s="220" t="e">
        <f t="shared" si="49"/>
        <v>#N/A</v>
      </c>
      <c r="AL96" s="219" t="e">
        <f t="shared" si="42"/>
        <v>#N/A</v>
      </c>
      <c r="AM96" s="221"/>
      <c r="AN96" s="219" t="e">
        <f t="shared" si="43"/>
        <v>#N/A</v>
      </c>
      <c r="AO96" s="221"/>
      <c r="AP96" s="219" t="e">
        <f t="shared" si="44"/>
        <v>#N/A</v>
      </c>
      <c r="AQ96" s="208"/>
      <c r="AR96" s="222"/>
      <c r="AS96" s="222"/>
      <c r="AT96" s="223" t="e">
        <f>#REF!+#REF!+F96</f>
        <v>#REF!</v>
      </c>
      <c r="AU96" s="224" t="e">
        <f>#REF!+#REF!+J96</f>
        <v>#REF!</v>
      </c>
      <c r="AV96" s="7"/>
      <c r="AW96" s="3"/>
      <c r="AX96" s="3"/>
      <c r="AY96" s="3"/>
      <c r="AZ96" s="3"/>
      <c r="BA96" s="3"/>
      <c r="BB96" s="3"/>
      <c r="BC96" s="6"/>
      <c r="BD96" s="61"/>
      <c r="BE96" s="61"/>
      <c r="BF96" s="61"/>
      <c r="BG96" s="1"/>
      <c r="BH96" s="1"/>
    </row>
    <row r="97" spans="1:60" ht="12.9" customHeight="1" x14ac:dyDescent="0.25">
      <c r="A97" s="210">
        <f>A94+1</f>
        <v>41394</v>
      </c>
      <c r="B97" s="92" t="s">
        <v>149</v>
      </c>
      <c r="C97" s="226"/>
      <c r="D97" s="219" t="e">
        <f t="shared" si="25"/>
        <v>#N/A</v>
      </c>
      <c r="E97" s="220" t="e">
        <f t="shared" si="45"/>
        <v>#N/A</v>
      </c>
      <c r="F97" s="219" t="e">
        <f t="shared" si="26"/>
        <v>#N/A</v>
      </c>
      <c r="G97" s="221"/>
      <c r="H97" s="219" t="e">
        <f t="shared" si="27"/>
        <v>#N/A</v>
      </c>
      <c r="I97" s="221"/>
      <c r="J97" s="228" t="e">
        <f t="shared" si="28"/>
        <v>#N/A</v>
      </c>
      <c r="K97" s="226"/>
      <c r="L97" s="219" t="e">
        <f t="shared" si="29"/>
        <v>#N/A</v>
      </c>
      <c r="M97" s="220" t="e">
        <f t="shared" si="46"/>
        <v>#N/A</v>
      </c>
      <c r="N97" s="219" t="e">
        <f t="shared" si="30"/>
        <v>#N/A</v>
      </c>
      <c r="O97" s="221"/>
      <c r="P97" s="219" t="e">
        <f t="shared" si="31"/>
        <v>#N/A</v>
      </c>
      <c r="Q97" s="221"/>
      <c r="R97" s="228" t="e">
        <f t="shared" si="32"/>
        <v>#N/A</v>
      </c>
      <c r="S97" s="226"/>
      <c r="T97" s="219" t="e">
        <f t="shared" si="33"/>
        <v>#N/A</v>
      </c>
      <c r="U97" s="220" t="e">
        <f t="shared" si="47"/>
        <v>#N/A</v>
      </c>
      <c r="V97" s="219" t="e">
        <f t="shared" si="34"/>
        <v>#N/A</v>
      </c>
      <c r="W97" s="221"/>
      <c r="X97" s="219" t="e">
        <f t="shared" si="35"/>
        <v>#N/A</v>
      </c>
      <c r="Y97" s="221"/>
      <c r="Z97" s="228" t="e">
        <f t="shared" si="36"/>
        <v>#N/A</v>
      </c>
      <c r="AA97" s="226"/>
      <c r="AB97" s="219" t="e">
        <f t="shared" si="37"/>
        <v>#N/A</v>
      </c>
      <c r="AC97" s="220" t="e">
        <f t="shared" si="48"/>
        <v>#N/A</v>
      </c>
      <c r="AD97" s="219" t="e">
        <f t="shared" si="38"/>
        <v>#N/A</v>
      </c>
      <c r="AE97" s="221"/>
      <c r="AF97" s="219" t="e">
        <f t="shared" si="39"/>
        <v>#N/A</v>
      </c>
      <c r="AG97" s="221"/>
      <c r="AH97" s="228" t="e">
        <f t="shared" si="40"/>
        <v>#N/A</v>
      </c>
      <c r="AI97" s="226"/>
      <c r="AJ97" s="219" t="e">
        <f t="shared" si="41"/>
        <v>#N/A</v>
      </c>
      <c r="AK97" s="220" t="e">
        <f t="shared" si="49"/>
        <v>#N/A</v>
      </c>
      <c r="AL97" s="219" t="e">
        <f t="shared" si="42"/>
        <v>#N/A</v>
      </c>
      <c r="AM97" s="221"/>
      <c r="AN97" s="219" t="e">
        <f t="shared" si="43"/>
        <v>#N/A</v>
      </c>
      <c r="AO97" s="221"/>
      <c r="AP97" s="219" t="e">
        <f t="shared" si="44"/>
        <v>#N/A</v>
      </c>
      <c r="AQ97" s="208"/>
      <c r="AR97" s="222"/>
      <c r="AS97" s="222"/>
      <c r="AT97" s="223" t="e">
        <f>#REF!+#REF!+F97</f>
        <v>#REF!</v>
      </c>
      <c r="AU97" s="224" t="e">
        <f>#REF!+#REF!+J97</f>
        <v>#REF!</v>
      </c>
      <c r="AV97" s="7"/>
      <c r="AW97" s="3"/>
      <c r="AX97" s="3"/>
      <c r="AY97" s="3"/>
      <c r="AZ97" s="3"/>
      <c r="BA97" s="3"/>
      <c r="BB97" s="3"/>
      <c r="BC97" s="6"/>
      <c r="BD97" s="61"/>
      <c r="BE97" s="61"/>
      <c r="BF97" s="61"/>
      <c r="BG97" s="1"/>
      <c r="BH97" s="1"/>
    </row>
    <row r="98" spans="1:60" ht="12.9" customHeight="1" x14ac:dyDescent="0.25">
      <c r="A98" s="211"/>
      <c r="B98" s="92" t="s">
        <v>32</v>
      </c>
      <c r="C98" s="226"/>
      <c r="D98" s="219" t="e">
        <f t="shared" si="25"/>
        <v>#N/A</v>
      </c>
      <c r="E98" s="220" t="e">
        <f t="shared" si="45"/>
        <v>#N/A</v>
      </c>
      <c r="F98" s="219" t="e">
        <f t="shared" si="26"/>
        <v>#N/A</v>
      </c>
      <c r="G98" s="221"/>
      <c r="H98" s="219" t="e">
        <f t="shared" si="27"/>
        <v>#N/A</v>
      </c>
      <c r="I98" s="221"/>
      <c r="J98" s="228" t="e">
        <f t="shared" si="28"/>
        <v>#N/A</v>
      </c>
      <c r="K98" s="226"/>
      <c r="L98" s="219" t="e">
        <f t="shared" si="29"/>
        <v>#N/A</v>
      </c>
      <c r="M98" s="220" t="e">
        <f t="shared" si="46"/>
        <v>#N/A</v>
      </c>
      <c r="N98" s="219" t="e">
        <f t="shared" si="30"/>
        <v>#N/A</v>
      </c>
      <c r="O98" s="221"/>
      <c r="P98" s="219" t="e">
        <f t="shared" si="31"/>
        <v>#N/A</v>
      </c>
      <c r="Q98" s="221"/>
      <c r="R98" s="228" t="e">
        <f t="shared" si="32"/>
        <v>#N/A</v>
      </c>
      <c r="S98" s="226"/>
      <c r="T98" s="219" t="e">
        <f t="shared" si="33"/>
        <v>#N/A</v>
      </c>
      <c r="U98" s="220" t="e">
        <f t="shared" si="47"/>
        <v>#N/A</v>
      </c>
      <c r="V98" s="219" t="e">
        <f t="shared" si="34"/>
        <v>#N/A</v>
      </c>
      <c r="W98" s="221"/>
      <c r="X98" s="219" t="e">
        <f t="shared" si="35"/>
        <v>#N/A</v>
      </c>
      <c r="Y98" s="221"/>
      <c r="Z98" s="228" t="e">
        <f t="shared" si="36"/>
        <v>#N/A</v>
      </c>
      <c r="AA98" s="226"/>
      <c r="AB98" s="219" t="e">
        <f t="shared" si="37"/>
        <v>#N/A</v>
      </c>
      <c r="AC98" s="220" t="e">
        <f t="shared" si="48"/>
        <v>#N/A</v>
      </c>
      <c r="AD98" s="219" t="e">
        <f t="shared" si="38"/>
        <v>#N/A</v>
      </c>
      <c r="AE98" s="221"/>
      <c r="AF98" s="219" t="e">
        <f t="shared" si="39"/>
        <v>#N/A</v>
      </c>
      <c r="AG98" s="221"/>
      <c r="AH98" s="228" t="e">
        <f t="shared" si="40"/>
        <v>#N/A</v>
      </c>
      <c r="AI98" s="226"/>
      <c r="AJ98" s="219" t="e">
        <f t="shared" si="41"/>
        <v>#N/A</v>
      </c>
      <c r="AK98" s="220" t="e">
        <f t="shared" si="49"/>
        <v>#N/A</v>
      </c>
      <c r="AL98" s="219" t="e">
        <f t="shared" si="42"/>
        <v>#N/A</v>
      </c>
      <c r="AM98" s="221"/>
      <c r="AN98" s="219" t="e">
        <f t="shared" si="43"/>
        <v>#N/A</v>
      </c>
      <c r="AO98" s="221"/>
      <c r="AP98" s="219" t="e">
        <f t="shared" si="44"/>
        <v>#N/A</v>
      </c>
      <c r="AQ98" s="208"/>
      <c r="AR98" s="222" t="e">
        <f>SUM(E96:E98,M96:M98,U96:U98,AC96:AC98,AK96:AK98)</f>
        <v>#N/A</v>
      </c>
      <c r="AS98" s="222" t="e">
        <f>#REF!+#REF!+#REF!+#REF!+I98+I96</f>
        <v>#REF!</v>
      </c>
      <c r="AT98" s="223" t="e">
        <f>#REF!+#REF!+F98</f>
        <v>#REF!</v>
      </c>
      <c r="AU98" s="224" t="e">
        <f>#REF!+#REF!+J98</f>
        <v>#REF!</v>
      </c>
      <c r="AV98" s="7"/>
      <c r="AW98" s="3"/>
      <c r="AX98" s="3"/>
      <c r="AY98" s="3"/>
      <c r="AZ98" s="3"/>
      <c r="BA98" s="3"/>
      <c r="BB98" s="3"/>
      <c r="BC98" s="6"/>
      <c r="BD98" s="61"/>
      <c r="BE98" s="61"/>
      <c r="BF98" s="61"/>
      <c r="BG98" s="1"/>
      <c r="BH98" s="1"/>
    </row>
    <row r="99" spans="1:60" ht="12.9" customHeight="1" x14ac:dyDescent="0.25">
      <c r="A99" s="209"/>
      <c r="B99" s="92" t="s">
        <v>17</v>
      </c>
      <c r="C99" s="226"/>
      <c r="D99" s="219" t="e">
        <f t="shared" si="25"/>
        <v>#N/A</v>
      </c>
      <c r="E99" s="220" t="e">
        <f t="shared" si="45"/>
        <v>#N/A</v>
      </c>
      <c r="F99" s="219" t="e">
        <f t="shared" si="26"/>
        <v>#N/A</v>
      </c>
      <c r="G99" s="221"/>
      <c r="H99" s="219" t="e">
        <f t="shared" si="27"/>
        <v>#N/A</v>
      </c>
      <c r="I99" s="221"/>
      <c r="J99" s="228" t="e">
        <f t="shared" si="28"/>
        <v>#N/A</v>
      </c>
      <c r="K99" s="226"/>
      <c r="L99" s="219" t="e">
        <f t="shared" si="29"/>
        <v>#N/A</v>
      </c>
      <c r="M99" s="220" t="e">
        <f t="shared" si="46"/>
        <v>#N/A</v>
      </c>
      <c r="N99" s="219" t="e">
        <f t="shared" si="30"/>
        <v>#N/A</v>
      </c>
      <c r="O99" s="221"/>
      <c r="P99" s="219" t="e">
        <f t="shared" si="31"/>
        <v>#N/A</v>
      </c>
      <c r="Q99" s="221"/>
      <c r="R99" s="228" t="e">
        <f t="shared" si="32"/>
        <v>#N/A</v>
      </c>
      <c r="S99" s="226"/>
      <c r="T99" s="219" t="e">
        <f t="shared" si="33"/>
        <v>#N/A</v>
      </c>
      <c r="U99" s="220" t="e">
        <f t="shared" si="47"/>
        <v>#N/A</v>
      </c>
      <c r="V99" s="219" t="e">
        <f t="shared" si="34"/>
        <v>#N/A</v>
      </c>
      <c r="W99" s="221"/>
      <c r="X99" s="219" t="e">
        <f t="shared" si="35"/>
        <v>#N/A</v>
      </c>
      <c r="Y99" s="221"/>
      <c r="Z99" s="228" t="e">
        <f t="shared" si="36"/>
        <v>#N/A</v>
      </c>
      <c r="AA99" s="226"/>
      <c r="AB99" s="219" t="e">
        <f t="shared" si="37"/>
        <v>#N/A</v>
      </c>
      <c r="AC99" s="220" t="e">
        <f t="shared" si="48"/>
        <v>#N/A</v>
      </c>
      <c r="AD99" s="219" t="e">
        <f t="shared" si="38"/>
        <v>#N/A</v>
      </c>
      <c r="AE99" s="221"/>
      <c r="AF99" s="219" t="e">
        <f t="shared" si="39"/>
        <v>#N/A</v>
      </c>
      <c r="AG99" s="221"/>
      <c r="AH99" s="228" t="e">
        <f t="shared" si="40"/>
        <v>#N/A</v>
      </c>
      <c r="AI99" s="226"/>
      <c r="AJ99" s="219" t="e">
        <f t="shared" si="41"/>
        <v>#N/A</v>
      </c>
      <c r="AK99" s="220" t="e">
        <f t="shared" si="49"/>
        <v>#N/A</v>
      </c>
      <c r="AL99" s="219" t="e">
        <f t="shared" si="42"/>
        <v>#N/A</v>
      </c>
      <c r="AM99" s="221"/>
      <c r="AN99" s="219" t="e">
        <f t="shared" si="43"/>
        <v>#N/A</v>
      </c>
      <c r="AO99" s="221"/>
      <c r="AP99" s="219" t="e">
        <f t="shared" si="44"/>
        <v>#N/A</v>
      </c>
      <c r="AQ99" s="208"/>
      <c r="AR99" s="222"/>
      <c r="AS99" s="222"/>
      <c r="AT99" s="223" t="e">
        <f>#REF!+#REF!+F99</f>
        <v>#REF!</v>
      </c>
      <c r="AU99" s="224" t="e">
        <f>#REF!+#REF!+J99</f>
        <v>#REF!</v>
      </c>
      <c r="AV99" s="7"/>
      <c r="AW99" s="3"/>
      <c r="AX99" s="3"/>
      <c r="AY99" s="3"/>
      <c r="AZ99" s="3"/>
      <c r="BA99" s="3"/>
      <c r="BB99" s="3"/>
      <c r="BC99" s="6"/>
      <c r="BD99" s="61"/>
      <c r="BE99" s="61"/>
      <c r="BF99" s="61"/>
      <c r="BG99" s="1"/>
      <c r="BH99" s="1"/>
    </row>
    <row r="100" spans="1:60" ht="12.9" customHeight="1" x14ac:dyDescent="0.25">
      <c r="A100" s="210">
        <f>A97+1</f>
        <v>41395</v>
      </c>
      <c r="B100" s="92" t="s">
        <v>149</v>
      </c>
      <c r="C100" s="226"/>
      <c r="D100" s="219" t="e">
        <f t="shared" si="25"/>
        <v>#N/A</v>
      </c>
      <c r="E100" s="220" t="e">
        <f t="shared" si="45"/>
        <v>#N/A</v>
      </c>
      <c r="F100" s="219" t="e">
        <f t="shared" si="26"/>
        <v>#N/A</v>
      </c>
      <c r="G100" s="221"/>
      <c r="H100" s="219" t="e">
        <f t="shared" si="27"/>
        <v>#N/A</v>
      </c>
      <c r="I100" s="221"/>
      <c r="J100" s="228" t="e">
        <f t="shared" si="28"/>
        <v>#N/A</v>
      </c>
      <c r="K100" s="226"/>
      <c r="L100" s="219" t="e">
        <f t="shared" si="29"/>
        <v>#N/A</v>
      </c>
      <c r="M100" s="220" t="e">
        <f t="shared" si="46"/>
        <v>#N/A</v>
      </c>
      <c r="N100" s="219" t="e">
        <f t="shared" si="30"/>
        <v>#N/A</v>
      </c>
      <c r="O100" s="221"/>
      <c r="P100" s="219" t="e">
        <f t="shared" si="31"/>
        <v>#N/A</v>
      </c>
      <c r="Q100" s="221"/>
      <c r="R100" s="228" t="e">
        <f t="shared" si="32"/>
        <v>#N/A</v>
      </c>
      <c r="S100" s="226"/>
      <c r="T100" s="219" t="e">
        <f t="shared" si="33"/>
        <v>#N/A</v>
      </c>
      <c r="U100" s="220" t="e">
        <f t="shared" si="47"/>
        <v>#N/A</v>
      </c>
      <c r="V100" s="219" t="e">
        <f t="shared" si="34"/>
        <v>#N/A</v>
      </c>
      <c r="W100" s="221"/>
      <c r="X100" s="219" t="e">
        <f t="shared" si="35"/>
        <v>#N/A</v>
      </c>
      <c r="Y100" s="221"/>
      <c r="Z100" s="228" t="e">
        <f t="shared" si="36"/>
        <v>#N/A</v>
      </c>
      <c r="AA100" s="226"/>
      <c r="AB100" s="219" t="e">
        <f t="shared" si="37"/>
        <v>#N/A</v>
      </c>
      <c r="AC100" s="220" t="e">
        <f t="shared" si="48"/>
        <v>#N/A</v>
      </c>
      <c r="AD100" s="219" t="e">
        <f t="shared" si="38"/>
        <v>#N/A</v>
      </c>
      <c r="AE100" s="221"/>
      <c r="AF100" s="219" t="e">
        <f t="shared" si="39"/>
        <v>#N/A</v>
      </c>
      <c r="AG100" s="221"/>
      <c r="AH100" s="228" t="e">
        <f t="shared" si="40"/>
        <v>#N/A</v>
      </c>
      <c r="AI100" s="226"/>
      <c r="AJ100" s="219" t="e">
        <f t="shared" si="41"/>
        <v>#N/A</v>
      </c>
      <c r="AK100" s="220" t="e">
        <f t="shared" si="49"/>
        <v>#N/A</v>
      </c>
      <c r="AL100" s="219" t="e">
        <f t="shared" si="42"/>
        <v>#N/A</v>
      </c>
      <c r="AM100" s="221"/>
      <c r="AN100" s="219" t="e">
        <f t="shared" si="43"/>
        <v>#N/A</v>
      </c>
      <c r="AO100" s="221"/>
      <c r="AP100" s="219" t="e">
        <f t="shared" si="44"/>
        <v>#N/A</v>
      </c>
      <c r="AQ100" s="208"/>
      <c r="AR100" s="222"/>
      <c r="AS100" s="222"/>
      <c r="AT100" s="223" t="e">
        <f>#REF!+#REF!+F100</f>
        <v>#REF!</v>
      </c>
      <c r="AU100" s="224" t="e">
        <f>#REF!+#REF!+J100</f>
        <v>#REF!</v>
      </c>
      <c r="AV100" s="7"/>
      <c r="AW100" s="3"/>
      <c r="AX100" s="3"/>
      <c r="AY100" s="3"/>
      <c r="AZ100" s="3"/>
      <c r="BA100" s="3"/>
      <c r="BB100" s="3"/>
      <c r="BC100" s="6"/>
      <c r="BD100" s="61"/>
      <c r="BE100" s="61"/>
      <c r="BF100" s="61"/>
      <c r="BG100" s="1"/>
      <c r="BH100" s="1"/>
    </row>
    <row r="101" spans="1:60" ht="12.9" customHeight="1" thickBot="1" x14ac:dyDescent="0.3">
      <c r="A101" s="211"/>
      <c r="B101" s="92" t="s">
        <v>32</v>
      </c>
      <c r="C101" s="227"/>
      <c r="D101" s="219" t="e">
        <f t="shared" si="25"/>
        <v>#N/A</v>
      </c>
      <c r="E101" s="220" t="e">
        <f t="shared" si="45"/>
        <v>#N/A</v>
      </c>
      <c r="F101" s="219" t="e">
        <f t="shared" si="26"/>
        <v>#N/A</v>
      </c>
      <c r="G101" s="225"/>
      <c r="H101" s="219" t="e">
        <f t="shared" si="27"/>
        <v>#N/A</v>
      </c>
      <c r="I101" s="225"/>
      <c r="J101" s="228" t="e">
        <f t="shared" si="28"/>
        <v>#N/A</v>
      </c>
      <c r="K101" s="227"/>
      <c r="L101" s="219" t="e">
        <f t="shared" si="29"/>
        <v>#N/A</v>
      </c>
      <c r="M101" s="220" t="e">
        <f t="shared" si="46"/>
        <v>#N/A</v>
      </c>
      <c r="N101" s="219" t="e">
        <f t="shared" si="30"/>
        <v>#N/A</v>
      </c>
      <c r="O101" s="225"/>
      <c r="P101" s="219" t="e">
        <f t="shared" si="31"/>
        <v>#N/A</v>
      </c>
      <c r="Q101" s="225"/>
      <c r="R101" s="228" t="e">
        <f t="shared" si="32"/>
        <v>#N/A</v>
      </c>
      <c r="S101" s="227"/>
      <c r="T101" s="219" t="e">
        <f t="shared" si="33"/>
        <v>#N/A</v>
      </c>
      <c r="U101" s="220" t="e">
        <f t="shared" si="47"/>
        <v>#N/A</v>
      </c>
      <c r="V101" s="219" t="e">
        <f t="shared" si="34"/>
        <v>#N/A</v>
      </c>
      <c r="W101" s="225"/>
      <c r="X101" s="219" t="e">
        <f t="shared" si="35"/>
        <v>#N/A</v>
      </c>
      <c r="Y101" s="225"/>
      <c r="Z101" s="228" t="e">
        <f t="shared" si="36"/>
        <v>#N/A</v>
      </c>
      <c r="AA101" s="227"/>
      <c r="AB101" s="219" t="e">
        <f t="shared" si="37"/>
        <v>#N/A</v>
      </c>
      <c r="AC101" s="220" t="e">
        <f t="shared" si="48"/>
        <v>#N/A</v>
      </c>
      <c r="AD101" s="219" t="e">
        <f t="shared" si="38"/>
        <v>#N/A</v>
      </c>
      <c r="AE101" s="225"/>
      <c r="AF101" s="219" t="e">
        <f t="shared" si="39"/>
        <v>#N/A</v>
      </c>
      <c r="AG101" s="225"/>
      <c r="AH101" s="228" t="e">
        <f t="shared" si="40"/>
        <v>#N/A</v>
      </c>
      <c r="AI101" s="227"/>
      <c r="AJ101" s="219" t="e">
        <f t="shared" si="41"/>
        <v>#N/A</v>
      </c>
      <c r="AK101" s="220" t="e">
        <f t="shared" si="49"/>
        <v>#N/A</v>
      </c>
      <c r="AL101" s="219" t="e">
        <f t="shared" si="42"/>
        <v>#N/A</v>
      </c>
      <c r="AM101" s="225"/>
      <c r="AN101" s="219" t="e">
        <f t="shared" si="43"/>
        <v>#N/A</v>
      </c>
      <c r="AO101" s="225"/>
      <c r="AP101" s="219" t="e">
        <f t="shared" si="44"/>
        <v>#N/A</v>
      </c>
      <c r="AQ101" s="208"/>
      <c r="AR101" s="222" t="e">
        <f>SUM(E99:E101,M99:M101,U99:U101,AC99:AC101,AK99:AK101)</f>
        <v>#N/A</v>
      </c>
      <c r="AS101" s="222" t="e">
        <f>#REF!+#REF!+#REF!+#REF!+I101+I99</f>
        <v>#REF!</v>
      </c>
      <c r="AT101" s="223" t="e">
        <f>#REF!+#REF!+F101</f>
        <v>#REF!</v>
      </c>
      <c r="AU101" s="224" t="e">
        <f>#REF!+#REF!+J101</f>
        <v>#REF!</v>
      </c>
      <c r="AV101" s="7"/>
      <c r="AW101" s="3"/>
      <c r="AX101" s="3"/>
      <c r="AY101" s="3"/>
      <c r="AZ101" s="3"/>
      <c r="BA101" s="3"/>
      <c r="BB101" s="3"/>
      <c r="BC101" s="6"/>
      <c r="BD101" s="61"/>
      <c r="BE101" s="61"/>
      <c r="BF101" s="61"/>
      <c r="BG101" s="1"/>
      <c r="BH101" s="1"/>
    </row>
    <row r="102" spans="1:60" ht="13.8" thickBot="1" x14ac:dyDescent="0.3">
      <c r="A102" s="85" t="s">
        <v>229</v>
      </c>
      <c r="B102" s="86"/>
      <c r="C102" s="13">
        <f t="shared" ref="C102:AP102" si="50">SUM(C9:C101)</f>
        <v>119</v>
      </c>
      <c r="D102" s="13" t="e">
        <f t="shared" si="50"/>
        <v>#N/A</v>
      </c>
      <c r="E102" s="13" t="e">
        <f t="shared" si="50"/>
        <v>#N/A</v>
      </c>
      <c r="F102" s="13" t="e">
        <f t="shared" si="50"/>
        <v>#N/A</v>
      </c>
      <c r="G102" s="13">
        <f t="shared" si="50"/>
        <v>15</v>
      </c>
      <c r="H102" s="13" t="e">
        <f t="shared" si="50"/>
        <v>#N/A</v>
      </c>
      <c r="I102" s="13">
        <f t="shared" si="50"/>
        <v>2080</v>
      </c>
      <c r="J102" s="13" t="e">
        <f t="shared" si="50"/>
        <v>#N/A</v>
      </c>
      <c r="K102" s="13">
        <f t="shared" si="50"/>
        <v>125</v>
      </c>
      <c r="L102" s="13" t="e">
        <f t="shared" si="50"/>
        <v>#N/A</v>
      </c>
      <c r="M102" s="13" t="e">
        <f t="shared" si="50"/>
        <v>#N/A</v>
      </c>
      <c r="N102" s="13" t="e">
        <f t="shared" si="50"/>
        <v>#N/A</v>
      </c>
      <c r="O102" s="13">
        <f t="shared" si="50"/>
        <v>15</v>
      </c>
      <c r="P102" s="13" t="e">
        <f t="shared" si="50"/>
        <v>#N/A</v>
      </c>
      <c r="Q102" s="13">
        <f t="shared" si="50"/>
        <v>2080</v>
      </c>
      <c r="R102" s="13" t="e">
        <f t="shared" si="50"/>
        <v>#N/A</v>
      </c>
      <c r="S102" s="13">
        <f t="shared" si="50"/>
        <v>116</v>
      </c>
      <c r="T102" s="13" t="e">
        <f t="shared" si="50"/>
        <v>#N/A</v>
      </c>
      <c r="U102" s="13" t="e">
        <f t="shared" si="50"/>
        <v>#N/A</v>
      </c>
      <c r="V102" s="13" t="e">
        <f t="shared" si="50"/>
        <v>#N/A</v>
      </c>
      <c r="W102" s="13">
        <f t="shared" si="50"/>
        <v>15</v>
      </c>
      <c r="X102" s="13" t="e">
        <f t="shared" si="50"/>
        <v>#N/A</v>
      </c>
      <c r="Y102" s="13">
        <f t="shared" si="50"/>
        <v>2080</v>
      </c>
      <c r="Z102" s="13" t="e">
        <f t="shared" si="50"/>
        <v>#N/A</v>
      </c>
      <c r="AA102" s="13">
        <f t="shared" si="50"/>
        <v>92</v>
      </c>
      <c r="AB102" s="13" t="e">
        <f t="shared" si="50"/>
        <v>#N/A</v>
      </c>
      <c r="AC102" s="13" t="e">
        <f t="shared" si="50"/>
        <v>#N/A</v>
      </c>
      <c r="AD102" s="13" t="e">
        <f t="shared" si="50"/>
        <v>#N/A</v>
      </c>
      <c r="AE102" s="13">
        <f t="shared" si="50"/>
        <v>15</v>
      </c>
      <c r="AF102" s="13" t="e">
        <f t="shared" si="50"/>
        <v>#N/A</v>
      </c>
      <c r="AG102" s="13">
        <f t="shared" si="50"/>
        <v>2080</v>
      </c>
      <c r="AH102" s="13" t="e">
        <f t="shared" si="50"/>
        <v>#N/A</v>
      </c>
      <c r="AI102" s="13">
        <f t="shared" si="50"/>
        <v>698</v>
      </c>
      <c r="AJ102" s="13" t="e">
        <f t="shared" si="50"/>
        <v>#N/A</v>
      </c>
      <c r="AK102" s="13" t="e">
        <f t="shared" si="50"/>
        <v>#N/A</v>
      </c>
      <c r="AL102" s="13" t="e">
        <f t="shared" si="50"/>
        <v>#N/A</v>
      </c>
      <c r="AM102" s="13">
        <f t="shared" si="50"/>
        <v>15</v>
      </c>
      <c r="AN102" s="13" t="e">
        <f t="shared" si="50"/>
        <v>#N/A</v>
      </c>
      <c r="AO102" s="13">
        <f t="shared" si="50"/>
        <v>2080</v>
      </c>
      <c r="AP102" s="13" t="e">
        <f t="shared" si="50"/>
        <v>#N/A</v>
      </c>
      <c r="AQ102" s="212"/>
      <c r="AR102" s="212"/>
      <c r="AS102" s="213"/>
      <c r="AT102" s="213"/>
      <c r="AU102" s="214"/>
      <c r="AV102" s="3"/>
      <c r="AW102" s="3"/>
      <c r="AX102" s="3"/>
      <c r="AY102" s="3"/>
      <c r="AZ102" s="3"/>
      <c r="BA102" s="3"/>
      <c r="BB102" s="6"/>
      <c r="BC102" s="61"/>
      <c r="BD102" s="61"/>
      <c r="BE102" s="1"/>
      <c r="BF102" s="1"/>
    </row>
    <row r="103" spans="1:60" ht="13.8" thickBot="1" x14ac:dyDescent="0.3">
      <c r="A103" s="87"/>
      <c r="B103" s="88"/>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52"/>
      <c r="AR103" s="52"/>
      <c r="AS103" s="53"/>
      <c r="AT103" s="53"/>
      <c r="AV103" s="3"/>
      <c r="AW103" s="3"/>
      <c r="AX103" s="3"/>
      <c r="AY103" s="3"/>
      <c r="AZ103" s="3"/>
      <c r="BA103" s="3"/>
      <c r="BB103" s="6"/>
      <c r="BC103" s="61"/>
      <c r="BD103" s="61"/>
      <c r="BE103" s="1"/>
      <c r="BF103" s="1"/>
    </row>
    <row r="104" spans="1:60" x14ac:dyDescent="0.25">
      <c r="C104" s="8">
        <f>I102/G102</f>
        <v>138.66666666666666</v>
      </c>
      <c r="D104" s="198" t="s">
        <v>215</v>
      </c>
      <c r="E104" s="54"/>
      <c r="F104" s="89"/>
      <c r="K104" s="8">
        <f>Q102/O102</f>
        <v>138.66666666666666</v>
      </c>
      <c r="L104" s="198" t="s">
        <v>215</v>
      </c>
      <c r="M104" s="54"/>
      <c r="N104" s="89"/>
      <c r="O104" s="189"/>
      <c r="P104" s="189"/>
      <c r="Q104" s="189"/>
      <c r="R104" s="189"/>
      <c r="S104" s="8">
        <f>Y102/W102</f>
        <v>138.66666666666666</v>
      </c>
      <c r="T104" s="198" t="s">
        <v>215</v>
      </c>
      <c r="U104" s="54"/>
      <c r="V104" s="89"/>
      <c r="W104" s="189"/>
      <c r="X104" s="189"/>
      <c r="Y104" s="189"/>
      <c r="Z104" s="189"/>
      <c r="AA104" s="8">
        <f>AG102/AE102</f>
        <v>138.66666666666666</v>
      </c>
      <c r="AB104" s="198" t="s">
        <v>215</v>
      </c>
      <c r="AC104" s="54"/>
      <c r="AD104" s="89"/>
      <c r="AE104" s="189"/>
      <c r="AF104" s="189"/>
      <c r="AG104" s="189"/>
      <c r="AH104" s="189"/>
      <c r="AI104" s="8">
        <f>AO102/AM102</f>
        <v>138.66666666666666</v>
      </c>
      <c r="AJ104" s="198" t="s">
        <v>215</v>
      </c>
      <c r="AK104" s="54"/>
      <c r="AL104" s="89"/>
      <c r="AM104" s="189"/>
      <c r="AN104" s="189"/>
      <c r="AO104" s="189"/>
      <c r="AP104" s="189"/>
      <c r="AT104" s="53"/>
      <c r="AV104" s="3"/>
      <c r="AW104" s="3"/>
      <c r="AX104" s="3"/>
      <c r="AY104" s="3"/>
      <c r="AZ104" s="3"/>
      <c r="BA104" s="3"/>
      <c r="BB104" s="6"/>
    </row>
    <row r="105" spans="1:60" x14ac:dyDescent="0.25">
      <c r="C105" s="90"/>
      <c r="D105" s="91"/>
      <c r="E105" s="92"/>
      <c r="F105" s="93"/>
      <c r="K105" s="90"/>
      <c r="L105" s="91"/>
      <c r="M105" s="92"/>
      <c r="N105" s="93"/>
      <c r="O105" s="189"/>
      <c r="P105" s="189"/>
      <c r="Q105" s="189"/>
      <c r="R105" s="189"/>
      <c r="S105" s="90"/>
      <c r="T105" s="91"/>
      <c r="U105" s="92"/>
      <c r="V105" s="93"/>
      <c r="W105" s="189"/>
      <c r="X105" s="189"/>
      <c r="Y105" s="189"/>
      <c r="Z105" s="189"/>
      <c r="AA105" s="90"/>
      <c r="AB105" s="91"/>
      <c r="AC105" s="92"/>
      <c r="AD105" s="93"/>
      <c r="AE105" s="189"/>
      <c r="AF105" s="189"/>
      <c r="AG105" s="189"/>
      <c r="AH105" s="189"/>
      <c r="AI105" s="90"/>
      <c r="AJ105" s="91"/>
      <c r="AK105" s="92"/>
      <c r="AL105" s="93"/>
      <c r="AM105" s="189"/>
      <c r="AN105" s="189"/>
      <c r="AO105" s="189"/>
      <c r="AP105" s="189"/>
      <c r="AT105" s="53"/>
      <c r="AV105" s="3"/>
      <c r="AW105" s="3"/>
      <c r="AX105" s="3"/>
      <c r="AY105" s="3"/>
      <c r="AZ105" s="3"/>
      <c r="BA105" s="3"/>
      <c r="BB105" s="3"/>
    </row>
    <row r="106" spans="1:60" ht="13.8" thickBot="1" x14ac:dyDescent="0.3">
      <c r="C106" s="9">
        <v>0.95</v>
      </c>
      <c r="D106" s="55" t="s">
        <v>33</v>
      </c>
      <c r="E106" s="84"/>
      <c r="F106" s="94"/>
      <c r="K106" s="9">
        <v>0.95</v>
      </c>
      <c r="L106" s="55" t="s">
        <v>33</v>
      </c>
      <c r="M106" s="84"/>
      <c r="N106" s="94"/>
      <c r="O106" s="189"/>
      <c r="P106" s="189"/>
      <c r="Q106" s="189"/>
      <c r="R106" s="189"/>
      <c r="S106" s="9">
        <v>0.95</v>
      </c>
      <c r="T106" s="55" t="s">
        <v>33</v>
      </c>
      <c r="U106" s="84"/>
      <c r="V106" s="94"/>
      <c r="W106" s="189"/>
      <c r="X106" s="189"/>
      <c r="Y106" s="189"/>
      <c r="Z106" s="189"/>
      <c r="AA106" s="9">
        <v>0.95</v>
      </c>
      <c r="AB106" s="55" t="s">
        <v>33</v>
      </c>
      <c r="AC106" s="84"/>
      <c r="AD106" s="94"/>
      <c r="AE106" s="189"/>
      <c r="AF106" s="189"/>
      <c r="AG106" s="189"/>
      <c r="AH106" s="189"/>
      <c r="AI106" s="9">
        <v>0.95</v>
      </c>
      <c r="AJ106" s="55" t="s">
        <v>33</v>
      </c>
      <c r="AK106" s="84"/>
      <c r="AL106" s="94"/>
      <c r="AM106" s="189"/>
      <c r="AN106" s="189"/>
      <c r="AO106" s="189"/>
      <c r="AP106" s="189"/>
      <c r="AT106" s="53"/>
      <c r="AV106" s="3"/>
      <c r="AW106" s="3"/>
      <c r="AX106" s="3"/>
      <c r="AY106" s="3"/>
      <c r="AZ106" s="3"/>
      <c r="BA106" s="3"/>
      <c r="BB106" s="3"/>
    </row>
    <row r="107" spans="1:60" x14ac:dyDescent="0.25">
      <c r="A107" s="52"/>
      <c r="P107" s="3"/>
      <c r="Q107" s="3"/>
      <c r="R107" s="3"/>
      <c r="S107" s="3"/>
      <c r="T107" s="3"/>
      <c r="U107" s="3"/>
      <c r="V107" s="3"/>
    </row>
    <row r="108" spans="1:60" x14ac:dyDescent="0.25">
      <c r="C108" s="124" t="s">
        <v>112</v>
      </c>
      <c r="P108" s="3"/>
      <c r="Q108" s="3"/>
      <c r="R108" s="3"/>
      <c r="S108" s="3"/>
      <c r="T108" s="3"/>
      <c r="U108" s="3"/>
      <c r="V108" s="3"/>
    </row>
    <row r="109" spans="1:60" x14ac:dyDescent="0.25">
      <c r="P109" s="3"/>
      <c r="Q109" s="3"/>
      <c r="R109" s="3"/>
      <c r="S109" s="3"/>
      <c r="T109" s="3"/>
      <c r="U109" s="3"/>
      <c r="V109" s="3"/>
    </row>
    <row r="110" spans="1:60" x14ac:dyDescent="0.25">
      <c r="P110" s="3"/>
      <c r="Q110" s="3"/>
      <c r="R110" s="3"/>
      <c r="S110" s="3"/>
      <c r="T110" s="3"/>
      <c r="U110" s="3"/>
      <c r="V110" s="3"/>
    </row>
    <row r="111" spans="1:60" x14ac:dyDescent="0.25">
      <c r="P111" s="3"/>
      <c r="Q111" s="3"/>
      <c r="R111" s="3"/>
      <c r="S111" s="3"/>
      <c r="T111" s="3"/>
      <c r="U111" s="3"/>
      <c r="V111" s="3"/>
    </row>
    <row r="112" spans="1:60" x14ac:dyDescent="0.25">
      <c r="P112" s="3"/>
      <c r="Q112" s="3"/>
      <c r="R112" s="3"/>
      <c r="S112" s="3"/>
      <c r="T112" s="3"/>
      <c r="U112" s="3"/>
      <c r="V112" s="3"/>
    </row>
    <row r="113" spans="16:22" x14ac:dyDescent="0.25">
      <c r="P113" s="3"/>
      <c r="Q113" s="3"/>
      <c r="R113" s="3"/>
      <c r="S113" s="3"/>
      <c r="T113" s="3"/>
      <c r="U113" s="3"/>
      <c r="V113" s="3"/>
    </row>
    <row r="114" spans="16:22" x14ac:dyDescent="0.25">
      <c r="P114" s="3"/>
      <c r="Q114" s="3"/>
      <c r="R114" s="3"/>
      <c r="S114" s="3"/>
      <c r="T114" s="3"/>
      <c r="U114" s="3"/>
      <c r="V114" s="3"/>
    </row>
    <row r="115" spans="16:22" x14ac:dyDescent="0.25">
      <c r="P115" s="3"/>
      <c r="Q115" s="3"/>
      <c r="R115" s="3"/>
      <c r="S115" s="3"/>
      <c r="T115" s="3"/>
      <c r="U115" s="3"/>
      <c r="V115" s="3"/>
    </row>
    <row r="116" spans="16:22" x14ac:dyDescent="0.25">
      <c r="P116" s="3"/>
      <c r="Q116" s="3"/>
      <c r="R116" s="3"/>
      <c r="S116" s="3"/>
      <c r="T116" s="3"/>
      <c r="U116" s="3"/>
      <c r="V116" s="3"/>
    </row>
    <row r="117" spans="16:22" x14ac:dyDescent="0.25">
      <c r="P117" s="3"/>
      <c r="Q117" s="3"/>
      <c r="R117" s="3"/>
      <c r="S117" s="3"/>
      <c r="T117" s="3"/>
      <c r="U117" s="3"/>
      <c r="V117" s="3"/>
    </row>
    <row r="118" spans="16:22" x14ac:dyDescent="0.25">
      <c r="P118" s="3"/>
      <c r="Q118" s="3"/>
      <c r="R118" s="3"/>
      <c r="S118" s="3"/>
      <c r="T118" s="3"/>
      <c r="U118" s="3"/>
      <c r="V118" s="3"/>
    </row>
    <row r="119" spans="16:22" x14ac:dyDescent="0.25">
      <c r="P119" s="3"/>
      <c r="Q119" s="3"/>
      <c r="R119" s="3"/>
      <c r="S119" s="3"/>
      <c r="T119" s="3"/>
      <c r="U119" s="3"/>
      <c r="V119" s="3"/>
    </row>
    <row r="120" spans="16:22" x14ac:dyDescent="0.25">
      <c r="P120" s="3"/>
      <c r="Q120" s="3"/>
      <c r="R120" s="3"/>
      <c r="S120" s="3"/>
      <c r="T120" s="3"/>
      <c r="U120" s="3"/>
      <c r="V120" s="3"/>
    </row>
    <row r="121" spans="16:22" x14ac:dyDescent="0.25">
      <c r="P121" s="3"/>
      <c r="Q121" s="3"/>
      <c r="R121" s="3"/>
      <c r="S121" s="3"/>
      <c r="T121" s="3"/>
      <c r="U121" s="3"/>
      <c r="V121" s="3"/>
    </row>
    <row r="122" spans="16:22" x14ac:dyDescent="0.25">
      <c r="P122" s="3"/>
      <c r="Q122" s="3"/>
      <c r="R122" s="3"/>
      <c r="S122" s="3"/>
      <c r="T122" s="3"/>
      <c r="U122" s="3"/>
      <c r="V122" s="3"/>
    </row>
    <row r="123" spans="16:22" x14ac:dyDescent="0.25">
      <c r="P123" s="3"/>
      <c r="Q123" s="3"/>
      <c r="R123" s="3"/>
      <c r="S123" s="3"/>
      <c r="T123" s="3"/>
      <c r="U123" s="3"/>
      <c r="V123" s="3"/>
    </row>
    <row r="124" spans="16:22" x14ac:dyDescent="0.25">
      <c r="P124" s="3"/>
      <c r="Q124" s="3"/>
      <c r="R124" s="3"/>
      <c r="S124" s="3"/>
      <c r="T124" s="3"/>
      <c r="U124" s="3"/>
      <c r="V124" s="3"/>
    </row>
    <row r="125" spans="16:22" x14ac:dyDescent="0.25">
      <c r="P125" s="3"/>
      <c r="Q125" s="3"/>
      <c r="R125" s="3"/>
      <c r="S125" s="3"/>
      <c r="T125" s="3"/>
      <c r="U125" s="3"/>
      <c r="V125" s="3"/>
    </row>
    <row r="126" spans="16:22" x14ac:dyDescent="0.25">
      <c r="P126" s="3"/>
      <c r="Q126" s="3"/>
      <c r="R126" s="3"/>
      <c r="S126" s="3"/>
      <c r="T126" s="3"/>
      <c r="U126" s="3"/>
      <c r="V126" s="3"/>
    </row>
    <row r="127" spans="16:22" x14ac:dyDescent="0.25">
      <c r="P127" s="3"/>
      <c r="Q127" s="3"/>
      <c r="R127" s="3"/>
      <c r="S127" s="3"/>
      <c r="T127" s="3"/>
      <c r="U127" s="3"/>
      <c r="V127" s="3"/>
    </row>
  </sheetData>
  <sheetProtection selectLockedCells="1"/>
  <protectedRanges>
    <protectedRange password="83AF" sqref="B3 C9:C101 K9:K101 S9:S101 AA9:AA101 AI9:AI101" name="Range1"/>
  </protectedRanges>
  <mergeCells count="44">
    <mergeCell ref="A2:B2"/>
    <mergeCell ref="B7:B8"/>
    <mergeCell ref="A7:A8"/>
    <mergeCell ref="AL7:AL8"/>
    <mergeCell ref="AM7:AM8"/>
    <mergeCell ref="AB7:AB8"/>
    <mergeCell ref="AC7:AC8"/>
    <mergeCell ref="AD7:AD8"/>
    <mergeCell ref="AE7:AE8"/>
    <mergeCell ref="AF7:AF8"/>
    <mergeCell ref="W7:W8"/>
    <mergeCell ref="X7:X8"/>
    <mergeCell ref="Y7:Y8"/>
    <mergeCell ref="Z7:Z8"/>
    <mergeCell ref="AA7:AA8"/>
    <mergeCell ref="R7:R8"/>
    <mergeCell ref="AO7:AO8"/>
    <mergeCell ref="AP7:AP8"/>
    <mergeCell ref="AG7:AG8"/>
    <mergeCell ref="AH7:AH8"/>
    <mergeCell ref="AI7:AI8"/>
    <mergeCell ref="AJ7:AJ8"/>
    <mergeCell ref="AK7:AK8"/>
    <mergeCell ref="N7:N8"/>
    <mergeCell ref="O7:O8"/>
    <mergeCell ref="P7:P8"/>
    <mergeCell ref="Q7:Q8"/>
    <mergeCell ref="AN7:AN8"/>
    <mergeCell ref="AW7:BC7"/>
    <mergeCell ref="C7:C8"/>
    <mergeCell ref="D7:D8"/>
    <mergeCell ref="E7:E8"/>
    <mergeCell ref="F7:F8"/>
    <mergeCell ref="G7:G8"/>
    <mergeCell ref="I7:I8"/>
    <mergeCell ref="H7:H8"/>
    <mergeCell ref="J7:J8"/>
    <mergeCell ref="K7:K8"/>
    <mergeCell ref="L7:L8"/>
    <mergeCell ref="S7:S8"/>
    <mergeCell ref="T7:T8"/>
    <mergeCell ref="U7:U8"/>
    <mergeCell ref="V7:V8"/>
    <mergeCell ref="M7:M8"/>
  </mergeCells>
  <phoneticPr fontId="0" type="noConversion"/>
  <pageMargins left="0.75" right="0.75" top="1" bottom="1" header="0.5" footer="0.5"/>
  <pageSetup paperSize="8" scale="2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election activeCell="A5" sqref="A5"/>
    </sheetView>
  </sheetViews>
  <sheetFormatPr defaultRowHeight="13.2" x14ac:dyDescent="0.25"/>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RDBOutlookPDF"/>
  <dimension ref="A1:J10"/>
  <sheetViews>
    <sheetView showGridLines="0" showZeros="0" showOutlineSymbols="0" zoomScaleNormal="100" workbookViewId="0">
      <pane ySplit="6" topLeftCell="A7" activePane="bottomLeft" state="frozen"/>
      <selection pane="bottomLeft" activeCell="D21" sqref="D21"/>
    </sheetView>
  </sheetViews>
  <sheetFormatPr defaultColWidth="9.109375" defaultRowHeight="14.4" x14ac:dyDescent="0.3"/>
  <cols>
    <col min="1" max="1" width="8.6640625" style="230" customWidth="1"/>
    <col min="2" max="2" width="23.33203125" style="230" customWidth="1"/>
    <col min="3" max="3" width="28.109375" style="230" customWidth="1"/>
    <col min="4" max="4" width="25.6640625" style="230" customWidth="1"/>
    <col min="5" max="5" width="25.6640625" style="231" customWidth="1"/>
    <col min="6" max="6" width="25.6640625" style="230" customWidth="1"/>
    <col min="7" max="7" width="25.6640625" style="231" customWidth="1"/>
    <col min="8" max="8" width="34.44140625" style="231" bestFit="1" customWidth="1"/>
    <col min="9" max="9" width="53.5546875" style="231" customWidth="1"/>
    <col min="10" max="10" width="10.77734375" style="230" bestFit="1" customWidth="1"/>
    <col min="11" max="16384" width="9.109375" style="230"/>
  </cols>
  <sheetData>
    <row r="1" spans="1:10" ht="18" x14ac:dyDescent="0.35">
      <c r="A1" s="249" t="s">
        <v>250</v>
      </c>
      <c r="B1" s="242"/>
      <c r="C1" s="242"/>
      <c r="D1" s="242"/>
      <c r="E1" s="242"/>
      <c r="F1" s="242"/>
      <c r="G1" s="242"/>
      <c r="H1" s="242"/>
      <c r="I1" s="230"/>
    </row>
    <row r="2" spans="1:10" x14ac:dyDescent="0.3">
      <c r="A2" s="248" t="s">
        <v>249</v>
      </c>
      <c r="B2" s="242"/>
      <c r="C2" s="242"/>
      <c r="E2" s="247" t="s">
        <v>248</v>
      </c>
      <c r="F2" s="242"/>
      <c r="G2" s="242"/>
      <c r="H2" s="242"/>
      <c r="I2" s="230"/>
    </row>
    <row r="3" spans="1:10" x14ac:dyDescent="0.3">
      <c r="A3" s="242" t="s">
        <v>247</v>
      </c>
      <c r="B3" s="242"/>
      <c r="C3" s="246" t="s">
        <v>246</v>
      </c>
      <c r="D3" s="245"/>
      <c r="E3" s="242" t="s">
        <v>245</v>
      </c>
      <c r="F3" s="242"/>
      <c r="G3" s="242"/>
      <c r="H3" s="242"/>
      <c r="I3" s="230"/>
    </row>
    <row r="4" spans="1:10" x14ac:dyDescent="0.3">
      <c r="A4" s="242"/>
      <c r="B4" s="242"/>
      <c r="C4" s="244"/>
      <c r="D4" s="242"/>
      <c r="G4" s="242"/>
      <c r="H4" s="242"/>
      <c r="I4" s="242"/>
    </row>
    <row r="5" spans="1:10" x14ac:dyDescent="0.3">
      <c r="A5" s="243"/>
      <c r="B5" s="242"/>
      <c r="C5" s="242"/>
      <c r="D5" s="242"/>
      <c r="E5" s="242"/>
      <c r="F5" s="242"/>
      <c r="G5" s="242"/>
      <c r="H5" s="242"/>
      <c r="I5" s="230"/>
    </row>
    <row r="6" spans="1:10" x14ac:dyDescent="0.3">
      <c r="A6" s="241" t="s">
        <v>244</v>
      </c>
      <c r="B6" s="241" t="s">
        <v>243</v>
      </c>
      <c r="C6" s="241" t="s">
        <v>242</v>
      </c>
      <c r="D6" s="241" t="s">
        <v>241</v>
      </c>
      <c r="E6" s="241" t="s">
        <v>240</v>
      </c>
      <c r="F6" s="241" t="s">
        <v>239</v>
      </c>
      <c r="G6" s="241" t="s">
        <v>238</v>
      </c>
      <c r="H6" s="241" t="s">
        <v>237</v>
      </c>
      <c r="I6" s="241" t="s">
        <v>236</v>
      </c>
      <c r="J6" s="240" t="s">
        <v>235</v>
      </c>
    </row>
    <row r="7" spans="1:10" ht="43.2" x14ac:dyDescent="0.3">
      <c r="A7" s="239" t="s">
        <v>234</v>
      </c>
      <c r="B7" s="238" t="s">
        <v>251</v>
      </c>
      <c r="C7" s="251" t="s">
        <v>254</v>
      </c>
      <c r="D7" s="237" t="s">
        <v>253</v>
      </c>
      <c r="E7" s="234"/>
      <c r="F7" s="239"/>
      <c r="G7" s="239"/>
      <c r="H7" s="238"/>
      <c r="I7" s="251" t="s">
        <v>254</v>
      </c>
      <c r="J7" s="236" t="s">
        <v>234</v>
      </c>
    </row>
    <row r="8" spans="1:10" x14ac:dyDescent="0.3">
      <c r="A8" s="235" t="s">
        <v>252</v>
      </c>
      <c r="B8" s="233" t="s">
        <v>233</v>
      </c>
      <c r="C8" s="232" t="s">
        <v>232</v>
      </c>
      <c r="D8" s="234" t="s">
        <v>231</v>
      </c>
      <c r="E8" s="232"/>
      <c r="F8" s="232"/>
      <c r="G8" s="232" t="s">
        <v>230</v>
      </c>
      <c r="H8" s="232"/>
      <c r="I8" s="251" t="s">
        <v>254</v>
      </c>
      <c r="J8" s="232"/>
    </row>
    <row r="9" spans="1:10" x14ac:dyDescent="0.3">
      <c r="A9" s="250"/>
      <c r="B9" s="236"/>
      <c r="C9" s="251" t="s">
        <v>254</v>
      </c>
      <c r="D9" s="236"/>
      <c r="E9" s="232"/>
      <c r="F9" s="236"/>
      <c r="G9" s="232"/>
      <c r="H9" s="232"/>
      <c r="I9" s="232"/>
      <c r="J9" s="236"/>
    </row>
    <row r="10" spans="1:10" x14ac:dyDescent="0.3">
      <c r="I10" s="232"/>
    </row>
  </sheetData>
  <dataValidations count="12">
    <dataValidation allowBlank="1" showInputMessage="1" showErrorMessage="1" promptTitle="File name" prompt="Enter the prefix for the name of the file that will be used for the PDF file that is created of the sheets and attached to the email.  The Date and time and extension will be added for you.  Do not enter them yourself._x000a_" sqref="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C65543:C65544 IY65543:IY65544 SU65543:SU65544 ACQ65543:ACQ65544 AMM65543:AMM65544 AWI65543:AWI65544 BGE65543:BGE65544 BQA65543:BQA65544 BZW65543:BZW65544 CJS65543:CJS65544 CTO65543:CTO65544 DDK65543:DDK65544 DNG65543:DNG65544 DXC65543:DXC65544 EGY65543:EGY65544 EQU65543:EQU65544 FAQ65543:FAQ65544 FKM65543:FKM65544 FUI65543:FUI65544 GEE65543:GEE65544 GOA65543:GOA65544 GXW65543:GXW65544 HHS65543:HHS65544 HRO65543:HRO65544 IBK65543:IBK65544 ILG65543:ILG65544 IVC65543:IVC65544 JEY65543:JEY65544 JOU65543:JOU65544 JYQ65543:JYQ65544 KIM65543:KIM65544 KSI65543:KSI65544 LCE65543:LCE65544 LMA65543:LMA65544 LVW65543:LVW65544 MFS65543:MFS65544 MPO65543:MPO65544 MZK65543:MZK65544 NJG65543:NJG65544 NTC65543:NTC65544 OCY65543:OCY65544 OMU65543:OMU65544 OWQ65543:OWQ65544 PGM65543:PGM65544 PQI65543:PQI65544 QAE65543:QAE65544 QKA65543:QKA65544 QTW65543:QTW65544 RDS65543:RDS65544 RNO65543:RNO65544 RXK65543:RXK65544 SHG65543:SHG65544 SRC65543:SRC65544 TAY65543:TAY65544 TKU65543:TKU65544 TUQ65543:TUQ65544 UEM65543:UEM65544 UOI65543:UOI65544 UYE65543:UYE65544 VIA65543:VIA65544 VRW65543:VRW65544 WBS65543:WBS65544 WLO65543:WLO65544 WVK65543:WVK65544 C131079:C131080 IY131079:IY131080 SU131079:SU131080 ACQ131079:ACQ131080 AMM131079:AMM131080 AWI131079:AWI131080 BGE131079:BGE131080 BQA131079:BQA131080 BZW131079:BZW131080 CJS131079:CJS131080 CTO131079:CTO131080 DDK131079:DDK131080 DNG131079:DNG131080 DXC131079:DXC131080 EGY131079:EGY131080 EQU131079:EQU131080 FAQ131079:FAQ131080 FKM131079:FKM131080 FUI131079:FUI131080 GEE131079:GEE131080 GOA131079:GOA131080 GXW131079:GXW131080 HHS131079:HHS131080 HRO131079:HRO131080 IBK131079:IBK131080 ILG131079:ILG131080 IVC131079:IVC131080 JEY131079:JEY131080 JOU131079:JOU131080 JYQ131079:JYQ131080 KIM131079:KIM131080 KSI131079:KSI131080 LCE131079:LCE131080 LMA131079:LMA131080 LVW131079:LVW131080 MFS131079:MFS131080 MPO131079:MPO131080 MZK131079:MZK131080 NJG131079:NJG131080 NTC131079:NTC131080 OCY131079:OCY131080 OMU131079:OMU131080 OWQ131079:OWQ131080 PGM131079:PGM131080 PQI131079:PQI131080 QAE131079:QAE131080 QKA131079:QKA131080 QTW131079:QTW131080 RDS131079:RDS131080 RNO131079:RNO131080 RXK131079:RXK131080 SHG131079:SHG131080 SRC131079:SRC131080 TAY131079:TAY131080 TKU131079:TKU131080 TUQ131079:TUQ131080 UEM131079:UEM131080 UOI131079:UOI131080 UYE131079:UYE131080 VIA131079:VIA131080 VRW131079:VRW131080 WBS131079:WBS131080 WLO131079:WLO131080 WVK131079:WVK131080 C196615:C196616 IY196615:IY196616 SU196615:SU196616 ACQ196615:ACQ196616 AMM196615:AMM196616 AWI196615:AWI196616 BGE196615:BGE196616 BQA196615:BQA196616 BZW196615:BZW196616 CJS196615:CJS196616 CTO196615:CTO196616 DDK196615:DDK196616 DNG196615:DNG196616 DXC196615:DXC196616 EGY196615:EGY196616 EQU196615:EQU196616 FAQ196615:FAQ196616 FKM196615:FKM196616 FUI196615:FUI196616 GEE196615:GEE196616 GOA196615:GOA196616 GXW196615:GXW196616 HHS196615:HHS196616 HRO196615:HRO196616 IBK196615:IBK196616 ILG196615:ILG196616 IVC196615:IVC196616 JEY196615:JEY196616 JOU196615:JOU196616 JYQ196615:JYQ196616 KIM196615:KIM196616 KSI196615:KSI196616 LCE196615:LCE196616 LMA196615:LMA196616 LVW196615:LVW196616 MFS196615:MFS196616 MPO196615:MPO196616 MZK196615:MZK196616 NJG196615:NJG196616 NTC196615:NTC196616 OCY196615:OCY196616 OMU196615:OMU196616 OWQ196615:OWQ196616 PGM196615:PGM196616 PQI196615:PQI196616 QAE196615:QAE196616 QKA196615:QKA196616 QTW196615:QTW196616 RDS196615:RDS196616 RNO196615:RNO196616 RXK196615:RXK196616 SHG196615:SHG196616 SRC196615:SRC196616 TAY196615:TAY196616 TKU196615:TKU196616 TUQ196615:TUQ196616 UEM196615:UEM196616 UOI196615:UOI196616 UYE196615:UYE196616 VIA196615:VIA196616 VRW196615:VRW196616 WBS196615:WBS196616 WLO196615:WLO196616 WVK196615:WVK196616 C262151:C262152 IY262151:IY262152 SU262151:SU262152 ACQ262151:ACQ262152 AMM262151:AMM262152 AWI262151:AWI262152 BGE262151:BGE262152 BQA262151:BQA262152 BZW262151:BZW262152 CJS262151:CJS262152 CTO262151:CTO262152 DDK262151:DDK262152 DNG262151:DNG262152 DXC262151:DXC262152 EGY262151:EGY262152 EQU262151:EQU262152 FAQ262151:FAQ262152 FKM262151:FKM262152 FUI262151:FUI262152 GEE262151:GEE262152 GOA262151:GOA262152 GXW262151:GXW262152 HHS262151:HHS262152 HRO262151:HRO262152 IBK262151:IBK262152 ILG262151:ILG262152 IVC262151:IVC262152 JEY262151:JEY262152 JOU262151:JOU262152 JYQ262151:JYQ262152 KIM262151:KIM262152 KSI262151:KSI262152 LCE262151:LCE262152 LMA262151:LMA262152 LVW262151:LVW262152 MFS262151:MFS262152 MPO262151:MPO262152 MZK262151:MZK262152 NJG262151:NJG262152 NTC262151:NTC262152 OCY262151:OCY262152 OMU262151:OMU262152 OWQ262151:OWQ262152 PGM262151:PGM262152 PQI262151:PQI262152 QAE262151:QAE262152 QKA262151:QKA262152 QTW262151:QTW262152 RDS262151:RDS262152 RNO262151:RNO262152 RXK262151:RXK262152 SHG262151:SHG262152 SRC262151:SRC262152 TAY262151:TAY262152 TKU262151:TKU262152 TUQ262151:TUQ262152 UEM262151:UEM262152 UOI262151:UOI262152 UYE262151:UYE262152 VIA262151:VIA262152 VRW262151:VRW262152 WBS262151:WBS262152 WLO262151:WLO262152 WVK262151:WVK262152 C327687:C327688 IY327687:IY327688 SU327687:SU327688 ACQ327687:ACQ327688 AMM327687:AMM327688 AWI327687:AWI327688 BGE327687:BGE327688 BQA327687:BQA327688 BZW327687:BZW327688 CJS327687:CJS327688 CTO327687:CTO327688 DDK327687:DDK327688 DNG327687:DNG327688 DXC327687:DXC327688 EGY327687:EGY327688 EQU327687:EQU327688 FAQ327687:FAQ327688 FKM327687:FKM327688 FUI327687:FUI327688 GEE327687:GEE327688 GOA327687:GOA327688 GXW327687:GXW327688 HHS327687:HHS327688 HRO327687:HRO327688 IBK327687:IBK327688 ILG327687:ILG327688 IVC327687:IVC327688 JEY327687:JEY327688 JOU327687:JOU327688 JYQ327687:JYQ327688 KIM327687:KIM327688 KSI327687:KSI327688 LCE327687:LCE327688 LMA327687:LMA327688 LVW327687:LVW327688 MFS327687:MFS327688 MPO327687:MPO327688 MZK327687:MZK327688 NJG327687:NJG327688 NTC327687:NTC327688 OCY327687:OCY327688 OMU327687:OMU327688 OWQ327687:OWQ327688 PGM327687:PGM327688 PQI327687:PQI327688 QAE327687:QAE327688 QKA327687:QKA327688 QTW327687:QTW327688 RDS327687:RDS327688 RNO327687:RNO327688 RXK327687:RXK327688 SHG327687:SHG327688 SRC327687:SRC327688 TAY327687:TAY327688 TKU327687:TKU327688 TUQ327687:TUQ327688 UEM327687:UEM327688 UOI327687:UOI327688 UYE327687:UYE327688 VIA327687:VIA327688 VRW327687:VRW327688 WBS327687:WBS327688 WLO327687:WLO327688 WVK327687:WVK327688 C393223:C393224 IY393223:IY393224 SU393223:SU393224 ACQ393223:ACQ393224 AMM393223:AMM393224 AWI393223:AWI393224 BGE393223:BGE393224 BQA393223:BQA393224 BZW393223:BZW393224 CJS393223:CJS393224 CTO393223:CTO393224 DDK393223:DDK393224 DNG393223:DNG393224 DXC393223:DXC393224 EGY393223:EGY393224 EQU393223:EQU393224 FAQ393223:FAQ393224 FKM393223:FKM393224 FUI393223:FUI393224 GEE393223:GEE393224 GOA393223:GOA393224 GXW393223:GXW393224 HHS393223:HHS393224 HRO393223:HRO393224 IBK393223:IBK393224 ILG393223:ILG393224 IVC393223:IVC393224 JEY393223:JEY393224 JOU393223:JOU393224 JYQ393223:JYQ393224 KIM393223:KIM393224 KSI393223:KSI393224 LCE393223:LCE393224 LMA393223:LMA393224 LVW393223:LVW393224 MFS393223:MFS393224 MPO393223:MPO393224 MZK393223:MZK393224 NJG393223:NJG393224 NTC393223:NTC393224 OCY393223:OCY393224 OMU393223:OMU393224 OWQ393223:OWQ393224 PGM393223:PGM393224 PQI393223:PQI393224 QAE393223:QAE393224 QKA393223:QKA393224 QTW393223:QTW393224 RDS393223:RDS393224 RNO393223:RNO393224 RXK393223:RXK393224 SHG393223:SHG393224 SRC393223:SRC393224 TAY393223:TAY393224 TKU393223:TKU393224 TUQ393223:TUQ393224 UEM393223:UEM393224 UOI393223:UOI393224 UYE393223:UYE393224 VIA393223:VIA393224 VRW393223:VRW393224 WBS393223:WBS393224 WLO393223:WLO393224 WVK393223:WVK393224 C458759:C458760 IY458759:IY458760 SU458759:SU458760 ACQ458759:ACQ458760 AMM458759:AMM458760 AWI458759:AWI458760 BGE458759:BGE458760 BQA458759:BQA458760 BZW458759:BZW458760 CJS458759:CJS458760 CTO458759:CTO458760 DDK458759:DDK458760 DNG458759:DNG458760 DXC458759:DXC458760 EGY458759:EGY458760 EQU458759:EQU458760 FAQ458759:FAQ458760 FKM458759:FKM458760 FUI458759:FUI458760 GEE458759:GEE458760 GOA458759:GOA458760 GXW458759:GXW458760 HHS458759:HHS458760 HRO458759:HRO458760 IBK458759:IBK458760 ILG458759:ILG458760 IVC458759:IVC458760 JEY458759:JEY458760 JOU458759:JOU458760 JYQ458759:JYQ458760 KIM458759:KIM458760 KSI458759:KSI458760 LCE458759:LCE458760 LMA458759:LMA458760 LVW458759:LVW458760 MFS458759:MFS458760 MPO458759:MPO458760 MZK458759:MZK458760 NJG458759:NJG458760 NTC458759:NTC458760 OCY458759:OCY458760 OMU458759:OMU458760 OWQ458759:OWQ458760 PGM458759:PGM458760 PQI458759:PQI458760 QAE458759:QAE458760 QKA458759:QKA458760 QTW458759:QTW458760 RDS458759:RDS458760 RNO458759:RNO458760 RXK458759:RXK458760 SHG458759:SHG458760 SRC458759:SRC458760 TAY458759:TAY458760 TKU458759:TKU458760 TUQ458759:TUQ458760 UEM458759:UEM458760 UOI458759:UOI458760 UYE458759:UYE458760 VIA458759:VIA458760 VRW458759:VRW458760 WBS458759:WBS458760 WLO458759:WLO458760 WVK458759:WVK458760 C524295:C524296 IY524295:IY524296 SU524295:SU524296 ACQ524295:ACQ524296 AMM524295:AMM524296 AWI524295:AWI524296 BGE524295:BGE524296 BQA524295:BQA524296 BZW524295:BZW524296 CJS524295:CJS524296 CTO524295:CTO524296 DDK524295:DDK524296 DNG524295:DNG524296 DXC524295:DXC524296 EGY524295:EGY524296 EQU524295:EQU524296 FAQ524295:FAQ524296 FKM524295:FKM524296 FUI524295:FUI524296 GEE524295:GEE524296 GOA524295:GOA524296 GXW524295:GXW524296 HHS524295:HHS524296 HRO524295:HRO524296 IBK524295:IBK524296 ILG524295:ILG524296 IVC524295:IVC524296 JEY524295:JEY524296 JOU524295:JOU524296 JYQ524295:JYQ524296 KIM524295:KIM524296 KSI524295:KSI524296 LCE524295:LCE524296 LMA524295:LMA524296 LVW524295:LVW524296 MFS524295:MFS524296 MPO524295:MPO524296 MZK524295:MZK524296 NJG524295:NJG524296 NTC524295:NTC524296 OCY524295:OCY524296 OMU524295:OMU524296 OWQ524295:OWQ524296 PGM524295:PGM524296 PQI524295:PQI524296 QAE524295:QAE524296 QKA524295:QKA524296 QTW524295:QTW524296 RDS524295:RDS524296 RNO524295:RNO524296 RXK524295:RXK524296 SHG524295:SHG524296 SRC524295:SRC524296 TAY524295:TAY524296 TKU524295:TKU524296 TUQ524295:TUQ524296 UEM524295:UEM524296 UOI524295:UOI524296 UYE524295:UYE524296 VIA524295:VIA524296 VRW524295:VRW524296 WBS524295:WBS524296 WLO524295:WLO524296 WVK524295:WVK524296 C589831:C589832 IY589831:IY589832 SU589831:SU589832 ACQ589831:ACQ589832 AMM589831:AMM589832 AWI589831:AWI589832 BGE589831:BGE589832 BQA589831:BQA589832 BZW589831:BZW589832 CJS589831:CJS589832 CTO589831:CTO589832 DDK589831:DDK589832 DNG589831:DNG589832 DXC589831:DXC589832 EGY589831:EGY589832 EQU589831:EQU589832 FAQ589831:FAQ589832 FKM589831:FKM589832 FUI589831:FUI589832 GEE589831:GEE589832 GOA589831:GOA589832 GXW589831:GXW589832 HHS589831:HHS589832 HRO589831:HRO589832 IBK589831:IBK589832 ILG589831:ILG589832 IVC589831:IVC589832 JEY589831:JEY589832 JOU589831:JOU589832 JYQ589831:JYQ589832 KIM589831:KIM589832 KSI589831:KSI589832 LCE589831:LCE589832 LMA589831:LMA589832 LVW589831:LVW589832 MFS589831:MFS589832 MPO589831:MPO589832 MZK589831:MZK589832 NJG589831:NJG589832 NTC589831:NTC589832 OCY589831:OCY589832 OMU589831:OMU589832 OWQ589831:OWQ589832 PGM589831:PGM589832 PQI589831:PQI589832 QAE589831:QAE589832 QKA589831:QKA589832 QTW589831:QTW589832 RDS589831:RDS589832 RNO589831:RNO589832 RXK589831:RXK589832 SHG589831:SHG589832 SRC589831:SRC589832 TAY589831:TAY589832 TKU589831:TKU589832 TUQ589831:TUQ589832 UEM589831:UEM589832 UOI589831:UOI589832 UYE589831:UYE589832 VIA589831:VIA589832 VRW589831:VRW589832 WBS589831:WBS589832 WLO589831:WLO589832 WVK589831:WVK589832 C655367:C655368 IY655367:IY655368 SU655367:SU655368 ACQ655367:ACQ655368 AMM655367:AMM655368 AWI655367:AWI655368 BGE655367:BGE655368 BQA655367:BQA655368 BZW655367:BZW655368 CJS655367:CJS655368 CTO655367:CTO655368 DDK655367:DDK655368 DNG655367:DNG655368 DXC655367:DXC655368 EGY655367:EGY655368 EQU655367:EQU655368 FAQ655367:FAQ655368 FKM655367:FKM655368 FUI655367:FUI655368 GEE655367:GEE655368 GOA655367:GOA655368 GXW655367:GXW655368 HHS655367:HHS655368 HRO655367:HRO655368 IBK655367:IBK655368 ILG655367:ILG655368 IVC655367:IVC655368 JEY655367:JEY655368 JOU655367:JOU655368 JYQ655367:JYQ655368 KIM655367:KIM655368 KSI655367:KSI655368 LCE655367:LCE655368 LMA655367:LMA655368 LVW655367:LVW655368 MFS655367:MFS655368 MPO655367:MPO655368 MZK655367:MZK655368 NJG655367:NJG655368 NTC655367:NTC655368 OCY655367:OCY655368 OMU655367:OMU655368 OWQ655367:OWQ655368 PGM655367:PGM655368 PQI655367:PQI655368 QAE655367:QAE655368 QKA655367:QKA655368 QTW655367:QTW655368 RDS655367:RDS655368 RNO655367:RNO655368 RXK655367:RXK655368 SHG655367:SHG655368 SRC655367:SRC655368 TAY655367:TAY655368 TKU655367:TKU655368 TUQ655367:TUQ655368 UEM655367:UEM655368 UOI655367:UOI655368 UYE655367:UYE655368 VIA655367:VIA655368 VRW655367:VRW655368 WBS655367:WBS655368 WLO655367:WLO655368 WVK655367:WVK655368 C720903:C720904 IY720903:IY720904 SU720903:SU720904 ACQ720903:ACQ720904 AMM720903:AMM720904 AWI720903:AWI720904 BGE720903:BGE720904 BQA720903:BQA720904 BZW720903:BZW720904 CJS720903:CJS720904 CTO720903:CTO720904 DDK720903:DDK720904 DNG720903:DNG720904 DXC720903:DXC720904 EGY720903:EGY720904 EQU720903:EQU720904 FAQ720903:FAQ720904 FKM720903:FKM720904 FUI720903:FUI720904 GEE720903:GEE720904 GOA720903:GOA720904 GXW720903:GXW720904 HHS720903:HHS720904 HRO720903:HRO720904 IBK720903:IBK720904 ILG720903:ILG720904 IVC720903:IVC720904 JEY720903:JEY720904 JOU720903:JOU720904 JYQ720903:JYQ720904 KIM720903:KIM720904 KSI720903:KSI720904 LCE720903:LCE720904 LMA720903:LMA720904 LVW720903:LVW720904 MFS720903:MFS720904 MPO720903:MPO720904 MZK720903:MZK720904 NJG720903:NJG720904 NTC720903:NTC720904 OCY720903:OCY720904 OMU720903:OMU720904 OWQ720903:OWQ720904 PGM720903:PGM720904 PQI720903:PQI720904 QAE720903:QAE720904 QKA720903:QKA720904 QTW720903:QTW720904 RDS720903:RDS720904 RNO720903:RNO720904 RXK720903:RXK720904 SHG720903:SHG720904 SRC720903:SRC720904 TAY720903:TAY720904 TKU720903:TKU720904 TUQ720903:TUQ720904 UEM720903:UEM720904 UOI720903:UOI720904 UYE720903:UYE720904 VIA720903:VIA720904 VRW720903:VRW720904 WBS720903:WBS720904 WLO720903:WLO720904 WVK720903:WVK720904 C786439:C786440 IY786439:IY786440 SU786439:SU786440 ACQ786439:ACQ786440 AMM786439:AMM786440 AWI786439:AWI786440 BGE786439:BGE786440 BQA786439:BQA786440 BZW786439:BZW786440 CJS786439:CJS786440 CTO786439:CTO786440 DDK786439:DDK786440 DNG786439:DNG786440 DXC786439:DXC786440 EGY786439:EGY786440 EQU786439:EQU786440 FAQ786439:FAQ786440 FKM786439:FKM786440 FUI786439:FUI786440 GEE786439:GEE786440 GOA786439:GOA786440 GXW786439:GXW786440 HHS786439:HHS786440 HRO786439:HRO786440 IBK786439:IBK786440 ILG786439:ILG786440 IVC786439:IVC786440 JEY786439:JEY786440 JOU786439:JOU786440 JYQ786439:JYQ786440 KIM786439:KIM786440 KSI786439:KSI786440 LCE786439:LCE786440 LMA786439:LMA786440 LVW786439:LVW786440 MFS786439:MFS786440 MPO786439:MPO786440 MZK786439:MZK786440 NJG786439:NJG786440 NTC786439:NTC786440 OCY786439:OCY786440 OMU786439:OMU786440 OWQ786439:OWQ786440 PGM786439:PGM786440 PQI786439:PQI786440 QAE786439:QAE786440 QKA786439:QKA786440 QTW786439:QTW786440 RDS786439:RDS786440 RNO786439:RNO786440 RXK786439:RXK786440 SHG786439:SHG786440 SRC786439:SRC786440 TAY786439:TAY786440 TKU786439:TKU786440 TUQ786439:TUQ786440 UEM786439:UEM786440 UOI786439:UOI786440 UYE786439:UYE786440 VIA786439:VIA786440 VRW786439:VRW786440 WBS786439:WBS786440 WLO786439:WLO786440 WVK786439:WVK786440 C851975:C851976 IY851975:IY851976 SU851975:SU851976 ACQ851975:ACQ851976 AMM851975:AMM851976 AWI851975:AWI851976 BGE851975:BGE851976 BQA851975:BQA851976 BZW851975:BZW851976 CJS851975:CJS851976 CTO851975:CTO851976 DDK851975:DDK851976 DNG851975:DNG851976 DXC851975:DXC851976 EGY851975:EGY851976 EQU851975:EQU851976 FAQ851975:FAQ851976 FKM851975:FKM851976 FUI851975:FUI851976 GEE851975:GEE851976 GOA851975:GOA851976 GXW851975:GXW851976 HHS851975:HHS851976 HRO851975:HRO851976 IBK851975:IBK851976 ILG851975:ILG851976 IVC851975:IVC851976 JEY851975:JEY851976 JOU851975:JOU851976 JYQ851975:JYQ851976 KIM851975:KIM851976 KSI851975:KSI851976 LCE851975:LCE851976 LMA851975:LMA851976 LVW851975:LVW851976 MFS851975:MFS851976 MPO851975:MPO851976 MZK851975:MZK851976 NJG851975:NJG851976 NTC851975:NTC851976 OCY851975:OCY851976 OMU851975:OMU851976 OWQ851975:OWQ851976 PGM851975:PGM851976 PQI851975:PQI851976 QAE851975:QAE851976 QKA851975:QKA851976 QTW851975:QTW851976 RDS851975:RDS851976 RNO851975:RNO851976 RXK851975:RXK851976 SHG851975:SHG851976 SRC851975:SRC851976 TAY851975:TAY851976 TKU851975:TKU851976 TUQ851975:TUQ851976 UEM851975:UEM851976 UOI851975:UOI851976 UYE851975:UYE851976 VIA851975:VIA851976 VRW851975:VRW851976 WBS851975:WBS851976 WLO851975:WLO851976 WVK851975:WVK851976 C917511:C917512 IY917511:IY917512 SU917511:SU917512 ACQ917511:ACQ917512 AMM917511:AMM917512 AWI917511:AWI917512 BGE917511:BGE917512 BQA917511:BQA917512 BZW917511:BZW917512 CJS917511:CJS917512 CTO917511:CTO917512 DDK917511:DDK917512 DNG917511:DNG917512 DXC917511:DXC917512 EGY917511:EGY917512 EQU917511:EQU917512 FAQ917511:FAQ917512 FKM917511:FKM917512 FUI917511:FUI917512 GEE917511:GEE917512 GOA917511:GOA917512 GXW917511:GXW917512 HHS917511:HHS917512 HRO917511:HRO917512 IBK917511:IBK917512 ILG917511:ILG917512 IVC917511:IVC917512 JEY917511:JEY917512 JOU917511:JOU917512 JYQ917511:JYQ917512 KIM917511:KIM917512 KSI917511:KSI917512 LCE917511:LCE917512 LMA917511:LMA917512 LVW917511:LVW917512 MFS917511:MFS917512 MPO917511:MPO917512 MZK917511:MZK917512 NJG917511:NJG917512 NTC917511:NTC917512 OCY917511:OCY917512 OMU917511:OMU917512 OWQ917511:OWQ917512 PGM917511:PGM917512 PQI917511:PQI917512 QAE917511:QAE917512 QKA917511:QKA917512 QTW917511:QTW917512 RDS917511:RDS917512 RNO917511:RNO917512 RXK917511:RXK917512 SHG917511:SHG917512 SRC917511:SRC917512 TAY917511:TAY917512 TKU917511:TKU917512 TUQ917511:TUQ917512 UEM917511:UEM917512 UOI917511:UOI917512 UYE917511:UYE917512 VIA917511:VIA917512 VRW917511:VRW917512 WBS917511:WBS917512 WLO917511:WLO917512 WVK917511:WVK917512 C983047:C983048 IY983047:IY983048 SU983047:SU983048 ACQ983047:ACQ983048 AMM983047:AMM983048 AWI983047:AWI983048 BGE983047:BGE983048 BQA983047:BQA983048 BZW983047:BZW983048 CJS983047:CJS983048 CTO983047:CTO983048 DDK983047:DDK983048 DNG983047:DNG983048 DXC983047:DXC983048 EGY983047:EGY983048 EQU983047:EQU983048 FAQ983047:FAQ983048 FKM983047:FKM983048 FUI983047:FUI983048 GEE983047:GEE983048 GOA983047:GOA983048 GXW983047:GXW983048 HHS983047:HHS983048 HRO983047:HRO983048 IBK983047:IBK983048 ILG983047:ILG983048 IVC983047:IVC983048 JEY983047:JEY983048 JOU983047:JOU983048 JYQ983047:JYQ983048 KIM983047:KIM983048 KSI983047:KSI983048 LCE983047:LCE983048 LMA983047:LMA983048 LVW983047:LVW983048 MFS983047:MFS983048 MPO983047:MPO983048 MZK983047:MZK983048 NJG983047:NJG983048 NTC983047:NTC983048 OCY983047:OCY983048 OMU983047:OMU983048 OWQ983047:OWQ983048 PGM983047:PGM983048 PQI983047:PQI983048 QAE983047:QAE983048 QKA983047:QKA983048 QTW983047:QTW983048 RDS983047:RDS983048 RNO983047:RNO983048 RXK983047:RXK983048 SHG983047:SHG983048 SRC983047:SRC983048 TAY983047:TAY983048 TKU983047:TKU983048 TUQ983047:TUQ983048 UEM983047:UEM983048 UOI983047:UOI983048 UYE983047:UYE983048 VIA983047:VIA983048 VRW983047:VRW983048 WBS983047:WBS983048 WLO983047:WLO983048 WVK983047:WVK983048 C7:C9 I7:I8"/>
    <dataValidation allowBlank="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dataValidation allowBlank="1" showInputMessage="1" showErrorMessage="1" promptTitle="Sheet names or Workbook" prompt="Enter every sheet name you want to mail.  Use Alt-Enter to start a new line in the cell between every sheet name.  Use &quot;workbook&quot; if you want to send the whole workbook." sqref="B7:B9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3:B65544 IX65543:IX65544 ST65543:ST65544 ACP65543:ACP65544 AML65543:AML65544 AWH65543:AWH65544 BGD65543:BGD65544 BPZ65543:BPZ65544 BZV65543:BZV65544 CJR65543:CJR65544 CTN65543:CTN65544 DDJ65543:DDJ65544 DNF65543:DNF65544 DXB65543:DXB65544 EGX65543:EGX65544 EQT65543:EQT65544 FAP65543:FAP65544 FKL65543:FKL65544 FUH65543:FUH65544 GED65543:GED65544 GNZ65543:GNZ65544 GXV65543:GXV65544 HHR65543:HHR65544 HRN65543:HRN65544 IBJ65543:IBJ65544 ILF65543:ILF65544 IVB65543:IVB65544 JEX65543:JEX65544 JOT65543:JOT65544 JYP65543:JYP65544 KIL65543:KIL65544 KSH65543:KSH65544 LCD65543:LCD65544 LLZ65543:LLZ65544 LVV65543:LVV65544 MFR65543:MFR65544 MPN65543:MPN65544 MZJ65543:MZJ65544 NJF65543:NJF65544 NTB65543:NTB65544 OCX65543:OCX65544 OMT65543:OMT65544 OWP65543:OWP65544 PGL65543:PGL65544 PQH65543:PQH65544 QAD65543:QAD65544 QJZ65543:QJZ65544 QTV65543:QTV65544 RDR65543:RDR65544 RNN65543:RNN65544 RXJ65543:RXJ65544 SHF65543:SHF65544 SRB65543:SRB65544 TAX65543:TAX65544 TKT65543:TKT65544 TUP65543:TUP65544 UEL65543:UEL65544 UOH65543:UOH65544 UYD65543:UYD65544 VHZ65543:VHZ65544 VRV65543:VRV65544 WBR65543:WBR65544 WLN65543:WLN65544 WVJ65543:WVJ65544 B131079:B131080 IX131079:IX131080 ST131079:ST131080 ACP131079:ACP131080 AML131079:AML131080 AWH131079:AWH131080 BGD131079:BGD131080 BPZ131079:BPZ131080 BZV131079:BZV131080 CJR131079:CJR131080 CTN131079:CTN131080 DDJ131079:DDJ131080 DNF131079:DNF131080 DXB131079:DXB131080 EGX131079:EGX131080 EQT131079:EQT131080 FAP131079:FAP131080 FKL131079:FKL131080 FUH131079:FUH131080 GED131079:GED131080 GNZ131079:GNZ131080 GXV131079:GXV131080 HHR131079:HHR131080 HRN131079:HRN131080 IBJ131079:IBJ131080 ILF131079:ILF131080 IVB131079:IVB131080 JEX131079:JEX131080 JOT131079:JOT131080 JYP131079:JYP131080 KIL131079:KIL131080 KSH131079:KSH131080 LCD131079:LCD131080 LLZ131079:LLZ131080 LVV131079:LVV131080 MFR131079:MFR131080 MPN131079:MPN131080 MZJ131079:MZJ131080 NJF131079:NJF131080 NTB131079:NTB131080 OCX131079:OCX131080 OMT131079:OMT131080 OWP131079:OWP131080 PGL131079:PGL131080 PQH131079:PQH131080 QAD131079:QAD131080 QJZ131079:QJZ131080 QTV131079:QTV131080 RDR131079:RDR131080 RNN131079:RNN131080 RXJ131079:RXJ131080 SHF131079:SHF131080 SRB131079:SRB131080 TAX131079:TAX131080 TKT131079:TKT131080 TUP131079:TUP131080 UEL131079:UEL131080 UOH131079:UOH131080 UYD131079:UYD131080 VHZ131079:VHZ131080 VRV131079:VRV131080 WBR131079:WBR131080 WLN131079:WLN131080 WVJ131079:WVJ131080 B196615:B196616 IX196615:IX196616 ST196615:ST196616 ACP196615:ACP196616 AML196615:AML196616 AWH196615:AWH196616 BGD196615:BGD196616 BPZ196615:BPZ196616 BZV196615:BZV196616 CJR196615:CJR196616 CTN196615:CTN196616 DDJ196615:DDJ196616 DNF196615:DNF196616 DXB196615:DXB196616 EGX196615:EGX196616 EQT196615:EQT196616 FAP196615:FAP196616 FKL196615:FKL196616 FUH196615:FUH196616 GED196615:GED196616 GNZ196615:GNZ196616 GXV196615:GXV196616 HHR196615:HHR196616 HRN196615:HRN196616 IBJ196615:IBJ196616 ILF196615:ILF196616 IVB196615:IVB196616 JEX196615:JEX196616 JOT196615:JOT196616 JYP196615:JYP196616 KIL196615:KIL196616 KSH196615:KSH196616 LCD196615:LCD196616 LLZ196615:LLZ196616 LVV196615:LVV196616 MFR196615:MFR196616 MPN196615:MPN196616 MZJ196615:MZJ196616 NJF196615:NJF196616 NTB196615:NTB196616 OCX196615:OCX196616 OMT196615:OMT196616 OWP196615:OWP196616 PGL196615:PGL196616 PQH196615:PQH196616 QAD196615:QAD196616 QJZ196615:QJZ196616 QTV196615:QTV196616 RDR196615:RDR196616 RNN196615:RNN196616 RXJ196615:RXJ196616 SHF196615:SHF196616 SRB196615:SRB196616 TAX196615:TAX196616 TKT196615:TKT196616 TUP196615:TUP196616 UEL196615:UEL196616 UOH196615:UOH196616 UYD196615:UYD196616 VHZ196615:VHZ196616 VRV196615:VRV196616 WBR196615:WBR196616 WLN196615:WLN196616 WVJ196615:WVJ196616 B262151:B262152 IX262151:IX262152 ST262151:ST262152 ACP262151:ACP262152 AML262151:AML262152 AWH262151:AWH262152 BGD262151:BGD262152 BPZ262151:BPZ262152 BZV262151:BZV262152 CJR262151:CJR262152 CTN262151:CTN262152 DDJ262151:DDJ262152 DNF262151:DNF262152 DXB262151:DXB262152 EGX262151:EGX262152 EQT262151:EQT262152 FAP262151:FAP262152 FKL262151:FKL262152 FUH262151:FUH262152 GED262151:GED262152 GNZ262151:GNZ262152 GXV262151:GXV262152 HHR262151:HHR262152 HRN262151:HRN262152 IBJ262151:IBJ262152 ILF262151:ILF262152 IVB262151:IVB262152 JEX262151:JEX262152 JOT262151:JOT262152 JYP262151:JYP262152 KIL262151:KIL262152 KSH262151:KSH262152 LCD262151:LCD262152 LLZ262151:LLZ262152 LVV262151:LVV262152 MFR262151:MFR262152 MPN262151:MPN262152 MZJ262151:MZJ262152 NJF262151:NJF262152 NTB262151:NTB262152 OCX262151:OCX262152 OMT262151:OMT262152 OWP262151:OWP262152 PGL262151:PGL262152 PQH262151:PQH262152 QAD262151:QAD262152 QJZ262151:QJZ262152 QTV262151:QTV262152 RDR262151:RDR262152 RNN262151:RNN262152 RXJ262151:RXJ262152 SHF262151:SHF262152 SRB262151:SRB262152 TAX262151:TAX262152 TKT262151:TKT262152 TUP262151:TUP262152 UEL262151:UEL262152 UOH262151:UOH262152 UYD262151:UYD262152 VHZ262151:VHZ262152 VRV262151:VRV262152 WBR262151:WBR262152 WLN262151:WLN262152 WVJ262151:WVJ262152 B327687:B327688 IX327687:IX327688 ST327687:ST327688 ACP327687:ACP327688 AML327687:AML327688 AWH327687:AWH327688 BGD327687:BGD327688 BPZ327687:BPZ327688 BZV327687:BZV327688 CJR327687:CJR327688 CTN327687:CTN327688 DDJ327687:DDJ327688 DNF327687:DNF327688 DXB327687:DXB327688 EGX327687:EGX327688 EQT327687:EQT327688 FAP327687:FAP327688 FKL327687:FKL327688 FUH327687:FUH327688 GED327687:GED327688 GNZ327687:GNZ327688 GXV327687:GXV327688 HHR327687:HHR327688 HRN327687:HRN327688 IBJ327687:IBJ327688 ILF327687:ILF327688 IVB327687:IVB327688 JEX327687:JEX327688 JOT327687:JOT327688 JYP327687:JYP327688 KIL327687:KIL327688 KSH327687:KSH327688 LCD327687:LCD327688 LLZ327687:LLZ327688 LVV327687:LVV327688 MFR327687:MFR327688 MPN327687:MPN327688 MZJ327687:MZJ327688 NJF327687:NJF327688 NTB327687:NTB327688 OCX327687:OCX327688 OMT327687:OMT327688 OWP327687:OWP327688 PGL327687:PGL327688 PQH327687:PQH327688 QAD327687:QAD327688 QJZ327687:QJZ327688 QTV327687:QTV327688 RDR327687:RDR327688 RNN327687:RNN327688 RXJ327687:RXJ327688 SHF327687:SHF327688 SRB327687:SRB327688 TAX327687:TAX327688 TKT327687:TKT327688 TUP327687:TUP327688 UEL327687:UEL327688 UOH327687:UOH327688 UYD327687:UYD327688 VHZ327687:VHZ327688 VRV327687:VRV327688 WBR327687:WBR327688 WLN327687:WLN327688 WVJ327687:WVJ327688 B393223:B393224 IX393223:IX393224 ST393223:ST393224 ACP393223:ACP393224 AML393223:AML393224 AWH393223:AWH393224 BGD393223:BGD393224 BPZ393223:BPZ393224 BZV393223:BZV393224 CJR393223:CJR393224 CTN393223:CTN393224 DDJ393223:DDJ393224 DNF393223:DNF393224 DXB393223:DXB393224 EGX393223:EGX393224 EQT393223:EQT393224 FAP393223:FAP393224 FKL393223:FKL393224 FUH393223:FUH393224 GED393223:GED393224 GNZ393223:GNZ393224 GXV393223:GXV393224 HHR393223:HHR393224 HRN393223:HRN393224 IBJ393223:IBJ393224 ILF393223:ILF393224 IVB393223:IVB393224 JEX393223:JEX393224 JOT393223:JOT393224 JYP393223:JYP393224 KIL393223:KIL393224 KSH393223:KSH393224 LCD393223:LCD393224 LLZ393223:LLZ393224 LVV393223:LVV393224 MFR393223:MFR393224 MPN393223:MPN393224 MZJ393223:MZJ393224 NJF393223:NJF393224 NTB393223:NTB393224 OCX393223:OCX393224 OMT393223:OMT393224 OWP393223:OWP393224 PGL393223:PGL393224 PQH393223:PQH393224 QAD393223:QAD393224 QJZ393223:QJZ393224 QTV393223:QTV393224 RDR393223:RDR393224 RNN393223:RNN393224 RXJ393223:RXJ393224 SHF393223:SHF393224 SRB393223:SRB393224 TAX393223:TAX393224 TKT393223:TKT393224 TUP393223:TUP393224 UEL393223:UEL393224 UOH393223:UOH393224 UYD393223:UYD393224 VHZ393223:VHZ393224 VRV393223:VRV393224 WBR393223:WBR393224 WLN393223:WLN393224 WVJ393223:WVJ393224 B458759:B458760 IX458759:IX458760 ST458759:ST458760 ACP458759:ACP458760 AML458759:AML458760 AWH458759:AWH458760 BGD458759:BGD458760 BPZ458759:BPZ458760 BZV458759:BZV458760 CJR458759:CJR458760 CTN458759:CTN458760 DDJ458759:DDJ458760 DNF458759:DNF458760 DXB458759:DXB458760 EGX458759:EGX458760 EQT458759:EQT458760 FAP458759:FAP458760 FKL458759:FKL458760 FUH458759:FUH458760 GED458759:GED458760 GNZ458759:GNZ458760 GXV458759:GXV458760 HHR458759:HHR458760 HRN458759:HRN458760 IBJ458759:IBJ458760 ILF458759:ILF458760 IVB458759:IVB458760 JEX458759:JEX458760 JOT458759:JOT458760 JYP458759:JYP458760 KIL458759:KIL458760 KSH458759:KSH458760 LCD458759:LCD458760 LLZ458759:LLZ458760 LVV458759:LVV458760 MFR458759:MFR458760 MPN458759:MPN458760 MZJ458759:MZJ458760 NJF458759:NJF458760 NTB458759:NTB458760 OCX458759:OCX458760 OMT458759:OMT458760 OWP458759:OWP458760 PGL458759:PGL458760 PQH458759:PQH458760 QAD458759:QAD458760 QJZ458759:QJZ458760 QTV458759:QTV458760 RDR458759:RDR458760 RNN458759:RNN458760 RXJ458759:RXJ458760 SHF458759:SHF458760 SRB458759:SRB458760 TAX458759:TAX458760 TKT458759:TKT458760 TUP458759:TUP458760 UEL458759:UEL458760 UOH458759:UOH458760 UYD458759:UYD458760 VHZ458759:VHZ458760 VRV458759:VRV458760 WBR458759:WBR458760 WLN458759:WLN458760 WVJ458759:WVJ458760 B524295:B524296 IX524295:IX524296 ST524295:ST524296 ACP524295:ACP524296 AML524295:AML524296 AWH524295:AWH524296 BGD524295:BGD524296 BPZ524295:BPZ524296 BZV524295:BZV524296 CJR524295:CJR524296 CTN524295:CTN524296 DDJ524295:DDJ524296 DNF524295:DNF524296 DXB524295:DXB524296 EGX524295:EGX524296 EQT524295:EQT524296 FAP524295:FAP524296 FKL524295:FKL524296 FUH524295:FUH524296 GED524295:GED524296 GNZ524295:GNZ524296 GXV524295:GXV524296 HHR524295:HHR524296 HRN524295:HRN524296 IBJ524295:IBJ524296 ILF524295:ILF524296 IVB524295:IVB524296 JEX524295:JEX524296 JOT524295:JOT524296 JYP524295:JYP524296 KIL524295:KIL524296 KSH524295:KSH524296 LCD524295:LCD524296 LLZ524295:LLZ524296 LVV524295:LVV524296 MFR524295:MFR524296 MPN524295:MPN524296 MZJ524295:MZJ524296 NJF524295:NJF524296 NTB524295:NTB524296 OCX524295:OCX524296 OMT524295:OMT524296 OWP524295:OWP524296 PGL524295:PGL524296 PQH524295:PQH524296 QAD524295:QAD524296 QJZ524295:QJZ524296 QTV524295:QTV524296 RDR524295:RDR524296 RNN524295:RNN524296 RXJ524295:RXJ524296 SHF524295:SHF524296 SRB524295:SRB524296 TAX524295:TAX524296 TKT524295:TKT524296 TUP524295:TUP524296 UEL524295:UEL524296 UOH524295:UOH524296 UYD524295:UYD524296 VHZ524295:VHZ524296 VRV524295:VRV524296 WBR524295:WBR524296 WLN524295:WLN524296 WVJ524295:WVJ524296 B589831:B589832 IX589831:IX589832 ST589831:ST589832 ACP589831:ACP589832 AML589831:AML589832 AWH589831:AWH589832 BGD589831:BGD589832 BPZ589831:BPZ589832 BZV589831:BZV589832 CJR589831:CJR589832 CTN589831:CTN589832 DDJ589831:DDJ589832 DNF589831:DNF589832 DXB589831:DXB589832 EGX589831:EGX589832 EQT589831:EQT589832 FAP589831:FAP589832 FKL589831:FKL589832 FUH589831:FUH589832 GED589831:GED589832 GNZ589831:GNZ589832 GXV589831:GXV589832 HHR589831:HHR589832 HRN589831:HRN589832 IBJ589831:IBJ589832 ILF589831:ILF589832 IVB589831:IVB589832 JEX589831:JEX589832 JOT589831:JOT589832 JYP589831:JYP589832 KIL589831:KIL589832 KSH589831:KSH589832 LCD589831:LCD589832 LLZ589831:LLZ589832 LVV589831:LVV589832 MFR589831:MFR589832 MPN589831:MPN589832 MZJ589831:MZJ589832 NJF589831:NJF589832 NTB589831:NTB589832 OCX589831:OCX589832 OMT589831:OMT589832 OWP589831:OWP589832 PGL589831:PGL589832 PQH589831:PQH589832 QAD589831:QAD589832 QJZ589831:QJZ589832 QTV589831:QTV589832 RDR589831:RDR589832 RNN589831:RNN589832 RXJ589831:RXJ589832 SHF589831:SHF589832 SRB589831:SRB589832 TAX589831:TAX589832 TKT589831:TKT589832 TUP589831:TUP589832 UEL589831:UEL589832 UOH589831:UOH589832 UYD589831:UYD589832 VHZ589831:VHZ589832 VRV589831:VRV589832 WBR589831:WBR589832 WLN589831:WLN589832 WVJ589831:WVJ589832 B655367:B655368 IX655367:IX655368 ST655367:ST655368 ACP655367:ACP655368 AML655367:AML655368 AWH655367:AWH655368 BGD655367:BGD655368 BPZ655367:BPZ655368 BZV655367:BZV655368 CJR655367:CJR655368 CTN655367:CTN655368 DDJ655367:DDJ655368 DNF655367:DNF655368 DXB655367:DXB655368 EGX655367:EGX655368 EQT655367:EQT655368 FAP655367:FAP655368 FKL655367:FKL655368 FUH655367:FUH655368 GED655367:GED655368 GNZ655367:GNZ655368 GXV655367:GXV655368 HHR655367:HHR655368 HRN655367:HRN655368 IBJ655367:IBJ655368 ILF655367:ILF655368 IVB655367:IVB655368 JEX655367:JEX655368 JOT655367:JOT655368 JYP655367:JYP655368 KIL655367:KIL655368 KSH655367:KSH655368 LCD655367:LCD655368 LLZ655367:LLZ655368 LVV655367:LVV655368 MFR655367:MFR655368 MPN655367:MPN655368 MZJ655367:MZJ655368 NJF655367:NJF655368 NTB655367:NTB655368 OCX655367:OCX655368 OMT655367:OMT655368 OWP655367:OWP655368 PGL655367:PGL655368 PQH655367:PQH655368 QAD655367:QAD655368 QJZ655367:QJZ655368 QTV655367:QTV655368 RDR655367:RDR655368 RNN655367:RNN655368 RXJ655367:RXJ655368 SHF655367:SHF655368 SRB655367:SRB655368 TAX655367:TAX655368 TKT655367:TKT655368 TUP655367:TUP655368 UEL655367:UEL655368 UOH655367:UOH655368 UYD655367:UYD655368 VHZ655367:VHZ655368 VRV655367:VRV655368 WBR655367:WBR655368 WLN655367:WLN655368 WVJ655367:WVJ655368 B720903:B720904 IX720903:IX720904 ST720903:ST720904 ACP720903:ACP720904 AML720903:AML720904 AWH720903:AWH720904 BGD720903:BGD720904 BPZ720903:BPZ720904 BZV720903:BZV720904 CJR720903:CJR720904 CTN720903:CTN720904 DDJ720903:DDJ720904 DNF720903:DNF720904 DXB720903:DXB720904 EGX720903:EGX720904 EQT720903:EQT720904 FAP720903:FAP720904 FKL720903:FKL720904 FUH720903:FUH720904 GED720903:GED720904 GNZ720903:GNZ720904 GXV720903:GXV720904 HHR720903:HHR720904 HRN720903:HRN720904 IBJ720903:IBJ720904 ILF720903:ILF720904 IVB720903:IVB720904 JEX720903:JEX720904 JOT720903:JOT720904 JYP720903:JYP720904 KIL720903:KIL720904 KSH720903:KSH720904 LCD720903:LCD720904 LLZ720903:LLZ720904 LVV720903:LVV720904 MFR720903:MFR720904 MPN720903:MPN720904 MZJ720903:MZJ720904 NJF720903:NJF720904 NTB720903:NTB720904 OCX720903:OCX720904 OMT720903:OMT720904 OWP720903:OWP720904 PGL720903:PGL720904 PQH720903:PQH720904 QAD720903:QAD720904 QJZ720903:QJZ720904 QTV720903:QTV720904 RDR720903:RDR720904 RNN720903:RNN720904 RXJ720903:RXJ720904 SHF720903:SHF720904 SRB720903:SRB720904 TAX720903:TAX720904 TKT720903:TKT720904 TUP720903:TUP720904 UEL720903:UEL720904 UOH720903:UOH720904 UYD720903:UYD720904 VHZ720903:VHZ720904 VRV720903:VRV720904 WBR720903:WBR720904 WLN720903:WLN720904 WVJ720903:WVJ720904 B786439:B786440 IX786439:IX786440 ST786439:ST786440 ACP786439:ACP786440 AML786439:AML786440 AWH786439:AWH786440 BGD786439:BGD786440 BPZ786439:BPZ786440 BZV786439:BZV786440 CJR786439:CJR786440 CTN786439:CTN786440 DDJ786439:DDJ786440 DNF786439:DNF786440 DXB786439:DXB786440 EGX786439:EGX786440 EQT786439:EQT786440 FAP786439:FAP786440 FKL786439:FKL786440 FUH786439:FUH786440 GED786439:GED786440 GNZ786439:GNZ786440 GXV786439:GXV786440 HHR786439:HHR786440 HRN786439:HRN786440 IBJ786439:IBJ786440 ILF786439:ILF786440 IVB786439:IVB786440 JEX786439:JEX786440 JOT786439:JOT786440 JYP786439:JYP786440 KIL786439:KIL786440 KSH786439:KSH786440 LCD786439:LCD786440 LLZ786439:LLZ786440 LVV786439:LVV786440 MFR786439:MFR786440 MPN786439:MPN786440 MZJ786439:MZJ786440 NJF786439:NJF786440 NTB786439:NTB786440 OCX786439:OCX786440 OMT786439:OMT786440 OWP786439:OWP786440 PGL786439:PGL786440 PQH786439:PQH786440 QAD786439:QAD786440 QJZ786439:QJZ786440 QTV786439:QTV786440 RDR786439:RDR786440 RNN786439:RNN786440 RXJ786439:RXJ786440 SHF786439:SHF786440 SRB786439:SRB786440 TAX786439:TAX786440 TKT786439:TKT786440 TUP786439:TUP786440 UEL786439:UEL786440 UOH786439:UOH786440 UYD786439:UYD786440 VHZ786439:VHZ786440 VRV786439:VRV786440 WBR786439:WBR786440 WLN786439:WLN786440 WVJ786439:WVJ786440 B851975:B851976 IX851975:IX851976 ST851975:ST851976 ACP851975:ACP851976 AML851975:AML851976 AWH851975:AWH851976 BGD851975:BGD851976 BPZ851975:BPZ851976 BZV851975:BZV851976 CJR851975:CJR851976 CTN851975:CTN851976 DDJ851975:DDJ851976 DNF851975:DNF851976 DXB851975:DXB851976 EGX851975:EGX851976 EQT851975:EQT851976 FAP851975:FAP851976 FKL851975:FKL851976 FUH851975:FUH851976 GED851975:GED851976 GNZ851975:GNZ851976 GXV851975:GXV851976 HHR851975:HHR851976 HRN851975:HRN851976 IBJ851975:IBJ851976 ILF851975:ILF851976 IVB851975:IVB851976 JEX851975:JEX851976 JOT851975:JOT851976 JYP851975:JYP851976 KIL851975:KIL851976 KSH851975:KSH851976 LCD851975:LCD851976 LLZ851975:LLZ851976 LVV851975:LVV851976 MFR851975:MFR851976 MPN851975:MPN851976 MZJ851975:MZJ851976 NJF851975:NJF851976 NTB851975:NTB851976 OCX851975:OCX851976 OMT851975:OMT851976 OWP851975:OWP851976 PGL851975:PGL851976 PQH851975:PQH851976 QAD851975:QAD851976 QJZ851975:QJZ851976 QTV851975:QTV851976 RDR851975:RDR851976 RNN851975:RNN851976 RXJ851975:RXJ851976 SHF851975:SHF851976 SRB851975:SRB851976 TAX851975:TAX851976 TKT851975:TKT851976 TUP851975:TUP851976 UEL851975:UEL851976 UOH851975:UOH851976 UYD851975:UYD851976 VHZ851975:VHZ851976 VRV851975:VRV851976 WBR851975:WBR851976 WLN851975:WLN851976 WVJ851975:WVJ851976 B917511:B917512 IX917511:IX917512 ST917511:ST917512 ACP917511:ACP917512 AML917511:AML917512 AWH917511:AWH917512 BGD917511:BGD917512 BPZ917511:BPZ917512 BZV917511:BZV917512 CJR917511:CJR917512 CTN917511:CTN917512 DDJ917511:DDJ917512 DNF917511:DNF917512 DXB917511:DXB917512 EGX917511:EGX917512 EQT917511:EQT917512 FAP917511:FAP917512 FKL917511:FKL917512 FUH917511:FUH917512 GED917511:GED917512 GNZ917511:GNZ917512 GXV917511:GXV917512 HHR917511:HHR917512 HRN917511:HRN917512 IBJ917511:IBJ917512 ILF917511:ILF917512 IVB917511:IVB917512 JEX917511:JEX917512 JOT917511:JOT917512 JYP917511:JYP917512 KIL917511:KIL917512 KSH917511:KSH917512 LCD917511:LCD917512 LLZ917511:LLZ917512 LVV917511:LVV917512 MFR917511:MFR917512 MPN917511:MPN917512 MZJ917511:MZJ917512 NJF917511:NJF917512 NTB917511:NTB917512 OCX917511:OCX917512 OMT917511:OMT917512 OWP917511:OWP917512 PGL917511:PGL917512 PQH917511:PQH917512 QAD917511:QAD917512 QJZ917511:QJZ917512 QTV917511:QTV917512 RDR917511:RDR917512 RNN917511:RNN917512 RXJ917511:RXJ917512 SHF917511:SHF917512 SRB917511:SRB917512 TAX917511:TAX917512 TKT917511:TKT917512 TUP917511:TUP917512 UEL917511:UEL917512 UOH917511:UOH917512 UYD917511:UYD917512 VHZ917511:VHZ917512 VRV917511:VRV917512 WBR917511:WBR917512 WLN917511:WLN917512 WVJ917511:WVJ917512 B983047:B983048 IX983047:IX983048 ST983047:ST983048 ACP983047:ACP983048 AML983047:AML983048 AWH983047:AWH983048 BGD983047:BGD983048 BPZ983047:BPZ983048 BZV983047:BZV983048 CJR983047:CJR983048 CTN983047:CTN983048 DDJ983047:DDJ983048 DNF983047:DNF983048 DXB983047:DXB983048 EGX983047:EGX983048 EQT983047:EQT983048 FAP983047:FAP983048 FKL983047:FKL983048 FUH983047:FUH983048 GED983047:GED983048 GNZ983047:GNZ983048 GXV983047:GXV983048 HHR983047:HHR983048 HRN983047:HRN983048 IBJ983047:IBJ983048 ILF983047:ILF983048 IVB983047:IVB983048 JEX983047:JEX983048 JOT983047:JOT983048 JYP983047:JYP983048 KIL983047:KIL983048 KSH983047:KSH983048 LCD983047:LCD983048 LLZ983047:LLZ983048 LVV983047:LVV983048 MFR983047:MFR983048 MPN983047:MPN983048 MZJ983047:MZJ983048 NJF983047:NJF983048 NTB983047:NTB983048 OCX983047:OCX983048 OMT983047:OMT983048 OWP983047:OWP983048 PGL983047:PGL983048 PQH983047:PQH983048 QAD983047:QAD983048 QJZ983047:QJZ983048 QTV983047:QTV983048 RDR983047:RDR983048 RNN983047:RNN983048 RXJ983047:RXJ983048 SHF983047:SHF983048 SRB983047:SRB983048 TAX983047:TAX983048 TKT983047:TKT983048 TUP983047:TUP983048 UEL983047:UEL983048 UOH983047:UOH983048 UYD983047:UYD983048 VHZ983047:VHZ983048 VRV983047:VRV983048 WBR983047:WBR983048 WLN983047:WLN983048 WVJ983047:WVJ983048"/>
    <dataValidation type="list" allowBlank="1" showInputMessage="1" promptTitle="Send directly or Preview" prompt="If you want to send the mails directly, then change this value to No.To preview the mails so you can check/edit them before you send them manually, then use Yes."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"Yes,No"</formula1>
    </dataValidation>
    <dataValidation allowBlank="1" showInputMessage="1" showErrorMessage="1" promptTitle="Subject of the mail" prompt="Enter the subject for the mail in this cell" sqref="G7:G9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dataValidation allowBlank="1" showInputMessage="1" showErrorMessage="1" promptTitle="Small body text of the mail" prompt="Enter every line that you want in the body of the mail.  Use Alt-Enter to start on a new line in the cell." sqref="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I10"/>
    <dataValidation allowBlank="1" showInputMessage="1" showErrorMessage="1" promptTitle="BCC mail addresses" prompt="Enter every mail address you want for the BCC line.  Use Alt Enter to start on a new line in the cell between every mail address." sqref="F7:F9 JB7:JB8 SX7:SX8 ACT7:ACT8 AMP7:AMP8 AWL7:AWL8 BGH7:BGH8 BQD7:BQD8 BZZ7:BZZ8 CJV7:CJV8 CTR7:CTR8 DDN7:DDN8 DNJ7:DNJ8 DXF7:DXF8 EHB7:EHB8 EQX7:EQX8 FAT7:FAT8 FKP7:FKP8 FUL7:FUL8 GEH7:GEH8 GOD7:GOD8 GXZ7:GXZ8 HHV7:HHV8 HRR7:HRR8 IBN7:IBN8 ILJ7:ILJ8 IVF7:IVF8 JFB7:JFB8 JOX7:JOX8 JYT7:JYT8 KIP7:KIP8 KSL7:KSL8 LCH7:LCH8 LMD7:LMD8 LVZ7:LVZ8 MFV7:MFV8 MPR7:MPR8 MZN7:MZN8 NJJ7:NJJ8 NTF7:NTF8 ODB7:ODB8 OMX7:OMX8 OWT7:OWT8 PGP7:PGP8 PQL7:PQL8 QAH7:QAH8 QKD7:QKD8 QTZ7:QTZ8 RDV7:RDV8 RNR7:RNR8 RXN7:RXN8 SHJ7:SHJ8 SRF7:SRF8 TBB7:TBB8 TKX7:TKX8 TUT7:TUT8 UEP7:UEP8 UOL7:UOL8 UYH7:UYH8 VID7:VID8 VRZ7:VRZ8 WBV7:WBV8 WLR7:WLR8 WVN7:WVN8 F65543:F65544 JB65543:JB65544 SX65543:SX65544 ACT65543:ACT65544 AMP65543:AMP65544 AWL65543:AWL65544 BGH65543:BGH65544 BQD65543:BQD65544 BZZ65543:BZZ65544 CJV65543:CJV65544 CTR65543:CTR65544 DDN65543:DDN65544 DNJ65543:DNJ65544 DXF65543:DXF65544 EHB65543:EHB65544 EQX65543:EQX65544 FAT65543:FAT65544 FKP65543:FKP65544 FUL65543:FUL65544 GEH65543:GEH65544 GOD65543:GOD65544 GXZ65543:GXZ65544 HHV65543:HHV65544 HRR65543:HRR65544 IBN65543:IBN65544 ILJ65543:ILJ65544 IVF65543:IVF65544 JFB65543:JFB65544 JOX65543:JOX65544 JYT65543:JYT65544 KIP65543:KIP65544 KSL65543:KSL65544 LCH65543:LCH65544 LMD65543:LMD65544 LVZ65543:LVZ65544 MFV65543:MFV65544 MPR65543:MPR65544 MZN65543:MZN65544 NJJ65543:NJJ65544 NTF65543:NTF65544 ODB65543:ODB65544 OMX65543:OMX65544 OWT65543:OWT65544 PGP65543:PGP65544 PQL65543:PQL65544 QAH65543:QAH65544 QKD65543:QKD65544 QTZ65543:QTZ65544 RDV65543:RDV65544 RNR65543:RNR65544 RXN65543:RXN65544 SHJ65543:SHJ65544 SRF65543:SRF65544 TBB65543:TBB65544 TKX65543:TKX65544 TUT65543:TUT65544 UEP65543:UEP65544 UOL65543:UOL65544 UYH65543:UYH65544 VID65543:VID65544 VRZ65543:VRZ65544 WBV65543:WBV65544 WLR65543:WLR65544 WVN65543:WVN65544 F131079:F131080 JB131079:JB131080 SX131079:SX131080 ACT131079:ACT131080 AMP131079:AMP131080 AWL131079:AWL131080 BGH131079:BGH131080 BQD131079:BQD131080 BZZ131079:BZZ131080 CJV131079:CJV131080 CTR131079:CTR131080 DDN131079:DDN131080 DNJ131079:DNJ131080 DXF131079:DXF131080 EHB131079:EHB131080 EQX131079:EQX131080 FAT131079:FAT131080 FKP131079:FKP131080 FUL131079:FUL131080 GEH131079:GEH131080 GOD131079:GOD131080 GXZ131079:GXZ131080 HHV131079:HHV131080 HRR131079:HRR131080 IBN131079:IBN131080 ILJ131079:ILJ131080 IVF131079:IVF131080 JFB131079:JFB131080 JOX131079:JOX131080 JYT131079:JYT131080 KIP131079:KIP131080 KSL131079:KSL131080 LCH131079:LCH131080 LMD131079:LMD131080 LVZ131079:LVZ131080 MFV131079:MFV131080 MPR131079:MPR131080 MZN131079:MZN131080 NJJ131079:NJJ131080 NTF131079:NTF131080 ODB131079:ODB131080 OMX131079:OMX131080 OWT131079:OWT131080 PGP131079:PGP131080 PQL131079:PQL131080 QAH131079:QAH131080 QKD131079:QKD131080 QTZ131079:QTZ131080 RDV131079:RDV131080 RNR131079:RNR131080 RXN131079:RXN131080 SHJ131079:SHJ131080 SRF131079:SRF131080 TBB131079:TBB131080 TKX131079:TKX131080 TUT131079:TUT131080 UEP131079:UEP131080 UOL131079:UOL131080 UYH131079:UYH131080 VID131079:VID131080 VRZ131079:VRZ131080 WBV131079:WBV131080 WLR131079:WLR131080 WVN131079:WVN131080 F196615:F196616 JB196615:JB196616 SX196615:SX196616 ACT196615:ACT196616 AMP196615:AMP196616 AWL196615:AWL196616 BGH196615:BGH196616 BQD196615:BQD196616 BZZ196615:BZZ196616 CJV196615:CJV196616 CTR196615:CTR196616 DDN196615:DDN196616 DNJ196615:DNJ196616 DXF196615:DXF196616 EHB196615:EHB196616 EQX196615:EQX196616 FAT196615:FAT196616 FKP196615:FKP196616 FUL196615:FUL196616 GEH196615:GEH196616 GOD196615:GOD196616 GXZ196615:GXZ196616 HHV196615:HHV196616 HRR196615:HRR196616 IBN196615:IBN196616 ILJ196615:ILJ196616 IVF196615:IVF196616 JFB196615:JFB196616 JOX196615:JOX196616 JYT196615:JYT196616 KIP196615:KIP196616 KSL196615:KSL196616 LCH196615:LCH196616 LMD196615:LMD196616 LVZ196615:LVZ196616 MFV196615:MFV196616 MPR196615:MPR196616 MZN196615:MZN196616 NJJ196615:NJJ196616 NTF196615:NTF196616 ODB196615:ODB196616 OMX196615:OMX196616 OWT196615:OWT196616 PGP196615:PGP196616 PQL196615:PQL196616 QAH196615:QAH196616 QKD196615:QKD196616 QTZ196615:QTZ196616 RDV196615:RDV196616 RNR196615:RNR196616 RXN196615:RXN196616 SHJ196615:SHJ196616 SRF196615:SRF196616 TBB196615:TBB196616 TKX196615:TKX196616 TUT196615:TUT196616 UEP196615:UEP196616 UOL196615:UOL196616 UYH196615:UYH196616 VID196615:VID196616 VRZ196615:VRZ196616 WBV196615:WBV196616 WLR196615:WLR196616 WVN196615:WVN196616 F262151:F262152 JB262151:JB262152 SX262151:SX262152 ACT262151:ACT262152 AMP262151:AMP262152 AWL262151:AWL262152 BGH262151:BGH262152 BQD262151:BQD262152 BZZ262151:BZZ262152 CJV262151:CJV262152 CTR262151:CTR262152 DDN262151:DDN262152 DNJ262151:DNJ262152 DXF262151:DXF262152 EHB262151:EHB262152 EQX262151:EQX262152 FAT262151:FAT262152 FKP262151:FKP262152 FUL262151:FUL262152 GEH262151:GEH262152 GOD262151:GOD262152 GXZ262151:GXZ262152 HHV262151:HHV262152 HRR262151:HRR262152 IBN262151:IBN262152 ILJ262151:ILJ262152 IVF262151:IVF262152 JFB262151:JFB262152 JOX262151:JOX262152 JYT262151:JYT262152 KIP262151:KIP262152 KSL262151:KSL262152 LCH262151:LCH262152 LMD262151:LMD262152 LVZ262151:LVZ262152 MFV262151:MFV262152 MPR262151:MPR262152 MZN262151:MZN262152 NJJ262151:NJJ262152 NTF262151:NTF262152 ODB262151:ODB262152 OMX262151:OMX262152 OWT262151:OWT262152 PGP262151:PGP262152 PQL262151:PQL262152 QAH262151:QAH262152 QKD262151:QKD262152 QTZ262151:QTZ262152 RDV262151:RDV262152 RNR262151:RNR262152 RXN262151:RXN262152 SHJ262151:SHJ262152 SRF262151:SRF262152 TBB262151:TBB262152 TKX262151:TKX262152 TUT262151:TUT262152 UEP262151:UEP262152 UOL262151:UOL262152 UYH262151:UYH262152 VID262151:VID262152 VRZ262151:VRZ262152 WBV262151:WBV262152 WLR262151:WLR262152 WVN262151:WVN262152 F327687:F327688 JB327687:JB327688 SX327687:SX327688 ACT327687:ACT327688 AMP327687:AMP327688 AWL327687:AWL327688 BGH327687:BGH327688 BQD327687:BQD327688 BZZ327687:BZZ327688 CJV327687:CJV327688 CTR327687:CTR327688 DDN327687:DDN327688 DNJ327687:DNJ327688 DXF327687:DXF327688 EHB327687:EHB327688 EQX327687:EQX327688 FAT327687:FAT327688 FKP327687:FKP327688 FUL327687:FUL327688 GEH327687:GEH327688 GOD327687:GOD327688 GXZ327687:GXZ327688 HHV327687:HHV327688 HRR327687:HRR327688 IBN327687:IBN327688 ILJ327687:ILJ327688 IVF327687:IVF327688 JFB327687:JFB327688 JOX327687:JOX327688 JYT327687:JYT327688 KIP327687:KIP327688 KSL327687:KSL327688 LCH327687:LCH327688 LMD327687:LMD327688 LVZ327687:LVZ327688 MFV327687:MFV327688 MPR327687:MPR327688 MZN327687:MZN327688 NJJ327687:NJJ327688 NTF327687:NTF327688 ODB327687:ODB327688 OMX327687:OMX327688 OWT327687:OWT327688 PGP327687:PGP327688 PQL327687:PQL327688 QAH327687:QAH327688 QKD327687:QKD327688 QTZ327687:QTZ327688 RDV327687:RDV327688 RNR327687:RNR327688 RXN327687:RXN327688 SHJ327687:SHJ327688 SRF327687:SRF327688 TBB327687:TBB327688 TKX327687:TKX327688 TUT327687:TUT327688 UEP327687:UEP327688 UOL327687:UOL327688 UYH327687:UYH327688 VID327687:VID327688 VRZ327687:VRZ327688 WBV327687:WBV327688 WLR327687:WLR327688 WVN327687:WVN327688 F393223:F393224 JB393223:JB393224 SX393223:SX393224 ACT393223:ACT393224 AMP393223:AMP393224 AWL393223:AWL393224 BGH393223:BGH393224 BQD393223:BQD393224 BZZ393223:BZZ393224 CJV393223:CJV393224 CTR393223:CTR393224 DDN393223:DDN393224 DNJ393223:DNJ393224 DXF393223:DXF393224 EHB393223:EHB393224 EQX393223:EQX393224 FAT393223:FAT393224 FKP393223:FKP393224 FUL393223:FUL393224 GEH393223:GEH393224 GOD393223:GOD393224 GXZ393223:GXZ393224 HHV393223:HHV393224 HRR393223:HRR393224 IBN393223:IBN393224 ILJ393223:ILJ393224 IVF393223:IVF393224 JFB393223:JFB393224 JOX393223:JOX393224 JYT393223:JYT393224 KIP393223:KIP393224 KSL393223:KSL393224 LCH393223:LCH393224 LMD393223:LMD393224 LVZ393223:LVZ393224 MFV393223:MFV393224 MPR393223:MPR393224 MZN393223:MZN393224 NJJ393223:NJJ393224 NTF393223:NTF393224 ODB393223:ODB393224 OMX393223:OMX393224 OWT393223:OWT393224 PGP393223:PGP393224 PQL393223:PQL393224 QAH393223:QAH393224 QKD393223:QKD393224 QTZ393223:QTZ393224 RDV393223:RDV393224 RNR393223:RNR393224 RXN393223:RXN393224 SHJ393223:SHJ393224 SRF393223:SRF393224 TBB393223:TBB393224 TKX393223:TKX393224 TUT393223:TUT393224 UEP393223:UEP393224 UOL393223:UOL393224 UYH393223:UYH393224 VID393223:VID393224 VRZ393223:VRZ393224 WBV393223:WBV393224 WLR393223:WLR393224 WVN393223:WVN393224 F458759:F458760 JB458759:JB458760 SX458759:SX458760 ACT458759:ACT458760 AMP458759:AMP458760 AWL458759:AWL458760 BGH458759:BGH458760 BQD458759:BQD458760 BZZ458759:BZZ458760 CJV458759:CJV458760 CTR458759:CTR458760 DDN458759:DDN458760 DNJ458759:DNJ458760 DXF458759:DXF458760 EHB458759:EHB458760 EQX458759:EQX458760 FAT458759:FAT458760 FKP458759:FKP458760 FUL458759:FUL458760 GEH458759:GEH458760 GOD458759:GOD458760 GXZ458759:GXZ458760 HHV458759:HHV458760 HRR458759:HRR458760 IBN458759:IBN458760 ILJ458759:ILJ458760 IVF458759:IVF458760 JFB458759:JFB458760 JOX458759:JOX458760 JYT458759:JYT458760 KIP458759:KIP458760 KSL458759:KSL458760 LCH458759:LCH458760 LMD458759:LMD458760 LVZ458759:LVZ458760 MFV458759:MFV458760 MPR458759:MPR458760 MZN458759:MZN458760 NJJ458759:NJJ458760 NTF458759:NTF458760 ODB458759:ODB458760 OMX458759:OMX458760 OWT458759:OWT458760 PGP458759:PGP458760 PQL458759:PQL458760 QAH458759:QAH458760 QKD458759:QKD458760 QTZ458759:QTZ458760 RDV458759:RDV458760 RNR458759:RNR458760 RXN458759:RXN458760 SHJ458759:SHJ458760 SRF458759:SRF458760 TBB458759:TBB458760 TKX458759:TKX458760 TUT458759:TUT458760 UEP458759:UEP458760 UOL458759:UOL458760 UYH458759:UYH458760 VID458759:VID458760 VRZ458759:VRZ458760 WBV458759:WBV458760 WLR458759:WLR458760 WVN458759:WVN458760 F524295:F524296 JB524295:JB524296 SX524295:SX524296 ACT524295:ACT524296 AMP524295:AMP524296 AWL524295:AWL524296 BGH524295:BGH524296 BQD524295:BQD524296 BZZ524295:BZZ524296 CJV524295:CJV524296 CTR524295:CTR524296 DDN524295:DDN524296 DNJ524295:DNJ524296 DXF524295:DXF524296 EHB524295:EHB524296 EQX524295:EQX524296 FAT524295:FAT524296 FKP524295:FKP524296 FUL524295:FUL524296 GEH524295:GEH524296 GOD524295:GOD524296 GXZ524295:GXZ524296 HHV524295:HHV524296 HRR524295:HRR524296 IBN524295:IBN524296 ILJ524295:ILJ524296 IVF524295:IVF524296 JFB524295:JFB524296 JOX524295:JOX524296 JYT524295:JYT524296 KIP524295:KIP524296 KSL524295:KSL524296 LCH524295:LCH524296 LMD524295:LMD524296 LVZ524295:LVZ524296 MFV524295:MFV524296 MPR524295:MPR524296 MZN524295:MZN524296 NJJ524295:NJJ524296 NTF524295:NTF524296 ODB524295:ODB524296 OMX524295:OMX524296 OWT524295:OWT524296 PGP524295:PGP524296 PQL524295:PQL524296 QAH524295:QAH524296 QKD524295:QKD524296 QTZ524295:QTZ524296 RDV524295:RDV524296 RNR524295:RNR524296 RXN524295:RXN524296 SHJ524295:SHJ524296 SRF524295:SRF524296 TBB524295:TBB524296 TKX524295:TKX524296 TUT524295:TUT524296 UEP524295:UEP524296 UOL524295:UOL524296 UYH524295:UYH524296 VID524295:VID524296 VRZ524295:VRZ524296 WBV524295:WBV524296 WLR524295:WLR524296 WVN524295:WVN524296 F589831:F589832 JB589831:JB589832 SX589831:SX589832 ACT589831:ACT589832 AMP589831:AMP589832 AWL589831:AWL589832 BGH589831:BGH589832 BQD589831:BQD589832 BZZ589831:BZZ589832 CJV589831:CJV589832 CTR589831:CTR589832 DDN589831:DDN589832 DNJ589831:DNJ589832 DXF589831:DXF589832 EHB589831:EHB589832 EQX589831:EQX589832 FAT589831:FAT589832 FKP589831:FKP589832 FUL589831:FUL589832 GEH589831:GEH589832 GOD589831:GOD589832 GXZ589831:GXZ589832 HHV589831:HHV589832 HRR589831:HRR589832 IBN589831:IBN589832 ILJ589831:ILJ589832 IVF589831:IVF589832 JFB589831:JFB589832 JOX589831:JOX589832 JYT589831:JYT589832 KIP589831:KIP589832 KSL589831:KSL589832 LCH589831:LCH589832 LMD589831:LMD589832 LVZ589831:LVZ589832 MFV589831:MFV589832 MPR589831:MPR589832 MZN589831:MZN589832 NJJ589831:NJJ589832 NTF589831:NTF589832 ODB589831:ODB589832 OMX589831:OMX589832 OWT589831:OWT589832 PGP589831:PGP589832 PQL589831:PQL589832 QAH589831:QAH589832 QKD589831:QKD589832 QTZ589831:QTZ589832 RDV589831:RDV589832 RNR589831:RNR589832 RXN589831:RXN589832 SHJ589831:SHJ589832 SRF589831:SRF589832 TBB589831:TBB589832 TKX589831:TKX589832 TUT589831:TUT589832 UEP589831:UEP589832 UOL589831:UOL589832 UYH589831:UYH589832 VID589831:VID589832 VRZ589831:VRZ589832 WBV589831:WBV589832 WLR589831:WLR589832 WVN589831:WVN589832 F655367:F655368 JB655367:JB655368 SX655367:SX655368 ACT655367:ACT655368 AMP655367:AMP655368 AWL655367:AWL655368 BGH655367:BGH655368 BQD655367:BQD655368 BZZ655367:BZZ655368 CJV655367:CJV655368 CTR655367:CTR655368 DDN655367:DDN655368 DNJ655367:DNJ655368 DXF655367:DXF655368 EHB655367:EHB655368 EQX655367:EQX655368 FAT655367:FAT655368 FKP655367:FKP655368 FUL655367:FUL655368 GEH655367:GEH655368 GOD655367:GOD655368 GXZ655367:GXZ655368 HHV655367:HHV655368 HRR655367:HRR655368 IBN655367:IBN655368 ILJ655367:ILJ655368 IVF655367:IVF655368 JFB655367:JFB655368 JOX655367:JOX655368 JYT655367:JYT655368 KIP655367:KIP655368 KSL655367:KSL655368 LCH655367:LCH655368 LMD655367:LMD655368 LVZ655367:LVZ655368 MFV655367:MFV655368 MPR655367:MPR655368 MZN655367:MZN655368 NJJ655367:NJJ655368 NTF655367:NTF655368 ODB655367:ODB655368 OMX655367:OMX655368 OWT655367:OWT655368 PGP655367:PGP655368 PQL655367:PQL655368 QAH655367:QAH655368 QKD655367:QKD655368 QTZ655367:QTZ655368 RDV655367:RDV655368 RNR655367:RNR655368 RXN655367:RXN655368 SHJ655367:SHJ655368 SRF655367:SRF655368 TBB655367:TBB655368 TKX655367:TKX655368 TUT655367:TUT655368 UEP655367:UEP655368 UOL655367:UOL655368 UYH655367:UYH655368 VID655367:VID655368 VRZ655367:VRZ655368 WBV655367:WBV655368 WLR655367:WLR655368 WVN655367:WVN655368 F720903:F720904 JB720903:JB720904 SX720903:SX720904 ACT720903:ACT720904 AMP720903:AMP720904 AWL720903:AWL720904 BGH720903:BGH720904 BQD720903:BQD720904 BZZ720903:BZZ720904 CJV720903:CJV720904 CTR720903:CTR720904 DDN720903:DDN720904 DNJ720903:DNJ720904 DXF720903:DXF720904 EHB720903:EHB720904 EQX720903:EQX720904 FAT720903:FAT720904 FKP720903:FKP720904 FUL720903:FUL720904 GEH720903:GEH720904 GOD720903:GOD720904 GXZ720903:GXZ720904 HHV720903:HHV720904 HRR720903:HRR720904 IBN720903:IBN720904 ILJ720903:ILJ720904 IVF720903:IVF720904 JFB720903:JFB720904 JOX720903:JOX720904 JYT720903:JYT720904 KIP720903:KIP720904 KSL720903:KSL720904 LCH720903:LCH720904 LMD720903:LMD720904 LVZ720903:LVZ720904 MFV720903:MFV720904 MPR720903:MPR720904 MZN720903:MZN720904 NJJ720903:NJJ720904 NTF720903:NTF720904 ODB720903:ODB720904 OMX720903:OMX720904 OWT720903:OWT720904 PGP720903:PGP720904 PQL720903:PQL720904 QAH720903:QAH720904 QKD720903:QKD720904 QTZ720903:QTZ720904 RDV720903:RDV720904 RNR720903:RNR720904 RXN720903:RXN720904 SHJ720903:SHJ720904 SRF720903:SRF720904 TBB720903:TBB720904 TKX720903:TKX720904 TUT720903:TUT720904 UEP720903:UEP720904 UOL720903:UOL720904 UYH720903:UYH720904 VID720903:VID720904 VRZ720903:VRZ720904 WBV720903:WBV720904 WLR720903:WLR720904 WVN720903:WVN720904 F786439:F786440 JB786439:JB786440 SX786439:SX786440 ACT786439:ACT786440 AMP786439:AMP786440 AWL786439:AWL786440 BGH786439:BGH786440 BQD786439:BQD786440 BZZ786439:BZZ786440 CJV786439:CJV786440 CTR786439:CTR786440 DDN786439:DDN786440 DNJ786439:DNJ786440 DXF786439:DXF786440 EHB786439:EHB786440 EQX786439:EQX786440 FAT786439:FAT786440 FKP786439:FKP786440 FUL786439:FUL786440 GEH786439:GEH786440 GOD786439:GOD786440 GXZ786439:GXZ786440 HHV786439:HHV786440 HRR786439:HRR786440 IBN786439:IBN786440 ILJ786439:ILJ786440 IVF786439:IVF786440 JFB786439:JFB786440 JOX786439:JOX786440 JYT786439:JYT786440 KIP786439:KIP786440 KSL786439:KSL786440 LCH786439:LCH786440 LMD786439:LMD786440 LVZ786439:LVZ786440 MFV786439:MFV786440 MPR786439:MPR786440 MZN786439:MZN786440 NJJ786439:NJJ786440 NTF786439:NTF786440 ODB786439:ODB786440 OMX786439:OMX786440 OWT786439:OWT786440 PGP786439:PGP786440 PQL786439:PQL786440 QAH786439:QAH786440 QKD786439:QKD786440 QTZ786439:QTZ786440 RDV786439:RDV786440 RNR786439:RNR786440 RXN786439:RXN786440 SHJ786439:SHJ786440 SRF786439:SRF786440 TBB786439:TBB786440 TKX786439:TKX786440 TUT786439:TUT786440 UEP786439:UEP786440 UOL786439:UOL786440 UYH786439:UYH786440 VID786439:VID786440 VRZ786439:VRZ786440 WBV786439:WBV786440 WLR786439:WLR786440 WVN786439:WVN786440 F851975:F851976 JB851975:JB851976 SX851975:SX851976 ACT851975:ACT851976 AMP851975:AMP851976 AWL851975:AWL851976 BGH851975:BGH851976 BQD851975:BQD851976 BZZ851975:BZZ851976 CJV851975:CJV851976 CTR851975:CTR851976 DDN851975:DDN851976 DNJ851975:DNJ851976 DXF851975:DXF851976 EHB851975:EHB851976 EQX851975:EQX851976 FAT851975:FAT851976 FKP851975:FKP851976 FUL851975:FUL851976 GEH851975:GEH851976 GOD851975:GOD851976 GXZ851975:GXZ851976 HHV851975:HHV851976 HRR851975:HRR851976 IBN851975:IBN851976 ILJ851975:ILJ851976 IVF851975:IVF851976 JFB851975:JFB851976 JOX851975:JOX851976 JYT851975:JYT851976 KIP851975:KIP851976 KSL851975:KSL851976 LCH851975:LCH851976 LMD851975:LMD851976 LVZ851975:LVZ851976 MFV851975:MFV851976 MPR851975:MPR851976 MZN851975:MZN851976 NJJ851975:NJJ851976 NTF851975:NTF851976 ODB851975:ODB851976 OMX851975:OMX851976 OWT851975:OWT851976 PGP851975:PGP851976 PQL851975:PQL851976 QAH851975:QAH851976 QKD851975:QKD851976 QTZ851975:QTZ851976 RDV851975:RDV851976 RNR851975:RNR851976 RXN851975:RXN851976 SHJ851975:SHJ851976 SRF851975:SRF851976 TBB851975:TBB851976 TKX851975:TKX851976 TUT851975:TUT851976 UEP851975:UEP851976 UOL851975:UOL851976 UYH851975:UYH851976 VID851975:VID851976 VRZ851975:VRZ851976 WBV851975:WBV851976 WLR851975:WLR851976 WVN851975:WVN851976 F917511:F917512 JB917511:JB917512 SX917511:SX917512 ACT917511:ACT917512 AMP917511:AMP917512 AWL917511:AWL917512 BGH917511:BGH917512 BQD917511:BQD917512 BZZ917511:BZZ917512 CJV917511:CJV917512 CTR917511:CTR917512 DDN917511:DDN917512 DNJ917511:DNJ917512 DXF917511:DXF917512 EHB917511:EHB917512 EQX917511:EQX917512 FAT917511:FAT917512 FKP917511:FKP917512 FUL917511:FUL917512 GEH917511:GEH917512 GOD917511:GOD917512 GXZ917511:GXZ917512 HHV917511:HHV917512 HRR917511:HRR917512 IBN917511:IBN917512 ILJ917511:ILJ917512 IVF917511:IVF917512 JFB917511:JFB917512 JOX917511:JOX917512 JYT917511:JYT917512 KIP917511:KIP917512 KSL917511:KSL917512 LCH917511:LCH917512 LMD917511:LMD917512 LVZ917511:LVZ917512 MFV917511:MFV917512 MPR917511:MPR917512 MZN917511:MZN917512 NJJ917511:NJJ917512 NTF917511:NTF917512 ODB917511:ODB917512 OMX917511:OMX917512 OWT917511:OWT917512 PGP917511:PGP917512 PQL917511:PQL917512 QAH917511:QAH917512 QKD917511:QKD917512 QTZ917511:QTZ917512 RDV917511:RDV917512 RNR917511:RNR917512 RXN917511:RXN917512 SHJ917511:SHJ917512 SRF917511:SRF917512 TBB917511:TBB917512 TKX917511:TKX917512 TUT917511:TUT917512 UEP917511:UEP917512 UOL917511:UOL917512 UYH917511:UYH917512 VID917511:VID917512 VRZ917511:VRZ917512 WBV917511:WBV917512 WLR917511:WLR917512 WVN917511:WVN917512 F983047:F983048 JB983047:JB983048 SX983047:SX983048 ACT983047:ACT983048 AMP983047:AMP983048 AWL983047:AWL983048 BGH983047:BGH983048 BQD983047:BQD983048 BZZ983047:BZZ983048 CJV983047:CJV983048 CTR983047:CTR983048 DDN983047:DDN983048 DNJ983047:DNJ983048 DXF983047:DXF983048 EHB983047:EHB983048 EQX983047:EQX983048 FAT983047:FAT983048 FKP983047:FKP983048 FUL983047:FUL983048 GEH983047:GEH983048 GOD983047:GOD983048 GXZ983047:GXZ983048 HHV983047:HHV983048 HRR983047:HRR983048 IBN983047:IBN983048 ILJ983047:ILJ983048 IVF983047:IVF983048 JFB983047:JFB983048 JOX983047:JOX983048 JYT983047:JYT983048 KIP983047:KIP983048 KSL983047:KSL983048 LCH983047:LCH983048 LMD983047:LMD983048 LVZ983047:LVZ983048 MFV983047:MFV983048 MPR983047:MPR983048 MZN983047:MZN983048 NJJ983047:NJJ983048 NTF983047:NTF983048 ODB983047:ODB983048 OMX983047:OMX983048 OWT983047:OWT983048 PGP983047:PGP983048 PQL983047:PQL983048 QAH983047:QAH983048 QKD983047:QKD983048 QTZ983047:QTZ983048 RDV983047:RDV983048 RNR983047:RNR983048 RXN983047:RXN983048 SHJ983047:SHJ983048 SRF983047:SRF983048 TBB983047:TBB983048 TKX983047:TKX983048 TUT983047:TUT983048 UEP983047:UEP983048 UOL983047:UOL983048 UYH983047:UYH983048 VID983047:VID983048 VRZ983047:VRZ983048 WBV983047:WBV983048 WLR983047:WLR983048 WVN983047:WVN983048"/>
    <dataValidation allowBlank="1" showInputMessage="1" showErrorMessage="1" promptTitle="CC mail addresses" prompt="Enter every mail address you want for the CC line.  Use Alt Enter to start on a new line in the cell between every mail address." sqref="E7:E9 JA7:JA8 SW7:SW8 ACS7:ACS8 AMO7:AMO8 AWK7:AWK8 BGG7:BGG8 BQC7:BQC8 BZY7:BZY8 CJU7:CJU8 CTQ7:CTQ8 DDM7:DDM8 DNI7:DNI8 DXE7:DXE8 EHA7:EHA8 EQW7:EQW8 FAS7:FAS8 FKO7:FKO8 FUK7:FUK8 GEG7:GEG8 GOC7:GOC8 GXY7:GXY8 HHU7:HHU8 HRQ7:HRQ8 IBM7:IBM8 ILI7:ILI8 IVE7:IVE8 JFA7:JFA8 JOW7:JOW8 JYS7:JYS8 KIO7:KIO8 KSK7:KSK8 LCG7:LCG8 LMC7:LMC8 LVY7:LVY8 MFU7:MFU8 MPQ7:MPQ8 MZM7:MZM8 NJI7:NJI8 NTE7:NTE8 ODA7:ODA8 OMW7:OMW8 OWS7:OWS8 PGO7:PGO8 PQK7:PQK8 QAG7:QAG8 QKC7:QKC8 QTY7:QTY8 RDU7:RDU8 RNQ7:RNQ8 RXM7:RXM8 SHI7:SHI8 SRE7:SRE8 TBA7:TBA8 TKW7:TKW8 TUS7:TUS8 UEO7:UEO8 UOK7:UOK8 UYG7:UYG8 VIC7:VIC8 VRY7:VRY8 WBU7:WBU8 WLQ7:WLQ8 WVM7:WVM8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dataValidation allowBlank="1" showInputMessage="1" showErrorMessage="1" promptTitle="To mail addresses" prompt="Enter every mail address you want for the To line.  Use Alt Enter to start on a new line in the cell between every mail address." sqref="D7:D9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D65543:D65544 IZ65543:IZ65544 SV65543:SV65544 ACR65543:ACR65544 AMN65543:AMN65544 AWJ65543:AWJ65544 BGF65543:BGF65544 BQB65543:BQB65544 BZX65543:BZX65544 CJT65543:CJT65544 CTP65543:CTP65544 DDL65543:DDL65544 DNH65543:DNH65544 DXD65543:DXD65544 EGZ65543:EGZ65544 EQV65543:EQV65544 FAR65543:FAR65544 FKN65543:FKN65544 FUJ65543:FUJ65544 GEF65543:GEF65544 GOB65543:GOB65544 GXX65543:GXX65544 HHT65543:HHT65544 HRP65543:HRP65544 IBL65543:IBL65544 ILH65543:ILH65544 IVD65543:IVD65544 JEZ65543:JEZ65544 JOV65543:JOV65544 JYR65543:JYR65544 KIN65543:KIN65544 KSJ65543:KSJ65544 LCF65543:LCF65544 LMB65543:LMB65544 LVX65543:LVX65544 MFT65543:MFT65544 MPP65543:MPP65544 MZL65543:MZL65544 NJH65543:NJH65544 NTD65543:NTD65544 OCZ65543:OCZ65544 OMV65543:OMV65544 OWR65543:OWR65544 PGN65543:PGN65544 PQJ65543:PQJ65544 QAF65543:QAF65544 QKB65543:QKB65544 QTX65543:QTX65544 RDT65543:RDT65544 RNP65543:RNP65544 RXL65543:RXL65544 SHH65543:SHH65544 SRD65543:SRD65544 TAZ65543:TAZ65544 TKV65543:TKV65544 TUR65543:TUR65544 UEN65543:UEN65544 UOJ65543:UOJ65544 UYF65543:UYF65544 VIB65543:VIB65544 VRX65543:VRX65544 WBT65543:WBT65544 WLP65543:WLP65544 WVL65543:WVL65544 D131079:D131080 IZ131079:IZ131080 SV131079:SV131080 ACR131079:ACR131080 AMN131079:AMN131080 AWJ131079:AWJ131080 BGF131079:BGF131080 BQB131079:BQB131080 BZX131079:BZX131080 CJT131079:CJT131080 CTP131079:CTP131080 DDL131079:DDL131080 DNH131079:DNH131080 DXD131079:DXD131080 EGZ131079:EGZ131080 EQV131079:EQV131080 FAR131079:FAR131080 FKN131079:FKN131080 FUJ131079:FUJ131080 GEF131079:GEF131080 GOB131079:GOB131080 GXX131079:GXX131080 HHT131079:HHT131080 HRP131079:HRP131080 IBL131079:IBL131080 ILH131079:ILH131080 IVD131079:IVD131080 JEZ131079:JEZ131080 JOV131079:JOV131080 JYR131079:JYR131080 KIN131079:KIN131080 KSJ131079:KSJ131080 LCF131079:LCF131080 LMB131079:LMB131080 LVX131079:LVX131080 MFT131079:MFT131080 MPP131079:MPP131080 MZL131079:MZL131080 NJH131079:NJH131080 NTD131079:NTD131080 OCZ131079:OCZ131080 OMV131079:OMV131080 OWR131079:OWR131080 PGN131079:PGN131080 PQJ131079:PQJ131080 QAF131079:QAF131080 QKB131079:QKB131080 QTX131079:QTX131080 RDT131079:RDT131080 RNP131079:RNP131080 RXL131079:RXL131080 SHH131079:SHH131080 SRD131079:SRD131080 TAZ131079:TAZ131080 TKV131079:TKV131080 TUR131079:TUR131080 UEN131079:UEN131080 UOJ131079:UOJ131080 UYF131079:UYF131080 VIB131079:VIB131080 VRX131079:VRX131080 WBT131079:WBT131080 WLP131079:WLP131080 WVL131079:WVL131080 D196615:D196616 IZ196615:IZ196616 SV196615:SV196616 ACR196615:ACR196616 AMN196615:AMN196616 AWJ196615:AWJ196616 BGF196615:BGF196616 BQB196615:BQB196616 BZX196615:BZX196616 CJT196615:CJT196616 CTP196615:CTP196616 DDL196615:DDL196616 DNH196615:DNH196616 DXD196615:DXD196616 EGZ196615:EGZ196616 EQV196615:EQV196616 FAR196615:FAR196616 FKN196615:FKN196616 FUJ196615:FUJ196616 GEF196615:GEF196616 GOB196615:GOB196616 GXX196615:GXX196616 HHT196615:HHT196616 HRP196615:HRP196616 IBL196615:IBL196616 ILH196615:ILH196616 IVD196615:IVD196616 JEZ196615:JEZ196616 JOV196615:JOV196616 JYR196615:JYR196616 KIN196615:KIN196616 KSJ196615:KSJ196616 LCF196615:LCF196616 LMB196615:LMB196616 LVX196615:LVX196616 MFT196615:MFT196616 MPP196615:MPP196616 MZL196615:MZL196616 NJH196615:NJH196616 NTD196615:NTD196616 OCZ196615:OCZ196616 OMV196615:OMV196616 OWR196615:OWR196616 PGN196615:PGN196616 PQJ196615:PQJ196616 QAF196615:QAF196616 QKB196615:QKB196616 QTX196615:QTX196616 RDT196615:RDT196616 RNP196615:RNP196616 RXL196615:RXL196616 SHH196615:SHH196616 SRD196615:SRD196616 TAZ196615:TAZ196616 TKV196615:TKV196616 TUR196615:TUR196616 UEN196615:UEN196616 UOJ196615:UOJ196616 UYF196615:UYF196616 VIB196615:VIB196616 VRX196615:VRX196616 WBT196615:WBT196616 WLP196615:WLP196616 WVL196615:WVL196616 D262151:D262152 IZ262151:IZ262152 SV262151:SV262152 ACR262151:ACR262152 AMN262151:AMN262152 AWJ262151:AWJ262152 BGF262151:BGF262152 BQB262151:BQB262152 BZX262151:BZX262152 CJT262151:CJT262152 CTP262151:CTP262152 DDL262151:DDL262152 DNH262151:DNH262152 DXD262151:DXD262152 EGZ262151:EGZ262152 EQV262151:EQV262152 FAR262151:FAR262152 FKN262151:FKN262152 FUJ262151:FUJ262152 GEF262151:GEF262152 GOB262151:GOB262152 GXX262151:GXX262152 HHT262151:HHT262152 HRP262151:HRP262152 IBL262151:IBL262152 ILH262151:ILH262152 IVD262151:IVD262152 JEZ262151:JEZ262152 JOV262151:JOV262152 JYR262151:JYR262152 KIN262151:KIN262152 KSJ262151:KSJ262152 LCF262151:LCF262152 LMB262151:LMB262152 LVX262151:LVX262152 MFT262151:MFT262152 MPP262151:MPP262152 MZL262151:MZL262152 NJH262151:NJH262152 NTD262151:NTD262152 OCZ262151:OCZ262152 OMV262151:OMV262152 OWR262151:OWR262152 PGN262151:PGN262152 PQJ262151:PQJ262152 QAF262151:QAF262152 QKB262151:QKB262152 QTX262151:QTX262152 RDT262151:RDT262152 RNP262151:RNP262152 RXL262151:RXL262152 SHH262151:SHH262152 SRD262151:SRD262152 TAZ262151:TAZ262152 TKV262151:TKV262152 TUR262151:TUR262152 UEN262151:UEN262152 UOJ262151:UOJ262152 UYF262151:UYF262152 VIB262151:VIB262152 VRX262151:VRX262152 WBT262151:WBT262152 WLP262151:WLP262152 WVL262151:WVL262152 D327687:D327688 IZ327687:IZ327688 SV327687:SV327688 ACR327687:ACR327688 AMN327687:AMN327688 AWJ327687:AWJ327688 BGF327687:BGF327688 BQB327687:BQB327688 BZX327687:BZX327688 CJT327687:CJT327688 CTP327687:CTP327688 DDL327687:DDL327688 DNH327687:DNH327688 DXD327687:DXD327688 EGZ327687:EGZ327688 EQV327687:EQV327688 FAR327687:FAR327688 FKN327687:FKN327688 FUJ327687:FUJ327688 GEF327687:GEF327688 GOB327687:GOB327688 GXX327687:GXX327688 HHT327687:HHT327688 HRP327687:HRP327688 IBL327687:IBL327688 ILH327687:ILH327688 IVD327687:IVD327688 JEZ327687:JEZ327688 JOV327687:JOV327688 JYR327687:JYR327688 KIN327687:KIN327688 KSJ327687:KSJ327688 LCF327687:LCF327688 LMB327687:LMB327688 LVX327687:LVX327688 MFT327687:MFT327688 MPP327687:MPP327688 MZL327687:MZL327688 NJH327687:NJH327688 NTD327687:NTD327688 OCZ327687:OCZ327688 OMV327687:OMV327688 OWR327687:OWR327688 PGN327687:PGN327688 PQJ327687:PQJ327688 QAF327687:QAF327688 QKB327687:QKB327688 QTX327687:QTX327688 RDT327687:RDT327688 RNP327687:RNP327688 RXL327687:RXL327688 SHH327687:SHH327688 SRD327687:SRD327688 TAZ327687:TAZ327688 TKV327687:TKV327688 TUR327687:TUR327688 UEN327687:UEN327688 UOJ327687:UOJ327688 UYF327687:UYF327688 VIB327687:VIB327688 VRX327687:VRX327688 WBT327687:WBT327688 WLP327687:WLP327688 WVL327687:WVL327688 D393223:D393224 IZ393223:IZ393224 SV393223:SV393224 ACR393223:ACR393224 AMN393223:AMN393224 AWJ393223:AWJ393224 BGF393223:BGF393224 BQB393223:BQB393224 BZX393223:BZX393224 CJT393223:CJT393224 CTP393223:CTP393224 DDL393223:DDL393224 DNH393223:DNH393224 DXD393223:DXD393224 EGZ393223:EGZ393224 EQV393223:EQV393224 FAR393223:FAR393224 FKN393223:FKN393224 FUJ393223:FUJ393224 GEF393223:GEF393224 GOB393223:GOB393224 GXX393223:GXX393224 HHT393223:HHT393224 HRP393223:HRP393224 IBL393223:IBL393224 ILH393223:ILH393224 IVD393223:IVD393224 JEZ393223:JEZ393224 JOV393223:JOV393224 JYR393223:JYR393224 KIN393223:KIN393224 KSJ393223:KSJ393224 LCF393223:LCF393224 LMB393223:LMB393224 LVX393223:LVX393224 MFT393223:MFT393224 MPP393223:MPP393224 MZL393223:MZL393224 NJH393223:NJH393224 NTD393223:NTD393224 OCZ393223:OCZ393224 OMV393223:OMV393224 OWR393223:OWR393224 PGN393223:PGN393224 PQJ393223:PQJ393224 QAF393223:QAF393224 QKB393223:QKB393224 QTX393223:QTX393224 RDT393223:RDT393224 RNP393223:RNP393224 RXL393223:RXL393224 SHH393223:SHH393224 SRD393223:SRD393224 TAZ393223:TAZ393224 TKV393223:TKV393224 TUR393223:TUR393224 UEN393223:UEN393224 UOJ393223:UOJ393224 UYF393223:UYF393224 VIB393223:VIB393224 VRX393223:VRX393224 WBT393223:WBT393224 WLP393223:WLP393224 WVL393223:WVL393224 D458759:D458760 IZ458759:IZ458760 SV458759:SV458760 ACR458759:ACR458760 AMN458759:AMN458760 AWJ458759:AWJ458760 BGF458759:BGF458760 BQB458759:BQB458760 BZX458759:BZX458760 CJT458759:CJT458760 CTP458759:CTP458760 DDL458759:DDL458760 DNH458759:DNH458760 DXD458759:DXD458760 EGZ458759:EGZ458760 EQV458759:EQV458760 FAR458759:FAR458760 FKN458759:FKN458760 FUJ458759:FUJ458760 GEF458759:GEF458760 GOB458759:GOB458760 GXX458759:GXX458760 HHT458759:HHT458760 HRP458759:HRP458760 IBL458759:IBL458760 ILH458759:ILH458760 IVD458759:IVD458760 JEZ458759:JEZ458760 JOV458759:JOV458760 JYR458759:JYR458760 KIN458759:KIN458760 KSJ458759:KSJ458760 LCF458759:LCF458760 LMB458759:LMB458760 LVX458759:LVX458760 MFT458759:MFT458760 MPP458759:MPP458760 MZL458759:MZL458760 NJH458759:NJH458760 NTD458759:NTD458760 OCZ458759:OCZ458760 OMV458759:OMV458760 OWR458759:OWR458760 PGN458759:PGN458760 PQJ458759:PQJ458760 QAF458759:QAF458760 QKB458759:QKB458760 QTX458759:QTX458760 RDT458759:RDT458760 RNP458759:RNP458760 RXL458759:RXL458760 SHH458759:SHH458760 SRD458759:SRD458760 TAZ458759:TAZ458760 TKV458759:TKV458760 TUR458759:TUR458760 UEN458759:UEN458760 UOJ458759:UOJ458760 UYF458759:UYF458760 VIB458759:VIB458760 VRX458759:VRX458760 WBT458759:WBT458760 WLP458759:WLP458760 WVL458759:WVL458760 D524295:D524296 IZ524295:IZ524296 SV524295:SV524296 ACR524295:ACR524296 AMN524295:AMN524296 AWJ524295:AWJ524296 BGF524295:BGF524296 BQB524295:BQB524296 BZX524295:BZX524296 CJT524295:CJT524296 CTP524295:CTP524296 DDL524295:DDL524296 DNH524295:DNH524296 DXD524295:DXD524296 EGZ524295:EGZ524296 EQV524295:EQV524296 FAR524295:FAR524296 FKN524295:FKN524296 FUJ524295:FUJ524296 GEF524295:GEF524296 GOB524295:GOB524296 GXX524295:GXX524296 HHT524295:HHT524296 HRP524295:HRP524296 IBL524295:IBL524296 ILH524295:ILH524296 IVD524295:IVD524296 JEZ524295:JEZ524296 JOV524295:JOV524296 JYR524295:JYR524296 KIN524295:KIN524296 KSJ524295:KSJ524296 LCF524295:LCF524296 LMB524295:LMB524296 LVX524295:LVX524296 MFT524295:MFT524296 MPP524295:MPP524296 MZL524295:MZL524296 NJH524295:NJH524296 NTD524295:NTD524296 OCZ524295:OCZ524296 OMV524295:OMV524296 OWR524295:OWR524296 PGN524295:PGN524296 PQJ524295:PQJ524296 QAF524295:QAF524296 QKB524295:QKB524296 QTX524295:QTX524296 RDT524295:RDT524296 RNP524295:RNP524296 RXL524295:RXL524296 SHH524295:SHH524296 SRD524295:SRD524296 TAZ524295:TAZ524296 TKV524295:TKV524296 TUR524295:TUR524296 UEN524295:UEN524296 UOJ524295:UOJ524296 UYF524295:UYF524296 VIB524295:VIB524296 VRX524295:VRX524296 WBT524295:WBT524296 WLP524295:WLP524296 WVL524295:WVL524296 D589831:D589832 IZ589831:IZ589832 SV589831:SV589832 ACR589831:ACR589832 AMN589831:AMN589832 AWJ589831:AWJ589832 BGF589831:BGF589832 BQB589831:BQB589832 BZX589831:BZX589832 CJT589831:CJT589832 CTP589831:CTP589832 DDL589831:DDL589832 DNH589831:DNH589832 DXD589831:DXD589832 EGZ589831:EGZ589832 EQV589831:EQV589832 FAR589831:FAR589832 FKN589831:FKN589832 FUJ589831:FUJ589832 GEF589831:GEF589832 GOB589831:GOB589832 GXX589831:GXX589832 HHT589831:HHT589832 HRP589831:HRP589832 IBL589831:IBL589832 ILH589831:ILH589832 IVD589831:IVD589832 JEZ589831:JEZ589832 JOV589831:JOV589832 JYR589831:JYR589832 KIN589831:KIN589832 KSJ589831:KSJ589832 LCF589831:LCF589832 LMB589831:LMB589832 LVX589831:LVX589832 MFT589831:MFT589832 MPP589831:MPP589832 MZL589831:MZL589832 NJH589831:NJH589832 NTD589831:NTD589832 OCZ589831:OCZ589832 OMV589831:OMV589832 OWR589831:OWR589832 PGN589831:PGN589832 PQJ589831:PQJ589832 QAF589831:QAF589832 QKB589831:QKB589832 QTX589831:QTX589832 RDT589831:RDT589832 RNP589831:RNP589832 RXL589831:RXL589832 SHH589831:SHH589832 SRD589831:SRD589832 TAZ589831:TAZ589832 TKV589831:TKV589832 TUR589831:TUR589832 UEN589831:UEN589832 UOJ589831:UOJ589832 UYF589831:UYF589832 VIB589831:VIB589832 VRX589831:VRX589832 WBT589831:WBT589832 WLP589831:WLP589832 WVL589831:WVL589832 D655367:D655368 IZ655367:IZ655368 SV655367:SV655368 ACR655367:ACR655368 AMN655367:AMN655368 AWJ655367:AWJ655368 BGF655367:BGF655368 BQB655367:BQB655368 BZX655367:BZX655368 CJT655367:CJT655368 CTP655367:CTP655368 DDL655367:DDL655368 DNH655367:DNH655368 DXD655367:DXD655368 EGZ655367:EGZ655368 EQV655367:EQV655368 FAR655367:FAR655368 FKN655367:FKN655368 FUJ655367:FUJ655368 GEF655367:GEF655368 GOB655367:GOB655368 GXX655367:GXX655368 HHT655367:HHT655368 HRP655367:HRP655368 IBL655367:IBL655368 ILH655367:ILH655368 IVD655367:IVD655368 JEZ655367:JEZ655368 JOV655367:JOV655368 JYR655367:JYR655368 KIN655367:KIN655368 KSJ655367:KSJ655368 LCF655367:LCF655368 LMB655367:LMB655368 LVX655367:LVX655368 MFT655367:MFT655368 MPP655367:MPP655368 MZL655367:MZL655368 NJH655367:NJH655368 NTD655367:NTD655368 OCZ655367:OCZ655368 OMV655367:OMV655368 OWR655367:OWR655368 PGN655367:PGN655368 PQJ655367:PQJ655368 QAF655367:QAF655368 QKB655367:QKB655368 QTX655367:QTX655368 RDT655367:RDT655368 RNP655367:RNP655368 RXL655367:RXL655368 SHH655367:SHH655368 SRD655367:SRD655368 TAZ655367:TAZ655368 TKV655367:TKV655368 TUR655367:TUR655368 UEN655367:UEN655368 UOJ655367:UOJ655368 UYF655367:UYF655368 VIB655367:VIB655368 VRX655367:VRX655368 WBT655367:WBT655368 WLP655367:WLP655368 WVL655367:WVL655368 D720903:D720904 IZ720903:IZ720904 SV720903:SV720904 ACR720903:ACR720904 AMN720903:AMN720904 AWJ720903:AWJ720904 BGF720903:BGF720904 BQB720903:BQB720904 BZX720903:BZX720904 CJT720903:CJT720904 CTP720903:CTP720904 DDL720903:DDL720904 DNH720903:DNH720904 DXD720903:DXD720904 EGZ720903:EGZ720904 EQV720903:EQV720904 FAR720903:FAR720904 FKN720903:FKN720904 FUJ720903:FUJ720904 GEF720903:GEF720904 GOB720903:GOB720904 GXX720903:GXX720904 HHT720903:HHT720904 HRP720903:HRP720904 IBL720903:IBL720904 ILH720903:ILH720904 IVD720903:IVD720904 JEZ720903:JEZ720904 JOV720903:JOV720904 JYR720903:JYR720904 KIN720903:KIN720904 KSJ720903:KSJ720904 LCF720903:LCF720904 LMB720903:LMB720904 LVX720903:LVX720904 MFT720903:MFT720904 MPP720903:MPP720904 MZL720903:MZL720904 NJH720903:NJH720904 NTD720903:NTD720904 OCZ720903:OCZ720904 OMV720903:OMV720904 OWR720903:OWR720904 PGN720903:PGN720904 PQJ720903:PQJ720904 QAF720903:QAF720904 QKB720903:QKB720904 QTX720903:QTX720904 RDT720903:RDT720904 RNP720903:RNP720904 RXL720903:RXL720904 SHH720903:SHH720904 SRD720903:SRD720904 TAZ720903:TAZ720904 TKV720903:TKV720904 TUR720903:TUR720904 UEN720903:UEN720904 UOJ720903:UOJ720904 UYF720903:UYF720904 VIB720903:VIB720904 VRX720903:VRX720904 WBT720903:WBT720904 WLP720903:WLP720904 WVL720903:WVL720904 D786439:D786440 IZ786439:IZ786440 SV786439:SV786440 ACR786439:ACR786440 AMN786439:AMN786440 AWJ786439:AWJ786440 BGF786439:BGF786440 BQB786439:BQB786440 BZX786439:BZX786440 CJT786439:CJT786440 CTP786439:CTP786440 DDL786439:DDL786440 DNH786439:DNH786440 DXD786439:DXD786440 EGZ786439:EGZ786440 EQV786439:EQV786440 FAR786439:FAR786440 FKN786439:FKN786440 FUJ786439:FUJ786440 GEF786439:GEF786440 GOB786439:GOB786440 GXX786439:GXX786440 HHT786439:HHT786440 HRP786439:HRP786440 IBL786439:IBL786440 ILH786439:ILH786440 IVD786439:IVD786440 JEZ786439:JEZ786440 JOV786439:JOV786440 JYR786439:JYR786440 KIN786439:KIN786440 KSJ786439:KSJ786440 LCF786439:LCF786440 LMB786439:LMB786440 LVX786439:LVX786440 MFT786439:MFT786440 MPP786439:MPP786440 MZL786439:MZL786440 NJH786439:NJH786440 NTD786439:NTD786440 OCZ786439:OCZ786440 OMV786439:OMV786440 OWR786439:OWR786440 PGN786439:PGN786440 PQJ786439:PQJ786440 QAF786439:QAF786440 QKB786439:QKB786440 QTX786439:QTX786440 RDT786439:RDT786440 RNP786439:RNP786440 RXL786439:RXL786440 SHH786439:SHH786440 SRD786439:SRD786440 TAZ786439:TAZ786440 TKV786439:TKV786440 TUR786439:TUR786440 UEN786439:UEN786440 UOJ786439:UOJ786440 UYF786439:UYF786440 VIB786439:VIB786440 VRX786439:VRX786440 WBT786439:WBT786440 WLP786439:WLP786440 WVL786439:WVL786440 D851975:D851976 IZ851975:IZ851976 SV851975:SV851976 ACR851975:ACR851976 AMN851975:AMN851976 AWJ851975:AWJ851976 BGF851975:BGF851976 BQB851975:BQB851976 BZX851975:BZX851976 CJT851975:CJT851976 CTP851975:CTP851976 DDL851975:DDL851976 DNH851975:DNH851976 DXD851975:DXD851976 EGZ851975:EGZ851976 EQV851975:EQV851976 FAR851975:FAR851976 FKN851975:FKN851976 FUJ851975:FUJ851976 GEF851975:GEF851976 GOB851975:GOB851976 GXX851975:GXX851976 HHT851975:HHT851976 HRP851975:HRP851976 IBL851975:IBL851976 ILH851975:ILH851976 IVD851975:IVD851976 JEZ851975:JEZ851976 JOV851975:JOV851976 JYR851975:JYR851976 KIN851975:KIN851976 KSJ851975:KSJ851976 LCF851975:LCF851976 LMB851975:LMB851976 LVX851975:LVX851976 MFT851975:MFT851976 MPP851975:MPP851976 MZL851975:MZL851976 NJH851975:NJH851976 NTD851975:NTD851976 OCZ851975:OCZ851976 OMV851975:OMV851976 OWR851975:OWR851976 PGN851975:PGN851976 PQJ851975:PQJ851976 QAF851975:QAF851976 QKB851975:QKB851976 QTX851975:QTX851976 RDT851975:RDT851976 RNP851975:RNP851976 RXL851975:RXL851976 SHH851975:SHH851976 SRD851975:SRD851976 TAZ851975:TAZ851976 TKV851975:TKV851976 TUR851975:TUR851976 UEN851975:UEN851976 UOJ851975:UOJ851976 UYF851975:UYF851976 VIB851975:VIB851976 VRX851975:VRX851976 WBT851975:WBT851976 WLP851975:WLP851976 WVL851975:WVL851976 D917511:D917512 IZ917511:IZ917512 SV917511:SV917512 ACR917511:ACR917512 AMN917511:AMN917512 AWJ917511:AWJ917512 BGF917511:BGF917512 BQB917511:BQB917512 BZX917511:BZX917512 CJT917511:CJT917512 CTP917511:CTP917512 DDL917511:DDL917512 DNH917511:DNH917512 DXD917511:DXD917512 EGZ917511:EGZ917512 EQV917511:EQV917512 FAR917511:FAR917512 FKN917511:FKN917512 FUJ917511:FUJ917512 GEF917511:GEF917512 GOB917511:GOB917512 GXX917511:GXX917512 HHT917511:HHT917512 HRP917511:HRP917512 IBL917511:IBL917512 ILH917511:ILH917512 IVD917511:IVD917512 JEZ917511:JEZ917512 JOV917511:JOV917512 JYR917511:JYR917512 KIN917511:KIN917512 KSJ917511:KSJ917512 LCF917511:LCF917512 LMB917511:LMB917512 LVX917511:LVX917512 MFT917511:MFT917512 MPP917511:MPP917512 MZL917511:MZL917512 NJH917511:NJH917512 NTD917511:NTD917512 OCZ917511:OCZ917512 OMV917511:OMV917512 OWR917511:OWR917512 PGN917511:PGN917512 PQJ917511:PQJ917512 QAF917511:QAF917512 QKB917511:QKB917512 QTX917511:QTX917512 RDT917511:RDT917512 RNP917511:RNP917512 RXL917511:RXL917512 SHH917511:SHH917512 SRD917511:SRD917512 TAZ917511:TAZ917512 TKV917511:TKV917512 TUR917511:TUR917512 UEN917511:UEN917512 UOJ917511:UOJ917512 UYF917511:UYF917512 VIB917511:VIB917512 VRX917511:VRX917512 WBT917511:WBT917512 WLP917511:WLP917512 WVL917511:WVL917512 D983047:D983048 IZ983047:IZ983048 SV983047:SV983048 ACR983047:ACR983048 AMN983047:AMN983048 AWJ983047:AWJ983048 BGF983047:BGF983048 BQB983047:BQB983048 BZX983047:BZX983048 CJT983047:CJT983048 CTP983047:CTP983048 DDL983047:DDL983048 DNH983047:DNH983048 DXD983047:DXD983048 EGZ983047:EGZ983048 EQV983047:EQV983048 FAR983047:FAR983048 FKN983047:FKN983048 FUJ983047:FUJ983048 GEF983047:GEF983048 GOB983047:GOB983048 GXX983047:GXX983048 HHT983047:HHT983048 HRP983047:HRP983048 IBL983047:IBL983048 ILH983047:ILH983048 IVD983047:IVD983048 JEZ983047:JEZ983048 JOV983047:JOV983048 JYR983047:JYR983048 KIN983047:KIN983048 KSJ983047:KSJ983048 LCF983047:LCF983048 LMB983047:LMB983048 LVX983047:LVX983048 MFT983047:MFT983048 MPP983047:MPP983048 MZL983047:MZL983048 NJH983047:NJH983048 NTD983047:NTD983048 OCZ983047:OCZ983048 OMV983047:OMV983048 OWR983047:OWR983048 PGN983047:PGN983048 PQJ983047:PQJ983048 QAF983047:QAF983048 QKB983047:QKB983048 QTX983047:QTX983048 RDT983047:RDT983048 RNP983047:RNP983048 RXL983047:RXL983048 SHH983047:SHH983048 SRD983047:SRD983048 TAZ983047:TAZ983048 TKV983047:TKV983048 TUR983047:TUR983048 UEN983047:UEN983048 UOJ983047:UOJ983048 UYF983047:UYF983048 VIB983047:VIB983048 VRX983047:VRX983048 WBT983047:WBT983048 WLP983047:WLP983048 WVL983047:WVL983048"/>
    <dataValidation allowBlank="1" showDropDown="1" showInputMessage="1" promptTitle="Attach other files" prompt="When you click on the button above, you can select the files you want to attach to the mail.  Each path/file name will be separated by a Alt-Enter in the cell.  If the files are in separate folders, use the button again to select the other file(s)." sqref="H7:H9 JD7:JD8 SZ7:SZ8 ACV7:ACV8 AMR7:AMR8 AWN7:AWN8 BGJ7:BGJ8 BQF7:BQF8 CAB7:CAB8 CJX7:CJX8 CTT7:CTT8 DDP7:DDP8 DNL7:DNL8 DXH7:DXH8 EHD7:EHD8 EQZ7:EQZ8 FAV7:FAV8 FKR7:FKR8 FUN7:FUN8 GEJ7:GEJ8 GOF7:GOF8 GYB7:GYB8 HHX7:HHX8 HRT7:HRT8 IBP7:IBP8 ILL7:ILL8 IVH7:IVH8 JFD7:JFD8 JOZ7:JOZ8 JYV7:JYV8 KIR7:KIR8 KSN7:KSN8 LCJ7:LCJ8 LMF7:LMF8 LWB7:LWB8 MFX7:MFX8 MPT7:MPT8 MZP7:MZP8 NJL7:NJL8 NTH7:NTH8 ODD7:ODD8 OMZ7:OMZ8 OWV7:OWV8 PGR7:PGR8 PQN7:PQN8 QAJ7:QAJ8 QKF7:QKF8 QUB7:QUB8 RDX7:RDX8 RNT7:RNT8 RXP7:RXP8 SHL7:SHL8 SRH7:SRH8 TBD7:TBD8 TKZ7:TKZ8 TUV7:TUV8 UER7:UER8 UON7:UON8 UYJ7:UYJ8 VIF7:VIF8 VSB7:VSB8 WBX7:WBX8 WLT7:WLT8 WVP7:WVP8 H65543:H65544 JD65543:JD65544 SZ65543:SZ65544 ACV65543:ACV65544 AMR65543:AMR65544 AWN65543:AWN65544 BGJ65543:BGJ65544 BQF65543:BQF65544 CAB65543:CAB65544 CJX65543:CJX65544 CTT65543:CTT65544 DDP65543:DDP65544 DNL65543:DNL65544 DXH65543:DXH65544 EHD65543:EHD65544 EQZ65543:EQZ65544 FAV65543:FAV65544 FKR65543:FKR65544 FUN65543:FUN65544 GEJ65543:GEJ65544 GOF65543:GOF65544 GYB65543:GYB65544 HHX65543:HHX65544 HRT65543:HRT65544 IBP65543:IBP65544 ILL65543:ILL65544 IVH65543:IVH65544 JFD65543:JFD65544 JOZ65543:JOZ65544 JYV65543:JYV65544 KIR65543:KIR65544 KSN65543:KSN65544 LCJ65543:LCJ65544 LMF65543:LMF65544 LWB65543:LWB65544 MFX65543:MFX65544 MPT65543:MPT65544 MZP65543:MZP65544 NJL65543:NJL65544 NTH65543:NTH65544 ODD65543:ODD65544 OMZ65543:OMZ65544 OWV65543:OWV65544 PGR65543:PGR65544 PQN65543:PQN65544 QAJ65543:QAJ65544 QKF65543:QKF65544 QUB65543:QUB65544 RDX65543:RDX65544 RNT65543:RNT65544 RXP65543:RXP65544 SHL65543:SHL65544 SRH65543:SRH65544 TBD65543:TBD65544 TKZ65543:TKZ65544 TUV65543:TUV65544 UER65543:UER65544 UON65543:UON65544 UYJ65543:UYJ65544 VIF65543:VIF65544 VSB65543:VSB65544 WBX65543:WBX65544 WLT65543:WLT65544 WVP65543:WVP65544 H131079:H131080 JD131079:JD131080 SZ131079:SZ131080 ACV131079:ACV131080 AMR131079:AMR131080 AWN131079:AWN131080 BGJ131079:BGJ131080 BQF131079:BQF131080 CAB131079:CAB131080 CJX131079:CJX131080 CTT131079:CTT131080 DDP131079:DDP131080 DNL131079:DNL131080 DXH131079:DXH131080 EHD131079:EHD131080 EQZ131079:EQZ131080 FAV131079:FAV131080 FKR131079:FKR131080 FUN131079:FUN131080 GEJ131079:GEJ131080 GOF131079:GOF131080 GYB131079:GYB131080 HHX131079:HHX131080 HRT131079:HRT131080 IBP131079:IBP131080 ILL131079:ILL131080 IVH131079:IVH131080 JFD131079:JFD131080 JOZ131079:JOZ131080 JYV131079:JYV131080 KIR131079:KIR131080 KSN131079:KSN131080 LCJ131079:LCJ131080 LMF131079:LMF131080 LWB131079:LWB131080 MFX131079:MFX131080 MPT131079:MPT131080 MZP131079:MZP131080 NJL131079:NJL131080 NTH131079:NTH131080 ODD131079:ODD131080 OMZ131079:OMZ131080 OWV131079:OWV131080 PGR131079:PGR131080 PQN131079:PQN131080 QAJ131079:QAJ131080 QKF131079:QKF131080 QUB131079:QUB131080 RDX131079:RDX131080 RNT131079:RNT131080 RXP131079:RXP131080 SHL131079:SHL131080 SRH131079:SRH131080 TBD131079:TBD131080 TKZ131079:TKZ131080 TUV131079:TUV131080 UER131079:UER131080 UON131079:UON131080 UYJ131079:UYJ131080 VIF131079:VIF131080 VSB131079:VSB131080 WBX131079:WBX131080 WLT131079:WLT131080 WVP131079:WVP131080 H196615:H196616 JD196615:JD196616 SZ196615:SZ196616 ACV196615:ACV196616 AMR196615:AMR196616 AWN196615:AWN196616 BGJ196615:BGJ196616 BQF196615:BQF196616 CAB196615:CAB196616 CJX196615:CJX196616 CTT196615:CTT196616 DDP196615:DDP196616 DNL196615:DNL196616 DXH196615:DXH196616 EHD196615:EHD196616 EQZ196615:EQZ196616 FAV196615:FAV196616 FKR196615:FKR196616 FUN196615:FUN196616 GEJ196615:GEJ196616 GOF196615:GOF196616 GYB196615:GYB196616 HHX196615:HHX196616 HRT196615:HRT196616 IBP196615:IBP196616 ILL196615:ILL196616 IVH196615:IVH196616 JFD196615:JFD196616 JOZ196615:JOZ196616 JYV196615:JYV196616 KIR196615:KIR196616 KSN196615:KSN196616 LCJ196615:LCJ196616 LMF196615:LMF196616 LWB196615:LWB196616 MFX196615:MFX196616 MPT196615:MPT196616 MZP196615:MZP196616 NJL196615:NJL196616 NTH196615:NTH196616 ODD196615:ODD196616 OMZ196615:OMZ196616 OWV196615:OWV196616 PGR196615:PGR196616 PQN196615:PQN196616 QAJ196615:QAJ196616 QKF196615:QKF196616 QUB196615:QUB196616 RDX196615:RDX196616 RNT196615:RNT196616 RXP196615:RXP196616 SHL196615:SHL196616 SRH196615:SRH196616 TBD196615:TBD196616 TKZ196615:TKZ196616 TUV196615:TUV196616 UER196615:UER196616 UON196615:UON196616 UYJ196615:UYJ196616 VIF196615:VIF196616 VSB196615:VSB196616 WBX196615:WBX196616 WLT196615:WLT196616 WVP196615:WVP196616 H262151:H262152 JD262151:JD262152 SZ262151:SZ262152 ACV262151:ACV262152 AMR262151:AMR262152 AWN262151:AWN262152 BGJ262151:BGJ262152 BQF262151:BQF262152 CAB262151:CAB262152 CJX262151:CJX262152 CTT262151:CTT262152 DDP262151:DDP262152 DNL262151:DNL262152 DXH262151:DXH262152 EHD262151:EHD262152 EQZ262151:EQZ262152 FAV262151:FAV262152 FKR262151:FKR262152 FUN262151:FUN262152 GEJ262151:GEJ262152 GOF262151:GOF262152 GYB262151:GYB262152 HHX262151:HHX262152 HRT262151:HRT262152 IBP262151:IBP262152 ILL262151:ILL262152 IVH262151:IVH262152 JFD262151:JFD262152 JOZ262151:JOZ262152 JYV262151:JYV262152 KIR262151:KIR262152 KSN262151:KSN262152 LCJ262151:LCJ262152 LMF262151:LMF262152 LWB262151:LWB262152 MFX262151:MFX262152 MPT262151:MPT262152 MZP262151:MZP262152 NJL262151:NJL262152 NTH262151:NTH262152 ODD262151:ODD262152 OMZ262151:OMZ262152 OWV262151:OWV262152 PGR262151:PGR262152 PQN262151:PQN262152 QAJ262151:QAJ262152 QKF262151:QKF262152 QUB262151:QUB262152 RDX262151:RDX262152 RNT262151:RNT262152 RXP262151:RXP262152 SHL262151:SHL262152 SRH262151:SRH262152 TBD262151:TBD262152 TKZ262151:TKZ262152 TUV262151:TUV262152 UER262151:UER262152 UON262151:UON262152 UYJ262151:UYJ262152 VIF262151:VIF262152 VSB262151:VSB262152 WBX262151:WBX262152 WLT262151:WLT262152 WVP262151:WVP262152 H327687:H327688 JD327687:JD327688 SZ327687:SZ327688 ACV327687:ACV327688 AMR327687:AMR327688 AWN327687:AWN327688 BGJ327687:BGJ327688 BQF327687:BQF327688 CAB327687:CAB327688 CJX327687:CJX327688 CTT327687:CTT327688 DDP327687:DDP327688 DNL327687:DNL327688 DXH327687:DXH327688 EHD327687:EHD327688 EQZ327687:EQZ327688 FAV327687:FAV327688 FKR327687:FKR327688 FUN327687:FUN327688 GEJ327687:GEJ327688 GOF327687:GOF327688 GYB327687:GYB327688 HHX327687:HHX327688 HRT327687:HRT327688 IBP327687:IBP327688 ILL327687:ILL327688 IVH327687:IVH327688 JFD327687:JFD327688 JOZ327687:JOZ327688 JYV327687:JYV327688 KIR327687:KIR327688 KSN327687:KSN327688 LCJ327687:LCJ327688 LMF327687:LMF327688 LWB327687:LWB327688 MFX327687:MFX327688 MPT327687:MPT327688 MZP327687:MZP327688 NJL327687:NJL327688 NTH327687:NTH327688 ODD327687:ODD327688 OMZ327687:OMZ327688 OWV327687:OWV327688 PGR327687:PGR327688 PQN327687:PQN327688 QAJ327687:QAJ327688 QKF327687:QKF327688 QUB327687:QUB327688 RDX327687:RDX327688 RNT327687:RNT327688 RXP327687:RXP327688 SHL327687:SHL327688 SRH327687:SRH327688 TBD327687:TBD327688 TKZ327687:TKZ327688 TUV327687:TUV327688 UER327687:UER327688 UON327687:UON327688 UYJ327687:UYJ327688 VIF327687:VIF327688 VSB327687:VSB327688 WBX327687:WBX327688 WLT327687:WLT327688 WVP327687:WVP327688 H393223:H393224 JD393223:JD393224 SZ393223:SZ393224 ACV393223:ACV393224 AMR393223:AMR393224 AWN393223:AWN393224 BGJ393223:BGJ393224 BQF393223:BQF393224 CAB393223:CAB393224 CJX393223:CJX393224 CTT393223:CTT393224 DDP393223:DDP393224 DNL393223:DNL393224 DXH393223:DXH393224 EHD393223:EHD393224 EQZ393223:EQZ393224 FAV393223:FAV393224 FKR393223:FKR393224 FUN393223:FUN393224 GEJ393223:GEJ393224 GOF393223:GOF393224 GYB393223:GYB393224 HHX393223:HHX393224 HRT393223:HRT393224 IBP393223:IBP393224 ILL393223:ILL393224 IVH393223:IVH393224 JFD393223:JFD393224 JOZ393223:JOZ393224 JYV393223:JYV393224 KIR393223:KIR393224 KSN393223:KSN393224 LCJ393223:LCJ393224 LMF393223:LMF393224 LWB393223:LWB393224 MFX393223:MFX393224 MPT393223:MPT393224 MZP393223:MZP393224 NJL393223:NJL393224 NTH393223:NTH393224 ODD393223:ODD393224 OMZ393223:OMZ393224 OWV393223:OWV393224 PGR393223:PGR393224 PQN393223:PQN393224 QAJ393223:QAJ393224 QKF393223:QKF393224 QUB393223:QUB393224 RDX393223:RDX393224 RNT393223:RNT393224 RXP393223:RXP393224 SHL393223:SHL393224 SRH393223:SRH393224 TBD393223:TBD393224 TKZ393223:TKZ393224 TUV393223:TUV393224 UER393223:UER393224 UON393223:UON393224 UYJ393223:UYJ393224 VIF393223:VIF393224 VSB393223:VSB393224 WBX393223:WBX393224 WLT393223:WLT393224 WVP393223:WVP393224 H458759:H458760 JD458759:JD458760 SZ458759:SZ458760 ACV458759:ACV458760 AMR458759:AMR458760 AWN458759:AWN458760 BGJ458759:BGJ458760 BQF458759:BQF458760 CAB458759:CAB458760 CJX458759:CJX458760 CTT458759:CTT458760 DDP458759:DDP458760 DNL458759:DNL458760 DXH458759:DXH458760 EHD458759:EHD458760 EQZ458759:EQZ458760 FAV458759:FAV458760 FKR458759:FKR458760 FUN458759:FUN458760 GEJ458759:GEJ458760 GOF458759:GOF458760 GYB458759:GYB458760 HHX458759:HHX458760 HRT458759:HRT458760 IBP458759:IBP458760 ILL458759:ILL458760 IVH458759:IVH458760 JFD458759:JFD458760 JOZ458759:JOZ458760 JYV458759:JYV458760 KIR458759:KIR458760 KSN458759:KSN458760 LCJ458759:LCJ458760 LMF458759:LMF458760 LWB458759:LWB458760 MFX458759:MFX458760 MPT458759:MPT458760 MZP458759:MZP458760 NJL458759:NJL458760 NTH458759:NTH458760 ODD458759:ODD458760 OMZ458759:OMZ458760 OWV458759:OWV458760 PGR458759:PGR458760 PQN458759:PQN458760 QAJ458759:QAJ458760 QKF458759:QKF458760 QUB458759:QUB458760 RDX458759:RDX458760 RNT458759:RNT458760 RXP458759:RXP458760 SHL458759:SHL458760 SRH458759:SRH458760 TBD458759:TBD458760 TKZ458759:TKZ458760 TUV458759:TUV458760 UER458759:UER458760 UON458759:UON458760 UYJ458759:UYJ458760 VIF458759:VIF458760 VSB458759:VSB458760 WBX458759:WBX458760 WLT458759:WLT458760 WVP458759:WVP458760 H524295:H524296 JD524295:JD524296 SZ524295:SZ524296 ACV524295:ACV524296 AMR524295:AMR524296 AWN524295:AWN524296 BGJ524295:BGJ524296 BQF524295:BQF524296 CAB524295:CAB524296 CJX524295:CJX524296 CTT524295:CTT524296 DDP524295:DDP524296 DNL524295:DNL524296 DXH524295:DXH524296 EHD524295:EHD524296 EQZ524295:EQZ524296 FAV524295:FAV524296 FKR524295:FKR524296 FUN524295:FUN524296 GEJ524295:GEJ524296 GOF524295:GOF524296 GYB524295:GYB524296 HHX524295:HHX524296 HRT524295:HRT524296 IBP524295:IBP524296 ILL524295:ILL524296 IVH524295:IVH524296 JFD524295:JFD524296 JOZ524295:JOZ524296 JYV524295:JYV524296 KIR524295:KIR524296 KSN524295:KSN524296 LCJ524295:LCJ524296 LMF524295:LMF524296 LWB524295:LWB524296 MFX524295:MFX524296 MPT524295:MPT524296 MZP524295:MZP524296 NJL524295:NJL524296 NTH524295:NTH524296 ODD524295:ODD524296 OMZ524295:OMZ524296 OWV524295:OWV524296 PGR524295:PGR524296 PQN524295:PQN524296 QAJ524295:QAJ524296 QKF524295:QKF524296 QUB524295:QUB524296 RDX524295:RDX524296 RNT524295:RNT524296 RXP524295:RXP524296 SHL524295:SHL524296 SRH524295:SRH524296 TBD524295:TBD524296 TKZ524295:TKZ524296 TUV524295:TUV524296 UER524295:UER524296 UON524295:UON524296 UYJ524295:UYJ524296 VIF524295:VIF524296 VSB524295:VSB524296 WBX524295:WBX524296 WLT524295:WLT524296 WVP524295:WVP524296 H589831:H589832 JD589831:JD589832 SZ589831:SZ589832 ACV589831:ACV589832 AMR589831:AMR589832 AWN589831:AWN589832 BGJ589831:BGJ589832 BQF589831:BQF589832 CAB589831:CAB589832 CJX589831:CJX589832 CTT589831:CTT589832 DDP589831:DDP589832 DNL589831:DNL589832 DXH589831:DXH589832 EHD589831:EHD589832 EQZ589831:EQZ589832 FAV589831:FAV589832 FKR589831:FKR589832 FUN589831:FUN589832 GEJ589831:GEJ589832 GOF589831:GOF589832 GYB589831:GYB589832 HHX589831:HHX589832 HRT589831:HRT589832 IBP589831:IBP589832 ILL589831:ILL589832 IVH589831:IVH589832 JFD589831:JFD589832 JOZ589831:JOZ589832 JYV589831:JYV589832 KIR589831:KIR589832 KSN589831:KSN589832 LCJ589831:LCJ589832 LMF589831:LMF589832 LWB589831:LWB589832 MFX589831:MFX589832 MPT589831:MPT589832 MZP589831:MZP589832 NJL589831:NJL589832 NTH589831:NTH589832 ODD589831:ODD589832 OMZ589831:OMZ589832 OWV589831:OWV589832 PGR589831:PGR589832 PQN589831:PQN589832 QAJ589831:QAJ589832 QKF589831:QKF589832 QUB589831:QUB589832 RDX589831:RDX589832 RNT589831:RNT589832 RXP589831:RXP589832 SHL589831:SHL589832 SRH589831:SRH589832 TBD589831:TBD589832 TKZ589831:TKZ589832 TUV589831:TUV589832 UER589831:UER589832 UON589831:UON589832 UYJ589831:UYJ589832 VIF589831:VIF589832 VSB589831:VSB589832 WBX589831:WBX589832 WLT589831:WLT589832 WVP589831:WVP589832 H655367:H655368 JD655367:JD655368 SZ655367:SZ655368 ACV655367:ACV655368 AMR655367:AMR655368 AWN655367:AWN655368 BGJ655367:BGJ655368 BQF655367:BQF655368 CAB655367:CAB655368 CJX655367:CJX655368 CTT655367:CTT655368 DDP655367:DDP655368 DNL655367:DNL655368 DXH655367:DXH655368 EHD655367:EHD655368 EQZ655367:EQZ655368 FAV655367:FAV655368 FKR655367:FKR655368 FUN655367:FUN655368 GEJ655367:GEJ655368 GOF655367:GOF655368 GYB655367:GYB655368 HHX655367:HHX655368 HRT655367:HRT655368 IBP655367:IBP655368 ILL655367:ILL655368 IVH655367:IVH655368 JFD655367:JFD655368 JOZ655367:JOZ655368 JYV655367:JYV655368 KIR655367:KIR655368 KSN655367:KSN655368 LCJ655367:LCJ655368 LMF655367:LMF655368 LWB655367:LWB655368 MFX655367:MFX655368 MPT655367:MPT655368 MZP655367:MZP655368 NJL655367:NJL655368 NTH655367:NTH655368 ODD655367:ODD655368 OMZ655367:OMZ655368 OWV655367:OWV655368 PGR655367:PGR655368 PQN655367:PQN655368 QAJ655367:QAJ655368 QKF655367:QKF655368 QUB655367:QUB655368 RDX655367:RDX655368 RNT655367:RNT655368 RXP655367:RXP655368 SHL655367:SHL655368 SRH655367:SRH655368 TBD655367:TBD655368 TKZ655367:TKZ655368 TUV655367:TUV655368 UER655367:UER655368 UON655367:UON655368 UYJ655367:UYJ655368 VIF655367:VIF655368 VSB655367:VSB655368 WBX655367:WBX655368 WLT655367:WLT655368 WVP655367:WVP655368 H720903:H720904 JD720903:JD720904 SZ720903:SZ720904 ACV720903:ACV720904 AMR720903:AMR720904 AWN720903:AWN720904 BGJ720903:BGJ720904 BQF720903:BQF720904 CAB720903:CAB720904 CJX720903:CJX720904 CTT720903:CTT720904 DDP720903:DDP720904 DNL720903:DNL720904 DXH720903:DXH720904 EHD720903:EHD720904 EQZ720903:EQZ720904 FAV720903:FAV720904 FKR720903:FKR720904 FUN720903:FUN720904 GEJ720903:GEJ720904 GOF720903:GOF720904 GYB720903:GYB720904 HHX720903:HHX720904 HRT720903:HRT720904 IBP720903:IBP720904 ILL720903:ILL720904 IVH720903:IVH720904 JFD720903:JFD720904 JOZ720903:JOZ720904 JYV720903:JYV720904 KIR720903:KIR720904 KSN720903:KSN720904 LCJ720903:LCJ720904 LMF720903:LMF720904 LWB720903:LWB720904 MFX720903:MFX720904 MPT720903:MPT720904 MZP720903:MZP720904 NJL720903:NJL720904 NTH720903:NTH720904 ODD720903:ODD720904 OMZ720903:OMZ720904 OWV720903:OWV720904 PGR720903:PGR720904 PQN720903:PQN720904 QAJ720903:QAJ720904 QKF720903:QKF720904 QUB720903:QUB720904 RDX720903:RDX720904 RNT720903:RNT720904 RXP720903:RXP720904 SHL720903:SHL720904 SRH720903:SRH720904 TBD720903:TBD720904 TKZ720903:TKZ720904 TUV720903:TUV720904 UER720903:UER720904 UON720903:UON720904 UYJ720903:UYJ720904 VIF720903:VIF720904 VSB720903:VSB720904 WBX720903:WBX720904 WLT720903:WLT720904 WVP720903:WVP720904 H786439:H786440 JD786439:JD786440 SZ786439:SZ786440 ACV786439:ACV786440 AMR786439:AMR786440 AWN786439:AWN786440 BGJ786439:BGJ786440 BQF786439:BQF786440 CAB786439:CAB786440 CJX786439:CJX786440 CTT786439:CTT786440 DDP786439:DDP786440 DNL786439:DNL786440 DXH786439:DXH786440 EHD786439:EHD786440 EQZ786439:EQZ786440 FAV786439:FAV786440 FKR786439:FKR786440 FUN786439:FUN786440 GEJ786439:GEJ786440 GOF786439:GOF786440 GYB786439:GYB786440 HHX786439:HHX786440 HRT786439:HRT786440 IBP786439:IBP786440 ILL786439:ILL786440 IVH786439:IVH786440 JFD786439:JFD786440 JOZ786439:JOZ786440 JYV786439:JYV786440 KIR786439:KIR786440 KSN786439:KSN786440 LCJ786439:LCJ786440 LMF786439:LMF786440 LWB786439:LWB786440 MFX786439:MFX786440 MPT786439:MPT786440 MZP786439:MZP786440 NJL786439:NJL786440 NTH786439:NTH786440 ODD786439:ODD786440 OMZ786439:OMZ786440 OWV786439:OWV786440 PGR786439:PGR786440 PQN786439:PQN786440 QAJ786439:QAJ786440 QKF786439:QKF786440 QUB786439:QUB786440 RDX786439:RDX786440 RNT786439:RNT786440 RXP786439:RXP786440 SHL786439:SHL786440 SRH786439:SRH786440 TBD786439:TBD786440 TKZ786439:TKZ786440 TUV786439:TUV786440 UER786439:UER786440 UON786439:UON786440 UYJ786439:UYJ786440 VIF786439:VIF786440 VSB786439:VSB786440 WBX786439:WBX786440 WLT786439:WLT786440 WVP786439:WVP786440 H851975:H851976 JD851975:JD851976 SZ851975:SZ851976 ACV851975:ACV851976 AMR851975:AMR851976 AWN851975:AWN851976 BGJ851975:BGJ851976 BQF851975:BQF851976 CAB851975:CAB851976 CJX851975:CJX851976 CTT851975:CTT851976 DDP851975:DDP851976 DNL851975:DNL851976 DXH851975:DXH851976 EHD851975:EHD851976 EQZ851975:EQZ851976 FAV851975:FAV851976 FKR851975:FKR851976 FUN851975:FUN851976 GEJ851975:GEJ851976 GOF851975:GOF851976 GYB851975:GYB851976 HHX851975:HHX851976 HRT851975:HRT851976 IBP851975:IBP851976 ILL851975:ILL851976 IVH851975:IVH851976 JFD851975:JFD851976 JOZ851975:JOZ851976 JYV851975:JYV851976 KIR851975:KIR851976 KSN851975:KSN851976 LCJ851975:LCJ851976 LMF851975:LMF851976 LWB851975:LWB851976 MFX851975:MFX851976 MPT851975:MPT851976 MZP851975:MZP851976 NJL851975:NJL851976 NTH851975:NTH851976 ODD851975:ODD851976 OMZ851975:OMZ851976 OWV851975:OWV851976 PGR851975:PGR851976 PQN851975:PQN851976 QAJ851975:QAJ851976 QKF851975:QKF851976 QUB851975:QUB851976 RDX851975:RDX851976 RNT851975:RNT851976 RXP851975:RXP851976 SHL851975:SHL851976 SRH851975:SRH851976 TBD851975:TBD851976 TKZ851975:TKZ851976 TUV851975:TUV851976 UER851975:UER851976 UON851975:UON851976 UYJ851975:UYJ851976 VIF851975:VIF851976 VSB851975:VSB851976 WBX851975:WBX851976 WLT851975:WLT851976 WVP851975:WVP851976 H917511:H917512 JD917511:JD917512 SZ917511:SZ917512 ACV917511:ACV917512 AMR917511:AMR917512 AWN917511:AWN917512 BGJ917511:BGJ917512 BQF917511:BQF917512 CAB917511:CAB917512 CJX917511:CJX917512 CTT917511:CTT917512 DDP917511:DDP917512 DNL917511:DNL917512 DXH917511:DXH917512 EHD917511:EHD917512 EQZ917511:EQZ917512 FAV917511:FAV917512 FKR917511:FKR917512 FUN917511:FUN917512 GEJ917511:GEJ917512 GOF917511:GOF917512 GYB917511:GYB917512 HHX917511:HHX917512 HRT917511:HRT917512 IBP917511:IBP917512 ILL917511:ILL917512 IVH917511:IVH917512 JFD917511:JFD917512 JOZ917511:JOZ917512 JYV917511:JYV917512 KIR917511:KIR917512 KSN917511:KSN917512 LCJ917511:LCJ917512 LMF917511:LMF917512 LWB917511:LWB917512 MFX917511:MFX917512 MPT917511:MPT917512 MZP917511:MZP917512 NJL917511:NJL917512 NTH917511:NTH917512 ODD917511:ODD917512 OMZ917511:OMZ917512 OWV917511:OWV917512 PGR917511:PGR917512 PQN917511:PQN917512 QAJ917511:QAJ917512 QKF917511:QKF917512 QUB917511:QUB917512 RDX917511:RDX917512 RNT917511:RNT917512 RXP917511:RXP917512 SHL917511:SHL917512 SRH917511:SRH917512 TBD917511:TBD917512 TKZ917511:TKZ917512 TUV917511:TUV917512 UER917511:UER917512 UON917511:UON917512 UYJ917511:UYJ917512 VIF917511:VIF917512 VSB917511:VSB917512 WBX917511:WBX917512 WLT917511:WLT917512 WVP917511:WVP917512 H983047:H983048 JD983047:JD983048 SZ983047:SZ983048 ACV983047:ACV983048 AMR983047:AMR983048 AWN983047:AWN983048 BGJ983047:BGJ983048 BQF983047:BQF983048 CAB983047:CAB983048 CJX983047:CJX983048 CTT983047:CTT983048 DDP983047:DDP983048 DNL983047:DNL983048 DXH983047:DXH983048 EHD983047:EHD983048 EQZ983047:EQZ983048 FAV983047:FAV983048 FKR983047:FKR983048 FUN983047:FUN983048 GEJ983047:GEJ983048 GOF983047:GOF983048 GYB983047:GYB983048 HHX983047:HHX983048 HRT983047:HRT983048 IBP983047:IBP983048 ILL983047:ILL983048 IVH983047:IVH983048 JFD983047:JFD983048 JOZ983047:JOZ983048 JYV983047:JYV983048 KIR983047:KIR983048 KSN983047:KSN983048 LCJ983047:LCJ983048 LMF983047:LMF983048 LWB983047:LWB983048 MFX983047:MFX983048 MPT983047:MPT983048 MZP983047:MZP983048 NJL983047:NJL983048 NTH983047:NTH983048 ODD983047:ODD983048 OMZ983047:OMZ983048 OWV983047:OWV983048 PGR983047:PGR983048 PQN983047:PQN983048 QAJ983047:QAJ983048 QKF983047:QKF983048 QUB983047:QUB983048 RDX983047:RDX983048 RNT983047:RNT983048 RXP983047:RXP983048 SHL983047:SHL983048 SRH983047:SRH983048 TBD983047:TBD983048 TKZ983047:TKZ983048 TUV983047:TUV983048 UER983047:UER983048 UON983047:UON983048 UYJ983047:UYJ983048 VIF983047:VIF983048 VSB983047:VSB983048 WBX983047:WBX983048 WLT983047:WLT983048 WVP983047:WVP983048"/>
    <dataValidation type="list" allowBlank="1" showInputMessage="1" showErrorMessage="1" errorTitle="RDBMailPDFOutlook" error="Your only option is &quot;yes&quot; or empty" promptTitle="Set Importance to high" prompt="Enter yes in this column if you want to set Importance to high for this mail." sqref="J7:J9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WVR7:WVR8 J65543:J65544 JF65543:JF65544 TB65543:TB65544 ACX65543:ACX65544 AMT65543:AMT65544 AWP65543:AWP65544 BGL65543:BGL65544 BQH65543:BQH65544 CAD65543:CAD65544 CJZ65543:CJZ65544 CTV65543:CTV65544 DDR65543:DDR65544 DNN65543:DNN65544 DXJ65543:DXJ65544 EHF65543:EHF65544 ERB65543:ERB65544 FAX65543:FAX65544 FKT65543:FKT65544 FUP65543:FUP65544 GEL65543:GEL65544 GOH65543:GOH65544 GYD65543:GYD65544 HHZ65543:HHZ65544 HRV65543:HRV65544 IBR65543:IBR65544 ILN65543:ILN65544 IVJ65543:IVJ65544 JFF65543:JFF65544 JPB65543:JPB65544 JYX65543:JYX65544 KIT65543:KIT65544 KSP65543:KSP65544 LCL65543:LCL65544 LMH65543:LMH65544 LWD65543:LWD65544 MFZ65543:MFZ65544 MPV65543:MPV65544 MZR65543:MZR65544 NJN65543:NJN65544 NTJ65543:NTJ65544 ODF65543:ODF65544 ONB65543:ONB65544 OWX65543:OWX65544 PGT65543:PGT65544 PQP65543:PQP65544 QAL65543:QAL65544 QKH65543:QKH65544 QUD65543:QUD65544 RDZ65543:RDZ65544 RNV65543:RNV65544 RXR65543:RXR65544 SHN65543:SHN65544 SRJ65543:SRJ65544 TBF65543:TBF65544 TLB65543:TLB65544 TUX65543:TUX65544 UET65543:UET65544 UOP65543:UOP65544 UYL65543:UYL65544 VIH65543:VIH65544 VSD65543:VSD65544 WBZ65543:WBZ65544 WLV65543:WLV65544 WVR65543:WVR65544 J131079:J131080 JF131079:JF131080 TB131079:TB131080 ACX131079:ACX131080 AMT131079:AMT131080 AWP131079:AWP131080 BGL131079:BGL131080 BQH131079:BQH131080 CAD131079:CAD131080 CJZ131079:CJZ131080 CTV131079:CTV131080 DDR131079:DDR131080 DNN131079:DNN131080 DXJ131079:DXJ131080 EHF131079:EHF131080 ERB131079:ERB131080 FAX131079:FAX131080 FKT131079:FKT131080 FUP131079:FUP131080 GEL131079:GEL131080 GOH131079:GOH131080 GYD131079:GYD131080 HHZ131079:HHZ131080 HRV131079:HRV131080 IBR131079:IBR131080 ILN131079:ILN131080 IVJ131079:IVJ131080 JFF131079:JFF131080 JPB131079:JPB131080 JYX131079:JYX131080 KIT131079:KIT131080 KSP131079:KSP131080 LCL131079:LCL131080 LMH131079:LMH131080 LWD131079:LWD131080 MFZ131079:MFZ131080 MPV131079:MPV131080 MZR131079:MZR131080 NJN131079:NJN131080 NTJ131079:NTJ131080 ODF131079:ODF131080 ONB131079:ONB131080 OWX131079:OWX131080 PGT131079:PGT131080 PQP131079:PQP131080 QAL131079:QAL131080 QKH131079:QKH131080 QUD131079:QUD131080 RDZ131079:RDZ131080 RNV131079:RNV131080 RXR131079:RXR131080 SHN131079:SHN131080 SRJ131079:SRJ131080 TBF131079:TBF131080 TLB131079:TLB131080 TUX131079:TUX131080 UET131079:UET131080 UOP131079:UOP131080 UYL131079:UYL131080 VIH131079:VIH131080 VSD131079:VSD131080 WBZ131079:WBZ131080 WLV131079:WLV131080 WVR131079:WVR131080 J196615:J196616 JF196615:JF196616 TB196615:TB196616 ACX196615:ACX196616 AMT196615:AMT196616 AWP196615:AWP196616 BGL196615:BGL196616 BQH196615:BQH196616 CAD196615:CAD196616 CJZ196615:CJZ196616 CTV196615:CTV196616 DDR196615:DDR196616 DNN196615:DNN196616 DXJ196615:DXJ196616 EHF196615:EHF196616 ERB196615:ERB196616 FAX196615:FAX196616 FKT196615:FKT196616 FUP196615:FUP196616 GEL196615:GEL196616 GOH196615:GOH196616 GYD196615:GYD196616 HHZ196615:HHZ196616 HRV196615:HRV196616 IBR196615:IBR196616 ILN196615:ILN196616 IVJ196615:IVJ196616 JFF196615:JFF196616 JPB196615:JPB196616 JYX196615:JYX196616 KIT196615:KIT196616 KSP196615:KSP196616 LCL196615:LCL196616 LMH196615:LMH196616 LWD196615:LWD196616 MFZ196615:MFZ196616 MPV196615:MPV196616 MZR196615:MZR196616 NJN196615:NJN196616 NTJ196615:NTJ196616 ODF196615:ODF196616 ONB196615:ONB196616 OWX196615:OWX196616 PGT196615:PGT196616 PQP196615:PQP196616 QAL196615:QAL196616 QKH196615:QKH196616 QUD196615:QUD196616 RDZ196615:RDZ196616 RNV196615:RNV196616 RXR196615:RXR196616 SHN196615:SHN196616 SRJ196615:SRJ196616 TBF196615:TBF196616 TLB196615:TLB196616 TUX196615:TUX196616 UET196615:UET196616 UOP196615:UOP196616 UYL196615:UYL196616 VIH196615:VIH196616 VSD196615:VSD196616 WBZ196615:WBZ196616 WLV196615:WLV196616 WVR196615:WVR196616 J262151:J262152 JF262151:JF262152 TB262151:TB262152 ACX262151:ACX262152 AMT262151:AMT262152 AWP262151:AWP262152 BGL262151:BGL262152 BQH262151:BQH262152 CAD262151:CAD262152 CJZ262151:CJZ262152 CTV262151:CTV262152 DDR262151:DDR262152 DNN262151:DNN262152 DXJ262151:DXJ262152 EHF262151:EHF262152 ERB262151:ERB262152 FAX262151:FAX262152 FKT262151:FKT262152 FUP262151:FUP262152 GEL262151:GEL262152 GOH262151:GOH262152 GYD262151:GYD262152 HHZ262151:HHZ262152 HRV262151:HRV262152 IBR262151:IBR262152 ILN262151:ILN262152 IVJ262151:IVJ262152 JFF262151:JFF262152 JPB262151:JPB262152 JYX262151:JYX262152 KIT262151:KIT262152 KSP262151:KSP262152 LCL262151:LCL262152 LMH262151:LMH262152 LWD262151:LWD262152 MFZ262151:MFZ262152 MPV262151:MPV262152 MZR262151:MZR262152 NJN262151:NJN262152 NTJ262151:NTJ262152 ODF262151:ODF262152 ONB262151:ONB262152 OWX262151:OWX262152 PGT262151:PGT262152 PQP262151:PQP262152 QAL262151:QAL262152 QKH262151:QKH262152 QUD262151:QUD262152 RDZ262151:RDZ262152 RNV262151:RNV262152 RXR262151:RXR262152 SHN262151:SHN262152 SRJ262151:SRJ262152 TBF262151:TBF262152 TLB262151:TLB262152 TUX262151:TUX262152 UET262151:UET262152 UOP262151:UOP262152 UYL262151:UYL262152 VIH262151:VIH262152 VSD262151:VSD262152 WBZ262151:WBZ262152 WLV262151:WLV262152 WVR262151:WVR262152 J327687:J327688 JF327687:JF327688 TB327687:TB327688 ACX327687:ACX327688 AMT327687:AMT327688 AWP327687:AWP327688 BGL327687:BGL327688 BQH327687:BQH327688 CAD327687:CAD327688 CJZ327687:CJZ327688 CTV327687:CTV327688 DDR327687:DDR327688 DNN327687:DNN327688 DXJ327687:DXJ327688 EHF327687:EHF327688 ERB327687:ERB327688 FAX327687:FAX327688 FKT327687:FKT327688 FUP327687:FUP327688 GEL327687:GEL327688 GOH327687:GOH327688 GYD327687:GYD327688 HHZ327687:HHZ327688 HRV327687:HRV327688 IBR327687:IBR327688 ILN327687:ILN327688 IVJ327687:IVJ327688 JFF327687:JFF327688 JPB327687:JPB327688 JYX327687:JYX327688 KIT327687:KIT327688 KSP327687:KSP327688 LCL327687:LCL327688 LMH327687:LMH327688 LWD327687:LWD327688 MFZ327687:MFZ327688 MPV327687:MPV327688 MZR327687:MZR327688 NJN327687:NJN327688 NTJ327687:NTJ327688 ODF327687:ODF327688 ONB327687:ONB327688 OWX327687:OWX327688 PGT327687:PGT327688 PQP327687:PQP327688 QAL327687:QAL327688 QKH327687:QKH327688 QUD327687:QUD327688 RDZ327687:RDZ327688 RNV327687:RNV327688 RXR327687:RXR327688 SHN327687:SHN327688 SRJ327687:SRJ327688 TBF327687:TBF327688 TLB327687:TLB327688 TUX327687:TUX327688 UET327687:UET327688 UOP327687:UOP327688 UYL327687:UYL327688 VIH327687:VIH327688 VSD327687:VSD327688 WBZ327687:WBZ327688 WLV327687:WLV327688 WVR327687:WVR327688 J393223:J393224 JF393223:JF393224 TB393223:TB393224 ACX393223:ACX393224 AMT393223:AMT393224 AWP393223:AWP393224 BGL393223:BGL393224 BQH393223:BQH393224 CAD393223:CAD393224 CJZ393223:CJZ393224 CTV393223:CTV393224 DDR393223:DDR393224 DNN393223:DNN393224 DXJ393223:DXJ393224 EHF393223:EHF393224 ERB393223:ERB393224 FAX393223:FAX393224 FKT393223:FKT393224 FUP393223:FUP393224 GEL393223:GEL393224 GOH393223:GOH393224 GYD393223:GYD393224 HHZ393223:HHZ393224 HRV393223:HRV393224 IBR393223:IBR393224 ILN393223:ILN393224 IVJ393223:IVJ393224 JFF393223:JFF393224 JPB393223:JPB393224 JYX393223:JYX393224 KIT393223:KIT393224 KSP393223:KSP393224 LCL393223:LCL393224 LMH393223:LMH393224 LWD393223:LWD393224 MFZ393223:MFZ393224 MPV393223:MPV393224 MZR393223:MZR393224 NJN393223:NJN393224 NTJ393223:NTJ393224 ODF393223:ODF393224 ONB393223:ONB393224 OWX393223:OWX393224 PGT393223:PGT393224 PQP393223:PQP393224 QAL393223:QAL393224 QKH393223:QKH393224 QUD393223:QUD393224 RDZ393223:RDZ393224 RNV393223:RNV393224 RXR393223:RXR393224 SHN393223:SHN393224 SRJ393223:SRJ393224 TBF393223:TBF393224 TLB393223:TLB393224 TUX393223:TUX393224 UET393223:UET393224 UOP393223:UOP393224 UYL393223:UYL393224 VIH393223:VIH393224 VSD393223:VSD393224 WBZ393223:WBZ393224 WLV393223:WLV393224 WVR393223:WVR393224 J458759:J458760 JF458759:JF458760 TB458759:TB458760 ACX458759:ACX458760 AMT458759:AMT458760 AWP458759:AWP458760 BGL458759:BGL458760 BQH458759:BQH458760 CAD458759:CAD458760 CJZ458759:CJZ458760 CTV458759:CTV458760 DDR458759:DDR458760 DNN458759:DNN458760 DXJ458759:DXJ458760 EHF458759:EHF458760 ERB458759:ERB458760 FAX458759:FAX458760 FKT458759:FKT458760 FUP458759:FUP458760 GEL458759:GEL458760 GOH458759:GOH458760 GYD458759:GYD458760 HHZ458759:HHZ458760 HRV458759:HRV458760 IBR458759:IBR458760 ILN458759:ILN458760 IVJ458759:IVJ458760 JFF458759:JFF458760 JPB458759:JPB458760 JYX458759:JYX458760 KIT458759:KIT458760 KSP458759:KSP458760 LCL458759:LCL458760 LMH458759:LMH458760 LWD458759:LWD458760 MFZ458759:MFZ458760 MPV458759:MPV458760 MZR458759:MZR458760 NJN458759:NJN458760 NTJ458759:NTJ458760 ODF458759:ODF458760 ONB458759:ONB458760 OWX458759:OWX458760 PGT458759:PGT458760 PQP458759:PQP458760 QAL458759:QAL458760 QKH458759:QKH458760 QUD458759:QUD458760 RDZ458759:RDZ458760 RNV458759:RNV458760 RXR458759:RXR458760 SHN458759:SHN458760 SRJ458759:SRJ458760 TBF458759:TBF458760 TLB458759:TLB458760 TUX458759:TUX458760 UET458759:UET458760 UOP458759:UOP458760 UYL458759:UYL458760 VIH458759:VIH458760 VSD458759:VSD458760 WBZ458759:WBZ458760 WLV458759:WLV458760 WVR458759:WVR458760 J524295:J524296 JF524295:JF524296 TB524295:TB524296 ACX524295:ACX524296 AMT524295:AMT524296 AWP524295:AWP524296 BGL524295:BGL524296 BQH524295:BQH524296 CAD524295:CAD524296 CJZ524295:CJZ524296 CTV524295:CTV524296 DDR524295:DDR524296 DNN524295:DNN524296 DXJ524295:DXJ524296 EHF524295:EHF524296 ERB524295:ERB524296 FAX524295:FAX524296 FKT524295:FKT524296 FUP524295:FUP524296 GEL524295:GEL524296 GOH524295:GOH524296 GYD524295:GYD524296 HHZ524295:HHZ524296 HRV524295:HRV524296 IBR524295:IBR524296 ILN524295:ILN524296 IVJ524295:IVJ524296 JFF524295:JFF524296 JPB524295:JPB524296 JYX524295:JYX524296 KIT524295:KIT524296 KSP524295:KSP524296 LCL524295:LCL524296 LMH524295:LMH524296 LWD524295:LWD524296 MFZ524295:MFZ524296 MPV524295:MPV524296 MZR524295:MZR524296 NJN524295:NJN524296 NTJ524295:NTJ524296 ODF524295:ODF524296 ONB524295:ONB524296 OWX524295:OWX524296 PGT524295:PGT524296 PQP524295:PQP524296 QAL524295:QAL524296 QKH524295:QKH524296 QUD524295:QUD524296 RDZ524295:RDZ524296 RNV524295:RNV524296 RXR524295:RXR524296 SHN524295:SHN524296 SRJ524295:SRJ524296 TBF524295:TBF524296 TLB524295:TLB524296 TUX524295:TUX524296 UET524295:UET524296 UOP524295:UOP524296 UYL524295:UYL524296 VIH524295:VIH524296 VSD524295:VSD524296 WBZ524295:WBZ524296 WLV524295:WLV524296 WVR524295:WVR524296 J589831:J589832 JF589831:JF589832 TB589831:TB589832 ACX589831:ACX589832 AMT589831:AMT589832 AWP589831:AWP589832 BGL589831:BGL589832 BQH589831:BQH589832 CAD589831:CAD589832 CJZ589831:CJZ589832 CTV589831:CTV589832 DDR589831:DDR589832 DNN589831:DNN589832 DXJ589831:DXJ589832 EHF589831:EHF589832 ERB589831:ERB589832 FAX589831:FAX589832 FKT589831:FKT589832 FUP589831:FUP589832 GEL589831:GEL589832 GOH589831:GOH589832 GYD589831:GYD589832 HHZ589831:HHZ589832 HRV589831:HRV589832 IBR589831:IBR589832 ILN589831:ILN589832 IVJ589831:IVJ589832 JFF589831:JFF589832 JPB589831:JPB589832 JYX589831:JYX589832 KIT589831:KIT589832 KSP589831:KSP589832 LCL589831:LCL589832 LMH589831:LMH589832 LWD589831:LWD589832 MFZ589831:MFZ589832 MPV589831:MPV589832 MZR589831:MZR589832 NJN589831:NJN589832 NTJ589831:NTJ589832 ODF589831:ODF589832 ONB589831:ONB589832 OWX589831:OWX589832 PGT589831:PGT589832 PQP589831:PQP589832 QAL589831:QAL589832 QKH589831:QKH589832 QUD589831:QUD589832 RDZ589831:RDZ589832 RNV589831:RNV589832 RXR589831:RXR589832 SHN589831:SHN589832 SRJ589831:SRJ589832 TBF589831:TBF589832 TLB589831:TLB589832 TUX589831:TUX589832 UET589831:UET589832 UOP589831:UOP589832 UYL589831:UYL589832 VIH589831:VIH589832 VSD589831:VSD589832 WBZ589831:WBZ589832 WLV589831:WLV589832 WVR589831:WVR589832 J655367:J655368 JF655367:JF655368 TB655367:TB655368 ACX655367:ACX655368 AMT655367:AMT655368 AWP655367:AWP655368 BGL655367:BGL655368 BQH655367:BQH655368 CAD655367:CAD655368 CJZ655367:CJZ655368 CTV655367:CTV655368 DDR655367:DDR655368 DNN655367:DNN655368 DXJ655367:DXJ655368 EHF655367:EHF655368 ERB655367:ERB655368 FAX655367:FAX655368 FKT655367:FKT655368 FUP655367:FUP655368 GEL655367:GEL655368 GOH655367:GOH655368 GYD655367:GYD655368 HHZ655367:HHZ655368 HRV655367:HRV655368 IBR655367:IBR655368 ILN655367:ILN655368 IVJ655367:IVJ655368 JFF655367:JFF655368 JPB655367:JPB655368 JYX655367:JYX655368 KIT655367:KIT655368 KSP655367:KSP655368 LCL655367:LCL655368 LMH655367:LMH655368 LWD655367:LWD655368 MFZ655367:MFZ655368 MPV655367:MPV655368 MZR655367:MZR655368 NJN655367:NJN655368 NTJ655367:NTJ655368 ODF655367:ODF655368 ONB655367:ONB655368 OWX655367:OWX655368 PGT655367:PGT655368 PQP655367:PQP655368 QAL655367:QAL655368 QKH655367:QKH655368 QUD655367:QUD655368 RDZ655367:RDZ655368 RNV655367:RNV655368 RXR655367:RXR655368 SHN655367:SHN655368 SRJ655367:SRJ655368 TBF655367:TBF655368 TLB655367:TLB655368 TUX655367:TUX655368 UET655367:UET655368 UOP655367:UOP655368 UYL655367:UYL655368 VIH655367:VIH655368 VSD655367:VSD655368 WBZ655367:WBZ655368 WLV655367:WLV655368 WVR655367:WVR655368 J720903:J720904 JF720903:JF720904 TB720903:TB720904 ACX720903:ACX720904 AMT720903:AMT720904 AWP720903:AWP720904 BGL720903:BGL720904 BQH720903:BQH720904 CAD720903:CAD720904 CJZ720903:CJZ720904 CTV720903:CTV720904 DDR720903:DDR720904 DNN720903:DNN720904 DXJ720903:DXJ720904 EHF720903:EHF720904 ERB720903:ERB720904 FAX720903:FAX720904 FKT720903:FKT720904 FUP720903:FUP720904 GEL720903:GEL720904 GOH720903:GOH720904 GYD720903:GYD720904 HHZ720903:HHZ720904 HRV720903:HRV720904 IBR720903:IBR720904 ILN720903:ILN720904 IVJ720903:IVJ720904 JFF720903:JFF720904 JPB720903:JPB720904 JYX720903:JYX720904 KIT720903:KIT720904 KSP720903:KSP720904 LCL720903:LCL720904 LMH720903:LMH720904 LWD720903:LWD720904 MFZ720903:MFZ720904 MPV720903:MPV720904 MZR720903:MZR720904 NJN720903:NJN720904 NTJ720903:NTJ720904 ODF720903:ODF720904 ONB720903:ONB720904 OWX720903:OWX720904 PGT720903:PGT720904 PQP720903:PQP720904 QAL720903:QAL720904 QKH720903:QKH720904 QUD720903:QUD720904 RDZ720903:RDZ720904 RNV720903:RNV720904 RXR720903:RXR720904 SHN720903:SHN720904 SRJ720903:SRJ720904 TBF720903:TBF720904 TLB720903:TLB720904 TUX720903:TUX720904 UET720903:UET720904 UOP720903:UOP720904 UYL720903:UYL720904 VIH720903:VIH720904 VSD720903:VSD720904 WBZ720903:WBZ720904 WLV720903:WLV720904 WVR720903:WVR720904 J786439:J786440 JF786439:JF786440 TB786439:TB786440 ACX786439:ACX786440 AMT786439:AMT786440 AWP786439:AWP786440 BGL786439:BGL786440 BQH786439:BQH786440 CAD786439:CAD786440 CJZ786439:CJZ786440 CTV786439:CTV786440 DDR786439:DDR786440 DNN786439:DNN786440 DXJ786439:DXJ786440 EHF786439:EHF786440 ERB786439:ERB786440 FAX786439:FAX786440 FKT786439:FKT786440 FUP786439:FUP786440 GEL786439:GEL786440 GOH786439:GOH786440 GYD786439:GYD786440 HHZ786439:HHZ786440 HRV786439:HRV786440 IBR786439:IBR786440 ILN786439:ILN786440 IVJ786439:IVJ786440 JFF786439:JFF786440 JPB786439:JPB786440 JYX786439:JYX786440 KIT786439:KIT786440 KSP786439:KSP786440 LCL786439:LCL786440 LMH786439:LMH786440 LWD786439:LWD786440 MFZ786439:MFZ786440 MPV786439:MPV786440 MZR786439:MZR786440 NJN786439:NJN786440 NTJ786439:NTJ786440 ODF786439:ODF786440 ONB786439:ONB786440 OWX786439:OWX786440 PGT786439:PGT786440 PQP786439:PQP786440 QAL786439:QAL786440 QKH786439:QKH786440 QUD786439:QUD786440 RDZ786439:RDZ786440 RNV786439:RNV786440 RXR786439:RXR786440 SHN786439:SHN786440 SRJ786439:SRJ786440 TBF786439:TBF786440 TLB786439:TLB786440 TUX786439:TUX786440 UET786439:UET786440 UOP786439:UOP786440 UYL786439:UYL786440 VIH786439:VIH786440 VSD786439:VSD786440 WBZ786439:WBZ786440 WLV786439:WLV786440 WVR786439:WVR786440 J851975:J851976 JF851975:JF851976 TB851975:TB851976 ACX851975:ACX851976 AMT851975:AMT851976 AWP851975:AWP851976 BGL851975:BGL851976 BQH851975:BQH851976 CAD851975:CAD851976 CJZ851975:CJZ851976 CTV851975:CTV851976 DDR851975:DDR851976 DNN851975:DNN851976 DXJ851975:DXJ851976 EHF851975:EHF851976 ERB851975:ERB851976 FAX851975:FAX851976 FKT851975:FKT851976 FUP851975:FUP851976 GEL851975:GEL851976 GOH851975:GOH851976 GYD851975:GYD851976 HHZ851975:HHZ851976 HRV851975:HRV851976 IBR851975:IBR851976 ILN851975:ILN851976 IVJ851975:IVJ851976 JFF851975:JFF851976 JPB851975:JPB851976 JYX851975:JYX851976 KIT851975:KIT851976 KSP851975:KSP851976 LCL851975:LCL851976 LMH851975:LMH851976 LWD851975:LWD851976 MFZ851975:MFZ851976 MPV851975:MPV851976 MZR851975:MZR851976 NJN851975:NJN851976 NTJ851975:NTJ851976 ODF851975:ODF851976 ONB851975:ONB851976 OWX851975:OWX851976 PGT851975:PGT851976 PQP851975:PQP851976 QAL851975:QAL851976 QKH851975:QKH851976 QUD851975:QUD851976 RDZ851975:RDZ851976 RNV851975:RNV851976 RXR851975:RXR851976 SHN851975:SHN851976 SRJ851975:SRJ851976 TBF851975:TBF851976 TLB851975:TLB851976 TUX851975:TUX851976 UET851975:UET851976 UOP851975:UOP851976 UYL851975:UYL851976 VIH851975:VIH851976 VSD851975:VSD851976 WBZ851975:WBZ851976 WLV851975:WLV851976 WVR851975:WVR851976 J917511:J917512 JF917511:JF917512 TB917511:TB917512 ACX917511:ACX917512 AMT917511:AMT917512 AWP917511:AWP917512 BGL917511:BGL917512 BQH917511:BQH917512 CAD917511:CAD917512 CJZ917511:CJZ917512 CTV917511:CTV917512 DDR917511:DDR917512 DNN917511:DNN917512 DXJ917511:DXJ917512 EHF917511:EHF917512 ERB917511:ERB917512 FAX917511:FAX917512 FKT917511:FKT917512 FUP917511:FUP917512 GEL917511:GEL917512 GOH917511:GOH917512 GYD917511:GYD917512 HHZ917511:HHZ917512 HRV917511:HRV917512 IBR917511:IBR917512 ILN917511:ILN917512 IVJ917511:IVJ917512 JFF917511:JFF917512 JPB917511:JPB917512 JYX917511:JYX917512 KIT917511:KIT917512 KSP917511:KSP917512 LCL917511:LCL917512 LMH917511:LMH917512 LWD917511:LWD917512 MFZ917511:MFZ917512 MPV917511:MPV917512 MZR917511:MZR917512 NJN917511:NJN917512 NTJ917511:NTJ917512 ODF917511:ODF917512 ONB917511:ONB917512 OWX917511:OWX917512 PGT917511:PGT917512 PQP917511:PQP917512 QAL917511:QAL917512 QKH917511:QKH917512 QUD917511:QUD917512 RDZ917511:RDZ917512 RNV917511:RNV917512 RXR917511:RXR917512 SHN917511:SHN917512 SRJ917511:SRJ917512 TBF917511:TBF917512 TLB917511:TLB917512 TUX917511:TUX917512 UET917511:UET917512 UOP917511:UOP917512 UYL917511:UYL917512 VIH917511:VIH917512 VSD917511:VSD917512 WBZ917511:WBZ917512 WLV917511:WLV917512 WVR917511:WVR917512 J983047:J983048 JF983047:JF983048 TB983047:TB983048 ACX983047:ACX983048 AMT983047:AMT983048 AWP983047:AWP983048 BGL983047:BGL983048 BQH983047:BQH983048 CAD983047:CAD983048 CJZ983047:CJZ983048 CTV983047:CTV983048 DDR983047:DDR983048 DNN983047:DNN983048 DXJ983047:DXJ983048 EHF983047:EHF983048 ERB983047:ERB983048 FAX983047:FAX983048 FKT983047:FKT983048 FUP983047:FUP983048 GEL983047:GEL983048 GOH983047:GOH983048 GYD983047:GYD983048 HHZ983047:HHZ983048 HRV983047:HRV983048 IBR983047:IBR983048 ILN983047:ILN983048 IVJ983047:IVJ983048 JFF983047:JFF983048 JPB983047:JPB983048 JYX983047:JYX983048 KIT983047:KIT983048 KSP983047:KSP983048 LCL983047:LCL983048 LMH983047:LMH983048 LWD983047:LWD983048 MFZ983047:MFZ983048 MPV983047:MPV983048 MZR983047:MZR983048 NJN983047:NJN983048 NTJ983047:NTJ983048 ODF983047:ODF983048 ONB983047:ONB983048 OWX983047:OWX983048 PGT983047:PGT983048 PQP983047:PQP983048 QAL983047:QAL983048 QKH983047:QKH983048 QUD983047:QUD983048 RDZ983047:RDZ983048 RNV983047:RNV983048 RXR983047:RXR983048 SHN983047:SHN983048 SRJ983047:SRJ983048 TBF983047:TBF983048 TLB983047:TLB983048 TUX983047:TUX983048 UET983047:UET983048 UOP983047:UOP983048 UYL983047:UYL983048 VIH983047:VIH983048 VSD983047:VSD983048 WBZ983047:WBZ983048 WLV983047:WLV983048 WVR983047:WVR983048">
      <formula1>"yes"</formula1>
    </dataValidation>
    <dataValidation type="list" allowBlank="1" showInputMessage="1" showErrorMessage="1" errorTitle="RDBMailPDFOutlook" error="Your only option is &quot;yes&quot;, &quot;no&quot; or empty(same as &quot;yes&quot;)." promptTitle="Send mail, yes or no" prompt="If you do not want to send the mail, enter &quot;no&quot; here. To send either enter &quot;yes&quot; or leave the cell empty." sqref="A7:A9 IW7:IW8 SS7:SS8 ACO7:ACO8 AMK7:AMK8 AWG7:AWG8 BGC7:BGC8 BPY7:BPY8 BZU7:BZU8 CJQ7:CJQ8 CTM7:CTM8 DDI7:DDI8 DNE7:DNE8 DXA7:DXA8 EGW7:EGW8 EQS7:EQS8 FAO7:FAO8 FKK7:FKK8 FUG7:FUG8 GEC7:GEC8 GNY7:GNY8 GXU7:GXU8 HHQ7:HHQ8 HRM7:HRM8 IBI7:IBI8 ILE7:ILE8 IVA7:IVA8 JEW7:JEW8 JOS7:JOS8 JYO7:JYO8 KIK7:KIK8 KSG7:KSG8 LCC7:LCC8 LLY7:LLY8 LVU7:LVU8 MFQ7:MFQ8 MPM7:MPM8 MZI7:MZI8 NJE7:NJE8 NTA7:NTA8 OCW7:OCW8 OMS7:OMS8 OWO7:OWO8 PGK7:PGK8 PQG7:PQG8 QAC7:QAC8 QJY7:QJY8 QTU7:QTU8 RDQ7:RDQ8 RNM7:RNM8 RXI7:RXI8 SHE7:SHE8 SRA7:SRA8 TAW7:TAW8 TKS7:TKS8 TUO7:TUO8 UEK7:UEK8 UOG7:UOG8 UYC7:UYC8 VHY7:VHY8 VRU7:VRU8 WBQ7:WBQ8 WLM7:WLM8 WVI7:WVI8 A65543:A65544 IW65543:IW65544 SS65543:SS65544 ACO65543:ACO65544 AMK65543:AMK65544 AWG65543:AWG65544 BGC65543:BGC65544 BPY65543:BPY65544 BZU65543:BZU65544 CJQ65543:CJQ65544 CTM65543:CTM65544 DDI65543:DDI65544 DNE65543:DNE65544 DXA65543:DXA65544 EGW65543:EGW65544 EQS65543:EQS65544 FAO65543:FAO65544 FKK65543:FKK65544 FUG65543:FUG65544 GEC65543:GEC65544 GNY65543:GNY65544 GXU65543:GXU65544 HHQ65543:HHQ65544 HRM65543:HRM65544 IBI65543:IBI65544 ILE65543:ILE65544 IVA65543:IVA65544 JEW65543:JEW65544 JOS65543:JOS65544 JYO65543:JYO65544 KIK65543:KIK65544 KSG65543:KSG65544 LCC65543:LCC65544 LLY65543:LLY65544 LVU65543:LVU65544 MFQ65543:MFQ65544 MPM65543:MPM65544 MZI65543:MZI65544 NJE65543:NJE65544 NTA65543:NTA65544 OCW65543:OCW65544 OMS65543:OMS65544 OWO65543:OWO65544 PGK65543:PGK65544 PQG65543:PQG65544 QAC65543:QAC65544 QJY65543:QJY65544 QTU65543:QTU65544 RDQ65543:RDQ65544 RNM65543:RNM65544 RXI65543:RXI65544 SHE65543:SHE65544 SRA65543:SRA65544 TAW65543:TAW65544 TKS65543:TKS65544 TUO65543:TUO65544 UEK65543:UEK65544 UOG65543:UOG65544 UYC65543:UYC65544 VHY65543:VHY65544 VRU65543:VRU65544 WBQ65543:WBQ65544 WLM65543:WLM65544 WVI65543:WVI65544 A131079:A131080 IW131079:IW131080 SS131079:SS131080 ACO131079:ACO131080 AMK131079:AMK131080 AWG131079:AWG131080 BGC131079:BGC131080 BPY131079:BPY131080 BZU131079:BZU131080 CJQ131079:CJQ131080 CTM131079:CTM131080 DDI131079:DDI131080 DNE131079:DNE131080 DXA131079:DXA131080 EGW131079:EGW131080 EQS131079:EQS131080 FAO131079:FAO131080 FKK131079:FKK131080 FUG131079:FUG131080 GEC131079:GEC131080 GNY131079:GNY131080 GXU131079:GXU131080 HHQ131079:HHQ131080 HRM131079:HRM131080 IBI131079:IBI131080 ILE131079:ILE131080 IVA131079:IVA131080 JEW131079:JEW131080 JOS131079:JOS131080 JYO131079:JYO131080 KIK131079:KIK131080 KSG131079:KSG131080 LCC131079:LCC131080 LLY131079:LLY131080 LVU131079:LVU131080 MFQ131079:MFQ131080 MPM131079:MPM131080 MZI131079:MZI131080 NJE131079:NJE131080 NTA131079:NTA131080 OCW131079:OCW131080 OMS131079:OMS131080 OWO131079:OWO131080 PGK131079:PGK131080 PQG131079:PQG131080 QAC131079:QAC131080 QJY131079:QJY131080 QTU131079:QTU131080 RDQ131079:RDQ131080 RNM131079:RNM131080 RXI131079:RXI131080 SHE131079:SHE131080 SRA131079:SRA131080 TAW131079:TAW131080 TKS131079:TKS131080 TUO131079:TUO131080 UEK131079:UEK131080 UOG131079:UOG131080 UYC131079:UYC131080 VHY131079:VHY131080 VRU131079:VRU131080 WBQ131079:WBQ131080 WLM131079:WLM131080 WVI131079:WVI131080 A196615:A196616 IW196615:IW196616 SS196615:SS196616 ACO196615:ACO196616 AMK196615:AMK196616 AWG196615:AWG196616 BGC196615:BGC196616 BPY196615:BPY196616 BZU196615:BZU196616 CJQ196615:CJQ196616 CTM196615:CTM196616 DDI196615:DDI196616 DNE196615:DNE196616 DXA196615:DXA196616 EGW196615:EGW196616 EQS196615:EQS196616 FAO196615:FAO196616 FKK196615:FKK196616 FUG196615:FUG196616 GEC196615:GEC196616 GNY196615:GNY196616 GXU196615:GXU196616 HHQ196615:HHQ196616 HRM196615:HRM196616 IBI196615:IBI196616 ILE196615:ILE196616 IVA196615:IVA196616 JEW196615:JEW196616 JOS196615:JOS196616 JYO196615:JYO196616 KIK196615:KIK196616 KSG196615:KSG196616 LCC196615:LCC196616 LLY196615:LLY196616 LVU196615:LVU196616 MFQ196615:MFQ196616 MPM196615:MPM196616 MZI196615:MZI196616 NJE196615:NJE196616 NTA196615:NTA196616 OCW196615:OCW196616 OMS196615:OMS196616 OWO196615:OWO196616 PGK196615:PGK196616 PQG196615:PQG196616 QAC196615:QAC196616 QJY196615:QJY196616 QTU196615:QTU196616 RDQ196615:RDQ196616 RNM196615:RNM196616 RXI196615:RXI196616 SHE196615:SHE196616 SRA196615:SRA196616 TAW196615:TAW196616 TKS196615:TKS196616 TUO196615:TUO196616 UEK196615:UEK196616 UOG196615:UOG196616 UYC196615:UYC196616 VHY196615:VHY196616 VRU196615:VRU196616 WBQ196615:WBQ196616 WLM196615:WLM196616 WVI196615:WVI196616 A262151:A262152 IW262151:IW262152 SS262151:SS262152 ACO262151:ACO262152 AMK262151:AMK262152 AWG262151:AWG262152 BGC262151:BGC262152 BPY262151:BPY262152 BZU262151:BZU262152 CJQ262151:CJQ262152 CTM262151:CTM262152 DDI262151:DDI262152 DNE262151:DNE262152 DXA262151:DXA262152 EGW262151:EGW262152 EQS262151:EQS262152 FAO262151:FAO262152 FKK262151:FKK262152 FUG262151:FUG262152 GEC262151:GEC262152 GNY262151:GNY262152 GXU262151:GXU262152 HHQ262151:HHQ262152 HRM262151:HRM262152 IBI262151:IBI262152 ILE262151:ILE262152 IVA262151:IVA262152 JEW262151:JEW262152 JOS262151:JOS262152 JYO262151:JYO262152 KIK262151:KIK262152 KSG262151:KSG262152 LCC262151:LCC262152 LLY262151:LLY262152 LVU262151:LVU262152 MFQ262151:MFQ262152 MPM262151:MPM262152 MZI262151:MZI262152 NJE262151:NJE262152 NTA262151:NTA262152 OCW262151:OCW262152 OMS262151:OMS262152 OWO262151:OWO262152 PGK262151:PGK262152 PQG262151:PQG262152 QAC262151:QAC262152 QJY262151:QJY262152 QTU262151:QTU262152 RDQ262151:RDQ262152 RNM262151:RNM262152 RXI262151:RXI262152 SHE262151:SHE262152 SRA262151:SRA262152 TAW262151:TAW262152 TKS262151:TKS262152 TUO262151:TUO262152 UEK262151:UEK262152 UOG262151:UOG262152 UYC262151:UYC262152 VHY262151:VHY262152 VRU262151:VRU262152 WBQ262151:WBQ262152 WLM262151:WLM262152 WVI262151:WVI262152 A327687:A327688 IW327687:IW327688 SS327687:SS327688 ACO327687:ACO327688 AMK327687:AMK327688 AWG327687:AWG327688 BGC327687:BGC327688 BPY327687:BPY327688 BZU327687:BZU327688 CJQ327687:CJQ327688 CTM327687:CTM327688 DDI327687:DDI327688 DNE327687:DNE327688 DXA327687:DXA327688 EGW327687:EGW327688 EQS327687:EQS327688 FAO327687:FAO327688 FKK327687:FKK327688 FUG327687:FUG327688 GEC327687:GEC327688 GNY327687:GNY327688 GXU327687:GXU327688 HHQ327687:HHQ327688 HRM327687:HRM327688 IBI327687:IBI327688 ILE327687:ILE327688 IVA327687:IVA327688 JEW327687:JEW327688 JOS327687:JOS327688 JYO327687:JYO327688 KIK327687:KIK327688 KSG327687:KSG327688 LCC327687:LCC327688 LLY327687:LLY327688 LVU327687:LVU327688 MFQ327687:MFQ327688 MPM327687:MPM327688 MZI327687:MZI327688 NJE327687:NJE327688 NTA327687:NTA327688 OCW327687:OCW327688 OMS327687:OMS327688 OWO327687:OWO327688 PGK327687:PGK327688 PQG327687:PQG327688 QAC327687:QAC327688 QJY327687:QJY327688 QTU327687:QTU327688 RDQ327687:RDQ327688 RNM327687:RNM327688 RXI327687:RXI327688 SHE327687:SHE327688 SRA327687:SRA327688 TAW327687:TAW327688 TKS327687:TKS327688 TUO327687:TUO327688 UEK327687:UEK327688 UOG327687:UOG327688 UYC327687:UYC327688 VHY327687:VHY327688 VRU327687:VRU327688 WBQ327687:WBQ327688 WLM327687:WLM327688 WVI327687:WVI327688 A393223:A393224 IW393223:IW393224 SS393223:SS393224 ACO393223:ACO393224 AMK393223:AMK393224 AWG393223:AWG393224 BGC393223:BGC393224 BPY393223:BPY393224 BZU393223:BZU393224 CJQ393223:CJQ393224 CTM393223:CTM393224 DDI393223:DDI393224 DNE393223:DNE393224 DXA393223:DXA393224 EGW393223:EGW393224 EQS393223:EQS393224 FAO393223:FAO393224 FKK393223:FKK393224 FUG393223:FUG393224 GEC393223:GEC393224 GNY393223:GNY393224 GXU393223:GXU393224 HHQ393223:HHQ393224 HRM393223:HRM393224 IBI393223:IBI393224 ILE393223:ILE393224 IVA393223:IVA393224 JEW393223:JEW393224 JOS393223:JOS393224 JYO393223:JYO393224 KIK393223:KIK393224 KSG393223:KSG393224 LCC393223:LCC393224 LLY393223:LLY393224 LVU393223:LVU393224 MFQ393223:MFQ393224 MPM393223:MPM393224 MZI393223:MZI393224 NJE393223:NJE393224 NTA393223:NTA393224 OCW393223:OCW393224 OMS393223:OMS393224 OWO393223:OWO393224 PGK393223:PGK393224 PQG393223:PQG393224 QAC393223:QAC393224 QJY393223:QJY393224 QTU393223:QTU393224 RDQ393223:RDQ393224 RNM393223:RNM393224 RXI393223:RXI393224 SHE393223:SHE393224 SRA393223:SRA393224 TAW393223:TAW393224 TKS393223:TKS393224 TUO393223:TUO393224 UEK393223:UEK393224 UOG393223:UOG393224 UYC393223:UYC393224 VHY393223:VHY393224 VRU393223:VRU393224 WBQ393223:WBQ393224 WLM393223:WLM393224 WVI393223:WVI393224 A458759:A458760 IW458759:IW458760 SS458759:SS458760 ACO458759:ACO458760 AMK458759:AMK458760 AWG458759:AWG458760 BGC458759:BGC458760 BPY458759:BPY458760 BZU458759:BZU458760 CJQ458759:CJQ458760 CTM458759:CTM458760 DDI458759:DDI458760 DNE458759:DNE458760 DXA458759:DXA458760 EGW458759:EGW458760 EQS458759:EQS458760 FAO458759:FAO458760 FKK458759:FKK458760 FUG458759:FUG458760 GEC458759:GEC458760 GNY458759:GNY458760 GXU458759:GXU458760 HHQ458759:HHQ458760 HRM458759:HRM458760 IBI458759:IBI458760 ILE458759:ILE458760 IVA458759:IVA458760 JEW458759:JEW458760 JOS458759:JOS458760 JYO458759:JYO458760 KIK458759:KIK458760 KSG458759:KSG458760 LCC458759:LCC458760 LLY458759:LLY458760 LVU458759:LVU458760 MFQ458759:MFQ458760 MPM458759:MPM458760 MZI458759:MZI458760 NJE458759:NJE458760 NTA458759:NTA458760 OCW458759:OCW458760 OMS458759:OMS458760 OWO458759:OWO458760 PGK458759:PGK458760 PQG458759:PQG458760 QAC458759:QAC458760 QJY458759:QJY458760 QTU458759:QTU458760 RDQ458759:RDQ458760 RNM458759:RNM458760 RXI458759:RXI458760 SHE458759:SHE458760 SRA458759:SRA458760 TAW458759:TAW458760 TKS458759:TKS458760 TUO458759:TUO458760 UEK458759:UEK458760 UOG458759:UOG458760 UYC458759:UYC458760 VHY458759:VHY458760 VRU458759:VRU458760 WBQ458759:WBQ458760 WLM458759:WLM458760 WVI458759:WVI458760 A524295:A524296 IW524295:IW524296 SS524295:SS524296 ACO524295:ACO524296 AMK524295:AMK524296 AWG524295:AWG524296 BGC524295:BGC524296 BPY524295:BPY524296 BZU524295:BZU524296 CJQ524295:CJQ524296 CTM524295:CTM524296 DDI524295:DDI524296 DNE524295:DNE524296 DXA524295:DXA524296 EGW524295:EGW524296 EQS524295:EQS524296 FAO524295:FAO524296 FKK524295:FKK524296 FUG524295:FUG524296 GEC524295:GEC524296 GNY524295:GNY524296 GXU524295:GXU524296 HHQ524295:HHQ524296 HRM524295:HRM524296 IBI524295:IBI524296 ILE524295:ILE524296 IVA524295:IVA524296 JEW524295:JEW524296 JOS524295:JOS524296 JYO524295:JYO524296 KIK524295:KIK524296 KSG524295:KSG524296 LCC524295:LCC524296 LLY524295:LLY524296 LVU524295:LVU524296 MFQ524295:MFQ524296 MPM524295:MPM524296 MZI524295:MZI524296 NJE524295:NJE524296 NTA524295:NTA524296 OCW524295:OCW524296 OMS524295:OMS524296 OWO524295:OWO524296 PGK524295:PGK524296 PQG524295:PQG524296 QAC524295:QAC524296 QJY524295:QJY524296 QTU524295:QTU524296 RDQ524295:RDQ524296 RNM524295:RNM524296 RXI524295:RXI524296 SHE524295:SHE524296 SRA524295:SRA524296 TAW524295:TAW524296 TKS524295:TKS524296 TUO524295:TUO524296 UEK524295:UEK524296 UOG524295:UOG524296 UYC524295:UYC524296 VHY524295:VHY524296 VRU524295:VRU524296 WBQ524295:WBQ524296 WLM524295:WLM524296 WVI524295:WVI524296 A589831:A589832 IW589831:IW589832 SS589831:SS589832 ACO589831:ACO589832 AMK589831:AMK589832 AWG589831:AWG589832 BGC589831:BGC589832 BPY589831:BPY589832 BZU589831:BZU589832 CJQ589831:CJQ589832 CTM589831:CTM589832 DDI589831:DDI589832 DNE589831:DNE589832 DXA589831:DXA589832 EGW589831:EGW589832 EQS589831:EQS589832 FAO589831:FAO589832 FKK589831:FKK589832 FUG589831:FUG589832 GEC589831:GEC589832 GNY589831:GNY589832 GXU589831:GXU589832 HHQ589831:HHQ589832 HRM589831:HRM589832 IBI589831:IBI589832 ILE589831:ILE589832 IVA589831:IVA589832 JEW589831:JEW589832 JOS589831:JOS589832 JYO589831:JYO589832 KIK589831:KIK589832 KSG589831:KSG589832 LCC589831:LCC589832 LLY589831:LLY589832 LVU589831:LVU589832 MFQ589831:MFQ589832 MPM589831:MPM589832 MZI589831:MZI589832 NJE589831:NJE589832 NTA589831:NTA589832 OCW589831:OCW589832 OMS589831:OMS589832 OWO589831:OWO589832 PGK589831:PGK589832 PQG589831:PQG589832 QAC589831:QAC589832 QJY589831:QJY589832 QTU589831:QTU589832 RDQ589831:RDQ589832 RNM589831:RNM589832 RXI589831:RXI589832 SHE589831:SHE589832 SRA589831:SRA589832 TAW589831:TAW589832 TKS589831:TKS589832 TUO589831:TUO589832 UEK589831:UEK589832 UOG589831:UOG589832 UYC589831:UYC589832 VHY589831:VHY589832 VRU589831:VRU589832 WBQ589831:WBQ589832 WLM589831:WLM589832 WVI589831:WVI589832 A655367:A655368 IW655367:IW655368 SS655367:SS655368 ACO655367:ACO655368 AMK655367:AMK655368 AWG655367:AWG655368 BGC655367:BGC655368 BPY655367:BPY655368 BZU655367:BZU655368 CJQ655367:CJQ655368 CTM655367:CTM655368 DDI655367:DDI655368 DNE655367:DNE655368 DXA655367:DXA655368 EGW655367:EGW655368 EQS655367:EQS655368 FAO655367:FAO655368 FKK655367:FKK655368 FUG655367:FUG655368 GEC655367:GEC655368 GNY655367:GNY655368 GXU655367:GXU655368 HHQ655367:HHQ655368 HRM655367:HRM655368 IBI655367:IBI655368 ILE655367:ILE655368 IVA655367:IVA655368 JEW655367:JEW655368 JOS655367:JOS655368 JYO655367:JYO655368 KIK655367:KIK655368 KSG655367:KSG655368 LCC655367:LCC655368 LLY655367:LLY655368 LVU655367:LVU655368 MFQ655367:MFQ655368 MPM655367:MPM655368 MZI655367:MZI655368 NJE655367:NJE655368 NTA655367:NTA655368 OCW655367:OCW655368 OMS655367:OMS655368 OWO655367:OWO655368 PGK655367:PGK655368 PQG655367:PQG655368 QAC655367:QAC655368 QJY655367:QJY655368 QTU655367:QTU655368 RDQ655367:RDQ655368 RNM655367:RNM655368 RXI655367:RXI655368 SHE655367:SHE655368 SRA655367:SRA655368 TAW655367:TAW655368 TKS655367:TKS655368 TUO655367:TUO655368 UEK655367:UEK655368 UOG655367:UOG655368 UYC655367:UYC655368 VHY655367:VHY655368 VRU655367:VRU655368 WBQ655367:WBQ655368 WLM655367:WLM655368 WVI655367:WVI655368 A720903:A720904 IW720903:IW720904 SS720903:SS720904 ACO720903:ACO720904 AMK720903:AMK720904 AWG720903:AWG720904 BGC720903:BGC720904 BPY720903:BPY720904 BZU720903:BZU720904 CJQ720903:CJQ720904 CTM720903:CTM720904 DDI720903:DDI720904 DNE720903:DNE720904 DXA720903:DXA720904 EGW720903:EGW720904 EQS720903:EQS720904 FAO720903:FAO720904 FKK720903:FKK720904 FUG720903:FUG720904 GEC720903:GEC720904 GNY720903:GNY720904 GXU720903:GXU720904 HHQ720903:HHQ720904 HRM720903:HRM720904 IBI720903:IBI720904 ILE720903:ILE720904 IVA720903:IVA720904 JEW720903:JEW720904 JOS720903:JOS720904 JYO720903:JYO720904 KIK720903:KIK720904 KSG720903:KSG720904 LCC720903:LCC720904 LLY720903:LLY720904 LVU720903:LVU720904 MFQ720903:MFQ720904 MPM720903:MPM720904 MZI720903:MZI720904 NJE720903:NJE720904 NTA720903:NTA720904 OCW720903:OCW720904 OMS720903:OMS720904 OWO720903:OWO720904 PGK720903:PGK720904 PQG720903:PQG720904 QAC720903:QAC720904 QJY720903:QJY720904 QTU720903:QTU720904 RDQ720903:RDQ720904 RNM720903:RNM720904 RXI720903:RXI720904 SHE720903:SHE720904 SRA720903:SRA720904 TAW720903:TAW720904 TKS720903:TKS720904 TUO720903:TUO720904 UEK720903:UEK720904 UOG720903:UOG720904 UYC720903:UYC720904 VHY720903:VHY720904 VRU720903:VRU720904 WBQ720903:WBQ720904 WLM720903:WLM720904 WVI720903:WVI720904 A786439:A786440 IW786439:IW786440 SS786439:SS786440 ACO786439:ACO786440 AMK786439:AMK786440 AWG786439:AWG786440 BGC786439:BGC786440 BPY786439:BPY786440 BZU786439:BZU786440 CJQ786439:CJQ786440 CTM786439:CTM786440 DDI786439:DDI786440 DNE786439:DNE786440 DXA786439:DXA786440 EGW786439:EGW786440 EQS786439:EQS786440 FAO786439:FAO786440 FKK786439:FKK786440 FUG786439:FUG786440 GEC786439:GEC786440 GNY786439:GNY786440 GXU786439:GXU786440 HHQ786439:HHQ786440 HRM786439:HRM786440 IBI786439:IBI786440 ILE786439:ILE786440 IVA786439:IVA786440 JEW786439:JEW786440 JOS786439:JOS786440 JYO786439:JYO786440 KIK786439:KIK786440 KSG786439:KSG786440 LCC786439:LCC786440 LLY786439:LLY786440 LVU786439:LVU786440 MFQ786439:MFQ786440 MPM786439:MPM786440 MZI786439:MZI786440 NJE786439:NJE786440 NTA786439:NTA786440 OCW786439:OCW786440 OMS786439:OMS786440 OWO786439:OWO786440 PGK786439:PGK786440 PQG786439:PQG786440 QAC786439:QAC786440 QJY786439:QJY786440 QTU786439:QTU786440 RDQ786439:RDQ786440 RNM786439:RNM786440 RXI786439:RXI786440 SHE786439:SHE786440 SRA786439:SRA786440 TAW786439:TAW786440 TKS786439:TKS786440 TUO786439:TUO786440 UEK786439:UEK786440 UOG786439:UOG786440 UYC786439:UYC786440 VHY786439:VHY786440 VRU786439:VRU786440 WBQ786439:WBQ786440 WLM786439:WLM786440 WVI786439:WVI786440 A851975:A851976 IW851975:IW851976 SS851975:SS851976 ACO851975:ACO851976 AMK851975:AMK851976 AWG851975:AWG851976 BGC851975:BGC851976 BPY851975:BPY851976 BZU851975:BZU851976 CJQ851975:CJQ851976 CTM851975:CTM851976 DDI851975:DDI851976 DNE851975:DNE851976 DXA851975:DXA851976 EGW851975:EGW851976 EQS851975:EQS851976 FAO851975:FAO851976 FKK851975:FKK851976 FUG851975:FUG851976 GEC851975:GEC851976 GNY851975:GNY851976 GXU851975:GXU851976 HHQ851975:HHQ851976 HRM851975:HRM851976 IBI851975:IBI851976 ILE851975:ILE851976 IVA851975:IVA851976 JEW851975:JEW851976 JOS851975:JOS851976 JYO851975:JYO851976 KIK851975:KIK851976 KSG851975:KSG851976 LCC851975:LCC851976 LLY851975:LLY851976 LVU851975:LVU851976 MFQ851975:MFQ851976 MPM851975:MPM851976 MZI851975:MZI851976 NJE851975:NJE851976 NTA851975:NTA851976 OCW851975:OCW851976 OMS851975:OMS851976 OWO851975:OWO851976 PGK851975:PGK851976 PQG851975:PQG851976 QAC851975:QAC851976 QJY851975:QJY851976 QTU851975:QTU851976 RDQ851975:RDQ851976 RNM851975:RNM851976 RXI851975:RXI851976 SHE851975:SHE851976 SRA851975:SRA851976 TAW851975:TAW851976 TKS851975:TKS851976 TUO851975:TUO851976 UEK851975:UEK851976 UOG851975:UOG851976 UYC851975:UYC851976 VHY851975:VHY851976 VRU851975:VRU851976 WBQ851975:WBQ851976 WLM851975:WLM851976 WVI851975:WVI851976 A917511:A917512 IW917511:IW917512 SS917511:SS917512 ACO917511:ACO917512 AMK917511:AMK917512 AWG917511:AWG917512 BGC917511:BGC917512 BPY917511:BPY917512 BZU917511:BZU917512 CJQ917511:CJQ917512 CTM917511:CTM917512 DDI917511:DDI917512 DNE917511:DNE917512 DXA917511:DXA917512 EGW917511:EGW917512 EQS917511:EQS917512 FAO917511:FAO917512 FKK917511:FKK917512 FUG917511:FUG917512 GEC917511:GEC917512 GNY917511:GNY917512 GXU917511:GXU917512 HHQ917511:HHQ917512 HRM917511:HRM917512 IBI917511:IBI917512 ILE917511:ILE917512 IVA917511:IVA917512 JEW917511:JEW917512 JOS917511:JOS917512 JYO917511:JYO917512 KIK917511:KIK917512 KSG917511:KSG917512 LCC917511:LCC917512 LLY917511:LLY917512 LVU917511:LVU917512 MFQ917511:MFQ917512 MPM917511:MPM917512 MZI917511:MZI917512 NJE917511:NJE917512 NTA917511:NTA917512 OCW917511:OCW917512 OMS917511:OMS917512 OWO917511:OWO917512 PGK917511:PGK917512 PQG917511:PQG917512 QAC917511:QAC917512 QJY917511:QJY917512 QTU917511:QTU917512 RDQ917511:RDQ917512 RNM917511:RNM917512 RXI917511:RXI917512 SHE917511:SHE917512 SRA917511:SRA917512 TAW917511:TAW917512 TKS917511:TKS917512 TUO917511:TUO917512 UEK917511:UEK917512 UOG917511:UOG917512 UYC917511:UYC917512 VHY917511:VHY917512 VRU917511:VRU917512 WBQ917511:WBQ917512 WLM917511:WLM917512 WVI917511:WVI917512 A983047:A983048 IW983047:IW983048 SS983047:SS983048 ACO983047:ACO983048 AMK983047:AMK983048 AWG983047:AWG983048 BGC983047:BGC983048 BPY983047:BPY983048 BZU983047:BZU983048 CJQ983047:CJQ983048 CTM983047:CTM983048 DDI983047:DDI983048 DNE983047:DNE983048 DXA983047:DXA983048 EGW983047:EGW983048 EQS983047:EQS983048 FAO983047:FAO983048 FKK983047:FKK983048 FUG983047:FUG983048 GEC983047:GEC983048 GNY983047:GNY983048 GXU983047:GXU983048 HHQ983047:HHQ983048 HRM983047:HRM983048 IBI983047:IBI983048 ILE983047:ILE983048 IVA983047:IVA983048 JEW983047:JEW983048 JOS983047:JOS983048 JYO983047:JYO983048 KIK983047:KIK983048 KSG983047:KSG983048 LCC983047:LCC983048 LLY983047:LLY983048 LVU983047:LVU983048 MFQ983047:MFQ983048 MPM983047:MPM983048 MZI983047:MZI983048 NJE983047:NJE983048 NTA983047:NTA983048 OCW983047:OCW983048 OMS983047:OMS983048 OWO983047:OWO983048 PGK983047:PGK983048 PQG983047:PQG983048 QAC983047:QAC983048 QJY983047:QJY983048 QTU983047:QTU983048 RDQ983047:RDQ983048 RNM983047:RNM983048 RXI983047:RXI983048 SHE983047:SHE983048 SRA983047:SRA983048 TAW983047:TAW983048 TKS983047:TKS983048 TUO983047:TUO983048 UEK983047:UEK983048 UOG983047:UOG983048 UYC983047:UYC983048 VHY983047:VHY983048 VRU983047:VRU983048 WBQ983047:WBQ983048 WLM983047:WLM983048 WVI983047:WVI983048">
      <formula1>"yes,no"</formula1>
    </dataValidation>
  </dataValidations>
  <hyperlinks>
    <hyperlink ref="A2" r:id="rId1"/>
  </hyperlinks>
  <pageMargins left="0.75" right="0.75" top="1" bottom="1" header="0.5" footer="0.5"/>
  <pageSetup orientation="portrait" horizontalDpi="300" verticalDpi="300" r:id="rId2"/>
  <headerFooter alignWithMargins="0"/>
  <drawing r:id="rId3"/>
  <legacyDrawing r:id="rId4"/>
  <controls>
    <mc:AlternateContent xmlns:mc="http://schemas.openxmlformats.org/markup-compatibility/2006">
      <mc:Choice Requires="x14">
        <control shapeId="6145" r:id="rId5" name="RDB_Outlook">
          <controlPr defaultSize="0" autoLine="0" r:id="rId6">
            <anchor moveWithCells="1">
              <from>
                <xdr:col>3</xdr:col>
                <xdr:colOff>205740</xdr:colOff>
                <xdr:row>1</xdr:row>
                <xdr:rowOff>106680</xdr:rowOff>
              </from>
              <to>
                <xdr:col>3</xdr:col>
                <xdr:colOff>1234440</xdr:colOff>
                <xdr:row>3</xdr:row>
                <xdr:rowOff>68580</xdr:rowOff>
              </to>
            </anchor>
          </controlPr>
        </control>
      </mc:Choice>
      <mc:Fallback>
        <control shapeId="6145" r:id="rId5" name="RDB_Outlook"/>
      </mc:Fallback>
    </mc:AlternateContent>
    <mc:AlternateContent xmlns:mc="http://schemas.openxmlformats.org/markup-compatibility/2006">
      <mc:Choice Requires="x14">
        <control shapeId="6146" r:id="rId7" name="BrowseAddFiles">
          <controlPr defaultSize="0" autoLine="0" r:id="rId8">
            <anchor moveWithCells="1">
              <from>
                <xdr:col>7</xdr:col>
                <xdr:colOff>38100</xdr:colOff>
                <xdr:row>1</xdr:row>
                <xdr:rowOff>121920</xdr:rowOff>
              </from>
              <to>
                <xdr:col>7</xdr:col>
                <xdr:colOff>1028700</xdr:colOff>
                <xdr:row>3</xdr:row>
                <xdr:rowOff>91440</xdr:rowOff>
              </to>
            </anchor>
          </controlPr>
        </control>
      </mc:Choice>
      <mc:Fallback>
        <control shapeId="6146" r:id="rId7" name="BrowseAddFiles"/>
      </mc:Fallback>
    </mc:AlternateContent>
  </controls>
  <tableParts count="1">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Report</vt:lpstr>
      <vt:lpstr>Charts</vt:lpstr>
      <vt:lpstr>Data</vt:lpstr>
      <vt:lpstr>2 Month Deswik Dump</vt:lpstr>
      <vt:lpstr>RDBMailPDFOutlook</vt:lpstr>
      <vt:lpstr>Sheet1</vt:lpstr>
      <vt:lpstr>Attachment</vt:lpstr>
      <vt:lpstr>Body</vt:lpstr>
      <vt:lpstr>CM001_</vt:lpstr>
      <vt:lpstr>CREWS</vt:lpstr>
      <vt:lpstr>SHIFT</vt:lpstr>
      <vt:lpstr>STATUS</vt:lpstr>
      <vt:lpstr>TIME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Brennan</dc:creator>
  <cp:lastModifiedBy>Chris Brennan</cp:lastModifiedBy>
  <cp:lastPrinted>2013-03-18T05:53:39Z</cp:lastPrinted>
  <dcterms:created xsi:type="dcterms:W3CDTF">2010-08-29T22:09:40Z</dcterms:created>
  <dcterms:modified xsi:type="dcterms:W3CDTF">2013-03-18T07:33:50Z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