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gsam\AppData\Local\Microsoft\Windows\INetCache\Content.Outlook\R980TD6L\"/>
    </mc:Choice>
  </mc:AlternateContent>
  <xr:revisionPtr revIDLastSave="0" documentId="13_ncr:1_{D94607BB-FD9E-4190-83B1-D13215F8FD84}" xr6:coauthVersionLast="47" xr6:coauthVersionMax="47" xr10:uidLastSave="{00000000-0000-0000-0000-000000000000}"/>
  <bookViews>
    <workbookView xWindow="-93" yWindow="-93" windowWidth="19386" windowHeight="12266" tabRatio="500" xr2:uid="{00000000-000D-0000-FFFF-FFFF00000000}"/>
  </bookViews>
  <sheets>
    <sheet name="Vouchers" sheetId="1" r:id="rId1"/>
    <sheet name="GiftCertificates" sheetId="2" r:id="rId2"/>
    <sheet name="Dues Paid" sheetId="3" r:id="rId3"/>
  </sheets>
  <definedNames>
    <definedName name="_xlnm.Print_Titles" localSheetId="0">Vouchers!$A:$A,Vouchers!$1:$1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3" i="1" l="1"/>
  <c r="A61" i="1"/>
  <c r="F26" i="1"/>
  <c r="E22" i="1"/>
  <c r="E15" i="1"/>
  <c r="E5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E40" i="1"/>
  <c r="K65" i="1"/>
  <c r="L65" i="1"/>
  <c r="M65" i="1"/>
  <c r="N65" i="1"/>
  <c r="O65" i="1"/>
  <c r="P65" i="1"/>
  <c r="Q65" i="1"/>
  <c r="E65" i="1"/>
  <c r="F65" i="1"/>
  <c r="G65" i="1"/>
  <c r="H65" i="1"/>
  <c r="I65" i="1"/>
  <c r="J65" i="1"/>
  <c r="A54" i="1"/>
  <c r="A55" i="1" s="1"/>
  <c r="A56" i="1" s="1"/>
  <c r="A57" i="1" s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F52" i="1"/>
  <c r="G52" i="1"/>
  <c r="H52" i="1"/>
  <c r="I52" i="1"/>
  <c r="J52" i="1"/>
  <c r="K52" i="1"/>
  <c r="L52" i="1"/>
  <c r="M52" i="1"/>
  <c r="N52" i="1"/>
  <c r="O52" i="1"/>
  <c r="P52" i="1"/>
  <c r="Q52" i="1"/>
  <c r="F40" i="1"/>
  <c r="G40" i="1"/>
  <c r="H40" i="1"/>
  <c r="I40" i="1"/>
  <c r="J40" i="1"/>
  <c r="K40" i="1"/>
  <c r="L40" i="1"/>
  <c r="M40" i="1"/>
  <c r="N40" i="1"/>
  <c r="O40" i="1"/>
  <c r="P40" i="1"/>
  <c r="Q40" i="1"/>
  <c r="F34" i="1"/>
  <c r="G34" i="1"/>
  <c r="H34" i="1"/>
  <c r="I34" i="1"/>
  <c r="J34" i="1"/>
  <c r="K34" i="1"/>
  <c r="L34" i="1"/>
  <c r="M34" i="1"/>
  <c r="N34" i="1"/>
  <c r="O34" i="1"/>
  <c r="P34" i="1"/>
  <c r="Q34" i="1"/>
  <c r="E34" i="1"/>
  <c r="E52" i="1"/>
  <c r="F22" i="1"/>
  <c r="G22" i="1"/>
  <c r="H22" i="1"/>
  <c r="I22" i="1"/>
  <c r="J22" i="1"/>
  <c r="K22" i="1"/>
  <c r="L22" i="1"/>
  <c r="M22" i="1"/>
  <c r="N22" i="1"/>
  <c r="O22" i="1"/>
  <c r="P22" i="1"/>
  <c r="Q22" i="1"/>
  <c r="F15" i="1"/>
  <c r="G15" i="1"/>
  <c r="H15" i="1"/>
  <c r="I15" i="1"/>
  <c r="J15" i="1"/>
  <c r="K15" i="1"/>
  <c r="L15" i="1"/>
  <c r="M15" i="1"/>
  <c r="N15" i="1"/>
  <c r="O15" i="1"/>
  <c r="P15" i="1"/>
  <c r="Q15" i="1"/>
  <c r="F5" i="1"/>
  <c r="G5" i="1"/>
  <c r="H5" i="1"/>
  <c r="I5" i="1"/>
  <c r="J5" i="1"/>
  <c r="K5" i="1"/>
  <c r="L5" i="1"/>
  <c r="M5" i="1"/>
  <c r="N5" i="1"/>
  <c r="O5" i="1"/>
  <c r="P5" i="1"/>
  <c r="Q5" i="1"/>
  <c r="E80" i="1" l="1"/>
  <c r="F80" i="1"/>
  <c r="G80" i="1"/>
  <c r="H80" i="1"/>
  <c r="I80" i="1"/>
  <c r="J80" i="1"/>
  <c r="K80" i="1"/>
  <c r="L80" i="1"/>
  <c r="M80" i="1"/>
  <c r="N80" i="1"/>
  <c r="O80" i="1"/>
  <c r="P80" i="1"/>
  <c r="Q80" i="1"/>
  <c r="F30" i="1"/>
  <c r="K26" i="1"/>
  <c r="G26" i="1"/>
  <c r="H26" i="1"/>
  <c r="I26" i="1"/>
  <c r="J26" i="1"/>
  <c r="L26" i="1"/>
  <c r="M26" i="1"/>
  <c r="N26" i="1"/>
  <c r="O26" i="1"/>
  <c r="P26" i="1"/>
  <c r="Q26" i="1"/>
  <c r="E26" i="1"/>
  <c r="L30" i="1"/>
  <c r="J30" i="1"/>
  <c r="K30" i="1"/>
  <c r="E30" i="1"/>
  <c r="G30" i="1"/>
  <c r="H30" i="1"/>
  <c r="I30" i="1"/>
  <c r="M30" i="1"/>
  <c r="N30" i="1"/>
  <c r="O30" i="1"/>
  <c r="P30" i="1"/>
  <c r="Q30" i="1"/>
  <c r="H15" i="3"/>
  <c r="H10" i="3"/>
  <c r="E82" i="1" l="1"/>
  <c r="M82" i="1"/>
  <c r="I82" i="1"/>
  <c r="H82" i="1"/>
  <c r="L82" i="1"/>
  <c r="J82" i="1"/>
  <c r="P82" i="1"/>
  <c r="O82" i="1"/>
  <c r="E95" i="1" s="1"/>
  <c r="G82" i="1"/>
  <c r="N82" i="1"/>
  <c r="F82" i="1" l="1"/>
  <c r="E93" i="1" s="1"/>
  <c r="K98" i="1"/>
  <c r="K101" i="1" s="1"/>
  <c r="Q82" i="1"/>
  <c r="K82" i="1"/>
  <c r="F92" i="1" s="1"/>
  <c r="F96" i="1" l="1"/>
  <c r="F97" i="1" s="1"/>
  <c r="F98" i="1" s="1"/>
  <c r="K92" i="1" s="1"/>
  <c r="K95" i="1" s="1"/>
  <c r="K102" i="1" s="1"/>
  <c r="F84" i="1"/>
</calcChain>
</file>

<file path=xl/sharedStrings.xml><?xml version="1.0" encoding="utf-8"?>
<sst xmlns="http://schemas.openxmlformats.org/spreadsheetml/2006/main" count="204" uniqueCount="161">
  <si>
    <t>TOTAL</t>
    <phoneticPr fontId="2" type="noConversion"/>
  </si>
  <si>
    <t>4TH Exemplification</t>
    <phoneticPr fontId="2" type="noConversion"/>
  </si>
  <si>
    <t>Office Supplies</t>
  </si>
  <si>
    <t>Shirt Expenses</t>
  </si>
  <si>
    <t>4th Install</t>
  </si>
  <si>
    <t>Misc. Income</t>
  </si>
  <si>
    <t>Misc. Expense</t>
  </si>
  <si>
    <t>Shirt Income</t>
    <phoneticPr fontId="2" type="noConversion"/>
  </si>
  <si>
    <t>Supreme 
Supplies</t>
  </si>
  <si>
    <t>Voc 
#</t>
  </si>
  <si>
    <t>7/1/2019 06/30/20</t>
  </si>
  <si>
    <t>07 Total</t>
  </si>
  <si>
    <t>08 Total</t>
  </si>
  <si>
    <t>Charge/Deposit</t>
  </si>
  <si>
    <t>Golf tot</t>
  </si>
  <si>
    <t>Grandtot</t>
  </si>
  <si>
    <t>09 Total</t>
  </si>
  <si>
    <t>10 Total</t>
  </si>
  <si>
    <t xml:space="preserve">Gift Certificate-Golf </t>
  </si>
  <si>
    <t>From</t>
  </si>
  <si>
    <t>Amount</t>
  </si>
  <si>
    <t>Winner</t>
  </si>
  <si>
    <t>Italian Pie</t>
  </si>
  <si>
    <t>Fratello's</t>
  </si>
  <si>
    <t>Paid To / From</t>
  </si>
  <si>
    <t>Bonnie C's</t>
  </si>
  <si>
    <t>Touch of Italy</t>
  </si>
  <si>
    <t>Jersey/Mikes Sub cards (90-100)</t>
  </si>
  <si>
    <t>Profit</t>
  </si>
  <si>
    <t>11 Total</t>
  </si>
  <si>
    <t>Donovan</t>
  </si>
  <si>
    <t>Doucette</t>
  </si>
  <si>
    <t>Date</t>
  </si>
  <si>
    <t>!st</t>
  </si>
  <si>
    <t>Last</t>
  </si>
  <si>
    <t>Member</t>
  </si>
  <si>
    <t>Amt</t>
  </si>
  <si>
    <t>Ck Number</t>
  </si>
  <si>
    <t>Brian</t>
  </si>
  <si>
    <t>Bourgeois</t>
  </si>
  <si>
    <t>Ford</t>
  </si>
  <si>
    <t>Favre</t>
  </si>
  <si>
    <t>Larry</t>
  </si>
  <si>
    <t>Mauffray</t>
  </si>
  <si>
    <t>Voucher #</t>
  </si>
  <si>
    <t>David</t>
  </si>
  <si>
    <t>Kaufmann</t>
  </si>
  <si>
    <t>Ronald</t>
  </si>
  <si>
    <t>Fogarty</t>
  </si>
  <si>
    <t>Joe</t>
  </si>
  <si>
    <t>Rotolo</t>
  </si>
  <si>
    <t>Robert</t>
  </si>
  <si>
    <t>Whetsine</t>
  </si>
  <si>
    <t>I George</t>
  </si>
  <si>
    <t>Samrow</t>
  </si>
  <si>
    <t>Shawn</t>
  </si>
  <si>
    <t>McManus</t>
  </si>
  <si>
    <t>Lyle</t>
  </si>
  <si>
    <t>Sapera</t>
  </si>
  <si>
    <t>George</t>
  </si>
  <si>
    <t>Hatfield</t>
  </si>
  <si>
    <t>James</t>
  </si>
  <si>
    <t>Tonglet</t>
  </si>
  <si>
    <t>Welch</t>
  </si>
  <si>
    <t>12 Total</t>
  </si>
  <si>
    <t>01 Total</t>
  </si>
  <si>
    <t>02 Total</t>
  </si>
  <si>
    <t>03 Total</t>
  </si>
  <si>
    <t>04 Total</t>
  </si>
  <si>
    <t>05 Total</t>
  </si>
  <si>
    <t>06 Total</t>
  </si>
  <si>
    <t>FC5)</t>
  </si>
  <si>
    <t>FC6) Total Cash Received</t>
  </si>
  <si>
    <t>FC7) Transferred to faithful purser</t>
  </si>
  <si>
    <t>FC8) Cash on hand</t>
  </si>
  <si>
    <t>FC1) Cash on hand</t>
  </si>
  <si>
    <t>FAITHFUL COMPTROLLER</t>
  </si>
  <si>
    <t>FAITHFUL PURSER</t>
  </si>
  <si>
    <t>FP1) Cash on hand</t>
  </si>
  <si>
    <t>FP2) Received from Comptroller</t>
  </si>
  <si>
    <t>FP3) Tran from Sav/invest accts</t>
  </si>
  <si>
    <t>FC4) Interest from invest.</t>
  </si>
  <si>
    <t>FC5) Total Receipts</t>
  </si>
  <si>
    <t>FC6) Exp of delegates</t>
  </si>
  <si>
    <t>FC9) Misc.</t>
  </si>
  <si>
    <t>FC8) Transfer to sav/invest acct</t>
  </si>
  <si>
    <t>FC7) General Assem Exp.</t>
  </si>
  <si>
    <t>FC11) Net Balance on Hand</t>
  </si>
  <si>
    <t>FC10) Total Disbursements</t>
  </si>
  <si>
    <t>Disbursements</t>
  </si>
  <si>
    <t>(F)</t>
  </si>
  <si>
    <t>FC2) Cash received dues</t>
  </si>
  <si>
    <t>(L)</t>
  </si>
  <si>
    <t>(E)</t>
  </si>
  <si>
    <t>(H)</t>
  </si>
  <si>
    <t>(FC5)+FC10)</t>
  </si>
  <si>
    <t>Ck Acct</t>
  </si>
  <si>
    <t>Short</t>
  </si>
  <si>
    <t>(G)</t>
  </si>
  <si>
    <t>(I)</t>
  </si>
  <si>
    <t>(J)</t>
  </si>
  <si>
    <t>(K)</t>
  </si>
  <si>
    <t>Assembly 1635</t>
  </si>
  <si>
    <t>Assembly Expense(-)</t>
  </si>
  <si>
    <t>Donations (-)</t>
  </si>
  <si>
    <t>Expense Revenue Tracking</t>
  </si>
  <si>
    <t>June 30 Check Acct  Balance</t>
  </si>
  <si>
    <t>2023 / 2024 Dues(+)</t>
  </si>
  <si>
    <t>Golf Turnament</t>
  </si>
  <si>
    <t>Deposit Golf Turnament</t>
  </si>
  <si>
    <t>Food for Meeting</t>
  </si>
  <si>
    <t>Golf Turnament-Hole Sign</t>
  </si>
  <si>
    <t>Name Tags</t>
  </si>
  <si>
    <t>Attaway's Creative</t>
  </si>
  <si>
    <t>Kell Luke</t>
  </si>
  <si>
    <t>Golf Turnament Permit</t>
  </si>
  <si>
    <t>Insurance</t>
  </si>
  <si>
    <t>Golf Signs</t>
  </si>
  <si>
    <t>Donation</t>
  </si>
  <si>
    <t>Deposit Dues</t>
  </si>
  <si>
    <t>To #1635 Acct</t>
  </si>
  <si>
    <t>Wreaths for Graves</t>
  </si>
  <si>
    <t>Wreaths across America</t>
  </si>
  <si>
    <t>To #1635</t>
  </si>
  <si>
    <t>George Samrow</t>
  </si>
  <si>
    <t>4th degree installation Fee</t>
  </si>
  <si>
    <t>Supplies-Laminating pouches</t>
  </si>
  <si>
    <t>Bank deposit slips</t>
  </si>
  <si>
    <t>Auto drafted</t>
  </si>
  <si>
    <t>Postage Stamps</t>
  </si>
  <si>
    <t>KC Assembly 12989</t>
  </si>
  <si>
    <t>Deposit 1635 (for procession)</t>
  </si>
  <si>
    <t>Too Savings</t>
  </si>
  <si>
    <t>Transfer to saving acct</t>
  </si>
  <si>
    <t>Ladies of Liberty</t>
  </si>
  <si>
    <t>Folds of Honor</t>
  </si>
  <si>
    <t>Wounded Warriors</t>
  </si>
  <si>
    <t>Tunnels to Towers</t>
  </si>
  <si>
    <t>Military Order of Purple Heart</t>
  </si>
  <si>
    <t>Deposit from Gold roll winner</t>
  </si>
  <si>
    <t>(E)(G)(H)(I)(J)(P)</t>
  </si>
  <si>
    <t>K of C Counciles Insurance Program</t>
  </si>
  <si>
    <t>Directors &amp; Officers Coverage</t>
  </si>
  <si>
    <t>2024 Golf Revenue(+)</t>
  </si>
  <si>
    <t xml:space="preserve">  2024 Golf Exp(-)</t>
  </si>
  <si>
    <t>xxxxx</t>
  </si>
  <si>
    <t>7/1/2024 06/30/25</t>
  </si>
  <si>
    <t>Golf Turnament-donation</t>
  </si>
  <si>
    <t>to whom</t>
  </si>
  <si>
    <t>Deposit Check for Shirt for xxxx</t>
  </si>
  <si>
    <t>City of Slidell</t>
  </si>
  <si>
    <t>XXXXX Enterprises, Inc</t>
  </si>
  <si>
    <t>XXXXXXXX, LLC</t>
  </si>
  <si>
    <t>Shirt bill</t>
  </si>
  <si>
    <t>BD Design</t>
  </si>
  <si>
    <t>07/01/24 - 06/30/25</t>
  </si>
  <si>
    <t>Rev. T Pugh</t>
  </si>
  <si>
    <t>Data below for Assembly Audit Report</t>
  </si>
  <si>
    <t>xxx</t>
  </si>
  <si>
    <t xml:space="preserve">To #1635 </t>
  </si>
  <si>
    <t>FC3) 2024 golf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</si>
</sst>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9"/>
      <name val="Verdana"/>
      <family val="2"/>
    </font>
    <font>
      <b/>
      <sz val="1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64" fontId="0" fillId="0" borderId="1" xfId="0" applyNumberFormat="1" applyBorder="1"/>
    <xf numFmtId="4" fontId="4" fillId="0" borderId="1" xfId="0" applyNumberFormat="1" applyFont="1" applyBorder="1" applyAlignment="1">
      <alignment horizontal="center" wrapText="1" shrinkToFit="1"/>
    </xf>
    <xf numFmtId="164" fontId="0" fillId="2" borderId="1" xfId="0" applyNumberFormat="1" applyFill="1" applyBorder="1"/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0" applyFont="1" applyFill="1" applyBorder="1"/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1" fillId="4" borderId="2" xfId="0" applyNumberFormat="1" applyFont="1" applyFill="1" applyBorder="1" applyAlignment="1">
      <alignment vertical="center" shrinkToFit="1"/>
    </xf>
    <xf numFmtId="0" fontId="0" fillId="0" borderId="0" xfId="0" applyAlignment="1">
      <alignment shrinkToFit="1"/>
    </xf>
    <xf numFmtId="164" fontId="0" fillId="0" borderId="0" xfId="0" applyNumberFormat="1"/>
    <xf numFmtId="0" fontId="3" fillId="0" borderId="0" xfId="0" applyFont="1"/>
    <xf numFmtId="0" fontId="0" fillId="0" borderId="3" xfId="0" applyBorder="1"/>
    <xf numFmtId="4" fontId="0" fillId="0" borderId="1" xfId="0" applyNumberFormat="1" applyBorder="1"/>
    <xf numFmtId="4" fontId="0" fillId="0" borderId="0" xfId="0" applyNumberFormat="1"/>
    <xf numFmtId="4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vertical="center" shrinkToFit="1"/>
    </xf>
    <xf numFmtId="165" fontId="0" fillId="0" borderId="0" xfId="0" applyNumberFormat="1"/>
    <xf numFmtId="165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4" fontId="1" fillId="0" borderId="0" xfId="0" applyNumberFormat="1" applyFont="1" applyAlignment="1">
      <alignment vertical="center" shrinkToFi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8" xfId="0" applyFont="1" applyBorder="1"/>
    <xf numFmtId="0" fontId="0" fillId="0" borderId="8" xfId="0" applyBorder="1"/>
    <xf numFmtId="164" fontId="1" fillId="5" borderId="2" xfId="0" applyNumberFormat="1" applyFont="1" applyFill="1" applyBorder="1" applyAlignment="1">
      <alignment vertical="center" shrinkToFit="1"/>
    </xf>
    <xf numFmtId="164" fontId="1" fillId="6" borderId="2" xfId="0" applyNumberFormat="1" applyFont="1" applyFill="1" applyBorder="1" applyAlignment="1">
      <alignment vertical="center" shrinkToFit="1"/>
    </xf>
    <xf numFmtId="0" fontId="3" fillId="6" borderId="0" xfId="0" applyFont="1" applyFill="1"/>
    <xf numFmtId="0" fontId="0" fillId="6" borderId="0" xfId="0" applyFill="1"/>
    <xf numFmtId="164" fontId="4" fillId="5" borderId="0" xfId="0" applyNumberFormat="1" applyFont="1" applyFill="1"/>
    <xf numFmtId="164" fontId="4" fillId="5" borderId="1" xfId="0" applyNumberFormat="1" applyFont="1" applyFill="1" applyBorder="1"/>
    <xf numFmtId="0" fontId="3" fillId="0" borderId="9" xfId="0" applyFont="1" applyBorder="1"/>
    <xf numFmtId="0" fontId="0" fillId="0" borderId="11" xfId="0" applyBorder="1"/>
    <xf numFmtId="0" fontId="3" fillId="0" borderId="13" xfId="0" applyFont="1" applyBorder="1"/>
    <xf numFmtId="164" fontId="4" fillId="7" borderId="0" xfId="0" applyNumberFormat="1" applyFont="1" applyFill="1"/>
    <xf numFmtId="164" fontId="0" fillId="7" borderId="0" xfId="0" applyNumberFormat="1" applyFill="1"/>
    <xf numFmtId="0" fontId="4" fillId="7" borderId="0" xfId="0" applyFont="1" applyFill="1"/>
    <xf numFmtId="0" fontId="3" fillId="7" borderId="0" xfId="0" applyFont="1" applyFill="1"/>
    <xf numFmtId="0" fontId="0" fillId="7" borderId="0" xfId="0" applyFill="1"/>
    <xf numFmtId="0" fontId="5" fillId="0" borderId="7" xfId="0" applyFont="1" applyBorder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7" borderId="0" xfId="0" applyFont="1" applyFill="1" applyAlignment="1">
      <alignment horizontal="left"/>
    </xf>
    <xf numFmtId="165" fontId="0" fillId="0" borderId="1" xfId="0" applyNumberFormat="1" applyBorder="1" applyAlignment="1">
      <alignment horizontal="center" vertical="center" shrinkToFit="1"/>
    </xf>
    <xf numFmtId="165" fontId="3" fillId="2" borderId="1" xfId="0" applyNumberFormat="1" applyFont="1" applyFill="1" applyBorder="1" applyAlignment="1">
      <alignment horizontal="center" vertical="center" shrinkToFit="1"/>
    </xf>
    <xf numFmtId="165" fontId="0" fillId="0" borderId="0" xfId="0" applyNumberFormat="1" applyAlignment="1">
      <alignment horizontal="center" vertical="center" shrinkToFit="1"/>
    </xf>
    <xf numFmtId="165" fontId="5" fillId="0" borderId="2" xfId="0" applyNumberFormat="1" applyFont="1" applyBorder="1" applyAlignment="1">
      <alignment horizontal="center" vertical="center" shrinkToFit="1"/>
    </xf>
    <xf numFmtId="165" fontId="5" fillId="0" borderId="4" xfId="0" applyNumberFormat="1" applyFont="1" applyBorder="1" applyAlignment="1">
      <alignment horizontal="center" vertical="center" shrinkToFit="1"/>
    </xf>
    <xf numFmtId="165" fontId="5" fillId="0" borderId="0" xfId="0" applyNumberFormat="1" applyFont="1" applyAlignment="1">
      <alignment horizontal="center" vertical="center" shrinkToFit="1"/>
    </xf>
    <xf numFmtId="165" fontId="3" fillId="0" borderId="0" xfId="0" applyNumberFormat="1" applyFont="1" applyAlignment="1">
      <alignment horizontal="center" vertical="center" shrinkToFit="1"/>
    </xf>
    <xf numFmtId="165" fontId="6" fillId="0" borderId="0" xfId="0" applyNumberFormat="1" applyFont="1" applyAlignment="1">
      <alignment horizontal="center" vertical="center" shrinkToFit="1"/>
    </xf>
    <xf numFmtId="164" fontId="0" fillId="0" borderId="7" xfId="0" applyNumberFormat="1" applyBorder="1"/>
    <xf numFmtId="164" fontId="3" fillId="6" borderId="0" xfId="0" applyNumberFormat="1" applyFont="1" applyFill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8" xfId="0" applyNumberFormat="1" applyBorder="1"/>
    <xf numFmtId="164" fontId="0" fillId="0" borderId="15" xfId="0" applyNumberFormat="1" applyBorder="1"/>
    <xf numFmtId="0" fontId="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164" fontId="1" fillId="3" borderId="2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vertical="center" shrinkToFi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 shrinkToFit="1"/>
    </xf>
    <xf numFmtId="4" fontId="8" fillId="0" borderId="1" xfId="0" applyNumberFormat="1" applyFont="1" applyBorder="1" applyAlignment="1">
      <alignment horizontal="center" shrinkToFit="1"/>
    </xf>
    <xf numFmtId="0" fontId="8" fillId="0" borderId="0" xfId="0" applyFont="1"/>
    <xf numFmtId="164" fontId="4" fillId="3" borderId="1" xfId="0" applyNumberFormat="1" applyFont="1" applyFill="1" applyBorder="1"/>
    <xf numFmtId="0" fontId="3" fillId="0" borderId="16" xfId="0" applyFont="1" applyBorder="1" applyAlignment="1">
      <alignment horizontal="left" shrinkToFit="1"/>
    </xf>
    <xf numFmtId="165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shrinkToFit="1"/>
    </xf>
    <xf numFmtId="164" fontId="0" fillId="3" borderId="1" xfId="0" applyNumberFormat="1" applyFill="1" applyBorder="1"/>
    <xf numFmtId="165" fontId="0" fillId="3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shrinkToFit="1"/>
    </xf>
    <xf numFmtId="164" fontId="0" fillId="4" borderId="1" xfId="0" applyNumberFormat="1" applyFill="1" applyBorder="1"/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164" fontId="0" fillId="2" borderId="1" xfId="0" applyNumberFormat="1" applyFill="1" applyBorder="1" applyAlignment="1">
      <alignment shrinkToFit="1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mruColors>
      <color rgb="FFF7E1DF"/>
      <color rgb="FFBE2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2"/>
  <sheetViews>
    <sheetView tabSelected="1" zoomScale="80" zoomScaleNormal="80" workbookViewId="0">
      <pane ySplit="1" topLeftCell="A2" activePane="bottomLeft" state="frozen"/>
      <selection activeCell="H1" sqref="H1"/>
      <selection pane="bottomLeft" activeCell="M47" sqref="M47"/>
    </sheetView>
  </sheetViews>
  <sheetFormatPr defaultColWidth="11" defaultRowHeight="12.35" x14ac:dyDescent="0.35"/>
  <cols>
    <col min="1" max="1" width="7" style="91" customWidth="1"/>
    <col min="2" max="2" width="9.3671875" style="75" customWidth="1"/>
    <col min="3" max="3" width="33.62890625" style="64" customWidth="1"/>
    <col min="4" max="4" width="33.89453125" style="65" customWidth="1"/>
    <col min="5" max="5" width="10" customWidth="1"/>
    <col min="6" max="6" width="11.3671875" customWidth="1"/>
    <col min="7" max="7" width="12.1015625" customWidth="1"/>
    <col min="8" max="8" width="8.47265625" bestFit="1" customWidth="1"/>
    <col min="9" max="9" width="9.3671875" customWidth="1"/>
    <col min="10" max="10" width="10.26171875" customWidth="1"/>
    <col min="11" max="11" width="11.62890625" customWidth="1"/>
    <col min="12" max="12" width="8.47265625" bestFit="1" customWidth="1"/>
    <col min="13" max="13" width="10.62890625" bestFit="1" customWidth="1"/>
    <col min="14" max="14" width="10.26171875" bestFit="1" customWidth="1"/>
    <col min="15" max="15" width="7.3125" bestFit="1" customWidth="1"/>
    <col min="16" max="16" width="7.62890625" bestFit="1" customWidth="1"/>
    <col min="17" max="17" width="13.62890625" style="23" customWidth="1"/>
  </cols>
  <sheetData>
    <row r="1" spans="1:17" s="107" customFormat="1" ht="22" x14ac:dyDescent="0.3">
      <c r="A1" s="99" t="s">
        <v>9</v>
      </c>
      <c r="B1" s="100" t="s">
        <v>146</v>
      </c>
      <c r="C1" s="101" t="s">
        <v>13</v>
      </c>
      <c r="D1" s="102" t="s">
        <v>24</v>
      </c>
      <c r="E1" s="103" t="s">
        <v>103</v>
      </c>
      <c r="F1" s="104" t="s">
        <v>143</v>
      </c>
      <c r="G1" s="104" t="s">
        <v>144</v>
      </c>
      <c r="H1" s="103" t="s">
        <v>2</v>
      </c>
      <c r="I1" s="105" t="s">
        <v>8</v>
      </c>
      <c r="J1" s="106" t="s">
        <v>104</v>
      </c>
      <c r="K1" s="103" t="s">
        <v>107</v>
      </c>
      <c r="L1" s="103" t="s">
        <v>3</v>
      </c>
      <c r="M1" s="103" t="s">
        <v>7</v>
      </c>
      <c r="N1" s="103" t="s">
        <v>4</v>
      </c>
      <c r="O1" s="103" t="s">
        <v>5</v>
      </c>
      <c r="P1" s="103" t="s">
        <v>6</v>
      </c>
      <c r="Q1" s="103" t="s">
        <v>1</v>
      </c>
    </row>
    <row r="2" spans="1:17" x14ac:dyDescent="0.35">
      <c r="A2" s="88">
        <v>417</v>
      </c>
      <c r="B2" s="110">
        <v>43663</v>
      </c>
      <c r="C2" s="111" t="s">
        <v>109</v>
      </c>
      <c r="D2" s="112" t="s">
        <v>108</v>
      </c>
      <c r="E2" s="3"/>
      <c r="F2" s="113">
        <v>1000</v>
      </c>
      <c r="G2" s="3"/>
      <c r="H2" s="2"/>
      <c r="I2" s="4"/>
      <c r="J2" s="2"/>
      <c r="K2" s="14"/>
      <c r="L2" s="2"/>
      <c r="M2" s="2"/>
      <c r="N2" s="2"/>
      <c r="O2" s="2"/>
      <c r="P2" s="2"/>
      <c r="Q2" s="2"/>
    </row>
    <row r="3" spans="1:17" x14ac:dyDescent="0.35">
      <c r="A3" s="88">
        <v>418</v>
      </c>
      <c r="B3" s="114">
        <v>43663</v>
      </c>
      <c r="C3" s="111" t="s">
        <v>115</v>
      </c>
      <c r="D3" s="112" t="s">
        <v>150</v>
      </c>
      <c r="E3" s="3"/>
      <c r="F3" s="3"/>
      <c r="G3" s="113">
        <v>-25</v>
      </c>
      <c r="H3" s="3"/>
      <c r="I3" s="3"/>
      <c r="J3" s="3"/>
      <c r="K3" s="3"/>
      <c r="L3" s="3"/>
      <c r="M3" s="3"/>
      <c r="N3" s="3"/>
      <c r="O3" s="3"/>
      <c r="P3" s="3"/>
      <c r="Q3" s="22"/>
    </row>
    <row r="4" spans="1:17" x14ac:dyDescent="0.35">
      <c r="A4" s="88">
        <v>419</v>
      </c>
      <c r="B4" s="7">
        <v>43663</v>
      </c>
      <c r="C4" s="61" t="s">
        <v>110</v>
      </c>
      <c r="D4" s="58" t="s">
        <v>145</v>
      </c>
      <c r="E4" s="3">
        <v>-280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2"/>
    </row>
    <row r="5" spans="1:17" ht="14.1" customHeight="1" x14ac:dyDescent="0.35">
      <c r="A5" s="90" t="s">
        <v>11</v>
      </c>
      <c r="B5" s="74"/>
      <c r="C5" s="62"/>
      <c r="D5" s="63"/>
      <c r="E5" s="5">
        <f>SUM(E2:E4)</f>
        <v>-280</v>
      </c>
      <c r="F5" s="5">
        <f t="shared" ref="F5:Q5" si="0">SUM(F2:F4)</f>
        <v>1000</v>
      </c>
      <c r="G5" s="5">
        <f t="shared" si="0"/>
        <v>-25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P5" s="5">
        <f t="shared" si="0"/>
        <v>0</v>
      </c>
      <c r="Q5" s="5">
        <f t="shared" si="0"/>
        <v>0</v>
      </c>
    </row>
    <row r="6" spans="1:17" ht="14.1" customHeight="1" x14ac:dyDescent="0.35">
      <c r="A6" s="88">
        <v>420</v>
      </c>
      <c r="B6" s="114">
        <v>43692</v>
      </c>
      <c r="C6" s="111" t="s">
        <v>109</v>
      </c>
      <c r="D6" s="112" t="s">
        <v>111</v>
      </c>
      <c r="E6" s="3"/>
      <c r="F6" s="113">
        <v>100</v>
      </c>
      <c r="G6" s="3"/>
      <c r="H6" s="3"/>
      <c r="I6" s="3"/>
      <c r="J6" s="3"/>
      <c r="K6" s="3"/>
      <c r="L6" s="3"/>
      <c r="M6" s="3"/>
      <c r="N6" s="3"/>
      <c r="O6" s="3"/>
      <c r="P6" s="3"/>
      <c r="Q6" s="22"/>
    </row>
    <row r="7" spans="1:17" ht="14.1" customHeight="1" x14ac:dyDescent="0.35">
      <c r="A7" s="88"/>
      <c r="B7" s="7"/>
      <c r="C7" s="58"/>
      <c r="D7" s="6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2"/>
    </row>
    <row r="8" spans="1:17" ht="14.1" customHeight="1" x14ac:dyDescent="0.35">
      <c r="A8" s="88"/>
      <c r="B8" s="7"/>
      <c r="C8" s="58"/>
      <c r="D8" s="6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2"/>
    </row>
    <row r="9" spans="1:17" ht="14.1" customHeight="1" x14ac:dyDescent="0.35">
      <c r="A9" s="88">
        <v>425</v>
      </c>
      <c r="B9" s="73">
        <v>43692</v>
      </c>
      <c r="C9" s="61" t="s">
        <v>125</v>
      </c>
      <c r="D9" s="61" t="s">
        <v>114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-70</v>
      </c>
    </row>
    <row r="10" spans="1:17" ht="14.1" customHeight="1" x14ac:dyDescent="0.35">
      <c r="A10" s="89">
        <v>426</v>
      </c>
      <c r="B10" s="73">
        <v>43878</v>
      </c>
      <c r="C10" s="61" t="s">
        <v>125</v>
      </c>
      <c r="D10" s="61" t="s">
        <v>159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70</v>
      </c>
    </row>
    <row r="11" spans="1:17" ht="14.1" customHeight="1" x14ac:dyDescent="0.35">
      <c r="A11" s="89"/>
      <c r="B11" s="7"/>
      <c r="C11" s="61"/>
      <c r="D11" s="6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2"/>
    </row>
    <row r="12" spans="1:17" ht="14.1" customHeight="1" x14ac:dyDescent="0.35">
      <c r="A12" s="89"/>
      <c r="B12" s="7"/>
      <c r="C12" s="61"/>
      <c r="D12" s="6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2"/>
    </row>
    <row r="13" spans="1:17" ht="14.1" customHeight="1" x14ac:dyDescent="0.35">
      <c r="A13" s="89"/>
      <c r="B13" s="7"/>
      <c r="C13" s="61"/>
      <c r="D13" s="6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2"/>
    </row>
    <row r="14" spans="1:17" ht="14.1" customHeight="1" x14ac:dyDescent="0.35">
      <c r="A14" s="89"/>
      <c r="B14" s="7"/>
      <c r="C14" s="61"/>
      <c r="D14" s="6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2"/>
    </row>
    <row r="15" spans="1:17" ht="14.1" customHeight="1" x14ac:dyDescent="0.35">
      <c r="A15" s="90" t="s">
        <v>12</v>
      </c>
      <c r="B15" s="74"/>
      <c r="C15" s="62"/>
      <c r="D15" s="63"/>
      <c r="E15" s="5">
        <f>SUM(E6:E14)</f>
        <v>0</v>
      </c>
      <c r="F15" s="5">
        <f t="shared" ref="F15:Q15" si="1">SUM(F6:F14)</f>
        <v>100</v>
      </c>
      <c r="G15" s="5">
        <f t="shared" si="1"/>
        <v>0</v>
      </c>
      <c r="H15" s="5">
        <f t="shared" si="1"/>
        <v>0</v>
      </c>
      <c r="I15" s="5">
        <f t="shared" si="1"/>
        <v>0</v>
      </c>
      <c r="J15" s="5">
        <f t="shared" si="1"/>
        <v>0</v>
      </c>
      <c r="K15" s="5">
        <f t="shared" si="1"/>
        <v>0</v>
      </c>
      <c r="L15" s="5">
        <f t="shared" si="1"/>
        <v>0</v>
      </c>
      <c r="M15" s="5">
        <f t="shared" si="1"/>
        <v>0</v>
      </c>
      <c r="N15" s="5">
        <f t="shared" si="1"/>
        <v>0</v>
      </c>
      <c r="O15" s="5">
        <f t="shared" si="1"/>
        <v>0</v>
      </c>
      <c r="P15" s="5">
        <f t="shared" si="1"/>
        <v>0</v>
      </c>
      <c r="Q15" s="5">
        <f t="shared" si="1"/>
        <v>0</v>
      </c>
    </row>
    <row r="16" spans="1:17" ht="14.1" customHeight="1" x14ac:dyDescent="0.35">
      <c r="A16" s="88">
        <v>430</v>
      </c>
      <c r="B16" s="7">
        <v>43708</v>
      </c>
      <c r="C16" s="111" t="s">
        <v>109</v>
      </c>
      <c r="D16" s="111" t="s">
        <v>147</v>
      </c>
      <c r="E16" s="3"/>
      <c r="F16" s="113">
        <v>1500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22"/>
    </row>
    <row r="17" spans="1:17" x14ac:dyDescent="0.35">
      <c r="A17" s="88">
        <v>431</v>
      </c>
      <c r="B17" s="7">
        <v>43715</v>
      </c>
      <c r="C17" s="61" t="s">
        <v>118</v>
      </c>
      <c r="D17" s="58" t="s">
        <v>148</v>
      </c>
      <c r="E17" s="3"/>
      <c r="F17" s="3"/>
      <c r="H17" s="3"/>
      <c r="I17" s="3"/>
      <c r="J17" s="3">
        <v>-350</v>
      </c>
      <c r="K17" s="3"/>
      <c r="L17" s="3"/>
      <c r="M17" s="3"/>
      <c r="N17" s="3"/>
      <c r="O17" s="3"/>
      <c r="P17" s="3"/>
      <c r="Q17" s="22"/>
    </row>
    <row r="18" spans="1:17" x14ac:dyDescent="0.35">
      <c r="A18" s="88">
        <v>432</v>
      </c>
      <c r="B18" s="7">
        <v>43720</v>
      </c>
      <c r="C18" s="58" t="s">
        <v>116</v>
      </c>
      <c r="D18" s="58" t="s">
        <v>152</v>
      </c>
      <c r="E18" s="3">
        <v>-270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2"/>
    </row>
    <row r="19" spans="1:17" ht="14.1" customHeight="1" x14ac:dyDescent="0.35">
      <c r="A19" s="88">
        <v>433</v>
      </c>
      <c r="B19" s="117">
        <v>43720</v>
      </c>
      <c r="C19" s="115" t="s">
        <v>117</v>
      </c>
      <c r="D19" s="118" t="s">
        <v>151</v>
      </c>
      <c r="E19" s="3"/>
      <c r="F19" s="3"/>
      <c r="G19" s="116">
        <v>-377.19</v>
      </c>
      <c r="H19" s="3"/>
      <c r="I19" s="3"/>
      <c r="J19" s="3"/>
      <c r="K19" s="3"/>
      <c r="L19" s="3"/>
      <c r="M19" s="3"/>
      <c r="N19" s="3"/>
      <c r="O19" s="3"/>
      <c r="P19" s="3"/>
      <c r="Q19" s="22"/>
    </row>
    <row r="20" spans="1:17" ht="14.1" customHeight="1" x14ac:dyDescent="0.35">
      <c r="A20" s="89">
        <v>434</v>
      </c>
      <c r="B20" s="7">
        <v>43729</v>
      </c>
      <c r="C20" s="58" t="s">
        <v>119</v>
      </c>
      <c r="D20" s="58" t="s">
        <v>120</v>
      </c>
      <c r="E20" s="3"/>
      <c r="F20" s="3"/>
      <c r="G20" s="3"/>
      <c r="H20" s="3"/>
      <c r="I20" s="3"/>
      <c r="J20" s="3"/>
      <c r="K20" s="3">
        <v>60</v>
      </c>
      <c r="L20" s="3"/>
      <c r="M20" s="3"/>
      <c r="N20" s="3"/>
      <c r="O20" s="3"/>
      <c r="P20" s="3"/>
      <c r="Q20" s="22"/>
    </row>
    <row r="21" spans="1:17" ht="14.1" customHeight="1" x14ac:dyDescent="0.35">
      <c r="A21" s="89"/>
      <c r="B21" s="7"/>
      <c r="C21" s="58"/>
      <c r="D21" s="5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2"/>
    </row>
    <row r="22" spans="1:17" ht="14.1" customHeight="1" x14ac:dyDescent="0.35">
      <c r="A22" s="90" t="s">
        <v>16</v>
      </c>
      <c r="B22" s="74"/>
      <c r="C22" s="62"/>
      <c r="D22" s="63"/>
      <c r="E22" s="5">
        <f t="shared" ref="E22:Q22" si="2">SUM(E16:E21)</f>
        <v>-270</v>
      </c>
      <c r="F22" s="5">
        <f t="shared" si="2"/>
        <v>1500</v>
      </c>
      <c r="G22" s="5">
        <f t="shared" si="2"/>
        <v>-377.19</v>
      </c>
      <c r="H22" s="5">
        <f t="shared" si="2"/>
        <v>0</v>
      </c>
      <c r="I22" s="5">
        <f t="shared" si="2"/>
        <v>0</v>
      </c>
      <c r="J22" s="5">
        <f t="shared" si="2"/>
        <v>-350</v>
      </c>
      <c r="K22" s="5">
        <f t="shared" si="2"/>
        <v>60</v>
      </c>
      <c r="L22" s="5">
        <f t="shared" si="2"/>
        <v>0</v>
      </c>
      <c r="M22" s="5">
        <f t="shared" si="2"/>
        <v>0</v>
      </c>
      <c r="N22" s="5">
        <f t="shared" si="2"/>
        <v>0</v>
      </c>
      <c r="O22" s="5">
        <f t="shared" si="2"/>
        <v>0</v>
      </c>
      <c r="P22" s="5">
        <f t="shared" si="2"/>
        <v>0</v>
      </c>
      <c r="Q22" s="5">
        <f t="shared" si="2"/>
        <v>0</v>
      </c>
    </row>
    <row r="23" spans="1:17" ht="14.1" customHeight="1" x14ac:dyDescent="0.35">
      <c r="A23" s="89">
        <v>448</v>
      </c>
      <c r="B23" s="7"/>
      <c r="C23" s="61"/>
      <c r="D23" s="58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2"/>
    </row>
    <row r="24" spans="1:17" x14ac:dyDescent="0.35">
      <c r="A24" s="89"/>
      <c r="B24" s="7"/>
      <c r="C24" s="58"/>
      <c r="D24" s="6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2"/>
    </row>
    <row r="25" spans="1:17" ht="14.1" customHeight="1" x14ac:dyDescent="0.35">
      <c r="A25" s="89"/>
      <c r="B25" s="73"/>
      <c r="C25" s="61"/>
      <c r="D25" s="6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2"/>
    </row>
    <row r="26" spans="1:17" ht="14.1" customHeight="1" x14ac:dyDescent="0.35">
      <c r="A26" s="90" t="s">
        <v>17</v>
      </c>
      <c r="B26" s="74"/>
      <c r="C26" s="62"/>
      <c r="D26" s="63"/>
      <c r="E26" s="5">
        <f t="shared" ref="E26:Q26" si="3">SUM(E23:E25)</f>
        <v>0</v>
      </c>
      <c r="F26" s="5">
        <f t="shared" si="3"/>
        <v>0</v>
      </c>
      <c r="G26" s="5">
        <f t="shared" si="3"/>
        <v>0</v>
      </c>
      <c r="H26" s="5">
        <f t="shared" si="3"/>
        <v>0</v>
      </c>
      <c r="I26" s="5">
        <f t="shared" si="3"/>
        <v>0</v>
      </c>
      <c r="J26" s="5">
        <f t="shared" si="3"/>
        <v>0</v>
      </c>
      <c r="K26" s="5">
        <f t="shared" si="3"/>
        <v>0</v>
      </c>
      <c r="L26" s="5">
        <f t="shared" si="3"/>
        <v>0</v>
      </c>
      <c r="M26" s="5">
        <f t="shared" si="3"/>
        <v>0</v>
      </c>
      <c r="N26" s="5">
        <f t="shared" si="3"/>
        <v>0</v>
      </c>
      <c r="O26" s="5">
        <f t="shared" si="3"/>
        <v>0</v>
      </c>
      <c r="P26" s="5">
        <f t="shared" si="3"/>
        <v>0</v>
      </c>
      <c r="Q26" s="5">
        <f t="shared" si="3"/>
        <v>0</v>
      </c>
    </row>
    <row r="27" spans="1:17" x14ac:dyDescent="0.35">
      <c r="A27" s="89">
        <v>452</v>
      </c>
      <c r="B27" s="73">
        <v>43789</v>
      </c>
      <c r="C27" s="61" t="s">
        <v>121</v>
      </c>
      <c r="D27" s="61" t="s">
        <v>122</v>
      </c>
      <c r="E27" s="3"/>
      <c r="F27" s="3"/>
      <c r="G27" s="3"/>
      <c r="H27" s="3"/>
      <c r="I27" s="3"/>
      <c r="J27" s="3">
        <v>-1000</v>
      </c>
      <c r="K27" s="3"/>
      <c r="L27" s="3"/>
      <c r="M27" s="3"/>
      <c r="N27" s="3"/>
      <c r="O27" s="3"/>
      <c r="P27" s="3"/>
      <c r="Q27" s="22"/>
    </row>
    <row r="28" spans="1:17" x14ac:dyDescent="0.35">
      <c r="A28" s="89">
        <v>453</v>
      </c>
      <c r="B28" s="73">
        <v>43789</v>
      </c>
      <c r="C28" s="58" t="s">
        <v>119</v>
      </c>
      <c r="D28" s="58" t="s">
        <v>120</v>
      </c>
      <c r="E28" s="3"/>
      <c r="F28" s="3"/>
      <c r="G28" s="3"/>
      <c r="H28" s="3"/>
      <c r="I28" s="3"/>
      <c r="J28" s="3"/>
      <c r="K28" s="3">
        <v>210</v>
      </c>
      <c r="L28" s="3"/>
      <c r="M28" s="3"/>
      <c r="N28" s="3"/>
      <c r="O28" s="3"/>
      <c r="P28" s="3"/>
      <c r="Q28" s="22"/>
    </row>
    <row r="29" spans="1:17" x14ac:dyDescent="0.35">
      <c r="A29" s="89"/>
      <c r="B29" s="73"/>
      <c r="C29" s="61"/>
      <c r="D29" s="6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2"/>
    </row>
    <row r="30" spans="1:17" ht="14.1" customHeight="1" x14ac:dyDescent="0.35">
      <c r="A30" s="90" t="s">
        <v>29</v>
      </c>
      <c r="B30" s="74"/>
      <c r="C30" s="62"/>
      <c r="D30" s="63"/>
      <c r="E30" s="5">
        <f t="shared" ref="E30:Q30" si="4">SUM(E27:E29)</f>
        <v>0</v>
      </c>
      <c r="F30" s="5">
        <f t="shared" si="4"/>
        <v>0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-1000</v>
      </c>
      <c r="K30" s="5">
        <f t="shared" si="4"/>
        <v>210</v>
      </c>
      <c r="L30" s="5">
        <f t="shared" si="4"/>
        <v>0</v>
      </c>
      <c r="M30" s="5">
        <f t="shared" si="4"/>
        <v>0</v>
      </c>
      <c r="N30" s="5">
        <f t="shared" si="4"/>
        <v>0</v>
      </c>
      <c r="O30" s="5">
        <f t="shared" si="4"/>
        <v>0</v>
      </c>
      <c r="P30" s="5">
        <f t="shared" si="4"/>
        <v>0</v>
      </c>
      <c r="Q30" s="5">
        <f t="shared" si="4"/>
        <v>0</v>
      </c>
    </row>
    <row r="31" spans="1:17" x14ac:dyDescent="0.35">
      <c r="A31" s="89"/>
      <c r="B31" s="73"/>
      <c r="C31" s="58"/>
      <c r="D31" s="5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2"/>
    </row>
    <row r="32" spans="1:17" ht="14.1" customHeight="1" x14ac:dyDescent="0.35">
      <c r="A32" s="89"/>
      <c r="B32" s="7"/>
      <c r="C32" s="58"/>
      <c r="D32" s="6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2"/>
    </row>
    <row r="33" spans="1:17" x14ac:dyDescent="0.35">
      <c r="A33" s="89"/>
      <c r="B33" s="73"/>
      <c r="C33" s="61"/>
      <c r="D33" s="6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2"/>
    </row>
    <row r="34" spans="1:17" ht="14.1" customHeight="1" x14ac:dyDescent="0.35">
      <c r="A34" s="90" t="s">
        <v>64</v>
      </c>
      <c r="B34" s="74"/>
      <c r="C34" s="62"/>
      <c r="D34" s="63"/>
      <c r="E34" s="5">
        <f>SUM(E31:E33)</f>
        <v>0</v>
      </c>
      <c r="F34" s="5">
        <f t="shared" ref="F34:Q34" si="5">SUM(F31:F33)</f>
        <v>0</v>
      </c>
      <c r="G34" s="5">
        <f t="shared" si="5"/>
        <v>0</v>
      </c>
      <c r="H34" s="5">
        <f t="shared" si="5"/>
        <v>0</v>
      </c>
      <c r="I34" s="5">
        <f t="shared" si="5"/>
        <v>0</v>
      </c>
      <c r="J34" s="5">
        <f t="shared" si="5"/>
        <v>0</v>
      </c>
      <c r="K34" s="5">
        <f t="shared" si="5"/>
        <v>0</v>
      </c>
      <c r="L34" s="5">
        <f t="shared" si="5"/>
        <v>0</v>
      </c>
      <c r="M34" s="5">
        <f t="shared" si="5"/>
        <v>0</v>
      </c>
      <c r="N34" s="5">
        <f t="shared" si="5"/>
        <v>0</v>
      </c>
      <c r="O34" s="5">
        <f t="shared" si="5"/>
        <v>0</v>
      </c>
      <c r="P34" s="5">
        <f t="shared" si="5"/>
        <v>0</v>
      </c>
      <c r="Q34" s="5">
        <f t="shared" si="5"/>
        <v>0</v>
      </c>
    </row>
    <row r="35" spans="1:17" ht="14.1" customHeight="1" x14ac:dyDescent="0.35">
      <c r="A35" s="89">
        <v>456</v>
      </c>
      <c r="B35" s="73">
        <v>43834</v>
      </c>
      <c r="C35" s="58" t="s">
        <v>112</v>
      </c>
      <c r="D35" s="61" t="s">
        <v>113</v>
      </c>
      <c r="E35" s="3">
        <v>-15.22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2"/>
    </row>
    <row r="36" spans="1:17" ht="14.1" customHeight="1" x14ac:dyDescent="0.35">
      <c r="A36" s="89">
        <v>457</v>
      </c>
      <c r="B36" s="73">
        <v>43834</v>
      </c>
      <c r="C36" s="58" t="s">
        <v>149</v>
      </c>
      <c r="D36" s="61" t="s">
        <v>123</v>
      </c>
      <c r="E36" s="3"/>
      <c r="F36" s="3"/>
      <c r="G36" s="3"/>
      <c r="H36" s="3"/>
      <c r="I36" s="3"/>
      <c r="J36" s="3"/>
      <c r="K36" s="3"/>
      <c r="L36" s="3"/>
      <c r="M36" s="3">
        <v>31</v>
      </c>
      <c r="N36" s="3"/>
      <c r="O36" s="3"/>
      <c r="P36" s="3"/>
      <c r="Q36" s="22"/>
    </row>
    <row r="37" spans="1:17" ht="14.1" customHeight="1" x14ac:dyDescent="0.35">
      <c r="A37" s="89">
        <v>458</v>
      </c>
      <c r="B37" s="73">
        <v>43834</v>
      </c>
      <c r="C37" s="58" t="s">
        <v>153</v>
      </c>
      <c r="D37" s="61" t="s">
        <v>154</v>
      </c>
      <c r="E37" s="3"/>
      <c r="F37" s="3"/>
      <c r="G37" s="3"/>
      <c r="H37" s="3"/>
      <c r="I37" s="3"/>
      <c r="J37" s="3"/>
      <c r="K37" s="3"/>
      <c r="L37" s="3">
        <v>-31</v>
      </c>
      <c r="M37" s="3"/>
      <c r="N37" s="3"/>
      <c r="O37" s="3"/>
      <c r="P37" s="3"/>
      <c r="Q37" s="22"/>
    </row>
    <row r="38" spans="1:17" ht="14.1" customHeight="1" x14ac:dyDescent="0.35">
      <c r="A38" s="89">
        <v>459</v>
      </c>
      <c r="B38" s="73">
        <v>43838</v>
      </c>
      <c r="C38" s="58" t="s">
        <v>119</v>
      </c>
      <c r="D38" s="58" t="s">
        <v>120</v>
      </c>
      <c r="E38" s="3"/>
      <c r="F38" s="3"/>
      <c r="G38" s="3"/>
      <c r="H38" s="3"/>
      <c r="I38" s="3"/>
      <c r="J38" s="3"/>
      <c r="K38" s="3">
        <v>430</v>
      </c>
      <c r="L38" s="3"/>
      <c r="M38" s="3"/>
      <c r="N38" s="3"/>
      <c r="O38" s="3"/>
      <c r="P38" s="3"/>
      <c r="Q38" s="22"/>
    </row>
    <row r="39" spans="1:17" ht="14.1" customHeight="1" x14ac:dyDescent="0.35">
      <c r="A39" s="89"/>
      <c r="B39" s="73"/>
      <c r="C39" s="58"/>
      <c r="D39" s="6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2"/>
    </row>
    <row r="40" spans="1:17" ht="14.1" customHeight="1" x14ac:dyDescent="0.35">
      <c r="A40" s="90" t="s">
        <v>65</v>
      </c>
      <c r="B40" s="74"/>
      <c r="C40" s="62"/>
      <c r="D40" s="63"/>
      <c r="E40" s="5">
        <f t="shared" ref="E40:Q40" si="6">SUM(E35:E39)</f>
        <v>-15.22</v>
      </c>
      <c r="F40" s="5">
        <f t="shared" si="6"/>
        <v>0</v>
      </c>
      <c r="G40" s="5">
        <f t="shared" si="6"/>
        <v>0</v>
      </c>
      <c r="H40" s="5">
        <f t="shared" si="6"/>
        <v>0</v>
      </c>
      <c r="I40" s="5">
        <f t="shared" si="6"/>
        <v>0</v>
      </c>
      <c r="J40" s="5">
        <f t="shared" si="6"/>
        <v>0</v>
      </c>
      <c r="K40" s="5">
        <f t="shared" si="6"/>
        <v>430</v>
      </c>
      <c r="L40" s="5">
        <f t="shared" si="6"/>
        <v>-31</v>
      </c>
      <c r="M40" s="5">
        <f t="shared" si="6"/>
        <v>31</v>
      </c>
      <c r="N40" s="5">
        <f t="shared" si="6"/>
        <v>0</v>
      </c>
      <c r="O40" s="5">
        <f t="shared" si="6"/>
        <v>0</v>
      </c>
      <c r="P40" s="5">
        <f t="shared" si="6"/>
        <v>0</v>
      </c>
      <c r="Q40" s="5">
        <f t="shared" si="6"/>
        <v>0</v>
      </c>
    </row>
    <row r="41" spans="1:17" ht="14.1" customHeight="1" x14ac:dyDescent="0.35">
      <c r="A41" s="89">
        <v>462</v>
      </c>
      <c r="B41" s="73">
        <v>43868</v>
      </c>
      <c r="C41" s="61" t="s">
        <v>125</v>
      </c>
      <c r="D41" s="61" t="s">
        <v>114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2">
        <v>-180</v>
      </c>
    </row>
    <row r="42" spans="1:17" ht="14.1" customHeight="1" x14ac:dyDescent="0.35">
      <c r="A42" s="89">
        <v>463</v>
      </c>
      <c r="B42" s="73">
        <v>43878</v>
      </c>
      <c r="C42" s="61" t="s">
        <v>125</v>
      </c>
      <c r="D42" s="61" t="s">
        <v>159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2">
        <v>180</v>
      </c>
    </row>
    <row r="43" spans="1:17" ht="14.1" customHeight="1" x14ac:dyDescent="0.35">
      <c r="A43" s="89">
        <v>464</v>
      </c>
      <c r="B43" s="73">
        <v>43878</v>
      </c>
      <c r="C43" s="58" t="s">
        <v>119</v>
      </c>
      <c r="D43" s="58" t="s">
        <v>120</v>
      </c>
      <c r="E43" s="3"/>
      <c r="F43" s="3"/>
      <c r="G43" s="3"/>
      <c r="H43" s="3"/>
      <c r="I43" s="3"/>
      <c r="J43" s="3"/>
      <c r="K43" s="3">
        <v>130</v>
      </c>
      <c r="L43" s="3"/>
      <c r="M43" s="3"/>
      <c r="N43" s="3"/>
      <c r="O43" s="3"/>
      <c r="P43" s="3"/>
      <c r="Q43" s="22"/>
    </row>
    <row r="44" spans="1:17" ht="14.1" customHeight="1" x14ac:dyDescent="0.35">
      <c r="A44" s="89">
        <v>465</v>
      </c>
      <c r="B44" s="73">
        <v>43878</v>
      </c>
      <c r="C44" s="58" t="s">
        <v>126</v>
      </c>
      <c r="D44" s="61" t="s">
        <v>124</v>
      </c>
      <c r="F44" s="3"/>
      <c r="G44" s="3"/>
      <c r="H44" s="3">
        <v>-36.07</v>
      </c>
      <c r="I44" s="3"/>
      <c r="J44" s="3"/>
      <c r="K44" s="3"/>
      <c r="L44" s="3"/>
      <c r="M44" s="3"/>
      <c r="N44" s="3"/>
      <c r="O44" s="3"/>
      <c r="P44" s="3"/>
      <c r="Q44" s="22"/>
    </row>
    <row r="45" spans="1:17" ht="14.1" customHeight="1" x14ac:dyDescent="0.35">
      <c r="A45" s="89">
        <v>466</v>
      </c>
      <c r="B45" s="73">
        <v>43878</v>
      </c>
      <c r="C45" s="58" t="s">
        <v>127</v>
      </c>
      <c r="D45" s="61" t="s">
        <v>128</v>
      </c>
      <c r="E45" s="3">
        <v>-90.97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2"/>
    </row>
    <row r="46" spans="1:17" ht="14.1" customHeight="1" x14ac:dyDescent="0.35">
      <c r="A46" s="89">
        <v>467</v>
      </c>
      <c r="B46" s="73">
        <v>43880</v>
      </c>
      <c r="C46" s="58" t="s">
        <v>129</v>
      </c>
      <c r="D46" s="61" t="s">
        <v>124</v>
      </c>
      <c r="F46" s="3"/>
      <c r="G46" s="3"/>
      <c r="H46" s="3">
        <v>-20.399999999999999</v>
      </c>
      <c r="I46" s="3"/>
      <c r="J46" s="3"/>
      <c r="K46" s="3"/>
      <c r="L46" s="3"/>
      <c r="M46" s="3"/>
      <c r="N46" s="3"/>
      <c r="O46" s="3"/>
      <c r="P46" s="3"/>
      <c r="Q46" s="22"/>
    </row>
    <row r="47" spans="1:17" x14ac:dyDescent="0.35">
      <c r="A47" s="89">
        <v>468</v>
      </c>
      <c r="B47" s="73">
        <v>43880</v>
      </c>
      <c r="C47" s="59" t="s">
        <v>131</v>
      </c>
      <c r="D47" s="59" t="s">
        <v>130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500</v>
      </c>
      <c r="P47" s="3"/>
      <c r="Q47" s="22"/>
    </row>
    <row r="48" spans="1:17" ht="14.1" customHeight="1" x14ac:dyDescent="0.35">
      <c r="A48" s="89">
        <v>469</v>
      </c>
      <c r="B48" s="73">
        <v>43880</v>
      </c>
      <c r="C48" s="58" t="s">
        <v>119</v>
      </c>
      <c r="D48" s="58" t="s">
        <v>120</v>
      </c>
      <c r="F48" s="3"/>
      <c r="G48" s="3"/>
      <c r="H48" s="3"/>
      <c r="I48" s="3"/>
      <c r="J48" s="3"/>
      <c r="K48" s="3">
        <v>210</v>
      </c>
      <c r="L48" s="3"/>
      <c r="M48" s="3"/>
      <c r="N48" s="3"/>
      <c r="O48" s="3"/>
      <c r="P48" s="3"/>
      <c r="Q48" s="22"/>
    </row>
    <row r="49" spans="1:17" ht="14.1" customHeight="1" x14ac:dyDescent="0.35">
      <c r="A49" s="89">
        <v>470</v>
      </c>
      <c r="B49" s="73">
        <v>43880</v>
      </c>
      <c r="C49" s="59" t="s">
        <v>132</v>
      </c>
      <c r="D49" s="59" t="s">
        <v>133</v>
      </c>
      <c r="E49" s="3">
        <v>-200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2"/>
    </row>
    <row r="50" spans="1:17" ht="14.1" customHeight="1" x14ac:dyDescent="0.35">
      <c r="A50" s="89"/>
      <c r="B50" s="73"/>
      <c r="C50" s="58"/>
      <c r="D50" s="6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2"/>
    </row>
    <row r="51" spans="1:17" ht="14.1" customHeight="1" x14ac:dyDescent="0.35">
      <c r="A51" s="89"/>
      <c r="B51" s="73"/>
      <c r="C51" s="58"/>
      <c r="D51" s="6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2"/>
    </row>
    <row r="52" spans="1:17" ht="14.1" customHeight="1" x14ac:dyDescent="0.35">
      <c r="A52" s="90" t="s">
        <v>66</v>
      </c>
      <c r="B52" s="74"/>
      <c r="C52" s="62"/>
      <c r="D52" s="63"/>
      <c r="E52" s="5">
        <f>SUM(E41:E51)</f>
        <v>-290.97000000000003</v>
      </c>
      <c r="F52" s="5">
        <f t="shared" ref="F52:Q52" si="7">SUM(F41:F51)</f>
        <v>0</v>
      </c>
      <c r="G52" s="5">
        <f t="shared" si="7"/>
        <v>0</v>
      </c>
      <c r="H52" s="5">
        <f t="shared" si="7"/>
        <v>-56.47</v>
      </c>
      <c r="I52" s="5">
        <f t="shared" si="7"/>
        <v>0</v>
      </c>
      <c r="J52" s="5">
        <f t="shared" si="7"/>
        <v>0</v>
      </c>
      <c r="K52" s="5">
        <f t="shared" si="7"/>
        <v>340</v>
      </c>
      <c r="L52" s="5">
        <f t="shared" si="7"/>
        <v>0</v>
      </c>
      <c r="M52" s="5">
        <f t="shared" si="7"/>
        <v>0</v>
      </c>
      <c r="N52" s="5">
        <f t="shared" si="7"/>
        <v>0</v>
      </c>
      <c r="O52" s="5">
        <f t="shared" si="7"/>
        <v>500</v>
      </c>
      <c r="P52" s="5">
        <f t="shared" si="7"/>
        <v>0</v>
      </c>
      <c r="Q52" s="5">
        <f t="shared" si="7"/>
        <v>0</v>
      </c>
    </row>
    <row r="53" spans="1:17" ht="14.1" customHeight="1" x14ac:dyDescent="0.35">
      <c r="A53" s="89">
        <f>A49+1</f>
        <v>471</v>
      </c>
      <c r="B53" s="73">
        <v>43908</v>
      </c>
      <c r="C53" s="61" t="s">
        <v>118</v>
      </c>
      <c r="D53" s="61" t="s">
        <v>134</v>
      </c>
      <c r="E53" s="3"/>
      <c r="F53" s="3"/>
      <c r="G53" s="3"/>
      <c r="H53" s="3"/>
      <c r="I53" s="3"/>
      <c r="J53" s="3">
        <v>-1000</v>
      </c>
      <c r="K53" s="3"/>
      <c r="L53" s="3"/>
      <c r="M53" s="3"/>
      <c r="N53" s="3"/>
      <c r="O53" s="3"/>
      <c r="P53" s="3"/>
      <c r="Q53" s="22"/>
    </row>
    <row r="54" spans="1:17" x14ac:dyDescent="0.35">
      <c r="A54" s="89">
        <f t="shared" ref="A54:A57" si="8">A53+1</f>
        <v>472</v>
      </c>
      <c r="B54" s="73">
        <v>43908</v>
      </c>
      <c r="C54" s="61" t="s">
        <v>118</v>
      </c>
      <c r="D54" s="61" t="s">
        <v>135</v>
      </c>
      <c r="E54" s="3"/>
      <c r="F54" s="3"/>
      <c r="G54" s="3"/>
      <c r="H54" s="3"/>
      <c r="I54" s="3"/>
      <c r="J54" s="3">
        <v>-2500</v>
      </c>
      <c r="K54" s="3"/>
      <c r="L54" s="3"/>
      <c r="M54" s="3"/>
      <c r="N54" s="3"/>
      <c r="O54" s="3"/>
      <c r="P54" s="3"/>
      <c r="Q54" s="22"/>
    </row>
    <row r="55" spans="1:17" x14ac:dyDescent="0.35">
      <c r="A55" s="89">
        <f t="shared" si="8"/>
        <v>473</v>
      </c>
      <c r="B55" s="73">
        <v>43908</v>
      </c>
      <c r="C55" s="61" t="s">
        <v>118</v>
      </c>
      <c r="D55" s="61" t="s">
        <v>136</v>
      </c>
      <c r="E55" s="3"/>
      <c r="F55" s="3"/>
      <c r="G55" s="3"/>
      <c r="H55" s="3"/>
      <c r="I55" s="3"/>
      <c r="J55" s="3">
        <v>-2500</v>
      </c>
      <c r="K55" s="3"/>
      <c r="L55" s="3"/>
      <c r="M55" s="3"/>
      <c r="N55" s="3"/>
      <c r="O55" s="3"/>
      <c r="P55" s="3"/>
      <c r="Q55" s="22"/>
    </row>
    <row r="56" spans="1:17" ht="14.1" customHeight="1" x14ac:dyDescent="0.35">
      <c r="A56" s="89">
        <f t="shared" si="8"/>
        <v>474</v>
      </c>
      <c r="B56" s="73">
        <v>43908</v>
      </c>
      <c r="C56" s="61" t="s">
        <v>118</v>
      </c>
      <c r="D56" s="61" t="s">
        <v>137</v>
      </c>
      <c r="E56" s="3"/>
      <c r="F56" s="3"/>
      <c r="G56" s="3"/>
      <c r="H56" s="3"/>
      <c r="I56" s="3"/>
      <c r="J56" s="3">
        <v>-3000</v>
      </c>
      <c r="K56" s="3"/>
      <c r="L56" s="3"/>
      <c r="M56" s="3"/>
      <c r="N56" s="3"/>
      <c r="O56" s="3"/>
      <c r="P56" s="3"/>
      <c r="Q56" s="22"/>
    </row>
    <row r="57" spans="1:17" ht="14.1" customHeight="1" x14ac:dyDescent="0.35">
      <c r="A57" s="89">
        <f t="shared" si="8"/>
        <v>475</v>
      </c>
      <c r="B57" s="73">
        <v>43908</v>
      </c>
      <c r="C57" s="61" t="s">
        <v>118</v>
      </c>
      <c r="D57" s="61" t="s">
        <v>138</v>
      </c>
      <c r="E57" s="3"/>
      <c r="F57" s="3"/>
      <c r="G57" s="3"/>
      <c r="H57" s="3"/>
      <c r="I57" s="3"/>
      <c r="J57" s="3">
        <v>-1000</v>
      </c>
      <c r="K57" s="3"/>
      <c r="L57" s="3"/>
      <c r="M57" s="3"/>
      <c r="N57" s="3"/>
      <c r="O57" s="3"/>
      <c r="P57" s="3"/>
      <c r="Q57" s="22"/>
    </row>
    <row r="58" spans="1:17" x14ac:dyDescent="0.35">
      <c r="A58" s="89"/>
      <c r="B58" s="73"/>
      <c r="C58" s="61"/>
      <c r="D58" s="5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2"/>
    </row>
    <row r="59" spans="1:17" ht="14.1" customHeight="1" x14ac:dyDescent="0.35">
      <c r="A59" s="90" t="s">
        <v>67</v>
      </c>
      <c r="B59" s="74"/>
      <c r="C59" s="62"/>
      <c r="D59" s="63"/>
      <c r="E59" s="5">
        <f t="shared" ref="E59:Q59" si="9">SUM(E53:E58)</f>
        <v>0</v>
      </c>
      <c r="F59" s="5">
        <f t="shared" si="9"/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119">
        <f t="shared" si="9"/>
        <v>-10000</v>
      </c>
      <c r="K59" s="5">
        <f t="shared" si="9"/>
        <v>0</v>
      </c>
      <c r="L59" s="5">
        <f t="shared" si="9"/>
        <v>0</v>
      </c>
      <c r="M59" s="5">
        <f t="shared" si="9"/>
        <v>0</v>
      </c>
      <c r="N59" s="5">
        <f t="shared" si="9"/>
        <v>0</v>
      </c>
      <c r="O59" s="5">
        <f t="shared" si="9"/>
        <v>0</v>
      </c>
      <c r="P59" s="5">
        <f t="shared" si="9"/>
        <v>0</v>
      </c>
      <c r="Q59" s="5">
        <f t="shared" si="9"/>
        <v>0</v>
      </c>
    </row>
    <row r="60" spans="1:17" ht="14.1" customHeight="1" x14ac:dyDescent="0.35">
      <c r="A60" s="89">
        <v>483</v>
      </c>
      <c r="B60" s="73">
        <v>43929</v>
      </c>
      <c r="C60" s="58" t="s">
        <v>119</v>
      </c>
      <c r="D60" s="58" t="s">
        <v>120</v>
      </c>
      <c r="E60" s="3"/>
      <c r="F60" s="3"/>
      <c r="G60" s="3"/>
      <c r="H60" s="3"/>
      <c r="I60" s="3"/>
      <c r="J60" s="3"/>
      <c r="K60" s="3">
        <v>30</v>
      </c>
      <c r="L60" s="3"/>
      <c r="M60" s="3"/>
      <c r="N60" s="3"/>
      <c r="O60" s="3"/>
      <c r="P60" s="3"/>
      <c r="Q60" s="22"/>
    </row>
    <row r="61" spans="1:17" x14ac:dyDescent="0.35">
      <c r="A61" s="89">
        <f t="shared" ref="A61" si="10">A60+1</f>
        <v>484</v>
      </c>
      <c r="B61" s="73">
        <v>43936</v>
      </c>
      <c r="C61" s="58" t="s">
        <v>139</v>
      </c>
      <c r="D61" s="58" t="s">
        <v>120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22</v>
      </c>
      <c r="P61" s="3"/>
      <c r="Q61" s="22"/>
    </row>
    <row r="62" spans="1:17" x14ac:dyDescent="0.35">
      <c r="A62" s="89"/>
      <c r="B62" s="73"/>
      <c r="C62" s="58"/>
      <c r="D62" s="6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2"/>
    </row>
    <row r="63" spans="1:17" x14ac:dyDescent="0.35">
      <c r="A63" s="89"/>
      <c r="B63" s="73"/>
      <c r="C63" s="58"/>
      <c r="D63" s="6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2"/>
    </row>
    <row r="64" spans="1:17" ht="14.1" customHeight="1" x14ac:dyDescent="0.35">
      <c r="A64" s="89"/>
      <c r="B64" s="73"/>
      <c r="C64" s="58"/>
      <c r="D64" s="6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2"/>
    </row>
    <row r="65" spans="1:17" ht="14.1" customHeight="1" x14ac:dyDescent="0.35">
      <c r="A65" s="90" t="s">
        <v>68</v>
      </c>
      <c r="B65" s="74"/>
      <c r="C65" s="62"/>
      <c r="D65" s="63"/>
      <c r="E65" s="5">
        <f t="shared" ref="E65:Q65" si="11">SUM(E60:E64)</f>
        <v>0</v>
      </c>
      <c r="F65" s="5">
        <f t="shared" si="11"/>
        <v>0</v>
      </c>
      <c r="G65" s="5">
        <f t="shared" si="11"/>
        <v>0</v>
      </c>
      <c r="H65" s="5">
        <f t="shared" si="11"/>
        <v>0</v>
      </c>
      <c r="I65" s="5">
        <f t="shared" si="11"/>
        <v>0</v>
      </c>
      <c r="J65" s="5">
        <f t="shared" si="11"/>
        <v>0</v>
      </c>
      <c r="K65" s="5">
        <f t="shared" si="11"/>
        <v>30</v>
      </c>
      <c r="L65" s="5">
        <f t="shared" si="11"/>
        <v>0</v>
      </c>
      <c r="M65" s="5">
        <f t="shared" si="11"/>
        <v>0</v>
      </c>
      <c r="N65" s="5">
        <f t="shared" si="11"/>
        <v>0</v>
      </c>
      <c r="O65" s="5">
        <f t="shared" si="11"/>
        <v>22</v>
      </c>
      <c r="P65" s="5">
        <f t="shared" si="11"/>
        <v>0</v>
      </c>
      <c r="Q65" s="5">
        <f t="shared" si="11"/>
        <v>0</v>
      </c>
    </row>
    <row r="66" spans="1:17" x14ac:dyDescent="0.35">
      <c r="A66" s="89"/>
      <c r="B66" s="73"/>
      <c r="C66" s="59"/>
      <c r="D66" s="5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2"/>
    </row>
    <row r="67" spans="1:17" x14ac:dyDescent="0.35">
      <c r="A67" s="89"/>
      <c r="B67" s="73"/>
      <c r="C67" s="58"/>
      <c r="D67" s="6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2"/>
    </row>
    <row r="68" spans="1:17" x14ac:dyDescent="0.35">
      <c r="A68" s="89"/>
      <c r="B68" s="73"/>
      <c r="C68" s="59"/>
      <c r="D68" s="5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2"/>
    </row>
    <row r="69" spans="1:17" x14ac:dyDescent="0.35">
      <c r="A69" s="89"/>
      <c r="B69" s="73"/>
      <c r="C69" s="58"/>
      <c r="D69" s="6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2"/>
    </row>
    <row r="70" spans="1:17" ht="14.1" customHeight="1" x14ac:dyDescent="0.35">
      <c r="A70" s="89"/>
      <c r="B70" s="73"/>
      <c r="C70" s="58"/>
      <c r="D70" s="6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2"/>
    </row>
    <row r="71" spans="1:17" ht="14.1" customHeight="1" x14ac:dyDescent="0.35">
      <c r="A71" s="89"/>
      <c r="B71" s="73"/>
      <c r="C71" s="58"/>
      <c r="D71" s="6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2"/>
    </row>
    <row r="72" spans="1:17" ht="14.1" customHeight="1" x14ac:dyDescent="0.35">
      <c r="A72" s="89"/>
      <c r="B72" s="73"/>
      <c r="C72" s="59"/>
      <c r="D72" s="6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2"/>
    </row>
    <row r="73" spans="1:17" ht="14.1" customHeight="1" x14ac:dyDescent="0.35">
      <c r="A73" s="90" t="s">
        <v>69</v>
      </c>
      <c r="B73" s="74"/>
      <c r="C73" s="62"/>
      <c r="D73" s="63"/>
      <c r="E73" s="5">
        <f>SUM(E66:E72)</f>
        <v>0</v>
      </c>
      <c r="F73" s="5">
        <f t="shared" ref="F73:Q73" si="12">SUM(F66:F72)</f>
        <v>0</v>
      </c>
      <c r="G73" s="5">
        <f t="shared" si="12"/>
        <v>0</v>
      </c>
      <c r="H73" s="5">
        <f t="shared" si="12"/>
        <v>0</v>
      </c>
      <c r="I73" s="5">
        <f t="shared" si="12"/>
        <v>0</v>
      </c>
      <c r="J73" s="5">
        <f t="shared" si="12"/>
        <v>0</v>
      </c>
      <c r="K73" s="5">
        <f t="shared" si="12"/>
        <v>0</v>
      </c>
      <c r="L73" s="5">
        <f t="shared" si="12"/>
        <v>0</v>
      </c>
      <c r="M73" s="5">
        <f t="shared" si="12"/>
        <v>0</v>
      </c>
      <c r="N73" s="5">
        <f t="shared" si="12"/>
        <v>0</v>
      </c>
      <c r="O73" s="5">
        <f t="shared" si="12"/>
        <v>0</v>
      </c>
      <c r="P73" s="5">
        <f t="shared" si="12"/>
        <v>0</v>
      </c>
      <c r="Q73" s="5">
        <f t="shared" si="12"/>
        <v>0</v>
      </c>
    </row>
    <row r="74" spans="1:17" ht="14.1" customHeight="1" x14ac:dyDescent="0.35">
      <c r="A74" s="89">
        <v>497</v>
      </c>
      <c r="B74" s="73">
        <v>43996</v>
      </c>
      <c r="C74" s="58" t="s">
        <v>142</v>
      </c>
      <c r="D74" s="60" t="s">
        <v>141</v>
      </c>
      <c r="E74" s="3">
        <v>-125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2"/>
    </row>
    <row r="75" spans="1:17" ht="14.1" customHeight="1" x14ac:dyDescent="0.35">
      <c r="A75" s="89"/>
      <c r="B75" s="73"/>
      <c r="C75" s="109"/>
      <c r="D75" s="59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2"/>
    </row>
    <row r="76" spans="1:17" x14ac:dyDescent="0.35">
      <c r="A76" s="89"/>
      <c r="B76" s="73"/>
      <c r="C76" s="58"/>
      <c r="D76" s="6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2"/>
    </row>
    <row r="77" spans="1:17" ht="14.1" customHeight="1" x14ac:dyDescent="0.35">
      <c r="A77" s="89"/>
      <c r="B77" s="73"/>
      <c r="C77" s="109"/>
      <c r="D77" s="5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2"/>
    </row>
    <row r="78" spans="1:17" ht="14.1" customHeight="1" x14ac:dyDescent="0.35">
      <c r="A78" s="89"/>
      <c r="B78" s="73"/>
      <c r="C78" s="59"/>
      <c r="D78" s="6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2"/>
    </row>
    <row r="79" spans="1:17" ht="14.1" customHeight="1" x14ac:dyDescent="0.35">
      <c r="A79" s="89"/>
      <c r="B79" s="73"/>
      <c r="C79" s="59"/>
      <c r="D79" s="6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2"/>
    </row>
    <row r="80" spans="1:17" ht="14.1" customHeight="1" x14ac:dyDescent="0.35">
      <c r="A80" s="90" t="s">
        <v>70</v>
      </c>
      <c r="B80" s="74"/>
      <c r="C80" s="62"/>
      <c r="D80" s="63"/>
      <c r="E80" s="5">
        <f>SUM(E74:E79)</f>
        <v>-125</v>
      </c>
      <c r="F80" s="5">
        <f t="shared" ref="F80:Q80" si="13">SUM(F74:F79)</f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</row>
    <row r="81" spans="1:17" ht="12.7" thickBot="1" x14ac:dyDescent="0.4">
      <c r="F81" s="18"/>
      <c r="G81" s="18"/>
    </row>
    <row r="82" spans="1:17" s="10" customFormat="1" ht="20.100000000000001" customHeight="1" thickTop="1" thickBot="1" x14ac:dyDescent="0.4">
      <c r="A82" s="92" t="s">
        <v>15</v>
      </c>
      <c r="B82" s="76"/>
      <c r="C82" s="66" t="s">
        <v>0</v>
      </c>
      <c r="D82" s="67"/>
      <c r="E82" s="39">
        <f>E73+E65+E59+E52+E40+E52+E80+E34+E30+E26+E22+E15+E5</f>
        <v>-1272.1600000000001</v>
      </c>
      <c r="F82" s="97">
        <f>F73+F65+F58+F52+F40+F59+F80+F34+F30+F26+F22+F15+F5</f>
        <v>2600</v>
      </c>
      <c r="G82" s="97">
        <f>G73+G65+G58+G52+G40+G59+G80+G34+G30+G26+G22+G15+G5</f>
        <v>-402.19</v>
      </c>
      <c r="H82" s="39">
        <f>H73+H65+H59+H52+H40+H52+H80+H34+H30+H26+H22+H15+H5</f>
        <v>-112.94</v>
      </c>
      <c r="I82" s="39">
        <f>I73+I65+I59+I52+I40+I52+I80+I34+I30+I26+I22+I15+I5</f>
        <v>0</v>
      </c>
      <c r="J82" s="39">
        <f>J73+J65+J59+J52+J40+J52+J80+J34+J30+J26+J22+J15+J5</f>
        <v>-11350</v>
      </c>
      <c r="K82" s="38">
        <f>K80+K73+K65+K59+K52+K40+K59+K34+K30+K26+K22+K15+K5</f>
        <v>1070</v>
      </c>
      <c r="L82" s="25">
        <f t="shared" ref="L82:Q82" si="14">L73+L65+L59+L52+L40+L59+L80+L34+L30+L26+L22+L15+L5</f>
        <v>-31</v>
      </c>
      <c r="M82" s="25">
        <f t="shared" si="14"/>
        <v>31</v>
      </c>
      <c r="N82" s="25">
        <f t="shared" si="14"/>
        <v>0</v>
      </c>
      <c r="O82" s="38">
        <f t="shared" si="14"/>
        <v>522</v>
      </c>
      <c r="P82" s="39">
        <f t="shared" si="14"/>
        <v>0</v>
      </c>
      <c r="Q82" s="38">
        <f t="shared" si="14"/>
        <v>0</v>
      </c>
    </row>
    <row r="83" spans="1:17" ht="12" customHeight="1" thickTop="1" thickBot="1" x14ac:dyDescent="0.4"/>
    <row r="84" spans="1:17" s="10" customFormat="1" ht="20.100000000000001" customHeight="1" thickTop="1" thickBot="1" x14ac:dyDescent="0.4">
      <c r="A84" s="93" t="s">
        <v>14</v>
      </c>
      <c r="B84" s="77"/>
      <c r="C84" s="66" t="s">
        <v>0</v>
      </c>
      <c r="D84" s="68" t="s">
        <v>28</v>
      </c>
      <c r="E84" s="13"/>
      <c r="F84" s="17">
        <f>IF((F82+G82)&gt;0,(F82+G82),"")</f>
        <v>2197.81</v>
      </c>
      <c r="G84" s="21"/>
      <c r="H84" s="12"/>
      <c r="I84" s="12"/>
      <c r="J84" s="12"/>
      <c r="K84" s="12"/>
      <c r="L84" s="12"/>
      <c r="M84" s="12"/>
      <c r="N84" s="12"/>
      <c r="O84" s="12"/>
      <c r="P84" s="12"/>
      <c r="Q84" s="24"/>
    </row>
    <row r="85" spans="1:17" s="10" customFormat="1" ht="14.25" customHeight="1" thickTop="1" x14ac:dyDescent="0.35">
      <c r="A85" s="94"/>
      <c r="B85" s="78"/>
      <c r="C85" s="69"/>
      <c r="D85" s="70"/>
      <c r="E85" s="53" t="s">
        <v>93</v>
      </c>
      <c r="F85" s="54" t="s">
        <v>90</v>
      </c>
      <c r="G85" s="55" t="s">
        <v>98</v>
      </c>
      <c r="H85" s="53" t="s">
        <v>94</v>
      </c>
      <c r="I85" s="53" t="s">
        <v>99</v>
      </c>
      <c r="J85" s="53" t="s">
        <v>100</v>
      </c>
      <c r="K85" s="53" t="s">
        <v>101</v>
      </c>
      <c r="L85" s="53" t="s">
        <v>92</v>
      </c>
      <c r="M85" s="12"/>
      <c r="N85" s="12"/>
      <c r="O85" s="12"/>
      <c r="P85" s="12"/>
      <c r="Q85" s="24"/>
    </row>
    <row r="86" spans="1:17" s="10" customFormat="1" ht="14.25" customHeight="1" x14ac:dyDescent="0.35">
      <c r="A86" s="94"/>
      <c r="B86" s="78"/>
      <c r="C86" s="69"/>
      <c r="D86" s="70"/>
      <c r="E86" s="70"/>
      <c r="F86" s="70"/>
      <c r="G86" s="70"/>
      <c r="H86" s="70"/>
      <c r="I86" s="70"/>
      <c r="J86" s="70"/>
      <c r="K86" s="70"/>
      <c r="L86" s="70"/>
      <c r="M86" s="12"/>
      <c r="N86" s="12"/>
      <c r="O86" s="12"/>
      <c r="P86" s="12"/>
      <c r="Q86" s="24"/>
    </row>
    <row r="88" spans="1:17" ht="22" x14ac:dyDescent="0.6">
      <c r="D88" s="120" t="s">
        <v>157</v>
      </c>
      <c r="H88" s="120" t="s">
        <v>157</v>
      </c>
    </row>
    <row r="90" spans="1:17" s="10" customFormat="1" ht="14.25" customHeight="1" x14ac:dyDescent="0.35">
      <c r="A90" s="94"/>
      <c r="B90" s="78"/>
      <c r="C90" s="69"/>
      <c r="D90" s="70" t="s">
        <v>76</v>
      </c>
      <c r="E90" s="12"/>
      <c r="F90" s="33"/>
      <c r="G90"/>
      <c r="H90" s="34" t="s">
        <v>77</v>
      </c>
      <c r="I90" s="12"/>
      <c r="J90" s="12"/>
      <c r="K90" s="12"/>
      <c r="L90" s="12"/>
      <c r="M90" s="12"/>
      <c r="N90" s="12"/>
      <c r="O90" s="12"/>
      <c r="P90" s="12"/>
      <c r="Q90" s="24"/>
    </row>
    <row r="91" spans="1:17" x14ac:dyDescent="0.35">
      <c r="D91" s="71" t="s">
        <v>75</v>
      </c>
      <c r="E91" s="20"/>
      <c r="F91">
        <v>0</v>
      </c>
      <c r="H91" s="20" t="s">
        <v>78</v>
      </c>
      <c r="K91" s="28" t="s">
        <v>158</v>
      </c>
      <c r="L91" s="20" t="s">
        <v>106</v>
      </c>
    </row>
    <row r="92" spans="1:17" x14ac:dyDescent="0.35">
      <c r="D92" s="71" t="s">
        <v>91</v>
      </c>
      <c r="E92" s="29"/>
      <c r="F92" s="42">
        <f>K82</f>
        <v>1070</v>
      </c>
      <c r="G92" s="20" t="s">
        <v>101</v>
      </c>
      <c r="H92" s="50" t="s">
        <v>79</v>
      </c>
      <c r="I92" s="51"/>
      <c r="J92" s="51"/>
      <c r="K92" s="48">
        <f>F98</f>
        <v>3789.81</v>
      </c>
    </row>
    <row r="93" spans="1:17" x14ac:dyDescent="0.35">
      <c r="D93" s="61" t="s">
        <v>160</v>
      </c>
      <c r="E93" s="108">
        <f>F82+G82</f>
        <v>2197.81</v>
      </c>
      <c r="F93" s="29"/>
      <c r="G93" s="20" t="s">
        <v>90</v>
      </c>
      <c r="H93" s="35" t="s">
        <v>80</v>
      </c>
      <c r="K93" s="19">
        <v>0</v>
      </c>
    </row>
    <row r="94" spans="1:17" x14ac:dyDescent="0.35">
      <c r="D94" s="61"/>
      <c r="E94" s="32"/>
      <c r="F94" s="29"/>
      <c r="H94" s="20" t="s">
        <v>81</v>
      </c>
      <c r="K94" s="19">
        <v>0</v>
      </c>
    </row>
    <row r="95" spans="1:17" ht="12.7" thickBot="1" x14ac:dyDescent="0.4">
      <c r="A95" s="95"/>
      <c r="B95" s="79"/>
      <c r="D95" s="61" t="s">
        <v>5</v>
      </c>
      <c r="E95" s="43">
        <f>O82</f>
        <v>522</v>
      </c>
      <c r="F95" s="29"/>
      <c r="H95" s="52" t="s">
        <v>82</v>
      </c>
      <c r="I95" s="52"/>
      <c r="J95" s="52"/>
      <c r="K95" s="81">
        <f>SUM(K91:K94)</f>
        <v>3789.81</v>
      </c>
    </row>
    <row r="96" spans="1:17" ht="12.7" thickTop="1" x14ac:dyDescent="0.35">
      <c r="D96" s="61" t="s">
        <v>71</v>
      </c>
      <c r="E96" s="31">
        <v>0</v>
      </c>
      <c r="F96" s="32">
        <f>SUM(E93:E96)</f>
        <v>2719.81</v>
      </c>
      <c r="H96" s="36" t="s">
        <v>89</v>
      </c>
      <c r="I96" s="37"/>
      <c r="J96" s="37"/>
      <c r="K96" s="86"/>
    </row>
    <row r="97" spans="4:14" x14ac:dyDescent="0.35">
      <c r="D97" s="71" t="s">
        <v>72</v>
      </c>
      <c r="E97" s="29"/>
      <c r="F97" s="30">
        <f>F92+F96</f>
        <v>3789.81</v>
      </c>
      <c r="H97" s="20" t="s">
        <v>83</v>
      </c>
      <c r="K97" s="19">
        <v>0</v>
      </c>
    </row>
    <row r="98" spans="4:14" x14ac:dyDescent="0.35">
      <c r="D98" s="72" t="s">
        <v>73</v>
      </c>
      <c r="E98" s="49"/>
      <c r="F98" s="47">
        <f>F97</f>
        <v>3789.81</v>
      </c>
      <c r="H98" s="20" t="s">
        <v>86</v>
      </c>
      <c r="K98" s="82">
        <f>E82+G82+H82+I82+J82+P82</f>
        <v>-13137.29</v>
      </c>
      <c r="L98" s="40" t="s">
        <v>140</v>
      </c>
      <c r="M98" s="41"/>
      <c r="N98" s="19"/>
    </row>
    <row r="99" spans="4:14" x14ac:dyDescent="0.35">
      <c r="D99" s="71" t="s">
        <v>74</v>
      </c>
      <c r="E99" s="29"/>
      <c r="F99" s="29">
        <v>0</v>
      </c>
      <c r="H99" s="20" t="s">
        <v>85</v>
      </c>
      <c r="K99" s="19">
        <v>0</v>
      </c>
    </row>
    <row r="100" spans="4:14" x14ac:dyDescent="0.35">
      <c r="E100" s="29"/>
      <c r="F100" s="29"/>
      <c r="H100" s="20" t="s">
        <v>84</v>
      </c>
      <c r="K100" s="28">
        <v>0</v>
      </c>
      <c r="L100" s="20"/>
    </row>
    <row r="101" spans="4:14" ht="12.7" thickBot="1" x14ac:dyDescent="0.4">
      <c r="E101" s="29"/>
      <c r="F101" s="29"/>
      <c r="H101" s="52" t="s">
        <v>88</v>
      </c>
      <c r="I101" s="52"/>
      <c r="J101" s="52"/>
      <c r="K101" s="87">
        <f>SUM(K97:K100)</f>
        <v>-13137.29</v>
      </c>
    </row>
    <row r="102" spans="4:14" ht="12.7" thickTop="1" x14ac:dyDescent="0.35">
      <c r="H102" s="20" t="s">
        <v>87</v>
      </c>
      <c r="K102" s="28">
        <f>K95+K101</f>
        <v>-9347.4800000000014</v>
      </c>
      <c r="L102" s="20" t="s">
        <v>95</v>
      </c>
    </row>
    <row r="103" spans="4:14" ht="9" customHeight="1" thickBot="1" x14ac:dyDescent="0.4">
      <c r="K103" s="19"/>
    </row>
    <row r="104" spans="4:14" x14ac:dyDescent="0.35">
      <c r="J104" s="44" t="s">
        <v>96</v>
      </c>
      <c r="K104" s="83"/>
    </row>
    <row r="105" spans="4:14" ht="6" customHeight="1" x14ac:dyDescent="0.35">
      <c r="J105" s="45"/>
      <c r="K105" s="84"/>
    </row>
    <row r="106" spans="4:14" ht="12.7" thickBot="1" x14ac:dyDescent="0.4">
      <c r="F106" s="19"/>
      <c r="J106" s="46" t="s">
        <v>97</v>
      </c>
      <c r="K106" s="85"/>
    </row>
    <row r="107" spans="4:14" ht="6" customHeight="1" x14ac:dyDescent="0.35"/>
    <row r="112" spans="4:14" x14ac:dyDescent="0.35">
      <c r="F112" s="19"/>
    </row>
    <row r="113" spans="1:3" ht="34" x14ac:dyDescent="0.35">
      <c r="C113" s="56" t="s">
        <v>156</v>
      </c>
    </row>
    <row r="117" spans="1:3" ht="36" customHeight="1" x14ac:dyDescent="0.35">
      <c r="A117" s="96"/>
      <c r="B117" s="80"/>
      <c r="C117" s="57" t="s">
        <v>102</v>
      </c>
    </row>
    <row r="121" spans="1:3" ht="34" x14ac:dyDescent="0.9">
      <c r="C121" s="98" t="s">
        <v>155</v>
      </c>
    </row>
    <row r="122" spans="1:3" ht="34" x14ac:dyDescent="0.35">
      <c r="C122" s="57" t="s">
        <v>105</v>
      </c>
    </row>
  </sheetData>
  <phoneticPr fontId="2" type="noConversion"/>
  <printOptions gridLines="1"/>
  <pageMargins left="0.25" right="0.25" top="0.75" bottom="0.4" header="0.5" footer="0.2"/>
  <pageSetup scale="98" pageOrder="overThenDown" orientation="landscape" horizontalDpi="300" verticalDpi="300" r:id="rId1"/>
  <headerFooter>
    <oddHeader xml:space="preserve">&amp;LRev. T Pugh           &amp;14 Assembly 1635&amp;C &amp;14 2024-2025 Expense Revenue Tracking&amp;10 &amp;R&amp;14            &amp;10                </oddHeader>
    <oddFooter>&amp;L&amp;F&amp;C                    &amp;P</oddFooter>
  </headerFooter>
  <rowBreaks count="2" manualBreakCount="2">
    <brk id="85" max="16383" man="1"/>
    <brk id="107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AF8E-F21A-4731-816F-B23831051490}">
  <dimension ref="A1:E20"/>
  <sheetViews>
    <sheetView workbookViewId="0">
      <selection activeCell="C10" sqref="C10"/>
    </sheetView>
  </sheetViews>
  <sheetFormatPr defaultRowHeight="12.35" x14ac:dyDescent="0.35"/>
  <cols>
    <col min="2" max="2" width="25.62890625" customWidth="1"/>
    <col min="3" max="3" width="26.1015625" customWidth="1"/>
    <col min="4" max="4" width="13.1015625" customWidth="1"/>
    <col min="5" max="5" width="30.3671875" customWidth="1"/>
  </cols>
  <sheetData>
    <row r="1" spans="1:5" ht="24.7" x14ac:dyDescent="0.35">
      <c r="A1" s="6" t="s">
        <v>10</v>
      </c>
      <c r="B1" s="9" t="s">
        <v>13</v>
      </c>
      <c r="C1" s="1" t="s">
        <v>19</v>
      </c>
      <c r="D1" s="14" t="s">
        <v>20</v>
      </c>
      <c r="E1" s="14" t="s">
        <v>21</v>
      </c>
    </row>
    <row r="2" spans="1:5" ht="14.1" customHeight="1" x14ac:dyDescent="0.35">
      <c r="A2" s="7">
        <v>42244</v>
      </c>
      <c r="B2" s="8" t="s">
        <v>18</v>
      </c>
      <c r="C2" s="11" t="s">
        <v>22</v>
      </c>
      <c r="D2" s="3">
        <v>10</v>
      </c>
      <c r="E2" s="3"/>
    </row>
    <row r="3" spans="1:5" ht="14.1" customHeight="1" x14ac:dyDescent="0.35">
      <c r="A3" s="7">
        <v>42244</v>
      </c>
      <c r="B3" s="8" t="s">
        <v>18</v>
      </c>
      <c r="C3" s="11" t="s">
        <v>22</v>
      </c>
      <c r="D3" s="3">
        <v>10</v>
      </c>
      <c r="E3" s="3"/>
    </row>
    <row r="4" spans="1:5" ht="14.1" customHeight="1" x14ac:dyDescent="0.35">
      <c r="A4" s="7">
        <v>42244</v>
      </c>
      <c r="B4" s="8" t="s">
        <v>18</v>
      </c>
      <c r="C4" s="11" t="s">
        <v>22</v>
      </c>
      <c r="D4" s="3">
        <v>10</v>
      </c>
      <c r="E4" s="3"/>
    </row>
    <row r="5" spans="1:5" ht="14.1" customHeight="1" x14ac:dyDescent="0.35">
      <c r="A5" s="7">
        <v>42244</v>
      </c>
      <c r="B5" s="8" t="s">
        <v>18</v>
      </c>
      <c r="C5" s="11" t="s">
        <v>23</v>
      </c>
      <c r="D5" s="3">
        <v>50</v>
      </c>
      <c r="E5" s="3"/>
    </row>
    <row r="6" spans="1:5" ht="14.1" customHeight="1" x14ac:dyDescent="0.35">
      <c r="A6" s="7">
        <v>42256</v>
      </c>
      <c r="B6" s="8" t="s">
        <v>18</v>
      </c>
      <c r="C6" s="11" t="s">
        <v>25</v>
      </c>
      <c r="D6" s="3">
        <v>25</v>
      </c>
      <c r="E6" s="3"/>
    </row>
    <row r="7" spans="1:5" ht="14.1" customHeight="1" x14ac:dyDescent="0.35">
      <c r="A7" s="7">
        <v>42256</v>
      </c>
      <c r="B7" s="8" t="s">
        <v>18</v>
      </c>
      <c r="C7" s="11" t="s">
        <v>26</v>
      </c>
      <c r="D7" s="3">
        <v>25</v>
      </c>
      <c r="E7" s="3"/>
    </row>
    <row r="8" spans="1:5" ht="14.1" customHeight="1" x14ac:dyDescent="0.35">
      <c r="A8" s="7">
        <v>42256</v>
      </c>
      <c r="B8" s="8" t="s">
        <v>18</v>
      </c>
      <c r="C8" s="11" t="s">
        <v>26</v>
      </c>
      <c r="D8" s="3">
        <v>25</v>
      </c>
      <c r="E8" s="3"/>
    </row>
    <row r="9" spans="1:5" ht="14.1" customHeight="1" x14ac:dyDescent="0.35">
      <c r="A9" s="7">
        <v>42256</v>
      </c>
      <c r="B9" s="8" t="s">
        <v>18</v>
      </c>
      <c r="C9" s="11" t="s">
        <v>27</v>
      </c>
      <c r="D9" s="3"/>
      <c r="E9" s="3"/>
    </row>
    <row r="10" spans="1:5" ht="14.1" customHeight="1" x14ac:dyDescent="0.35">
      <c r="A10" s="7">
        <v>42256</v>
      </c>
      <c r="B10" s="8" t="s">
        <v>18</v>
      </c>
      <c r="C10" s="11"/>
      <c r="D10" s="3"/>
      <c r="E10" s="3"/>
    </row>
    <row r="11" spans="1:5" ht="14.1" customHeight="1" x14ac:dyDescent="0.35">
      <c r="A11" s="7">
        <v>42256</v>
      </c>
      <c r="B11" s="8" t="s">
        <v>18</v>
      </c>
      <c r="C11" s="11"/>
      <c r="D11" s="3"/>
      <c r="E11" s="3"/>
    </row>
    <row r="12" spans="1:5" ht="14.1" customHeight="1" x14ac:dyDescent="0.35">
      <c r="A12" s="7"/>
      <c r="B12" s="15"/>
      <c r="C12" s="16"/>
      <c r="D12" s="3"/>
      <c r="E12" s="3"/>
    </row>
    <row r="13" spans="1:5" ht="14.1" customHeight="1" x14ac:dyDescent="0.35">
      <c r="A13" s="7"/>
      <c r="B13" s="15"/>
      <c r="C13" s="16"/>
      <c r="D13" s="3"/>
      <c r="E13" s="3"/>
    </row>
    <row r="14" spans="1:5" ht="14.1" customHeight="1" x14ac:dyDescent="0.35">
      <c r="A14" s="7"/>
      <c r="B14" s="15"/>
      <c r="C14" s="16"/>
      <c r="D14" s="3"/>
      <c r="E14" s="3"/>
    </row>
    <row r="15" spans="1:5" ht="14.1" customHeight="1" x14ac:dyDescent="0.35">
      <c r="A15" s="7"/>
      <c r="B15" s="15"/>
      <c r="C15" s="16"/>
      <c r="D15" s="3"/>
      <c r="E15" s="3"/>
    </row>
    <row r="16" spans="1:5" ht="14.1" customHeight="1" x14ac:dyDescent="0.35">
      <c r="A16" s="7"/>
      <c r="B16" s="15"/>
      <c r="C16" s="16"/>
      <c r="D16" s="3"/>
      <c r="E16" s="3"/>
    </row>
    <row r="17" spans="1:5" ht="14.1" customHeight="1" x14ac:dyDescent="0.35">
      <c r="A17" s="7"/>
      <c r="B17" s="15"/>
      <c r="C17" s="16"/>
      <c r="D17" s="3"/>
      <c r="E17" s="3"/>
    </row>
    <row r="18" spans="1:5" ht="14.1" customHeight="1" x14ac:dyDescent="0.35">
      <c r="A18" s="7"/>
      <c r="B18" s="15"/>
      <c r="C18" s="16"/>
      <c r="D18" s="3"/>
      <c r="E18" s="3"/>
    </row>
    <row r="19" spans="1:5" ht="14.1" customHeight="1" x14ac:dyDescent="0.35">
      <c r="A19" s="7"/>
      <c r="B19" s="15"/>
      <c r="C19" s="16"/>
      <c r="D19" s="3"/>
      <c r="E19" s="3"/>
    </row>
    <row r="20" spans="1:5" ht="14.1" customHeight="1" x14ac:dyDescent="0.35">
      <c r="A20" s="7"/>
      <c r="B20" s="15"/>
      <c r="C20" s="16"/>
      <c r="D20" s="3"/>
      <c r="E20" s="3"/>
    </row>
  </sheetData>
  <pageMargins left="0.7" right="0.7" top="0.75" bottom="0.5" header="0.5" footer="0.3"/>
  <pageSetup orientation="landscape" r:id="rId1"/>
  <headerFooter>
    <oddHeader>&amp;LT Pugh          &amp;14Assembly 1635&amp;C&amp;14Gift Certificates</oddHeader>
    <oddFooter>&amp;L&amp;F&amp;C&amp;P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3D80-63A8-44C1-B306-6B26197DE87C}">
  <dimension ref="A1:H15"/>
  <sheetViews>
    <sheetView workbookViewId="0">
      <selection activeCell="H16" sqref="H16"/>
    </sheetView>
  </sheetViews>
  <sheetFormatPr defaultRowHeight="12.35" x14ac:dyDescent="0.35"/>
  <cols>
    <col min="1" max="1" width="9" style="26"/>
    <col min="5" max="5" width="9" style="19"/>
  </cols>
  <sheetData>
    <row r="1" spans="1:8" x14ac:dyDescent="0.35">
      <c r="A1" s="27" t="s">
        <v>32</v>
      </c>
      <c r="B1" s="20" t="s">
        <v>33</v>
      </c>
      <c r="C1" s="20" t="s">
        <v>34</v>
      </c>
      <c r="D1" s="20" t="s">
        <v>35</v>
      </c>
      <c r="E1" s="28" t="s">
        <v>36</v>
      </c>
      <c r="F1" s="20" t="s">
        <v>37</v>
      </c>
      <c r="G1" s="20" t="s">
        <v>44</v>
      </c>
    </row>
    <row r="2" spans="1:8" x14ac:dyDescent="0.35">
      <c r="A2" s="26">
        <v>42330</v>
      </c>
      <c r="B2" s="20" t="s">
        <v>30</v>
      </c>
      <c r="C2" s="20" t="s">
        <v>31</v>
      </c>
      <c r="D2">
        <v>3402176</v>
      </c>
      <c r="E2" s="19">
        <v>30</v>
      </c>
      <c r="F2">
        <v>2218</v>
      </c>
      <c r="G2">
        <v>88</v>
      </c>
    </row>
    <row r="3" spans="1:8" x14ac:dyDescent="0.35">
      <c r="A3" s="26">
        <v>42331</v>
      </c>
      <c r="B3" s="20" t="s">
        <v>38</v>
      </c>
      <c r="C3" s="20" t="s">
        <v>39</v>
      </c>
      <c r="D3">
        <v>4430395</v>
      </c>
      <c r="E3" s="19">
        <v>30</v>
      </c>
      <c r="F3">
        <v>5902</v>
      </c>
      <c r="G3">
        <v>88</v>
      </c>
    </row>
    <row r="4" spans="1:8" x14ac:dyDescent="0.35">
      <c r="A4" s="26">
        <v>42332</v>
      </c>
      <c r="B4" s="20" t="s">
        <v>40</v>
      </c>
      <c r="C4" s="20" t="s">
        <v>41</v>
      </c>
      <c r="D4">
        <v>4563646</v>
      </c>
      <c r="E4" s="19">
        <v>30</v>
      </c>
      <c r="F4">
        <v>4986</v>
      </c>
      <c r="G4">
        <v>88</v>
      </c>
    </row>
    <row r="5" spans="1:8" x14ac:dyDescent="0.35">
      <c r="A5" s="26">
        <v>42332</v>
      </c>
      <c r="B5" s="20" t="s">
        <v>42</v>
      </c>
      <c r="C5" s="20" t="s">
        <v>43</v>
      </c>
      <c r="D5">
        <v>4508834</v>
      </c>
      <c r="E5" s="19">
        <v>30</v>
      </c>
      <c r="F5">
        <v>999</v>
      </c>
      <c r="G5">
        <v>88</v>
      </c>
    </row>
    <row r="6" spans="1:8" x14ac:dyDescent="0.35">
      <c r="A6" s="26">
        <v>42332</v>
      </c>
      <c r="B6" s="20" t="s">
        <v>45</v>
      </c>
      <c r="C6" s="20" t="s">
        <v>46</v>
      </c>
      <c r="D6">
        <v>4037588</v>
      </c>
      <c r="E6" s="19">
        <v>30</v>
      </c>
      <c r="F6">
        <v>9996</v>
      </c>
      <c r="G6">
        <v>88</v>
      </c>
    </row>
    <row r="7" spans="1:8" x14ac:dyDescent="0.35">
      <c r="A7" s="26">
        <v>42332</v>
      </c>
      <c r="B7" s="20" t="s">
        <v>47</v>
      </c>
      <c r="C7" s="20" t="s">
        <v>48</v>
      </c>
      <c r="D7">
        <v>2724565</v>
      </c>
      <c r="E7" s="19">
        <v>30</v>
      </c>
      <c r="F7">
        <v>9114</v>
      </c>
      <c r="G7">
        <v>88</v>
      </c>
    </row>
    <row r="8" spans="1:8" x14ac:dyDescent="0.35">
      <c r="A8" s="26">
        <v>42334</v>
      </c>
      <c r="B8" s="20" t="s">
        <v>49</v>
      </c>
      <c r="C8" t="s">
        <v>50</v>
      </c>
      <c r="D8">
        <v>4184444</v>
      </c>
      <c r="E8" s="19">
        <v>30</v>
      </c>
      <c r="F8">
        <v>7878</v>
      </c>
      <c r="G8">
        <v>88</v>
      </c>
    </row>
    <row r="9" spans="1:8" x14ac:dyDescent="0.35">
      <c r="A9" s="26">
        <v>42338</v>
      </c>
      <c r="B9" s="20" t="s">
        <v>51</v>
      </c>
      <c r="C9" s="20" t="s">
        <v>52</v>
      </c>
      <c r="D9">
        <v>3426915</v>
      </c>
      <c r="E9" s="19">
        <v>30</v>
      </c>
      <c r="F9">
        <v>1573</v>
      </c>
      <c r="G9">
        <v>88</v>
      </c>
    </row>
    <row r="10" spans="1:8" x14ac:dyDescent="0.35">
      <c r="A10" s="26">
        <v>42338</v>
      </c>
      <c r="B10" s="20" t="s">
        <v>53</v>
      </c>
      <c r="C10" s="20" t="s">
        <v>54</v>
      </c>
      <c r="D10">
        <v>4954192</v>
      </c>
      <c r="E10" s="19">
        <v>30</v>
      </c>
      <c r="F10">
        <v>1302</v>
      </c>
      <c r="G10">
        <v>88</v>
      </c>
      <c r="H10" s="19">
        <f>SUM(E2:E10)</f>
        <v>270</v>
      </c>
    </row>
    <row r="11" spans="1:8" x14ac:dyDescent="0.35">
      <c r="A11" s="26">
        <v>42337</v>
      </c>
      <c r="B11" s="20" t="s">
        <v>55</v>
      </c>
      <c r="C11" s="20" t="s">
        <v>56</v>
      </c>
      <c r="D11">
        <v>4673046</v>
      </c>
      <c r="E11" s="19">
        <v>30</v>
      </c>
      <c r="F11">
        <v>6133</v>
      </c>
      <c r="G11">
        <v>89</v>
      </c>
    </row>
    <row r="12" spans="1:8" x14ac:dyDescent="0.35">
      <c r="A12" s="26">
        <v>42337</v>
      </c>
      <c r="B12" s="20" t="s">
        <v>57</v>
      </c>
      <c r="C12" s="20" t="s">
        <v>58</v>
      </c>
      <c r="D12">
        <v>4617040</v>
      </c>
      <c r="E12" s="19">
        <v>30</v>
      </c>
      <c r="F12">
        <v>3145</v>
      </c>
      <c r="G12">
        <v>89</v>
      </c>
    </row>
    <row r="13" spans="1:8" x14ac:dyDescent="0.35">
      <c r="A13" s="26">
        <v>42337</v>
      </c>
      <c r="B13" s="20" t="s">
        <v>59</v>
      </c>
      <c r="C13" s="20" t="s">
        <v>60</v>
      </c>
      <c r="D13">
        <v>4423197</v>
      </c>
      <c r="E13" s="19">
        <v>30</v>
      </c>
      <c r="F13">
        <v>4964</v>
      </c>
      <c r="G13">
        <v>89</v>
      </c>
    </row>
    <row r="14" spans="1:8" x14ac:dyDescent="0.35">
      <c r="A14" s="26">
        <v>42338</v>
      </c>
      <c r="B14" s="20" t="s">
        <v>61</v>
      </c>
      <c r="C14" s="20" t="s">
        <v>62</v>
      </c>
      <c r="D14">
        <v>4508843</v>
      </c>
      <c r="E14" s="19">
        <v>30</v>
      </c>
      <c r="F14">
        <v>8385</v>
      </c>
      <c r="G14">
        <v>89</v>
      </c>
    </row>
    <row r="15" spans="1:8" x14ac:dyDescent="0.35">
      <c r="A15" s="26">
        <v>42339</v>
      </c>
      <c r="B15" s="20" t="s">
        <v>49</v>
      </c>
      <c r="C15" s="20" t="s">
        <v>63</v>
      </c>
      <c r="D15">
        <v>3265894</v>
      </c>
      <c r="E15" s="19">
        <v>30</v>
      </c>
      <c r="F15">
        <v>152</v>
      </c>
      <c r="G15">
        <v>89</v>
      </c>
      <c r="H15" s="19">
        <f>SUM(E11:E15)</f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Vouchers</vt:lpstr>
      <vt:lpstr>GiftCertificates</vt:lpstr>
      <vt:lpstr>Dues Paid</vt:lpstr>
      <vt:lpstr>Vouchers!Print_Titles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larrieu</dc:creator>
  <cp:lastModifiedBy>George Samrow</cp:lastModifiedBy>
  <cp:lastPrinted>2024-06-25T14:49:21Z</cp:lastPrinted>
  <dcterms:created xsi:type="dcterms:W3CDTF">2018-11-20T14:37:59Z</dcterms:created>
  <dcterms:modified xsi:type="dcterms:W3CDTF">2024-06-25T15:11:55Z</dcterms:modified>
</cp:coreProperties>
</file>