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book.xml" ContentType="application/vnd.openxmlformats-officedocument.spreadsheetml.sheet.main+xml"/>
  <Override PartName="/xl/media/image41.wmf" ContentType="image/x-wmf"/>
  <Override PartName="/xl/media/image36.wmf" ContentType="image/x-wmf"/>
  <Override PartName="/xl/media/image42.wmf" ContentType="image/x-wmf"/>
  <Override PartName="/xl/media/image37.wmf" ContentType="image/x-wmf"/>
  <Override PartName="/xl/media/image43.wmf" ContentType="image/x-wmf"/>
  <Override PartName="/xl/media/image38.wmf" ContentType="image/x-wmf"/>
  <Override PartName="/xl/media/image44.wmf" ContentType="image/x-wmf"/>
  <Override PartName="/xl/media/image39.wmf" ContentType="image/x-wmf"/>
  <Override PartName="/xl/media/image40.wmf" ContentType="image/x-wmf"/>
  <Override PartName="/xl/media/image45.wmf" ContentType="image/x-wmf"/>
  <Override PartName="/xl/media/image46.wmf" ContentType="image/x-wmf"/>
  <Override PartName="/xl/media/image47.wmf" ContentType="image/x-wmf"/>
  <Override PartName="/xl/media/image48.wmf" ContentType="image/x-wmf"/>
  <Override PartName="/xl/media/image49.wmf" ContentType="image/x-wmf"/>
  <Override PartName="/xl/media/image50.wmf" ContentType="image/x-wmf"/>
  <Override PartName="/xl/media/image51.wmf" ContentType="image/x-wmf"/>
  <Override PartName="/xl/media/image52.wmf" ContentType="image/x-wmf"/>
  <Override PartName="/xl/media/image53.wmf" ContentType="image/x-wmf"/>
  <Override PartName="/xl/media/image54.wmf" ContentType="image/x-wmf"/>
  <Override PartName="/xl/media/image55.wmf" ContentType="image/x-wmf"/>
  <Override PartName="/xl/media/image56.wmf" ContentType="image/x-wmf"/>
  <Override PartName="/xl/media/image57.wmf" ContentType="image/x-wmf"/>
  <Override PartName="/xl/media/image58.wmf" ContentType="image/x-wmf"/>
  <Override PartName="/xl/media/image59.wmf" ContentType="image/x-wmf"/>
  <Override PartName="/xl/media/image60.wmf" ContentType="image/x-wmf"/>
  <Override PartName="/xl/media/image61.wmf" ContentType="image/x-wmf"/>
  <Override PartName="/xl/media/image62.wmf" ContentType="image/x-wmf"/>
  <Override PartName="/xl/media/image63.wmf" ContentType="image/x-wmf"/>
  <Override PartName="/xl/media/image64.wmf" ContentType="image/x-wmf"/>
  <Override PartName="/xl/media/image65.wmf" ContentType="image/x-wmf"/>
  <Override PartName="/xl/media/image66.wmf" ContentType="image/x-wmf"/>
  <Override PartName="/xl/media/image67.wmf" ContentType="image/x-wmf"/>
  <Override PartName="/xl/media/image68.wmf" ContentType="image/x-wmf"/>
  <Override PartName="/xl/media/image69.wmf" ContentType="image/x-wmf"/>
  <Override PartName="/xl/media/image70.wmf" ContentType="image/x-wmf"/>
  <Override PartName="/xl/sharedStrings.xml" ContentType="application/vnd.openxmlformats-officedocument.spreadsheetml.sharedString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X bar s Chart" sheetId="1" state="visible" r:id="rId2"/>
    <sheet name="X bar R Chart (2)" sheetId="2" state="visible" r:id="rId3"/>
    <sheet name="X bar Float R Chart (3)" sheetId="3" state="visible" r:id="rId4"/>
  </sheets>
  <definedNames>
    <definedName function="false" hidden="false" localSheetId="2" name="_xlnm.Print_Area" vbProcedure="false">'X bar Float R Chart (3)'!$A$1:$Z$50</definedName>
    <definedName function="false" hidden="false" localSheetId="1" name="_xlnm.Print_Area" vbProcedure="false">'X bar R Chart (2)'!$A$1:$Y$54</definedName>
    <definedName function="false" hidden="false" localSheetId="0" name="_xlnm.Print_Area" vbProcedure="false">'X bar s Chart'!$A$1:$Z$53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<sst xmlns="http://schemas.openxmlformats.org/spreadsheetml/2006/main" count="170" uniqueCount="62">
  <si>
    <t xml:space="preserve">Part : </t>
  </si>
  <si>
    <t xml:space="preserve">Characteristic :</t>
  </si>
  <si>
    <t xml:space="preserve">Specification :</t>
  </si>
  <si>
    <t xml:space="preserve"> +</t>
  </si>
  <si>
    <t xml:space="preserve">Upper Tolerance</t>
  </si>
  <si>
    <t xml:space="preserve">Date</t>
  </si>
  <si>
    <t xml:space="preserve">Partnumber:</t>
  </si>
  <si>
    <t xml:space="preserve">Tensile</t>
  </si>
  <si>
    <t xml:space="preserve">(kN)</t>
  </si>
  <si>
    <t xml:space="preserve"> - </t>
  </si>
  <si>
    <t xml:space="preserve">Lower Tolerance</t>
  </si>
  <si>
    <t xml:space="preserve">  Átlag    -3*s:</t>
  </si>
  <si>
    <r>
      <rPr>
        <sz val="10"/>
        <rFont val="Arial CE"/>
        <family val="0"/>
        <charset val="238"/>
      </rPr>
      <t xml:space="preserve">s</t>
    </r>
    <r>
      <rPr>
        <vertAlign val="subscript"/>
        <sz val="10"/>
        <rFont val="Arial CE"/>
        <family val="2"/>
        <charset val="238"/>
      </rPr>
      <t xml:space="preserve">átlag</t>
    </r>
  </si>
  <si>
    <t xml:space="preserve">  Átlag    :</t>
  </si>
  <si>
    <t xml:space="preserve">Átlag R:</t>
  </si>
  <si>
    <r>
      <rPr>
        <b val="true"/>
        <sz val="10"/>
        <rFont val="Arial CE"/>
        <family val="0"/>
        <charset val="238"/>
      </rPr>
      <t xml:space="preserve">x</t>
    </r>
    <r>
      <rPr>
        <b val="true"/>
        <vertAlign val="subscript"/>
        <sz val="10"/>
        <rFont val="Arial CE"/>
        <family val="0"/>
        <charset val="238"/>
      </rPr>
      <t xml:space="preserve">1</t>
    </r>
  </si>
  <si>
    <r>
      <rPr>
        <b val="true"/>
        <sz val="10"/>
        <rFont val="Arial CE"/>
        <family val="0"/>
        <charset val="238"/>
      </rPr>
      <t xml:space="preserve">x</t>
    </r>
    <r>
      <rPr>
        <b val="true"/>
        <vertAlign val="subscript"/>
        <sz val="10"/>
        <rFont val="Arial CE"/>
        <family val="0"/>
        <charset val="238"/>
      </rPr>
      <t xml:space="preserve">2</t>
    </r>
  </si>
  <si>
    <r>
      <rPr>
        <b val="true"/>
        <sz val="10"/>
        <rFont val="Arial CE"/>
        <family val="0"/>
        <charset val="238"/>
      </rPr>
      <t xml:space="preserve">x</t>
    </r>
    <r>
      <rPr>
        <b val="true"/>
        <vertAlign val="subscript"/>
        <sz val="10"/>
        <rFont val="Arial CE"/>
        <family val="0"/>
        <charset val="238"/>
      </rPr>
      <t xml:space="preserve">3</t>
    </r>
  </si>
  <si>
    <r>
      <rPr>
        <b val="true"/>
        <sz val="10"/>
        <rFont val="Arial CE"/>
        <family val="0"/>
        <charset val="238"/>
      </rPr>
      <t xml:space="preserve">x</t>
    </r>
    <r>
      <rPr>
        <b val="true"/>
        <vertAlign val="subscript"/>
        <sz val="10"/>
        <rFont val="Arial CE"/>
        <family val="0"/>
        <charset val="238"/>
      </rPr>
      <t xml:space="preserve">4</t>
    </r>
  </si>
  <si>
    <r>
      <rPr>
        <b val="true"/>
        <sz val="10"/>
        <rFont val="Arial CE"/>
        <family val="0"/>
        <charset val="238"/>
      </rPr>
      <t xml:space="preserve">x</t>
    </r>
    <r>
      <rPr>
        <b val="true"/>
        <vertAlign val="subscript"/>
        <sz val="10"/>
        <rFont val="Arial CE"/>
        <family val="0"/>
        <charset val="238"/>
      </rPr>
      <t xml:space="preserve">5</t>
    </r>
  </si>
  <si>
    <t xml:space="preserve">      -3*s</t>
  </si>
  <si>
    <r>
      <rPr>
        <sz val="10"/>
        <rFont val="Symbol"/>
        <family val="1"/>
        <charset val="2"/>
      </rPr>
      <t xml:space="preserve">S</t>
    </r>
    <r>
      <rPr>
        <sz val="10"/>
        <rFont val="Arial"/>
        <family val="2"/>
        <charset val="238"/>
      </rPr>
      <t xml:space="preserve">x</t>
    </r>
  </si>
  <si>
    <t xml:space="preserve">n</t>
  </si>
  <si>
    <r>
      <rPr>
        <b val="true"/>
        <sz val="10"/>
        <rFont val="Arial CE"/>
        <family val="2"/>
        <charset val="238"/>
      </rPr>
      <t xml:space="preserve">A</t>
    </r>
    <r>
      <rPr>
        <b val="true"/>
        <vertAlign val="subscript"/>
        <sz val="10"/>
        <rFont val="Arial CE"/>
        <family val="2"/>
        <charset val="238"/>
      </rPr>
      <t xml:space="preserve">2</t>
    </r>
  </si>
  <si>
    <r>
      <rPr>
        <b val="true"/>
        <sz val="10"/>
        <rFont val="Arial CE"/>
        <family val="2"/>
        <charset val="238"/>
      </rPr>
      <t xml:space="preserve">D</t>
    </r>
    <r>
      <rPr>
        <b val="true"/>
        <vertAlign val="subscript"/>
        <sz val="10"/>
        <rFont val="Arial CE"/>
        <family val="2"/>
        <charset val="238"/>
      </rPr>
      <t xml:space="preserve">3</t>
    </r>
  </si>
  <si>
    <r>
      <rPr>
        <b val="true"/>
        <sz val="10"/>
        <rFont val="Arial CE"/>
        <family val="2"/>
        <charset val="238"/>
      </rPr>
      <t xml:space="preserve">D</t>
    </r>
    <r>
      <rPr>
        <b val="true"/>
        <vertAlign val="subscript"/>
        <sz val="10"/>
        <rFont val="Arial CE"/>
        <family val="2"/>
        <charset val="238"/>
      </rPr>
      <t xml:space="preserve">4</t>
    </r>
  </si>
  <si>
    <t xml:space="preserve">s</t>
  </si>
  <si>
    <t xml:space="preserve">R</t>
  </si>
  <si>
    <t xml:space="preserve">Max.</t>
  </si>
  <si>
    <t xml:space="preserve">Min.</t>
  </si>
  <si>
    <t xml:space="preserve">átl.(      -3*s)</t>
  </si>
  <si>
    <t xml:space="preserve">x --</t>
  </si>
  <si>
    <r>
      <rPr>
        <sz val="10"/>
        <rFont val="Arial CE"/>
        <family val="0"/>
        <charset val="238"/>
      </rPr>
      <t xml:space="preserve">OEG</t>
    </r>
    <r>
      <rPr>
        <vertAlign val="subscript"/>
        <sz val="10"/>
        <rFont val="Arial CE"/>
        <family val="2"/>
        <charset val="238"/>
      </rPr>
      <t xml:space="preserve">x</t>
    </r>
  </si>
  <si>
    <r>
      <rPr>
        <sz val="10"/>
        <rFont val="Arial CE"/>
        <family val="0"/>
        <charset val="238"/>
      </rPr>
      <t xml:space="preserve">UEG</t>
    </r>
    <r>
      <rPr>
        <vertAlign val="subscript"/>
        <sz val="10"/>
        <rFont val="Arial CE"/>
        <family val="2"/>
        <charset val="238"/>
      </rPr>
      <t xml:space="preserve">x</t>
    </r>
  </si>
  <si>
    <r>
      <rPr>
        <sz val="10"/>
        <rFont val="Arial CE"/>
        <family val="0"/>
        <charset val="238"/>
      </rPr>
      <t xml:space="preserve">OEG</t>
    </r>
    <r>
      <rPr>
        <vertAlign val="subscript"/>
        <sz val="10"/>
        <rFont val="Arial CE"/>
        <family val="2"/>
        <charset val="238"/>
      </rPr>
      <t xml:space="preserve">R</t>
    </r>
  </si>
  <si>
    <r>
      <rPr>
        <sz val="10"/>
        <rFont val="Arial CE"/>
        <family val="0"/>
        <charset val="238"/>
      </rPr>
      <t xml:space="preserve">UEG</t>
    </r>
    <r>
      <rPr>
        <vertAlign val="subscript"/>
        <sz val="10"/>
        <rFont val="Arial CE"/>
        <family val="2"/>
        <charset val="238"/>
      </rPr>
      <t xml:space="preserve">R</t>
    </r>
  </si>
  <si>
    <t xml:space="preserve">R-</t>
  </si>
  <si>
    <t xml:space="preserve">cpk</t>
  </si>
  <si>
    <t xml:space="preserve">Buckle</t>
  </si>
  <si>
    <t xml:space="preserve">XXXXX</t>
  </si>
  <si>
    <t xml:space="preserve">Cpk:</t>
  </si>
  <si>
    <t xml:space="preserve">SUPPLIER</t>
  </si>
  <si>
    <t xml:space="preserve">D</t>
  </si>
  <si>
    <t xml:space="preserve">CHART 1</t>
  </si>
  <si>
    <t xml:space="preserve">1.8+_0.2</t>
  </si>
  <si>
    <t xml:space="preserve">XXXXXX</t>
  </si>
  <si>
    <t xml:space="preserve">2014.02.10</t>
  </si>
  <si>
    <t xml:space="preserve">20.03.14</t>
  </si>
  <si>
    <t xml:space="preserve">26.03.14</t>
  </si>
  <si>
    <t xml:space="preserve">31.03.14</t>
  </si>
  <si>
    <t xml:space="preserve">01.04.14</t>
  </si>
  <si>
    <t xml:space="preserve">02.04.14</t>
  </si>
  <si>
    <t xml:space="preserve">09.04.14</t>
  </si>
  <si>
    <t xml:space="preserve">23.04.14</t>
  </si>
  <si>
    <t xml:space="preserve">29.04.104</t>
  </si>
  <si>
    <t xml:space="preserve">29.04.14</t>
  </si>
  <si>
    <t xml:space="preserve">AP</t>
  </si>
  <si>
    <t xml:space="preserve">Report</t>
  </si>
  <si>
    <t xml:space="preserve">d2</t>
  </si>
  <si>
    <t xml:space="preserve">S</t>
  </si>
  <si>
    <t xml:space="preserve">Cpk</t>
  </si>
  <si>
    <t xml:space="preserve">min+3s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</si>
</sst>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YYYY/MM/DD"/>
    <numFmt numFmtId="166" formatCode="0.00"/>
    <numFmt numFmtId="167" formatCode="D/M"/>
    <numFmt numFmtId="168" formatCode="0"/>
    <numFmt numFmtId="169" formatCode="0.000"/>
    <numFmt numFmtId="170" formatCode="@"/>
    <numFmt numFmtId="171" formatCode="0.0000"/>
    <numFmt numFmtId="172" formatCode="D/M/YY"/>
  </numFmts>
  <fonts count="30">
    <font>
      <sz val="10"/>
      <name val="Arial CE"/>
      <family val="0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CE"/>
      <family val="2"/>
      <charset val="238"/>
    </font>
    <font>
      <b val="true"/>
      <sz val="10"/>
      <name val="Arial CE"/>
      <family val="0"/>
      <charset val="238"/>
    </font>
    <font>
      <b val="true"/>
      <sz val="10"/>
      <name val="Arial CE"/>
      <family val="2"/>
      <charset val="238"/>
    </font>
    <font>
      <b val="true"/>
      <sz val="12"/>
      <name val="Arial CE"/>
      <family val="2"/>
      <charset val="238"/>
    </font>
    <font>
      <sz val="10"/>
      <name val="Arial CE"/>
      <family val="0"/>
      <charset val="1"/>
    </font>
    <font>
      <vertAlign val="subscript"/>
      <sz val="10"/>
      <name val="Arial CE"/>
      <family val="2"/>
      <charset val="238"/>
    </font>
    <font>
      <b val="true"/>
      <vertAlign val="subscript"/>
      <sz val="10"/>
      <name val="Arial CE"/>
      <family val="0"/>
      <charset val="238"/>
    </font>
    <font>
      <sz val="10"/>
      <name val="Symbol"/>
      <family val="1"/>
      <charset val="2"/>
    </font>
    <font>
      <sz val="10"/>
      <name val="Arial"/>
      <family val="2"/>
      <charset val="238"/>
    </font>
    <font>
      <b val="true"/>
      <vertAlign val="subscript"/>
      <sz val="10"/>
      <name val="Arial CE"/>
      <family val="2"/>
      <charset val="238"/>
    </font>
    <font>
      <sz val="8"/>
      <name val="Arial CE"/>
      <family val="2"/>
      <charset val="238"/>
    </font>
    <font>
      <sz val="12"/>
      <color rgb="FF000000"/>
      <name val="Arial CE"/>
      <family val="2"/>
    </font>
    <font>
      <b val="true"/>
      <sz val="11.75"/>
      <color rgb="FF000000"/>
      <name val="Arial CE"/>
      <family val="2"/>
    </font>
    <font>
      <sz val="11.75"/>
      <color rgb="FF000000"/>
      <name val="Arial"/>
      <family val="2"/>
    </font>
    <font>
      <b val="true"/>
      <sz val="12"/>
      <color rgb="FF000000"/>
      <name val="Arial CE"/>
      <family val="2"/>
    </font>
    <font>
      <b val="true"/>
      <sz val="16"/>
      <color rgb="FF000000"/>
      <name val="Arial CE"/>
      <family val="0"/>
    </font>
    <font>
      <b val="true"/>
      <sz val="10"/>
      <color rgb="FF000000"/>
      <name val="Arial CE"/>
      <family val="0"/>
    </font>
    <font>
      <b val="true"/>
      <sz val="12"/>
      <name val="Arial CE"/>
      <family val="0"/>
      <charset val="1"/>
    </font>
    <font>
      <b val="true"/>
      <sz val="12"/>
      <name val="Arial"/>
      <family val="2"/>
      <charset val="1"/>
    </font>
    <font>
      <b val="true"/>
      <u val="single"/>
      <sz val="12"/>
      <name val="Arial CE"/>
      <family val="0"/>
      <charset val="1"/>
    </font>
    <font>
      <b val="true"/>
      <sz val="48"/>
      <name val="Arial Black"/>
      <family val="2"/>
      <charset val="1"/>
    </font>
    <font>
      <sz val="12"/>
      <name val="Arial CE"/>
      <family val="0"/>
      <charset val="238"/>
    </font>
    <font>
      <sz val="12"/>
      <name val="Arial CE"/>
      <family val="0"/>
      <charset val="1"/>
    </font>
    <font>
      <b val="true"/>
      <sz val="12"/>
      <name val="Arial CE"/>
      <family val="0"/>
      <charset val="238"/>
    </font>
    <font>
      <sz val="8"/>
      <color rgb="FF000000"/>
      <name val="Arial CE"/>
      <family val="0"/>
      <charset val="1"/>
    </font>
    <font>
      <sz val="12"/>
      <color rgb="FF000000"/>
      <name val="Arial CE"/>
      <family val="0"/>
    </font>
  </fonts>
  <fills count="4">
    <fill>
      <patternFill patternType="none"/>
    </fill>
    <fill>
      <patternFill patternType="gray125"/>
    </fill>
    <fill>
      <patternFill patternType="solid">
        <fgColor rgb="FFFFFFC0"/>
        <bgColor rgb="FFFFFF99"/>
      </patternFill>
    </fill>
    <fill>
      <patternFill patternType="solid">
        <fgColor rgb="FF000000"/>
        <bgColor rgb="FF003300"/>
      </patternFill>
    </fill>
  </fills>
  <borders count="4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double"/>
      <top style="medium"/>
      <bottom style="thin"/>
      <diagonal/>
    </border>
    <border diagonalUp="false" diagonalDown="false">
      <left style="double"/>
      <right/>
      <top style="medium"/>
      <bottom style="double"/>
      <diagonal/>
    </border>
    <border diagonalUp="false" diagonalDown="false">
      <left/>
      <right style="double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 style="double"/>
      <top style="medium"/>
      <bottom style="double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double"/>
      <top style="thin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 style="medium"/>
      <top style="double"/>
      <bottom/>
      <diagonal/>
    </border>
    <border diagonalUp="false" diagonalDown="false">
      <left style="thin"/>
      <right style="thin"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double"/>
      <right style="medium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double"/>
      <right style="thin"/>
      <top/>
      <bottom style="double"/>
      <diagonal/>
    </border>
    <border diagonalUp="false" diagonalDown="false">
      <left style="thin"/>
      <right style="double"/>
      <top/>
      <bottom style="double"/>
      <diagonal/>
    </border>
    <border diagonalUp="false" diagonalDown="false">
      <left style="double"/>
      <right style="medium"/>
      <top/>
      <bottom style="double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double"/>
      <right style="double"/>
      <top/>
      <bottom style="thick"/>
      <diagonal/>
    </border>
    <border diagonalUp="false" diagonalDown="false">
      <left/>
      <right style="thin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2" borderId="1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6" fillId="2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7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2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6" fillId="2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6" fillId="2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0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1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2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2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2" borderId="2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2" borderId="1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28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29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6" fontId="6" fillId="0" borderId="3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3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2" borderId="3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2" borderId="15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0" borderId="3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6" fillId="0" borderId="3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4" fillId="0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7" fontId="1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1" fillId="0" borderId="3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2" borderId="3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3" fillId="0" borderId="3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3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3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26" fillId="2" borderId="3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2" borderId="3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2" borderId="3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22" fillId="0" borderId="4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3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6" fillId="2" borderId="3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39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3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9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3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39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3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3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3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39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3" borderId="3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2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3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0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0" fillId="0" borderId="3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0" borderId="4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4" fillId="0" borderId="3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8" fillId="0" borderId="0" xfId="0" applyFont="true" applyBorder="false" applyAlignment="true" applyProtection="true">
      <alignment horizontal="left" vertical="bottom" textRotation="0" wrapText="false" indent="15" shrinkToFit="false"/>
      <protection locked="false" hidden="false"/>
    </xf>
    <xf numFmtId="167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Relationship Id="rId6" Type="http://schemas.openxmlformats.org/officeDocument/2006/relationships/usernames" Target="revisions/userNames.xml"/><Relationship Id="rId7" Type="http://schemas.openxmlformats.org/officeDocument/2006/relationships/revisionHeaders" Target="revisions/revisionHeaders.xml"/>
</Relationships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layout>
        <c:manualLayout>
          <c:layoutTarget val="inner"/>
          <c:xMode val="edge"/>
          <c:yMode val="edge"/>
          <c:x val="0.0036244774526372"/>
          <c:y val="0.0530548302872063"/>
          <c:w val="0.996019745619497"/>
          <c:h val="0.888250652741514"/>
        </c:manualLayout>
      </c:layout>
      <c:lineChart>
        <c:grouping val="standard"/>
        <c:varyColors val="0"/>
        <c:ser>
          <c:idx val="0"/>
          <c:order val="0"/>
          <c:tx>
            <c:strRef>
              <c:f>"",r,""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'X bar R Chart (2)'!$B$42:$Y$42</c:f>
              <c:strCache>
                <c:ptCount val="24"/>
                <c:pt idx="0">
                  <c:v>20.03.14</c:v>
                </c:pt>
                <c:pt idx="1">
                  <c:v>20.03.14</c:v>
                </c:pt>
                <c:pt idx="2">
                  <c:v>20.03.14</c:v>
                </c:pt>
                <c:pt idx="3">
                  <c:v>26.03.14</c:v>
                </c:pt>
                <c:pt idx="4">
                  <c:v>26.03.14</c:v>
                </c:pt>
                <c:pt idx="5">
                  <c:v>26.03.14</c:v>
                </c:pt>
                <c:pt idx="6">
                  <c:v>31.03.14</c:v>
                </c:pt>
                <c:pt idx="7">
                  <c:v>31.03.14</c:v>
                </c:pt>
                <c:pt idx="8">
                  <c:v>31.03.14</c:v>
                </c:pt>
                <c:pt idx="9">
                  <c:v>01.04.14</c:v>
                </c:pt>
                <c:pt idx="10">
                  <c:v>01.04.14</c:v>
                </c:pt>
                <c:pt idx="11">
                  <c:v>01.04.14</c:v>
                </c:pt>
                <c:pt idx="12">
                  <c:v>02.04.14</c:v>
                </c:pt>
                <c:pt idx="13">
                  <c:v>02.04.14</c:v>
                </c:pt>
                <c:pt idx="14">
                  <c:v>02.04.14</c:v>
                </c:pt>
                <c:pt idx="15">
                  <c:v>09.04.14</c:v>
                </c:pt>
                <c:pt idx="16">
                  <c:v>09.04.14</c:v>
                </c:pt>
                <c:pt idx="17">
                  <c:v>09.04.14</c:v>
                </c:pt>
                <c:pt idx="18">
                  <c:v>23.04.14</c:v>
                </c:pt>
                <c:pt idx="19">
                  <c:v>23.04.14</c:v>
                </c:pt>
                <c:pt idx="20">
                  <c:v>23.04.14</c:v>
                </c:pt>
                <c:pt idx="21">
                  <c:v>29.04.104</c:v>
                </c:pt>
                <c:pt idx="22">
                  <c:v>29.04.14</c:v>
                </c:pt>
                <c:pt idx="23">
                  <c:v>29.04.14</c:v>
                </c:pt>
              </c:strCache>
            </c:strRef>
          </c:cat>
          <c:val>
            <c:numRef>
              <c:f>'X bar R Chart (2)'!$B$54:$Y$54</c:f>
              <c:numCache>
                <c:formatCode>General</c:formatCode>
                <c:ptCount val="24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</c:numCache>
            </c:numRef>
          </c:val>
          <c:smooth val="0"/>
        </c:ser>
        <c:ser>
          <c:idx val="1"/>
          <c:order val="1"/>
          <c:tx>
            <c:strRef>
              <c:f>"R-"</c:f>
              <c:strCache>
                <c:ptCount val="1"/>
                <c:pt idx="0">
                  <c:v>R-</c:v>
                </c:pt>
              </c:strCache>
            </c:strRef>
          </c:tx>
          <c:spPr>
            <a:solidFill>
              <a:srgbClr val="3366ff"/>
            </a:solidFill>
            <a:ln w="25560">
              <a:solidFill>
                <a:srgbClr val="3366ff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'X bar R Chart (2)'!$B$42:$Y$42</c:f>
              <c:strCache>
                <c:ptCount val="24"/>
                <c:pt idx="0">
                  <c:v>20.03.14</c:v>
                </c:pt>
                <c:pt idx="1">
                  <c:v>20.03.14</c:v>
                </c:pt>
                <c:pt idx="2">
                  <c:v>20.03.14</c:v>
                </c:pt>
                <c:pt idx="3">
                  <c:v>26.03.14</c:v>
                </c:pt>
                <c:pt idx="4">
                  <c:v>26.03.14</c:v>
                </c:pt>
                <c:pt idx="5">
                  <c:v>26.03.14</c:v>
                </c:pt>
                <c:pt idx="6">
                  <c:v>31.03.14</c:v>
                </c:pt>
                <c:pt idx="7">
                  <c:v>31.03.14</c:v>
                </c:pt>
                <c:pt idx="8">
                  <c:v>31.03.14</c:v>
                </c:pt>
                <c:pt idx="9">
                  <c:v>01.04.14</c:v>
                </c:pt>
                <c:pt idx="10">
                  <c:v>01.04.14</c:v>
                </c:pt>
                <c:pt idx="11">
                  <c:v>01.04.14</c:v>
                </c:pt>
                <c:pt idx="12">
                  <c:v>02.04.14</c:v>
                </c:pt>
                <c:pt idx="13">
                  <c:v>02.04.14</c:v>
                </c:pt>
                <c:pt idx="14">
                  <c:v>02.04.14</c:v>
                </c:pt>
                <c:pt idx="15">
                  <c:v>09.04.14</c:v>
                </c:pt>
                <c:pt idx="16">
                  <c:v>09.04.14</c:v>
                </c:pt>
                <c:pt idx="17">
                  <c:v>09.04.14</c:v>
                </c:pt>
                <c:pt idx="18">
                  <c:v>23.04.14</c:v>
                </c:pt>
                <c:pt idx="19">
                  <c:v>23.04.14</c:v>
                </c:pt>
                <c:pt idx="20">
                  <c:v>23.04.14</c:v>
                </c:pt>
                <c:pt idx="21">
                  <c:v>29.04.104</c:v>
                </c:pt>
                <c:pt idx="22">
                  <c:v>29.04.14</c:v>
                </c:pt>
                <c:pt idx="23">
                  <c:v>29.04.14</c:v>
                </c:pt>
              </c:strCache>
            </c:strRef>
          </c:cat>
          <c:val>
            <c:numRef>
              <c:f>'X bar R Chart (2)'!$B$66:$Y$66</c:f>
              <c:numCache>
                <c:formatCode>General</c:formatCode>
                <c:ptCount val="24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</c:numCache>
            </c:numRef>
          </c:val>
          <c:smooth val="0"/>
        </c:ser>
        <c:ser>
          <c:idx val="2"/>
          <c:order val="2"/>
          <c:tx>
            <c:strRef>
              <c:f>"",ucl,""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ff0000"/>
            </a:solidFill>
            <a:ln w="3816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'X bar R Chart (2)'!$B$42:$Y$42</c:f>
              <c:strCache>
                <c:ptCount val="24"/>
                <c:pt idx="0">
                  <c:v>20.03.14</c:v>
                </c:pt>
                <c:pt idx="1">
                  <c:v>20.03.14</c:v>
                </c:pt>
                <c:pt idx="2">
                  <c:v>20.03.14</c:v>
                </c:pt>
                <c:pt idx="3">
                  <c:v>26.03.14</c:v>
                </c:pt>
                <c:pt idx="4">
                  <c:v>26.03.14</c:v>
                </c:pt>
                <c:pt idx="5">
                  <c:v>26.03.14</c:v>
                </c:pt>
                <c:pt idx="6">
                  <c:v>31.03.14</c:v>
                </c:pt>
                <c:pt idx="7">
                  <c:v>31.03.14</c:v>
                </c:pt>
                <c:pt idx="8">
                  <c:v>31.03.14</c:v>
                </c:pt>
                <c:pt idx="9">
                  <c:v>01.04.14</c:v>
                </c:pt>
                <c:pt idx="10">
                  <c:v>01.04.14</c:v>
                </c:pt>
                <c:pt idx="11">
                  <c:v>01.04.14</c:v>
                </c:pt>
                <c:pt idx="12">
                  <c:v>02.04.14</c:v>
                </c:pt>
                <c:pt idx="13">
                  <c:v>02.04.14</c:v>
                </c:pt>
                <c:pt idx="14">
                  <c:v>02.04.14</c:v>
                </c:pt>
                <c:pt idx="15">
                  <c:v>09.04.14</c:v>
                </c:pt>
                <c:pt idx="16">
                  <c:v>09.04.14</c:v>
                </c:pt>
                <c:pt idx="17">
                  <c:v>09.04.14</c:v>
                </c:pt>
                <c:pt idx="18">
                  <c:v>23.04.14</c:v>
                </c:pt>
                <c:pt idx="19">
                  <c:v>23.04.14</c:v>
                </c:pt>
                <c:pt idx="20">
                  <c:v>23.04.14</c:v>
                </c:pt>
                <c:pt idx="21">
                  <c:v>29.04.104</c:v>
                </c:pt>
                <c:pt idx="22">
                  <c:v>29.04.14</c:v>
                </c:pt>
                <c:pt idx="23">
                  <c:v>29.04.14</c:v>
                </c:pt>
              </c:strCache>
            </c:strRef>
          </c:cat>
          <c:val>
            <c:numRef>
              <c:f>'X bar R Chart (2)'!$B$63:$Y$63</c:f>
              <c:numCache>
                <c:formatCode>General</c:formatCode>
                <c:ptCount val="24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</c:numCache>
            </c:numRef>
          </c:val>
          <c:smooth val="0"/>
        </c:ser>
        <c:hiLowLines>
          <c:spPr>
            <a:ln>
              <a:noFill/>
            </a:ln>
          </c:spPr>
        </c:hiLowLines>
        <c:marker val="1"/>
        <c:axId val="17960506"/>
        <c:axId val="46422487"/>
      </c:lineChart>
      <c:catAx>
        <c:axId val="17960506"/>
        <c:scaling>
          <c:orientation val="minMax"/>
        </c:scaling>
        <c:delete val="0"/>
        <c:axPos val="b"/>
        <c:numFmt formatCode="D/M/YY" sourceLinked="1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1175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46422487"/>
        <c:crosses val="autoZero"/>
        <c:auto val="1"/>
        <c:lblAlgn val="ctr"/>
        <c:lblOffset val="100"/>
      </c:catAx>
      <c:valAx>
        <c:axId val="46422487"/>
        <c:scaling>
          <c:orientation val="minMax"/>
        </c:scaling>
        <c:delete val="0"/>
        <c:axPos val="l"/>
        <c:majorGridlines>
          <c:spPr>
            <a:ln w="324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200" spc="-1" strike="noStrike">
                    <a:solidFill>
                      <a:srgbClr val="000000"/>
                    </a:solidFill>
                    <a:latin typeface="Arial CE"/>
                    <a:ea typeface="Arial CE"/>
                  </a:defRPr>
                </a:pPr>
                <a:r>
                  <a:rPr b="1" sz="1200" spc="-1" strike="noStrike">
                    <a:solidFill>
                      <a:srgbClr val="000000"/>
                    </a:solidFill>
                    <a:latin typeface="Arial CE"/>
                    <a:ea typeface="Arial CE"/>
                  </a:rPr>
                  <a:t>R</a:t>
                </a:r>
              </a:p>
            </c:rich>
          </c:tx>
          <c:layout>
            <c:manualLayout>
              <c:xMode val="edge"/>
              <c:yMode val="edge"/>
              <c:x val="0.00304633994485458"/>
              <c:y val="0.428302872062663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1175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17960506"/>
        <c:crosses val="autoZero"/>
        <c:crossBetween val="midCat"/>
      </c:valAx>
      <c:spPr>
        <a:noFill/>
        <a:ln w="3240">
          <a:solidFill>
            <a:srgbClr val="000000"/>
          </a:solidFill>
          <a:round/>
        </a:ln>
      </c:spPr>
    </c:plotArea>
    <c:plotVisOnly val="1"/>
    <c:dispBlanksAs val="gap"/>
  </c:chart>
  <c:spPr>
    <a:solidFill>
      <a:srgbClr val="ffffff"/>
    </a:solidFill>
    <a:ln w="3240">
      <a:solidFill>
        <a:srgbClr val="000000"/>
      </a:solidFill>
      <a:round/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layout>
        <c:manualLayout>
          <c:layoutTarget val="inner"/>
          <c:xMode val="edge"/>
          <c:yMode val="edge"/>
          <c:x val="0.0419191919191919"/>
          <c:y val="0.0532291457957657"/>
          <c:w val="0.944510320597277"/>
          <c:h val="0.791491351098644"/>
        </c:manualLayout>
      </c:layout>
      <c:lineChart>
        <c:grouping val="standard"/>
        <c:varyColors val="0"/>
        <c:ser>
          <c:idx val="0"/>
          <c:order val="0"/>
          <c:tx>
            <c:strRef>
              <c:f>"",x,""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'X bar Float R Chart (3)'!$B$42:$Z$42</c:f>
              <c:strCache>
                <c:ptCount val="25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</c:strCache>
            </c:strRef>
          </c:cat>
          <c:val>
            <c:numRef>
              <c:f>'X bar Float R Chart (3)'!$B$45:$Z$45</c:f>
              <c:numCache>
                <c:formatCode>General</c:formatCode>
                <c:ptCount val="25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</c:numCache>
            </c:numRef>
          </c:val>
          <c:smooth val="0"/>
        </c:ser>
        <c:ser>
          <c:idx val="1"/>
          <c:order val="1"/>
          <c:tx>
            <c:strRef>
              <c:f>"",xbar,""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00ff"/>
            </a:solidFill>
            <a:ln w="2556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'X bar Float R Chart (3)'!$B$42:$Z$42</c:f>
              <c:strCache>
                <c:ptCount val="25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</c:strCache>
            </c:strRef>
          </c:cat>
          <c:val>
            <c:numRef>
              <c:f>'X bar Float R Chart (3)'!$D$48:$Z$48</c:f>
              <c:numCache>
                <c:formatCode>General</c:formatCode>
                <c:ptCount val="23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0000"/>
            </a:solidFill>
            <a:ln w="25560">
              <a:solidFill>
                <a:srgbClr val="ff0000"/>
              </a:solidFill>
              <a:round/>
            </a:ln>
          </c:spPr>
          <c:marker>
            <c:symbol val="x"/>
            <c:size val="5"/>
            <c:spPr>
              <a:solidFill>
                <a:srgbClr val="ff0000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'X bar Float R Chart (3)'!$B$42:$Z$42</c:f>
              <c:strCache>
                <c:ptCount val="25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</c:strCache>
            </c:strRef>
          </c:cat>
          <c:val>
            <c:numRef>
              <c:f>'X bar Float R Chart (3)'!$B$53:$Z$53</c:f>
              <c:numCache>
                <c:formatCode>General</c:formatCode>
                <c:ptCount val="25"/>
                <c:pt idx="0">
                  <c:v>14.8</c:v>
                </c:pt>
                <c:pt idx="1">
                  <c:v>14.8</c:v>
                </c:pt>
                <c:pt idx="2">
                  <c:v>14.8</c:v>
                </c:pt>
                <c:pt idx="3">
                  <c:v>14.8</c:v>
                </c:pt>
                <c:pt idx="4">
                  <c:v>14.8</c:v>
                </c:pt>
                <c:pt idx="5">
                  <c:v>14.8</c:v>
                </c:pt>
                <c:pt idx="6">
                  <c:v>14.8</c:v>
                </c:pt>
                <c:pt idx="7">
                  <c:v>14.8</c:v>
                </c:pt>
                <c:pt idx="8">
                  <c:v>14.8</c:v>
                </c:pt>
                <c:pt idx="9">
                  <c:v>14.8</c:v>
                </c:pt>
                <c:pt idx="10">
                  <c:v>14.8</c:v>
                </c:pt>
                <c:pt idx="11">
                  <c:v>14.8</c:v>
                </c:pt>
                <c:pt idx="12">
                  <c:v>14.8</c:v>
                </c:pt>
                <c:pt idx="13">
                  <c:v>14.8</c:v>
                </c:pt>
                <c:pt idx="14">
                  <c:v>14.8</c:v>
                </c:pt>
                <c:pt idx="15">
                  <c:v>14.8</c:v>
                </c:pt>
                <c:pt idx="16">
                  <c:v>14.8</c:v>
                </c:pt>
                <c:pt idx="17">
                  <c:v>14.8</c:v>
                </c:pt>
                <c:pt idx="18">
                  <c:v>14.8</c:v>
                </c:pt>
                <c:pt idx="19">
                  <c:v>14.8</c:v>
                </c:pt>
                <c:pt idx="20">
                  <c:v>14.8</c:v>
                </c:pt>
                <c:pt idx="21">
                  <c:v>14.8</c:v>
                </c:pt>
                <c:pt idx="22">
                  <c:v>14.8</c:v>
                </c:pt>
                <c:pt idx="23">
                  <c:v>14.8</c:v>
                </c:pt>
                <c:pt idx="24">
                  <c:v>14.8</c:v>
                </c:pt>
              </c:numCache>
            </c:numRef>
          </c:val>
          <c:smooth val="0"/>
        </c:ser>
        <c:ser>
          <c:idx val="3"/>
          <c:order val="3"/>
          <c:spPr>
            <a:solidFill>
              <a:srgbClr val="3366ff"/>
            </a:solidFill>
            <a:ln w="25560">
              <a:solidFill>
                <a:srgbClr val="3366ff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'X bar Float R Chart (3)'!$B$42:$Z$42</c:f>
              <c:strCache>
                <c:ptCount val="25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</c:strCache>
            </c:strRef>
          </c:cat>
          <c:val>
            <c:numRef>
              <c:f>'X bar Float R Chart (3)'!$B$46:$Z$46</c:f>
              <c:numCache>
                <c:formatCode>General</c:formatCode>
                <c:ptCount val="25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</c:numCache>
            </c:numRef>
          </c:val>
          <c:smooth val="0"/>
        </c:ser>
        <c:hiLowLines>
          <c:spPr>
            <a:ln>
              <a:noFill/>
            </a:ln>
          </c:spPr>
        </c:hiLowLines>
        <c:marker val="1"/>
        <c:axId val="26839989"/>
        <c:axId val="79060026"/>
      </c:lineChart>
      <c:catAx>
        <c:axId val="2683998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1200" spc="-1" strike="noStrike">
                <a:solidFill>
                  <a:srgbClr val="000000"/>
                </a:solidFill>
                <a:latin typeface="Arial CE"/>
                <a:ea typeface="Arial CE"/>
              </a:defRPr>
            </a:pPr>
          </a:p>
        </c:txPr>
        <c:crossAx val="79060026"/>
        <c:crosses val="autoZero"/>
        <c:auto val="1"/>
        <c:lblAlgn val="ctr"/>
        <c:lblOffset val="100"/>
      </c:catAx>
      <c:valAx>
        <c:axId val="79060026"/>
        <c:scaling>
          <c:orientation val="minMax"/>
        </c:scaling>
        <c:delete val="0"/>
        <c:axPos val="l"/>
        <c:majorGridlines>
          <c:spPr>
            <a:ln w="324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175" spc="-1" strike="noStrike">
                    <a:solidFill>
                      <a:srgbClr val="000000"/>
                    </a:solidFill>
                    <a:latin typeface="Arial CE"/>
                    <a:ea typeface="Arial CE"/>
                  </a:defRPr>
                </a:pPr>
                <a:r>
                  <a:rPr b="1" sz="1175" spc="-1" strike="noStrike">
                    <a:solidFill>
                      <a:srgbClr val="000000"/>
                    </a:solidFill>
                    <a:latin typeface="Arial CE"/>
                    <a:ea typeface="Arial CE"/>
                  </a:rPr>
                  <a:t>X-3*s</a:t>
                </a:r>
              </a:p>
            </c:rich>
          </c:tx>
          <c:layout>
            <c:manualLayout>
              <c:xMode val="edge"/>
              <c:yMode val="edge"/>
              <c:x val="0.00533596837944664"/>
              <c:y val="0.40906965871902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1200" spc="-1" strike="noStrike">
                <a:solidFill>
                  <a:srgbClr val="000000"/>
                </a:solidFill>
                <a:latin typeface="Arial CE"/>
                <a:ea typeface="Arial CE"/>
              </a:defRPr>
            </a:pPr>
          </a:p>
        </c:txPr>
        <c:crossAx val="26839989"/>
        <c:crosses val="autoZero"/>
        <c:crossBetween val="midCat"/>
      </c:valAx>
      <c:spPr>
        <a:noFill/>
        <a:ln w="3240">
          <a:solidFill>
            <a:srgbClr val="000000"/>
          </a:solidFill>
          <a:round/>
        </a:ln>
      </c:spPr>
    </c:plotArea>
    <c:plotVisOnly val="1"/>
    <c:dispBlanksAs val="gap"/>
  </c:chart>
  <c:spPr>
    <a:solidFill>
      <a:srgbClr val="ffffff"/>
    </a:solidFill>
    <a:ln w="3240">
      <a:solidFill>
        <a:srgbClr val="000000"/>
      </a:solidFill>
      <a:round/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layout>
        <c:manualLayout>
          <c:layoutTarget val="inner"/>
          <c:xMode val="edge"/>
          <c:yMode val="edge"/>
          <c:x val="0.0558849363197189"/>
          <c:y val="0.108638923224832"/>
          <c:w val="0.934848484848485"/>
          <c:h val="0.778601840406538"/>
        </c:manualLayout>
      </c:layout>
      <c:lineChart>
        <c:grouping val="standard"/>
        <c:varyColors val="0"/>
        <c:ser>
          <c:idx val="0"/>
          <c:order val="0"/>
          <c:tx>
            <c:strRef>
              <c:f>"",r,""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'X bar Float R Chart (3)'!$B$42:$Z$42</c:f>
              <c:strCache>
                <c:ptCount val="25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</c:strCache>
            </c:strRef>
          </c:cat>
          <c:val>
            <c:numRef>
              <c:f>'X bar Float R Chart (3)'!$B$50:$Z$50</c:f>
              <c:numCache>
                <c:formatCode>General</c:formatCode>
                <c:ptCount val="25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</c:numCache>
            </c:numRef>
          </c:val>
          <c:smooth val="0"/>
        </c:ser>
        <c:ser>
          <c:idx val="1"/>
          <c:order val="1"/>
          <c:tx>
            <c:strRef>
              <c:f>"",rbar,""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3366ff"/>
            </a:solidFill>
            <a:ln w="38160">
              <a:solidFill>
                <a:srgbClr val="3366ff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'X bar Float R Chart (3)'!$B$42:$Z$42</c:f>
              <c:strCache>
                <c:ptCount val="25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</c:strCache>
            </c:strRef>
          </c:cat>
          <c:val>
            <c:numRef>
              <c:f>'X bar Float R Chart (3)'!$B$61:$Z$61</c:f>
              <c:numCache>
                <c:formatCode>General</c:formatCode>
                <c:ptCount val="25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</c:numCache>
            </c:numRef>
          </c:val>
          <c:smooth val="0"/>
        </c:ser>
        <c:ser>
          <c:idx val="2"/>
          <c:order val="2"/>
          <c:tx>
            <c:strRef>
              <c:f>"",ucl,""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3366ff"/>
            </a:solidFill>
            <a:ln w="38160">
              <a:solidFill>
                <a:srgbClr val="3366ff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'X bar Float R Chart (3)'!$B$42:$Z$42</c:f>
              <c:strCache>
                <c:ptCount val="25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</c:strCache>
            </c:strRef>
          </c:cat>
          <c:val>
            <c:numRef>
              <c:f>'X bar Float R Chart (3)'!$B$59:$Z$59</c:f>
              <c:numCache>
                <c:formatCode>General</c:formatCode>
                <c:ptCount val="25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</c:numCache>
            </c:numRef>
          </c:val>
          <c:smooth val="0"/>
        </c:ser>
        <c:hiLowLines>
          <c:spPr>
            <a:ln>
              <a:noFill/>
            </a:ln>
          </c:spPr>
        </c:hiLowLines>
        <c:marker val="1"/>
        <c:axId val="48592284"/>
        <c:axId val="9982"/>
      </c:lineChart>
      <c:catAx>
        <c:axId val="485922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1175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9982"/>
        <c:crosses val="autoZero"/>
        <c:auto val="1"/>
        <c:lblAlgn val="ctr"/>
        <c:lblOffset val="100"/>
      </c:catAx>
      <c:valAx>
        <c:axId val="9982"/>
        <c:scaling>
          <c:orientation val="minMax"/>
        </c:scaling>
        <c:delete val="0"/>
        <c:axPos val="l"/>
        <c:majorGridlines>
          <c:spPr>
            <a:ln w="3240">
              <a:solidFill>
                <a:srgbClr val="000000"/>
              </a:solidFill>
              <a:round/>
            </a:ln>
          </c:spPr>
        </c:majorGridlines>
        <c:numFmt formatCode="0.00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1175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48592284"/>
        <c:crosses val="autoZero"/>
        <c:crossBetween val="midCat"/>
      </c:valAx>
      <c:spPr>
        <a:noFill/>
        <a:ln w="3240">
          <a:solidFill>
            <a:srgbClr val="000000"/>
          </a:solidFill>
          <a:round/>
        </a:ln>
      </c:spPr>
    </c:plotArea>
    <c:plotVisOnly val="1"/>
    <c:dispBlanksAs val="gap"/>
  </c:chart>
  <c:spPr>
    <a:solidFill>
      <a:srgbClr val="ffffff"/>
    </a:solidFill>
    <a:ln w="3240">
      <a:solidFill>
        <a:srgbClr val="000000"/>
      </a:solidFill>
      <a:round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layout>
        <c:manualLayout>
          <c:layoutTarget val="inner"/>
          <c:xMode val="edge"/>
          <c:yMode val="edge"/>
          <c:x val="0.0392402283706632"/>
          <c:y val="0.0532291457957657"/>
          <c:w val="0.942907334211682"/>
          <c:h val="0.793094236291992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'X bar s Chart'!$B$42:$Z$42</c:f>
              <c:strCache>
                <c:ptCount val="25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</c:strCache>
            </c:strRef>
          </c:cat>
          <c:val>
            <c:numRef>
              <c:f>'X bar s Chart'!$B$52:$Z$52</c:f>
              <c:numCache>
                <c:formatCode>General</c:formatCode>
                <c:ptCount val="25"/>
                <c:pt idx="0">
                  <c:v>17.8333333333333</c:v>
                </c:pt>
                <c:pt idx="1">
                  <c:v>17.4833333333333</c:v>
                </c:pt>
                <c:pt idx="2">
                  <c:v>18.1166666666667</c:v>
                </c:pt>
                <c:pt idx="3">
                  <c:v>17.1833333333333</c:v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0000ff"/>
            </a:solidFill>
            <a:ln w="2556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'X bar s Chart'!$B$42:$Z$42</c:f>
              <c:strCache>
                <c:ptCount val="25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</c:strCache>
            </c:strRef>
          </c:cat>
          <c:val>
            <c:numRef>
              <c:f>'X bar s Chart'!$B$59:$Z$59</c:f>
              <c:numCache>
                <c:formatCode>General</c:formatCode>
                <c:ptCount val="25"/>
                <c:pt idx="0">
                  <c:v>17.6541666666667</c:v>
                </c:pt>
                <c:pt idx="1">
                  <c:v>17.6541666666667</c:v>
                </c:pt>
                <c:pt idx="2">
                  <c:v>17.6541666666667</c:v>
                </c:pt>
                <c:pt idx="3">
                  <c:v>17.6541666666667</c:v>
                </c:pt>
                <c:pt idx="4">
                  <c:v>17.6541666666667</c:v>
                </c:pt>
                <c:pt idx="5">
                  <c:v>17.6541666666667</c:v>
                </c:pt>
                <c:pt idx="6">
                  <c:v>17.6541666666667</c:v>
                </c:pt>
                <c:pt idx="7">
                  <c:v>17.6541666666667</c:v>
                </c:pt>
                <c:pt idx="8">
                  <c:v>17.6541666666667</c:v>
                </c:pt>
                <c:pt idx="9">
                  <c:v>17.6541666666667</c:v>
                </c:pt>
                <c:pt idx="10">
                  <c:v>17.6541666666667</c:v>
                </c:pt>
                <c:pt idx="11">
                  <c:v>17.6541666666667</c:v>
                </c:pt>
                <c:pt idx="12">
                  <c:v>17.6541666666667</c:v>
                </c:pt>
                <c:pt idx="13">
                  <c:v>17.6541666666667</c:v>
                </c:pt>
                <c:pt idx="14">
                  <c:v>17.6541666666667</c:v>
                </c:pt>
                <c:pt idx="15">
                  <c:v>17.6541666666667</c:v>
                </c:pt>
                <c:pt idx="16">
                  <c:v>17.6541666666667</c:v>
                </c:pt>
                <c:pt idx="17">
                  <c:v>17.6541666666667</c:v>
                </c:pt>
                <c:pt idx="18">
                  <c:v>17.6541666666667</c:v>
                </c:pt>
                <c:pt idx="19">
                  <c:v>17.6541666666667</c:v>
                </c:pt>
                <c:pt idx="20">
                  <c:v>17.6541666666667</c:v>
                </c:pt>
                <c:pt idx="21">
                  <c:v>17.6541666666667</c:v>
                </c:pt>
                <c:pt idx="22">
                  <c:v>17.6541666666667</c:v>
                </c:pt>
                <c:pt idx="23">
                  <c:v>17.6541666666667</c:v>
                </c:pt>
                <c:pt idx="24">
                  <c:v>17.6541666666667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0000"/>
            </a:solidFill>
            <a:ln w="25560">
              <a:solidFill>
                <a:srgbClr val="ff0000"/>
              </a:solidFill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'X bar s Chart'!$B$42:$Z$42</c:f>
              <c:strCache>
                <c:ptCount val="25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</c:strCache>
            </c:strRef>
          </c:cat>
          <c:val>
            <c:numRef>
              <c:f>'X bar s Chart'!$B$56:$Z$56</c:f>
              <c:numCache>
                <c:formatCode>General</c:formatCode>
                <c:ptCount val="25"/>
                <c:pt idx="0">
                  <c:v>14.8</c:v>
                </c:pt>
                <c:pt idx="1">
                  <c:v>14.8</c:v>
                </c:pt>
                <c:pt idx="2">
                  <c:v>14.8</c:v>
                </c:pt>
                <c:pt idx="3">
                  <c:v>14.8</c:v>
                </c:pt>
                <c:pt idx="4">
                  <c:v>14.8</c:v>
                </c:pt>
                <c:pt idx="5">
                  <c:v>14.8</c:v>
                </c:pt>
                <c:pt idx="6">
                  <c:v>14.8</c:v>
                </c:pt>
                <c:pt idx="7">
                  <c:v>14.8</c:v>
                </c:pt>
                <c:pt idx="8">
                  <c:v>14.8</c:v>
                </c:pt>
                <c:pt idx="9">
                  <c:v>14.8</c:v>
                </c:pt>
                <c:pt idx="10">
                  <c:v>14.8</c:v>
                </c:pt>
                <c:pt idx="11">
                  <c:v>14.8</c:v>
                </c:pt>
                <c:pt idx="12">
                  <c:v>14.8</c:v>
                </c:pt>
                <c:pt idx="13">
                  <c:v>14.8</c:v>
                </c:pt>
                <c:pt idx="14">
                  <c:v>14.8</c:v>
                </c:pt>
                <c:pt idx="15">
                  <c:v>14.8</c:v>
                </c:pt>
                <c:pt idx="16">
                  <c:v>14.8</c:v>
                </c:pt>
                <c:pt idx="17">
                  <c:v>14.8</c:v>
                </c:pt>
                <c:pt idx="18">
                  <c:v>14.8</c:v>
                </c:pt>
                <c:pt idx="19">
                  <c:v>14.8</c:v>
                </c:pt>
                <c:pt idx="20">
                  <c:v>14.8</c:v>
                </c:pt>
                <c:pt idx="21">
                  <c:v>14.8</c:v>
                </c:pt>
                <c:pt idx="22">
                  <c:v>14.8</c:v>
                </c:pt>
                <c:pt idx="23">
                  <c:v>14.8</c:v>
                </c:pt>
                <c:pt idx="24">
                  <c:v>14.8</c:v>
                </c:pt>
              </c:numCache>
            </c:numRef>
          </c:val>
          <c:smooth val="0"/>
        </c:ser>
        <c:ser>
          <c:idx val="3"/>
          <c:order val="3"/>
          <c:spPr>
            <a:solidFill>
              <a:srgbClr val="ff0000"/>
            </a:solidFill>
            <a:ln w="25560">
              <a:solidFill>
                <a:srgbClr val="ff0000"/>
              </a:solidFill>
              <a:round/>
            </a:ln>
          </c:spPr>
          <c:marker>
            <c:symbol val="x"/>
            <c:size val="5"/>
            <c:spPr>
              <a:solidFill>
                <a:srgbClr val="ff0000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'X bar s Chart'!$B$42:$Z$42</c:f>
              <c:strCache>
                <c:ptCount val="25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</c:strCache>
            </c:strRef>
          </c:cat>
          <c:val>
            <c:numRef>
              <c:f>'X bar s Chart'!$B$57:$Z$57</c:f>
              <c:numCache>
                <c:formatCode>General</c:formatCode>
                <c:ptCount val="25"/>
                <c:pt idx="0">
                  <c:v>14.8</c:v>
                </c:pt>
                <c:pt idx="1">
                  <c:v>14.8</c:v>
                </c:pt>
                <c:pt idx="2">
                  <c:v>14.8</c:v>
                </c:pt>
                <c:pt idx="3">
                  <c:v>14.8</c:v>
                </c:pt>
                <c:pt idx="4">
                  <c:v>14.8</c:v>
                </c:pt>
                <c:pt idx="5">
                  <c:v>14.8</c:v>
                </c:pt>
                <c:pt idx="6">
                  <c:v>14.8</c:v>
                </c:pt>
                <c:pt idx="7">
                  <c:v>14.8</c:v>
                </c:pt>
                <c:pt idx="8">
                  <c:v>14.8</c:v>
                </c:pt>
                <c:pt idx="9">
                  <c:v>14.8</c:v>
                </c:pt>
                <c:pt idx="10">
                  <c:v>14.8</c:v>
                </c:pt>
                <c:pt idx="11">
                  <c:v>14.8</c:v>
                </c:pt>
                <c:pt idx="12">
                  <c:v>14.8</c:v>
                </c:pt>
                <c:pt idx="13">
                  <c:v>14.8</c:v>
                </c:pt>
                <c:pt idx="14">
                  <c:v>14.8</c:v>
                </c:pt>
                <c:pt idx="15">
                  <c:v>14.8</c:v>
                </c:pt>
                <c:pt idx="16">
                  <c:v>14.8</c:v>
                </c:pt>
                <c:pt idx="17">
                  <c:v>14.8</c:v>
                </c:pt>
                <c:pt idx="18">
                  <c:v>14.8</c:v>
                </c:pt>
                <c:pt idx="19">
                  <c:v>14.8</c:v>
                </c:pt>
                <c:pt idx="20">
                  <c:v>14.8</c:v>
                </c:pt>
                <c:pt idx="21">
                  <c:v>14.8</c:v>
                </c:pt>
                <c:pt idx="22">
                  <c:v>14.8</c:v>
                </c:pt>
                <c:pt idx="23">
                  <c:v>14.8</c:v>
                </c:pt>
                <c:pt idx="24">
                  <c:v>14.8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"",ucl,""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3366ff"/>
            </a:solidFill>
            <a:ln w="25560">
              <a:solidFill>
                <a:srgbClr val="3366ff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'X bar s Chart'!$B$42:$Z$42</c:f>
              <c:strCache>
                <c:ptCount val="25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</c:strCache>
            </c:strRef>
          </c:cat>
          <c:val>
            <c:numRef>
              <c:f>'X bar s Chart'!$B$60:$Z$60</c:f>
              <c:numCache>
                <c:formatCode>General</c:formatCode>
                <c:ptCount val="25"/>
                <c:pt idx="0">
                  <c:v>18.0414915224924</c:v>
                </c:pt>
                <c:pt idx="1">
                  <c:v>18.0414915224924</c:v>
                </c:pt>
                <c:pt idx="2">
                  <c:v>18.0414915224924</c:v>
                </c:pt>
                <c:pt idx="3">
                  <c:v>18.0414915224924</c:v>
                </c:pt>
                <c:pt idx="4">
                  <c:v>18.0414915224924</c:v>
                </c:pt>
                <c:pt idx="5">
                  <c:v>18.0414915224924</c:v>
                </c:pt>
                <c:pt idx="6">
                  <c:v>18.0414915224924</c:v>
                </c:pt>
                <c:pt idx="7">
                  <c:v>18.0414915224924</c:v>
                </c:pt>
                <c:pt idx="8">
                  <c:v>18.0414915224924</c:v>
                </c:pt>
                <c:pt idx="9">
                  <c:v>18.0414915224924</c:v>
                </c:pt>
                <c:pt idx="10">
                  <c:v>18.0414915224924</c:v>
                </c:pt>
                <c:pt idx="11">
                  <c:v>18.0414915224924</c:v>
                </c:pt>
                <c:pt idx="12">
                  <c:v>18.0414915224924</c:v>
                </c:pt>
                <c:pt idx="13">
                  <c:v>18.0414915224924</c:v>
                </c:pt>
                <c:pt idx="14">
                  <c:v>18.0414915224924</c:v>
                </c:pt>
                <c:pt idx="15">
                  <c:v>18.0414915224924</c:v>
                </c:pt>
                <c:pt idx="16">
                  <c:v>18.0414915224924</c:v>
                </c:pt>
                <c:pt idx="17">
                  <c:v>18.0414915224924</c:v>
                </c:pt>
                <c:pt idx="18">
                  <c:v>18.0414915224924</c:v>
                </c:pt>
                <c:pt idx="19">
                  <c:v>18.0414915224924</c:v>
                </c:pt>
                <c:pt idx="20">
                  <c:v>18.0414915224924</c:v>
                </c:pt>
                <c:pt idx="21">
                  <c:v>18.0414915224924</c:v>
                </c:pt>
                <c:pt idx="22">
                  <c:v>18.0414915224924</c:v>
                </c:pt>
                <c:pt idx="23">
                  <c:v>18.0414915224924</c:v>
                </c:pt>
                <c:pt idx="24">
                  <c:v>18.0414915224924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"",lcl,""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3366ff"/>
            </a:solidFill>
            <a:ln w="25560">
              <a:solidFill>
                <a:srgbClr val="3366ff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'X bar s Chart'!$B$42:$Z$42</c:f>
              <c:strCache>
                <c:ptCount val="25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</c:strCache>
            </c:strRef>
          </c:cat>
          <c:val>
            <c:numRef>
              <c:f>'X bar s Chart'!$B$61:$Z$61</c:f>
              <c:numCache>
                <c:formatCode>General</c:formatCode>
                <c:ptCount val="25"/>
                <c:pt idx="0">
                  <c:v>17.2668418108409</c:v>
                </c:pt>
                <c:pt idx="1">
                  <c:v>17.2668418108409</c:v>
                </c:pt>
                <c:pt idx="2">
                  <c:v>17.2668418108409</c:v>
                </c:pt>
                <c:pt idx="3">
                  <c:v>17.2668418108409</c:v>
                </c:pt>
                <c:pt idx="4">
                  <c:v>17.2668418108409</c:v>
                </c:pt>
                <c:pt idx="5">
                  <c:v>17.2668418108409</c:v>
                </c:pt>
                <c:pt idx="6">
                  <c:v>17.2668418108409</c:v>
                </c:pt>
                <c:pt idx="7">
                  <c:v>17.2668418108409</c:v>
                </c:pt>
                <c:pt idx="8">
                  <c:v>17.2668418108409</c:v>
                </c:pt>
                <c:pt idx="9">
                  <c:v>17.2668418108409</c:v>
                </c:pt>
                <c:pt idx="10">
                  <c:v>17.2668418108409</c:v>
                </c:pt>
                <c:pt idx="11">
                  <c:v>17.2668418108409</c:v>
                </c:pt>
                <c:pt idx="12">
                  <c:v>17.2668418108409</c:v>
                </c:pt>
                <c:pt idx="13">
                  <c:v>17.2668418108409</c:v>
                </c:pt>
                <c:pt idx="14">
                  <c:v>17.2668418108409</c:v>
                </c:pt>
                <c:pt idx="15">
                  <c:v>17.2668418108409</c:v>
                </c:pt>
                <c:pt idx="16">
                  <c:v>17.2668418108409</c:v>
                </c:pt>
                <c:pt idx="17">
                  <c:v>17.2668418108409</c:v>
                </c:pt>
                <c:pt idx="18">
                  <c:v>17.2668418108409</c:v>
                </c:pt>
                <c:pt idx="19">
                  <c:v>17.2668418108409</c:v>
                </c:pt>
                <c:pt idx="20">
                  <c:v>17.2668418108409</c:v>
                </c:pt>
                <c:pt idx="21">
                  <c:v>17.2668418108409</c:v>
                </c:pt>
                <c:pt idx="22">
                  <c:v>17.2668418108409</c:v>
                </c:pt>
                <c:pt idx="23">
                  <c:v>17.2668418108409</c:v>
                </c:pt>
                <c:pt idx="24">
                  <c:v>17.2668418108409</c:v>
                </c:pt>
              </c:numCache>
            </c:numRef>
          </c:val>
          <c:smooth val="0"/>
        </c:ser>
        <c:hiLowLines>
          <c:spPr>
            <a:ln>
              <a:noFill/>
            </a:ln>
          </c:spPr>
        </c:hiLowLines>
        <c:marker val="1"/>
        <c:axId val="31938747"/>
        <c:axId val="70946283"/>
      </c:lineChart>
      <c:catAx>
        <c:axId val="319387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1200" spc="-1" strike="noStrike">
                <a:solidFill>
                  <a:srgbClr val="000000"/>
                </a:solidFill>
                <a:latin typeface="Arial CE"/>
                <a:ea typeface="Arial CE"/>
              </a:defRPr>
            </a:pPr>
          </a:p>
        </c:txPr>
        <c:crossAx val="70946283"/>
        <c:crosses val="autoZero"/>
        <c:auto val="1"/>
        <c:lblAlgn val="ctr"/>
        <c:lblOffset val="100"/>
      </c:catAx>
      <c:valAx>
        <c:axId val="70946283"/>
        <c:scaling>
          <c:orientation val="minMax"/>
        </c:scaling>
        <c:delete val="0"/>
        <c:axPos val="l"/>
        <c:majorGridlines>
          <c:spPr>
            <a:ln w="324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175" spc="-1" strike="noStrike">
                    <a:solidFill>
                      <a:srgbClr val="000000"/>
                    </a:solidFill>
                    <a:latin typeface="Arial CE"/>
                    <a:ea typeface="Arial CE"/>
                  </a:defRPr>
                </a:pPr>
                <a:r>
                  <a:rPr b="1" sz="1175" spc="-1" strike="noStrike">
                    <a:solidFill>
                      <a:srgbClr val="000000"/>
                    </a:solidFill>
                    <a:latin typeface="Arial CE"/>
                    <a:ea typeface="Arial CE"/>
                  </a:rPr>
                  <a:t>X-3*s</a:t>
                </a:r>
              </a:p>
            </c:rich>
          </c:tx>
          <c:layout>
            <c:manualLayout>
              <c:xMode val="edge"/>
              <c:yMode val="edge"/>
              <c:x val="0.00322793148880105"/>
              <c:y val="0.41067254391237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1200" spc="-1" strike="noStrike">
                <a:solidFill>
                  <a:srgbClr val="000000"/>
                </a:solidFill>
                <a:latin typeface="Arial CE"/>
                <a:ea typeface="Arial CE"/>
              </a:defRPr>
            </a:pPr>
          </a:p>
        </c:txPr>
        <c:crossAx val="31938747"/>
        <c:crosses val="autoZero"/>
        <c:crossBetween val="midCat"/>
      </c:valAx>
      <c:spPr>
        <a:noFill/>
        <a:ln w="3240">
          <a:solidFill>
            <a:srgbClr val="000000"/>
          </a:solidFill>
          <a:round/>
        </a:ln>
      </c:spPr>
    </c:plotArea>
    <c:plotVisOnly val="1"/>
    <c:dispBlanksAs val="gap"/>
  </c:chart>
  <c:spPr>
    <a:solidFill>
      <a:srgbClr val="ffffff"/>
    </a:solidFill>
    <a:ln w="3240">
      <a:solidFill>
        <a:srgbClr val="000000"/>
      </a:solidFill>
      <a:round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layout>
        <c:manualLayout>
          <c:layoutTarget val="inner"/>
          <c:xMode val="edge"/>
          <c:yMode val="edge"/>
          <c:x val="0.0537329819938516"/>
          <c:y val="0.108638923224832"/>
          <c:w val="0.937000439174352"/>
          <c:h val="0.778601840406538"/>
        </c:manualLayout>
      </c:layout>
      <c:lineChart>
        <c:grouping val="standard"/>
        <c:varyColors val="0"/>
        <c:ser>
          <c:idx val="0"/>
          <c:order val="0"/>
          <c:tx>
            <c:strRef>
              <c:f>"",s,""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'X bar s Chart'!$B$42:$Z$42</c:f>
              <c:strCache>
                <c:ptCount val="25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</c:strCache>
            </c:strRef>
          </c:cat>
          <c:val>
            <c:numRef>
              <c:f>'X bar s Chart'!$B$53:$Z$53</c:f>
              <c:numCache>
                <c:formatCode>General</c:formatCode>
                <c:ptCount val="25"/>
                <c:pt idx="0">
                  <c:v>0.493288286231624</c:v>
                </c:pt>
                <c:pt idx="1">
                  <c:v>0.425245027405768</c:v>
                </c:pt>
                <c:pt idx="2">
                  <c:v>0.857807282163851</c:v>
                </c:pt>
                <c:pt idx="3">
                  <c:v>0.908753725347706</c:v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</c:numCache>
            </c:numRef>
          </c:val>
          <c:smooth val="0"/>
        </c:ser>
        <c:ser>
          <c:idx val="1"/>
          <c:order val="1"/>
          <c:tx>
            <c:strRef>
              <c:f>"s-"</c:f>
              <c:strCache>
                <c:ptCount val="1"/>
                <c:pt idx="0">
                  <c:v>s-</c:v>
                </c:pt>
              </c:strCache>
            </c:strRef>
          </c:tx>
          <c:spPr>
            <a:solidFill>
              <a:srgbClr val="000000"/>
            </a:solidFill>
            <a:ln w="25560">
              <a:solidFill>
                <a:srgbClr val="000000"/>
              </a:solidFill>
              <a:round/>
            </a:ln>
          </c:spPr>
          <c:marker>
            <c:symbol val="square"/>
            <c:size val="5"/>
            <c:spPr>
              <a:solidFill>
                <a:srgbClr val="000000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'X bar s Chart'!$B$42:$Z$42</c:f>
              <c:strCache>
                <c:ptCount val="25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</c:strCache>
            </c:strRef>
          </c:cat>
          <c:val>
            <c:numRef>
              <c:f>'X bar s Chart'!$B$64:$Z$64</c:f>
              <c:numCache>
                <c:formatCode>General</c:formatCode>
                <c:ptCount val="25"/>
                <c:pt idx="0">
                  <c:v>0.671273580287237</c:v>
                </c:pt>
                <c:pt idx="1">
                  <c:v>0.671273580287237</c:v>
                </c:pt>
                <c:pt idx="2">
                  <c:v>0.671273580287237</c:v>
                </c:pt>
                <c:pt idx="3">
                  <c:v>0.671273580287237</c:v>
                </c:pt>
                <c:pt idx="4">
                  <c:v>0.671273580287237</c:v>
                </c:pt>
                <c:pt idx="5">
                  <c:v>0.671273580287237</c:v>
                </c:pt>
                <c:pt idx="6">
                  <c:v>0.671273580287237</c:v>
                </c:pt>
                <c:pt idx="7">
                  <c:v>0.671273580287237</c:v>
                </c:pt>
                <c:pt idx="8">
                  <c:v>0.671273580287237</c:v>
                </c:pt>
                <c:pt idx="9">
                  <c:v>0.671273580287237</c:v>
                </c:pt>
                <c:pt idx="10">
                  <c:v>0.671273580287237</c:v>
                </c:pt>
                <c:pt idx="11">
                  <c:v>0.671273580287237</c:v>
                </c:pt>
                <c:pt idx="12">
                  <c:v>0.671273580287237</c:v>
                </c:pt>
                <c:pt idx="13">
                  <c:v>0.671273580287237</c:v>
                </c:pt>
                <c:pt idx="14">
                  <c:v>0.671273580287237</c:v>
                </c:pt>
                <c:pt idx="15">
                  <c:v>0.671273580287237</c:v>
                </c:pt>
                <c:pt idx="16">
                  <c:v>0.671273580287237</c:v>
                </c:pt>
                <c:pt idx="17">
                  <c:v>0.671273580287237</c:v>
                </c:pt>
                <c:pt idx="18">
                  <c:v>0.671273580287237</c:v>
                </c:pt>
                <c:pt idx="19">
                  <c:v>0.671273580287237</c:v>
                </c:pt>
                <c:pt idx="20">
                  <c:v>0.671273580287237</c:v>
                </c:pt>
                <c:pt idx="21">
                  <c:v>0.671273580287237</c:v>
                </c:pt>
                <c:pt idx="22">
                  <c:v>0.671273580287237</c:v>
                </c:pt>
                <c:pt idx="23">
                  <c:v>0.671273580287237</c:v>
                </c:pt>
                <c:pt idx="24">
                  <c:v>0.671273580287237</c:v>
                </c:pt>
              </c:numCache>
            </c:numRef>
          </c:val>
          <c:smooth val="0"/>
        </c:ser>
        <c:hiLowLines>
          <c:spPr>
            <a:ln>
              <a:noFill/>
            </a:ln>
          </c:spPr>
        </c:hiLowLines>
        <c:marker val="1"/>
        <c:axId val="55280808"/>
        <c:axId val="82636517"/>
      </c:lineChart>
      <c:catAx>
        <c:axId val="55280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1175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82636517"/>
        <c:crosses val="autoZero"/>
        <c:auto val="1"/>
        <c:lblAlgn val="ctr"/>
        <c:lblOffset val="100"/>
      </c:catAx>
      <c:valAx>
        <c:axId val="82636517"/>
        <c:scaling>
          <c:orientation val="minMax"/>
        </c:scaling>
        <c:delete val="0"/>
        <c:axPos val="l"/>
        <c:majorGridlines>
          <c:spPr>
            <a:ln w="324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200" spc="-1" strike="noStrike">
                    <a:solidFill>
                      <a:srgbClr val="000000"/>
                    </a:solidFill>
                    <a:latin typeface="Arial CE"/>
                    <a:ea typeface="Arial CE"/>
                  </a:defRPr>
                </a:pPr>
                <a:r>
                  <a:rPr b="1" sz="1200" spc="-1" strike="noStrike">
                    <a:solidFill>
                      <a:srgbClr val="000000"/>
                    </a:solidFill>
                    <a:latin typeface="Arial CE"/>
                    <a:ea typeface="Arial CE"/>
                  </a:rPr>
                  <a:t>s </a:t>
                </a:r>
              </a:p>
            </c:rich>
          </c:tx>
          <c:layout>
            <c:manualLayout>
              <c:xMode val="edge"/>
              <c:yMode val="edge"/>
              <c:x val="0.00858585858585859"/>
              <c:y val="0.469166323307238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1175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55280808"/>
        <c:crosses val="autoZero"/>
        <c:crossBetween val="midCat"/>
      </c:valAx>
      <c:spPr>
        <a:noFill/>
        <a:ln w="3240">
          <a:solidFill>
            <a:srgbClr val="000000"/>
          </a:solidFill>
          <a:round/>
        </a:ln>
      </c:spPr>
    </c:plotArea>
    <c:plotVisOnly val="1"/>
    <c:dispBlanksAs val="gap"/>
  </c:chart>
  <c:spPr>
    <a:solidFill>
      <a:srgbClr val="ffffff"/>
    </a:solidFill>
    <a:ln w="3240">
      <a:solidFill>
        <a:srgbClr val="000000"/>
      </a:solidFill>
      <a:round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layout>
        <c:manualLayout>
          <c:layoutTarget val="inner"/>
          <c:xMode val="edge"/>
          <c:yMode val="edge"/>
          <c:x val="0.00275749836132269"/>
          <c:y val="0.0339572192513369"/>
          <c:w val="0.996112379359447"/>
          <c:h val="0.925267379679144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circle"/>
            <c:size val="8"/>
            <c:spPr>
              <a:solidFill>
                <a:srgbClr val="000080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'X bar R Chart (2)'!$B$42:$Y$42</c:f>
              <c:strCache>
                <c:ptCount val="24"/>
                <c:pt idx="0">
                  <c:v>20.03.14</c:v>
                </c:pt>
                <c:pt idx="1">
                  <c:v>20.03.14</c:v>
                </c:pt>
                <c:pt idx="2">
                  <c:v>20.03.14</c:v>
                </c:pt>
                <c:pt idx="3">
                  <c:v>26.03.14</c:v>
                </c:pt>
                <c:pt idx="4">
                  <c:v>26.03.14</c:v>
                </c:pt>
                <c:pt idx="5">
                  <c:v>26.03.14</c:v>
                </c:pt>
                <c:pt idx="6">
                  <c:v>31.03.14</c:v>
                </c:pt>
                <c:pt idx="7">
                  <c:v>31.03.14</c:v>
                </c:pt>
                <c:pt idx="8">
                  <c:v>31.03.14</c:v>
                </c:pt>
                <c:pt idx="9">
                  <c:v>01.04.14</c:v>
                </c:pt>
                <c:pt idx="10">
                  <c:v>01.04.14</c:v>
                </c:pt>
                <c:pt idx="11">
                  <c:v>01.04.14</c:v>
                </c:pt>
                <c:pt idx="12">
                  <c:v>02.04.14</c:v>
                </c:pt>
                <c:pt idx="13">
                  <c:v>02.04.14</c:v>
                </c:pt>
                <c:pt idx="14">
                  <c:v>02.04.14</c:v>
                </c:pt>
                <c:pt idx="15">
                  <c:v>09.04.14</c:v>
                </c:pt>
                <c:pt idx="16">
                  <c:v>09.04.14</c:v>
                </c:pt>
                <c:pt idx="17">
                  <c:v>09.04.14</c:v>
                </c:pt>
                <c:pt idx="18">
                  <c:v>23.04.14</c:v>
                </c:pt>
                <c:pt idx="19">
                  <c:v>23.04.14</c:v>
                </c:pt>
                <c:pt idx="20">
                  <c:v>23.04.14</c:v>
                </c:pt>
                <c:pt idx="21">
                  <c:v>29.04.104</c:v>
                </c:pt>
                <c:pt idx="22">
                  <c:v>29.04.14</c:v>
                </c:pt>
                <c:pt idx="23">
                  <c:v>29.04.14</c:v>
                </c:pt>
              </c:strCache>
            </c:strRef>
          </c:cat>
          <c:val>
            <c:numRef>
              <c:f>'X bar R Chart (2)'!$B$52:$Y$52</c:f>
              <c:numCache>
                <c:formatCode>General</c:formatCode>
                <c:ptCount val="24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0000ff"/>
            </a:solidFill>
            <a:ln w="2556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'X bar R Chart (2)'!$B$42:$Y$42</c:f>
              <c:strCache>
                <c:ptCount val="24"/>
                <c:pt idx="0">
                  <c:v>20.03.14</c:v>
                </c:pt>
                <c:pt idx="1">
                  <c:v>20.03.14</c:v>
                </c:pt>
                <c:pt idx="2">
                  <c:v>20.03.14</c:v>
                </c:pt>
                <c:pt idx="3">
                  <c:v>26.03.14</c:v>
                </c:pt>
                <c:pt idx="4">
                  <c:v>26.03.14</c:v>
                </c:pt>
                <c:pt idx="5">
                  <c:v>26.03.14</c:v>
                </c:pt>
                <c:pt idx="6">
                  <c:v>31.03.14</c:v>
                </c:pt>
                <c:pt idx="7">
                  <c:v>31.03.14</c:v>
                </c:pt>
                <c:pt idx="8">
                  <c:v>31.03.14</c:v>
                </c:pt>
                <c:pt idx="9">
                  <c:v>01.04.14</c:v>
                </c:pt>
                <c:pt idx="10">
                  <c:v>01.04.14</c:v>
                </c:pt>
                <c:pt idx="11">
                  <c:v>01.04.14</c:v>
                </c:pt>
                <c:pt idx="12">
                  <c:v>02.04.14</c:v>
                </c:pt>
                <c:pt idx="13">
                  <c:v>02.04.14</c:v>
                </c:pt>
                <c:pt idx="14">
                  <c:v>02.04.14</c:v>
                </c:pt>
                <c:pt idx="15">
                  <c:v>09.04.14</c:v>
                </c:pt>
                <c:pt idx="16">
                  <c:v>09.04.14</c:v>
                </c:pt>
                <c:pt idx="17">
                  <c:v>09.04.14</c:v>
                </c:pt>
                <c:pt idx="18">
                  <c:v>23.04.14</c:v>
                </c:pt>
                <c:pt idx="19">
                  <c:v>23.04.14</c:v>
                </c:pt>
                <c:pt idx="20">
                  <c:v>23.04.14</c:v>
                </c:pt>
                <c:pt idx="21">
                  <c:v>29.04.104</c:v>
                </c:pt>
                <c:pt idx="22">
                  <c:v>29.04.14</c:v>
                </c:pt>
                <c:pt idx="23">
                  <c:v>29.04.14</c:v>
                </c:pt>
              </c:strCache>
            </c:strRef>
          </c:cat>
          <c:val>
            <c:numRef>
              <c:f>'X bar R Chart (2)'!$B$60:$Y$60</c:f>
              <c:numCache>
                <c:formatCode>General</c:formatCode>
                <c:ptCount val="24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0000"/>
            </a:solidFill>
            <a:ln w="25560">
              <a:solidFill>
                <a:srgbClr val="ff0000"/>
              </a:solidFill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'X bar R Chart (2)'!$B$42:$Y$42</c:f>
              <c:strCache>
                <c:ptCount val="24"/>
                <c:pt idx="0">
                  <c:v>20.03.14</c:v>
                </c:pt>
                <c:pt idx="1">
                  <c:v>20.03.14</c:v>
                </c:pt>
                <c:pt idx="2">
                  <c:v>20.03.14</c:v>
                </c:pt>
                <c:pt idx="3">
                  <c:v>26.03.14</c:v>
                </c:pt>
                <c:pt idx="4">
                  <c:v>26.03.14</c:v>
                </c:pt>
                <c:pt idx="5">
                  <c:v>26.03.14</c:v>
                </c:pt>
                <c:pt idx="6">
                  <c:v>31.03.14</c:v>
                </c:pt>
                <c:pt idx="7">
                  <c:v>31.03.14</c:v>
                </c:pt>
                <c:pt idx="8">
                  <c:v>31.03.14</c:v>
                </c:pt>
                <c:pt idx="9">
                  <c:v>01.04.14</c:v>
                </c:pt>
                <c:pt idx="10">
                  <c:v>01.04.14</c:v>
                </c:pt>
                <c:pt idx="11">
                  <c:v>01.04.14</c:v>
                </c:pt>
                <c:pt idx="12">
                  <c:v>02.04.14</c:v>
                </c:pt>
                <c:pt idx="13">
                  <c:v>02.04.14</c:v>
                </c:pt>
                <c:pt idx="14">
                  <c:v>02.04.14</c:v>
                </c:pt>
                <c:pt idx="15">
                  <c:v>09.04.14</c:v>
                </c:pt>
                <c:pt idx="16">
                  <c:v>09.04.14</c:v>
                </c:pt>
                <c:pt idx="17">
                  <c:v>09.04.14</c:v>
                </c:pt>
                <c:pt idx="18">
                  <c:v>23.04.14</c:v>
                </c:pt>
                <c:pt idx="19">
                  <c:v>23.04.14</c:v>
                </c:pt>
                <c:pt idx="20">
                  <c:v>23.04.14</c:v>
                </c:pt>
                <c:pt idx="21">
                  <c:v>29.04.104</c:v>
                </c:pt>
                <c:pt idx="22">
                  <c:v>29.04.14</c:v>
                </c:pt>
                <c:pt idx="23">
                  <c:v>29.04.14</c:v>
                </c:pt>
              </c:strCache>
            </c:strRef>
          </c:cat>
          <c:val>
            <c:numRef>
              <c:f>'X bar R Chart (2)'!$B$56:$Y$56</c:f>
              <c:numCache>
                <c:formatCode>General</c:formatCode>
                <c:ptCount val="24"/>
                <c:pt idx="0">
                  <c:v>2</c:v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</c:numCache>
            </c:numRef>
          </c:val>
          <c:smooth val="0"/>
        </c:ser>
        <c:ser>
          <c:idx val="3"/>
          <c:order val="3"/>
          <c:spPr>
            <a:solidFill>
              <a:srgbClr val="ff0000"/>
            </a:solidFill>
            <a:ln w="38160">
              <a:solidFill>
                <a:srgbClr val="ff0000"/>
              </a:solidFill>
              <a:round/>
            </a:ln>
          </c:spPr>
          <c:marker>
            <c:symbol val="x"/>
            <c:size val="5"/>
            <c:spPr>
              <a:solidFill>
                <a:srgbClr val="ff0000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'X bar R Chart (2)'!$B$42:$Y$42</c:f>
              <c:strCache>
                <c:ptCount val="24"/>
                <c:pt idx="0">
                  <c:v>20.03.14</c:v>
                </c:pt>
                <c:pt idx="1">
                  <c:v>20.03.14</c:v>
                </c:pt>
                <c:pt idx="2">
                  <c:v>20.03.14</c:v>
                </c:pt>
                <c:pt idx="3">
                  <c:v>26.03.14</c:v>
                </c:pt>
                <c:pt idx="4">
                  <c:v>26.03.14</c:v>
                </c:pt>
                <c:pt idx="5">
                  <c:v>26.03.14</c:v>
                </c:pt>
                <c:pt idx="6">
                  <c:v>31.03.14</c:v>
                </c:pt>
                <c:pt idx="7">
                  <c:v>31.03.14</c:v>
                </c:pt>
                <c:pt idx="8">
                  <c:v>31.03.14</c:v>
                </c:pt>
                <c:pt idx="9">
                  <c:v>01.04.14</c:v>
                </c:pt>
                <c:pt idx="10">
                  <c:v>01.04.14</c:v>
                </c:pt>
                <c:pt idx="11">
                  <c:v>01.04.14</c:v>
                </c:pt>
                <c:pt idx="12">
                  <c:v>02.04.14</c:v>
                </c:pt>
                <c:pt idx="13">
                  <c:v>02.04.14</c:v>
                </c:pt>
                <c:pt idx="14">
                  <c:v>02.04.14</c:v>
                </c:pt>
                <c:pt idx="15">
                  <c:v>09.04.14</c:v>
                </c:pt>
                <c:pt idx="16">
                  <c:v>09.04.14</c:v>
                </c:pt>
                <c:pt idx="17">
                  <c:v>09.04.14</c:v>
                </c:pt>
                <c:pt idx="18">
                  <c:v>23.04.14</c:v>
                </c:pt>
                <c:pt idx="19">
                  <c:v>23.04.14</c:v>
                </c:pt>
                <c:pt idx="20">
                  <c:v>23.04.14</c:v>
                </c:pt>
                <c:pt idx="21">
                  <c:v>29.04.104</c:v>
                </c:pt>
                <c:pt idx="22">
                  <c:v>29.04.14</c:v>
                </c:pt>
                <c:pt idx="23">
                  <c:v>29.04.14</c:v>
                </c:pt>
              </c:strCache>
            </c:strRef>
          </c:cat>
          <c:val>
            <c:numRef>
              <c:f>'X bar R Chart (2)'!$B$57:$Y$57</c:f>
              <c:numCache>
                <c:formatCode>General</c:formatCode>
                <c:ptCount val="24"/>
                <c:pt idx="0">
                  <c:v>1.6</c:v>
                </c:pt>
                <c:pt idx="1">
                  <c:v>1.6</c:v>
                </c:pt>
                <c:pt idx="2">
                  <c:v>1.6</c:v>
                </c:pt>
                <c:pt idx="3">
                  <c:v>1.6</c:v>
                </c:pt>
                <c:pt idx="4">
                  <c:v>1.6</c:v>
                </c:pt>
                <c:pt idx="5">
                  <c:v>1.6</c:v>
                </c:pt>
                <c:pt idx="6">
                  <c:v>1.6</c:v>
                </c:pt>
                <c:pt idx="7">
                  <c:v>1.6</c:v>
                </c:pt>
                <c:pt idx="8">
                  <c:v>1.6</c:v>
                </c:pt>
                <c:pt idx="9">
                  <c:v>1.6</c:v>
                </c:pt>
                <c:pt idx="10">
                  <c:v>1.6</c:v>
                </c:pt>
                <c:pt idx="11">
                  <c:v>1.6</c:v>
                </c:pt>
                <c:pt idx="12">
                  <c:v>1.6</c:v>
                </c:pt>
                <c:pt idx="13">
                  <c:v>1.6</c:v>
                </c:pt>
                <c:pt idx="14">
                  <c:v>1.6</c:v>
                </c:pt>
                <c:pt idx="15">
                  <c:v>1.6</c:v>
                </c:pt>
                <c:pt idx="16">
                  <c:v>1.6</c:v>
                </c:pt>
                <c:pt idx="17">
                  <c:v>1.6</c:v>
                </c:pt>
                <c:pt idx="18">
                  <c:v>1.6</c:v>
                </c:pt>
                <c:pt idx="19">
                  <c:v>1.6</c:v>
                </c:pt>
                <c:pt idx="20">
                  <c:v>1.6</c:v>
                </c:pt>
                <c:pt idx="21">
                  <c:v>1.6</c:v>
                </c:pt>
                <c:pt idx="22">
                  <c:v>1.6</c:v>
                </c:pt>
                <c:pt idx="23">
                  <c:v>1.6</c:v>
                </c:pt>
              </c:numCache>
            </c:numRef>
          </c:val>
          <c:smooth val="0"/>
        </c:ser>
        <c:ser>
          <c:idx val="4"/>
          <c:order val="4"/>
          <c:spPr>
            <a:solidFill>
              <a:srgbClr val="ff0000"/>
            </a:solidFill>
            <a:ln w="3816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'X bar R Chart (2)'!$B$42:$Y$42</c:f>
              <c:strCache>
                <c:ptCount val="24"/>
                <c:pt idx="0">
                  <c:v>20.03.14</c:v>
                </c:pt>
                <c:pt idx="1">
                  <c:v>20.03.14</c:v>
                </c:pt>
                <c:pt idx="2">
                  <c:v>20.03.14</c:v>
                </c:pt>
                <c:pt idx="3">
                  <c:v>26.03.14</c:v>
                </c:pt>
                <c:pt idx="4">
                  <c:v>26.03.14</c:v>
                </c:pt>
                <c:pt idx="5">
                  <c:v>26.03.14</c:v>
                </c:pt>
                <c:pt idx="6">
                  <c:v>31.03.14</c:v>
                </c:pt>
                <c:pt idx="7">
                  <c:v>31.03.14</c:v>
                </c:pt>
                <c:pt idx="8">
                  <c:v>31.03.14</c:v>
                </c:pt>
                <c:pt idx="9">
                  <c:v>01.04.14</c:v>
                </c:pt>
                <c:pt idx="10">
                  <c:v>01.04.14</c:v>
                </c:pt>
                <c:pt idx="11">
                  <c:v>01.04.14</c:v>
                </c:pt>
                <c:pt idx="12">
                  <c:v>02.04.14</c:v>
                </c:pt>
                <c:pt idx="13">
                  <c:v>02.04.14</c:v>
                </c:pt>
                <c:pt idx="14">
                  <c:v>02.04.14</c:v>
                </c:pt>
                <c:pt idx="15">
                  <c:v>09.04.14</c:v>
                </c:pt>
                <c:pt idx="16">
                  <c:v>09.04.14</c:v>
                </c:pt>
                <c:pt idx="17">
                  <c:v>09.04.14</c:v>
                </c:pt>
                <c:pt idx="18">
                  <c:v>23.04.14</c:v>
                </c:pt>
                <c:pt idx="19">
                  <c:v>23.04.14</c:v>
                </c:pt>
                <c:pt idx="20">
                  <c:v>23.04.14</c:v>
                </c:pt>
                <c:pt idx="21">
                  <c:v>29.04.104</c:v>
                </c:pt>
                <c:pt idx="22">
                  <c:v>29.04.14</c:v>
                </c:pt>
                <c:pt idx="23">
                  <c:v>29.04.14</c:v>
                </c:pt>
              </c:strCache>
            </c:strRef>
          </c:cat>
          <c:val>
            <c:numRef>
              <c:f>'X bar R Chart (2)'!$B$58:$Y$58</c:f>
              <c:numCache>
                <c:formatCode>General</c:formatCode>
                <c:ptCount val="24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</c:numCache>
            </c:numRef>
          </c:val>
          <c:smooth val="0"/>
        </c:ser>
        <c:hiLowLines>
          <c:spPr>
            <a:ln>
              <a:noFill/>
            </a:ln>
          </c:spPr>
        </c:hiLowLines>
        <c:marker val="1"/>
        <c:axId val="35868763"/>
        <c:axId val="21274016"/>
      </c:lineChart>
      <c:catAx>
        <c:axId val="35868763"/>
        <c:scaling>
          <c:orientation val="minMax"/>
        </c:scaling>
        <c:delete val="0"/>
        <c:axPos val="b"/>
        <c:numFmt formatCode="D/M/YY" sourceLinked="1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1200" spc="-1" strike="noStrike">
                <a:solidFill>
                  <a:srgbClr val="000000"/>
                </a:solidFill>
                <a:latin typeface="Arial CE"/>
                <a:ea typeface="Arial CE"/>
              </a:defRPr>
            </a:pPr>
          </a:p>
        </c:txPr>
        <c:crossAx val="21274016"/>
        <c:crosses val="autoZero"/>
        <c:auto val="1"/>
        <c:lblAlgn val="ctr"/>
        <c:lblOffset val="100"/>
      </c:catAx>
      <c:valAx>
        <c:axId val="21274016"/>
        <c:scaling>
          <c:orientation val="minMax"/>
          <c:max val="2"/>
          <c:min val="1.5"/>
        </c:scaling>
        <c:delete val="0"/>
        <c:axPos val="l"/>
        <c:majorGridlines>
          <c:spPr>
            <a:ln w="3240">
              <a:solidFill>
                <a:srgbClr val="000000"/>
              </a:solidFill>
              <a:round/>
            </a:ln>
          </c:spPr>
        </c:majorGridlines>
        <c:numFmt formatCode="0.00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1200" spc="-1" strike="noStrike">
                <a:solidFill>
                  <a:srgbClr val="000000"/>
                </a:solidFill>
                <a:latin typeface="Arial CE"/>
                <a:ea typeface="Arial CE"/>
              </a:defRPr>
            </a:pPr>
          </a:p>
        </c:txPr>
        <c:crossAx val="35868763"/>
        <c:crosses val="autoZero"/>
        <c:crossBetween val="midCat"/>
      </c:valAx>
      <c:spPr>
        <a:noFill/>
        <a:ln w="3240">
          <a:solidFill>
            <a:srgbClr val="000000"/>
          </a:solidFill>
          <a:round/>
        </a:ln>
      </c:spPr>
    </c:plotArea>
    <c:plotVisOnly val="1"/>
    <c:dispBlanksAs val="gap"/>
  </c:chart>
  <c:spPr>
    <a:solidFill>
      <a:srgbClr val="ffffff"/>
    </a:solidFill>
    <a:ln w="324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chart" Target="../charts/chart8.xml"/><Relationship Id="rId3" Type="http://schemas.openxmlformats.org/officeDocument/2006/relationships/image" Target="../media/image36.wmf"/><Relationship Id="rId4" Type="http://schemas.openxmlformats.org/officeDocument/2006/relationships/image" Target="../media/image37.wmf"/><Relationship Id="rId5" Type="http://schemas.openxmlformats.org/officeDocument/2006/relationships/image" Target="../media/image38.wmf"/><Relationship Id="rId6" Type="http://schemas.openxmlformats.org/officeDocument/2006/relationships/image" Target="../media/image39.wmf"/><Relationship Id="rId7" Type="http://schemas.openxmlformats.org/officeDocument/2006/relationships/image" Target="../media/image40.wmf"/><Relationship Id="rId8" Type="http://schemas.openxmlformats.org/officeDocument/2006/relationships/image" Target="../media/image41.wmf"/><Relationship Id="rId9" Type="http://schemas.openxmlformats.org/officeDocument/2006/relationships/image" Target="../media/image42.wmf"/><Relationship Id="rId10" Type="http://schemas.openxmlformats.org/officeDocument/2006/relationships/image" Target="../media/image43.wmf"/><Relationship Id="rId11" Type="http://schemas.openxmlformats.org/officeDocument/2006/relationships/image" Target="../media/image44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chart" Target="../charts/chart10.xml"/><Relationship Id="rId3" Type="http://schemas.openxmlformats.org/officeDocument/2006/relationships/image" Target="../media/image45.wmf"/><Relationship Id="rId4" Type="http://schemas.openxmlformats.org/officeDocument/2006/relationships/image" Target="../media/image46.wmf"/><Relationship Id="rId5" Type="http://schemas.openxmlformats.org/officeDocument/2006/relationships/image" Target="../media/image47.wmf"/><Relationship Id="rId6" Type="http://schemas.openxmlformats.org/officeDocument/2006/relationships/image" Target="../media/image48.wmf"/><Relationship Id="rId7" Type="http://schemas.openxmlformats.org/officeDocument/2006/relationships/image" Target="../media/image49.wmf"/><Relationship Id="rId8" Type="http://schemas.openxmlformats.org/officeDocument/2006/relationships/image" Target="../media/image50.wmf"/><Relationship Id="rId9" Type="http://schemas.openxmlformats.org/officeDocument/2006/relationships/image" Target="../media/image51.wmf"/><Relationship Id="rId10" Type="http://schemas.openxmlformats.org/officeDocument/2006/relationships/image" Target="../media/image52.wmf"/><Relationship Id="rId11" Type="http://schemas.openxmlformats.org/officeDocument/2006/relationships/image" Target="../media/image53.wmf"/><Relationship Id="rId12" Type="http://schemas.openxmlformats.org/officeDocument/2006/relationships/image" Target="../media/image54.wmf"/><Relationship Id="rId13" Type="http://schemas.openxmlformats.org/officeDocument/2006/relationships/image" Target="../media/image55.wmf"/><Relationship Id="rId14" Type="http://schemas.openxmlformats.org/officeDocument/2006/relationships/image" Target="../media/image56.wmf"/><Relationship Id="rId15" Type="http://schemas.openxmlformats.org/officeDocument/2006/relationships/image" Target="../media/image57.wmf"/><Relationship Id="rId16" Type="http://schemas.openxmlformats.org/officeDocument/2006/relationships/image" Target="../media/image58.wmf"/><Relationship Id="rId17" Type="http://schemas.openxmlformats.org/officeDocument/2006/relationships/image" Target="../media/image59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chart" Target="../charts/chart12.xml"/><Relationship Id="rId3" Type="http://schemas.openxmlformats.org/officeDocument/2006/relationships/image" Target="../media/image60.wmf"/><Relationship Id="rId4" Type="http://schemas.openxmlformats.org/officeDocument/2006/relationships/image" Target="../media/image61.wmf"/><Relationship Id="rId5" Type="http://schemas.openxmlformats.org/officeDocument/2006/relationships/image" Target="../media/image62.wmf"/><Relationship Id="rId6" Type="http://schemas.openxmlformats.org/officeDocument/2006/relationships/image" Target="../media/image63.wmf"/><Relationship Id="rId7" Type="http://schemas.openxmlformats.org/officeDocument/2006/relationships/image" Target="../media/image64.wmf"/><Relationship Id="rId8" Type="http://schemas.openxmlformats.org/officeDocument/2006/relationships/image" Target="../media/image65.wmf"/><Relationship Id="rId9" Type="http://schemas.openxmlformats.org/officeDocument/2006/relationships/image" Target="../media/image66.wmf"/><Relationship Id="rId10" Type="http://schemas.openxmlformats.org/officeDocument/2006/relationships/image" Target="../media/image67.wmf"/><Relationship Id="rId11" Type="http://schemas.openxmlformats.org/officeDocument/2006/relationships/image" Target="../media/image68.wmf"/><Relationship Id="rId12" Type="http://schemas.openxmlformats.org/officeDocument/2006/relationships/image" Target="../media/image69.wmf"/><Relationship Id="rId13" Type="http://schemas.openxmlformats.org/officeDocument/2006/relationships/image" Target="../media/image70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</xdr:row>
      <xdr:rowOff>8640</xdr:rowOff>
    </xdr:from>
    <xdr:to>
      <xdr:col>25</xdr:col>
      <xdr:colOff>610200</xdr:colOff>
      <xdr:row>28</xdr:row>
      <xdr:rowOff>198000</xdr:rowOff>
    </xdr:to>
    <xdr:graphicFrame>
      <xdr:nvGraphicFramePr>
        <xdr:cNvPr id="0" name="Chart 5"/>
        <xdr:cNvGraphicFramePr/>
      </xdr:nvGraphicFramePr>
      <xdr:xfrm>
        <a:off x="0" y="642240"/>
        <a:ext cx="16394040" cy="538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27</xdr:row>
      <xdr:rowOff>103680</xdr:rowOff>
    </xdr:from>
    <xdr:to>
      <xdr:col>25</xdr:col>
      <xdr:colOff>610200</xdr:colOff>
      <xdr:row>40</xdr:row>
      <xdr:rowOff>162000</xdr:rowOff>
    </xdr:to>
    <xdr:graphicFrame>
      <xdr:nvGraphicFramePr>
        <xdr:cNvPr id="1" name="Chart 6"/>
        <xdr:cNvGraphicFramePr/>
      </xdr:nvGraphicFramePr>
      <xdr:xfrm>
        <a:off x="0" y="5737680"/>
        <a:ext cx="16394040" cy="2620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19</xdr:col>
      <xdr:colOff>77760</xdr:colOff>
      <xdr:row>0</xdr:row>
      <xdr:rowOff>103680</xdr:rowOff>
    </xdr:from>
    <xdr:to>
      <xdr:col>23</xdr:col>
      <xdr:colOff>489600</xdr:colOff>
      <xdr:row>1</xdr:row>
      <xdr:rowOff>239400</xdr:rowOff>
    </xdr:to>
    <xdr:sp>
      <xdr:nvSpPr>
        <xdr:cNvPr id="2" name="CustomShape 1"/>
        <xdr:cNvSpPr/>
      </xdr:nvSpPr>
      <xdr:spPr>
        <a:xfrm>
          <a:off x="12051720" y="103680"/>
          <a:ext cx="2952000" cy="452520"/>
        </a:xfrm>
        <a:prstGeom prst="rect">
          <a:avLst/>
        </a:prstGeom>
        <a:solidFill>
          <a:srgbClr val="ffffff"/>
        </a:solidFill>
        <a:ln>
          <a:noFill/>
        </a:ln>
      </xdr:spPr>
      <xdr:style>
        <a:lnRef idx="0"/>
        <a:fillRef idx="0"/>
        <a:effectRef idx="0"/>
        <a:fontRef idx="minor"/>
      </xdr:style>
      <xdr:txBody>
        <a:bodyPr lIns="45720" rIns="45720" tIns="36720" bIns="0"/>
        <a:p>
          <a:pPr algn="ctr">
            <a:lnSpc>
              <a:spcPct val="100000"/>
            </a:lnSpc>
          </a:pPr>
          <a:r>
            <a:rPr b="1" lang="en-ZA" sz="1600" spc="-1" strike="noStrike">
              <a:solidFill>
                <a:srgbClr val="000000"/>
              </a:solidFill>
              <a:latin typeface="Arial CE"/>
            </a:rPr>
            <a:t>X and s Control Chart</a:t>
          </a:r>
          <a:endParaRPr b="0" lang="en-ZA" sz="1600" spc="-1" strike="noStrike">
            <a:latin typeface="Times New Roman"/>
          </a:endParaRPr>
        </a:p>
      </xdr:txBody>
    </xdr:sp>
    <xdr:clientData/>
  </xdr:twoCellAnchor>
  <xdr:twoCellAnchor editAs="oneCell">
    <xdr:from>
      <xdr:col>19</xdr:col>
      <xdr:colOff>267120</xdr:colOff>
      <xdr:row>0</xdr:row>
      <xdr:rowOff>137880</xdr:rowOff>
    </xdr:from>
    <xdr:to>
      <xdr:col>19</xdr:col>
      <xdr:colOff>465480</xdr:colOff>
      <xdr:row>0</xdr:row>
      <xdr:rowOff>137880</xdr:rowOff>
    </xdr:to>
    <xdr:sp>
      <xdr:nvSpPr>
        <xdr:cNvPr id="3" name="Line 1"/>
        <xdr:cNvSpPr/>
      </xdr:nvSpPr>
      <xdr:spPr>
        <a:xfrm>
          <a:off x="12241080" y="137880"/>
          <a:ext cx="198360" cy="0"/>
        </a:xfrm>
        <a:prstGeom prst="line">
          <a:avLst/>
        </a:prstGeom>
        <a:ln w="1908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599400</xdr:colOff>
      <xdr:row>21</xdr:row>
      <xdr:rowOff>155160</xdr:rowOff>
    </xdr:from>
    <xdr:to>
      <xdr:col>25</xdr:col>
      <xdr:colOff>5400</xdr:colOff>
      <xdr:row>25</xdr:row>
      <xdr:rowOff>83160</xdr:rowOff>
    </xdr:to>
    <xdr:sp>
      <xdr:nvSpPr>
        <xdr:cNvPr id="4" name="CustomShape 1"/>
        <xdr:cNvSpPr/>
      </xdr:nvSpPr>
      <xdr:spPr>
        <a:xfrm>
          <a:off x="12573360" y="4589280"/>
          <a:ext cx="3215880" cy="727920"/>
        </a:xfrm>
        <a:prstGeom prst="rect">
          <a:avLst/>
        </a:prstGeom>
        <a:solidFill>
          <a:srgbClr val="ffff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wrap="none" lIns="18360" rIns="0" tIns="18360" bIns="0"/>
        <a:p>
          <a:pPr>
            <a:lnSpc>
              <a:spcPct val="100000"/>
            </a:lnSpc>
          </a:pPr>
          <a:r>
            <a:rPr b="1" lang="en-ZA" sz="1000" spc="-1" strike="noStrike">
              <a:solidFill>
                <a:srgbClr val="000000"/>
              </a:solidFill>
              <a:latin typeface="Arial CE"/>
            </a:rPr>
            <a:t>Action if:</a:t>
          </a:r>
          <a:endParaRPr b="0" lang="en-ZA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en-ZA" sz="1000" spc="-1" strike="noStrike">
              <a:solidFill>
                <a:srgbClr val="000000"/>
              </a:solidFill>
              <a:latin typeface="Arial CE"/>
            </a:rPr>
            <a:t>- Any Point Outside of Control Limits</a:t>
          </a:r>
          <a:endParaRPr b="0" lang="en-ZA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en-ZA" sz="1000" spc="-1" strike="noStrike">
              <a:solidFill>
                <a:srgbClr val="000000"/>
              </a:solidFill>
              <a:latin typeface="Arial CE"/>
            </a:rPr>
            <a:t>- A run of 7 Points all above or below the central Line</a:t>
          </a:r>
          <a:endParaRPr b="0" lang="en-ZA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en-ZA" sz="1000" spc="-1" strike="noStrike">
              <a:solidFill>
                <a:srgbClr val="000000"/>
              </a:solidFill>
              <a:latin typeface="Arial CE"/>
            </a:rPr>
            <a:t>- A run of 7 Points up or down</a:t>
          </a:r>
          <a:endParaRPr b="0" lang="en-ZA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en-ZA" sz="1000" spc="-1" strike="noStrike">
              <a:solidFill>
                <a:srgbClr val="000000"/>
              </a:solidFill>
              <a:latin typeface="Arial CE"/>
            </a:rPr>
            <a:t>- Any other obviously Non-Random Pattern</a:t>
          </a:r>
          <a:endParaRPr b="0" lang="en-ZA" sz="1000" spc="-1" strike="noStrike">
            <a:latin typeface="Times New Roman"/>
          </a:endParaRPr>
        </a:p>
      </xdr:txBody>
    </xdr:sp>
    <xdr:clientData/>
  </xdr:twoCellAnchor>
  <xdr:twoCellAnchor editAs="absolute">
    <xdr:from>
      <xdr:col>0</xdr:col>
      <xdr:colOff>160200</xdr:colOff>
      <xdr:row>51</xdr:row>
      <xdr:rowOff>7560</xdr:rowOff>
    </xdr:from>
    <xdr:to>
      <xdr:col>0</xdr:col>
      <xdr:colOff>272880</xdr:colOff>
      <xdr:row>51</xdr:row>
      <xdr:rowOff>135360</xdr:rowOff>
    </xdr:to>
    <xdr:pic>
      <xdr:nvPicPr>
        <xdr:cNvPr id="5" name="Bild 1" descr=""/>
        <xdr:cNvPicPr/>
      </xdr:nvPicPr>
      <xdr:blipFill>
        <a:blip r:embed="rId3"/>
        <a:stretch/>
      </xdr:blipFill>
      <xdr:spPr>
        <a:xfrm>
          <a:off x="160200" y="10127880"/>
          <a:ext cx="112680" cy="1278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26</xdr:col>
      <xdr:colOff>335160</xdr:colOff>
      <xdr:row>41</xdr:row>
      <xdr:rowOff>30600</xdr:rowOff>
    </xdr:from>
    <xdr:to>
      <xdr:col>26</xdr:col>
      <xdr:colOff>455400</xdr:colOff>
      <xdr:row>42</xdr:row>
      <xdr:rowOff>5760</xdr:rowOff>
    </xdr:to>
    <xdr:pic>
      <xdr:nvPicPr>
        <xdr:cNvPr id="6" name="Bild 8" descr=""/>
        <xdr:cNvPicPr/>
      </xdr:nvPicPr>
      <xdr:blipFill>
        <a:blip r:embed="rId4"/>
        <a:stretch/>
      </xdr:blipFill>
      <xdr:spPr>
        <a:xfrm>
          <a:off x="16754040" y="8398440"/>
          <a:ext cx="120240" cy="1465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26</xdr:col>
      <xdr:colOff>15120</xdr:colOff>
      <xdr:row>43</xdr:row>
      <xdr:rowOff>30600</xdr:rowOff>
    </xdr:from>
    <xdr:to>
      <xdr:col>28</xdr:col>
      <xdr:colOff>485640</xdr:colOff>
      <xdr:row>44</xdr:row>
      <xdr:rowOff>97560</xdr:rowOff>
    </xdr:to>
    <xdr:pic>
      <xdr:nvPicPr>
        <xdr:cNvPr id="7" name="Bild 12" descr=""/>
        <xdr:cNvPicPr/>
      </xdr:nvPicPr>
      <xdr:blipFill>
        <a:blip r:embed="rId5"/>
        <a:stretch/>
      </xdr:blipFill>
      <xdr:spPr>
        <a:xfrm>
          <a:off x="16434000" y="8731800"/>
          <a:ext cx="1740600" cy="2383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26</xdr:col>
      <xdr:colOff>38160</xdr:colOff>
      <xdr:row>46</xdr:row>
      <xdr:rowOff>38160</xdr:rowOff>
    </xdr:from>
    <xdr:to>
      <xdr:col>28</xdr:col>
      <xdr:colOff>633240</xdr:colOff>
      <xdr:row>47</xdr:row>
      <xdr:rowOff>105120</xdr:rowOff>
    </xdr:to>
    <xdr:pic>
      <xdr:nvPicPr>
        <xdr:cNvPr id="8" name="Bild 13" descr=""/>
        <xdr:cNvPicPr/>
      </xdr:nvPicPr>
      <xdr:blipFill>
        <a:blip r:embed="rId6"/>
        <a:stretch/>
      </xdr:blipFill>
      <xdr:spPr>
        <a:xfrm>
          <a:off x="16457040" y="9272880"/>
          <a:ext cx="1865160" cy="2476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29</xdr:col>
      <xdr:colOff>7560</xdr:colOff>
      <xdr:row>46</xdr:row>
      <xdr:rowOff>23040</xdr:rowOff>
    </xdr:from>
    <xdr:to>
      <xdr:col>31</xdr:col>
      <xdr:colOff>325800</xdr:colOff>
      <xdr:row>47</xdr:row>
      <xdr:rowOff>112680</xdr:rowOff>
    </xdr:to>
    <xdr:pic>
      <xdr:nvPicPr>
        <xdr:cNvPr id="9" name="Bild 17" descr=""/>
        <xdr:cNvPicPr/>
      </xdr:nvPicPr>
      <xdr:blipFill>
        <a:blip r:embed="rId7"/>
        <a:stretch/>
      </xdr:blipFill>
      <xdr:spPr>
        <a:xfrm>
          <a:off x="18331560" y="9257760"/>
          <a:ext cx="1588320" cy="2703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29</xdr:col>
      <xdr:colOff>7560</xdr:colOff>
      <xdr:row>43</xdr:row>
      <xdr:rowOff>15120</xdr:rowOff>
    </xdr:from>
    <xdr:to>
      <xdr:col>31</xdr:col>
      <xdr:colOff>104760</xdr:colOff>
      <xdr:row>44</xdr:row>
      <xdr:rowOff>112320</xdr:rowOff>
    </xdr:to>
    <xdr:pic>
      <xdr:nvPicPr>
        <xdr:cNvPr id="10" name="Bild 18" descr=""/>
        <xdr:cNvPicPr/>
      </xdr:nvPicPr>
      <xdr:blipFill>
        <a:blip r:embed="rId8"/>
        <a:stretch/>
      </xdr:blipFill>
      <xdr:spPr>
        <a:xfrm>
          <a:off x="18331560" y="8716320"/>
          <a:ext cx="1367280" cy="2685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26</xdr:col>
      <xdr:colOff>335160</xdr:colOff>
      <xdr:row>38</xdr:row>
      <xdr:rowOff>30600</xdr:rowOff>
    </xdr:from>
    <xdr:to>
      <xdr:col>26</xdr:col>
      <xdr:colOff>455400</xdr:colOff>
      <xdr:row>39</xdr:row>
      <xdr:rowOff>5760</xdr:rowOff>
    </xdr:to>
    <xdr:pic>
      <xdr:nvPicPr>
        <xdr:cNvPr id="11" name="Bild 19" descr=""/>
        <xdr:cNvPicPr/>
      </xdr:nvPicPr>
      <xdr:blipFill>
        <a:blip r:embed="rId9"/>
        <a:stretch/>
      </xdr:blipFill>
      <xdr:spPr>
        <a:xfrm>
          <a:off x="16754040" y="7864920"/>
          <a:ext cx="120240" cy="1753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175320</xdr:colOff>
      <xdr:row>57</xdr:row>
      <xdr:rowOff>0</xdr:rowOff>
    </xdr:from>
    <xdr:to>
      <xdr:col>0</xdr:col>
      <xdr:colOff>288000</xdr:colOff>
      <xdr:row>57</xdr:row>
      <xdr:rowOff>120240</xdr:rowOff>
    </xdr:to>
    <xdr:pic>
      <xdr:nvPicPr>
        <xdr:cNvPr id="12" name="Bild 20" descr=""/>
        <xdr:cNvPicPr/>
      </xdr:nvPicPr>
      <xdr:blipFill>
        <a:blip r:embed="rId10"/>
        <a:stretch/>
      </xdr:blipFill>
      <xdr:spPr>
        <a:xfrm>
          <a:off x="175320" y="11149200"/>
          <a:ext cx="112680" cy="1202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60840</xdr:colOff>
      <xdr:row>49</xdr:row>
      <xdr:rowOff>7560</xdr:rowOff>
    </xdr:from>
    <xdr:to>
      <xdr:col>0</xdr:col>
      <xdr:colOff>181080</xdr:colOff>
      <xdr:row>49</xdr:row>
      <xdr:rowOff>142920</xdr:rowOff>
    </xdr:to>
    <xdr:pic>
      <xdr:nvPicPr>
        <xdr:cNvPr id="13" name="Bild 21" descr=""/>
        <xdr:cNvPicPr/>
      </xdr:nvPicPr>
      <xdr:blipFill>
        <a:blip r:embed="rId11"/>
        <a:stretch/>
      </xdr:blipFill>
      <xdr:spPr>
        <a:xfrm>
          <a:off x="60840" y="9794520"/>
          <a:ext cx="120240" cy="1353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25920</xdr:colOff>
      <xdr:row>2</xdr:row>
      <xdr:rowOff>25920</xdr:rowOff>
    </xdr:from>
    <xdr:to>
      <xdr:col>24</xdr:col>
      <xdr:colOff>370440</xdr:colOff>
      <xdr:row>29</xdr:row>
      <xdr:rowOff>52920</xdr:rowOff>
    </xdr:to>
    <xdr:graphicFrame>
      <xdr:nvGraphicFramePr>
        <xdr:cNvPr id="14" name="Chart 1"/>
        <xdr:cNvGraphicFramePr/>
      </xdr:nvGraphicFramePr>
      <xdr:xfrm>
        <a:off x="25920" y="659520"/>
        <a:ext cx="15927120" cy="5385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52920</xdr:colOff>
      <xdr:row>28</xdr:row>
      <xdr:rowOff>37440</xdr:rowOff>
    </xdr:from>
    <xdr:to>
      <xdr:col>25</xdr:col>
      <xdr:colOff>24840</xdr:colOff>
      <xdr:row>40</xdr:row>
      <xdr:rowOff>138960</xdr:rowOff>
    </xdr:to>
    <xdr:graphicFrame>
      <xdr:nvGraphicFramePr>
        <xdr:cNvPr id="15" name="Chart 8"/>
        <xdr:cNvGraphicFramePr/>
      </xdr:nvGraphicFramePr>
      <xdr:xfrm>
        <a:off x="52920" y="5750280"/>
        <a:ext cx="16189560" cy="3446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19</xdr:col>
      <xdr:colOff>77760</xdr:colOff>
      <xdr:row>0</xdr:row>
      <xdr:rowOff>25920</xdr:rowOff>
    </xdr:from>
    <xdr:to>
      <xdr:col>23</xdr:col>
      <xdr:colOff>593640</xdr:colOff>
      <xdr:row>1</xdr:row>
      <xdr:rowOff>314640</xdr:rowOff>
    </xdr:to>
    <xdr:sp>
      <xdr:nvSpPr>
        <xdr:cNvPr id="16" name="CustomShape 1"/>
        <xdr:cNvSpPr/>
      </xdr:nvSpPr>
      <xdr:spPr>
        <a:xfrm>
          <a:off x="12485520" y="25920"/>
          <a:ext cx="3055680" cy="605520"/>
        </a:xfrm>
        <a:prstGeom prst="rect">
          <a:avLst/>
        </a:prstGeom>
        <a:solidFill>
          <a:srgbClr val="ffffff"/>
        </a:solidFill>
        <a:ln>
          <a:noFill/>
        </a:ln>
      </xdr:spPr>
      <xdr:style>
        <a:lnRef idx="0"/>
        <a:fillRef idx="0"/>
        <a:effectRef idx="0"/>
        <a:fontRef idx="minor"/>
      </xdr:style>
      <xdr:txBody>
        <a:bodyPr lIns="45720" rIns="45720" tIns="36720" bIns="0"/>
        <a:p>
          <a:pPr algn="ctr">
            <a:lnSpc>
              <a:spcPct val="100000"/>
            </a:lnSpc>
          </a:pPr>
          <a:r>
            <a:rPr b="1" lang="en-ZA" sz="1600" spc="-1" strike="noStrike">
              <a:solidFill>
                <a:srgbClr val="000000"/>
              </a:solidFill>
              <a:latin typeface="Arial CE"/>
            </a:rPr>
            <a:t>X and R Control Chart</a:t>
          </a:r>
          <a:endParaRPr b="0" lang="en-ZA" sz="1600" spc="-1" strike="noStrike">
            <a:latin typeface="Times New Roman"/>
          </a:endParaRPr>
        </a:p>
      </xdr:txBody>
    </xdr:sp>
    <xdr:clientData/>
  </xdr:twoCellAnchor>
  <xdr:twoCellAnchor editAs="oneCell">
    <xdr:from>
      <xdr:col>19</xdr:col>
      <xdr:colOff>258480</xdr:colOff>
      <xdr:row>0</xdr:row>
      <xdr:rowOff>137880</xdr:rowOff>
    </xdr:from>
    <xdr:to>
      <xdr:col>19</xdr:col>
      <xdr:colOff>465480</xdr:colOff>
      <xdr:row>0</xdr:row>
      <xdr:rowOff>137880</xdr:rowOff>
    </xdr:to>
    <xdr:sp>
      <xdr:nvSpPr>
        <xdr:cNvPr id="17" name="Line 1"/>
        <xdr:cNvSpPr/>
      </xdr:nvSpPr>
      <xdr:spPr>
        <a:xfrm>
          <a:off x="12666240" y="137880"/>
          <a:ext cx="207000" cy="0"/>
        </a:xfrm>
        <a:prstGeom prst="line">
          <a:avLst/>
        </a:prstGeom>
        <a:ln w="1908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360</xdr:colOff>
      <xdr:row>3</xdr:row>
      <xdr:rowOff>112680</xdr:rowOff>
    </xdr:from>
    <xdr:to>
      <xdr:col>26</xdr:col>
      <xdr:colOff>93240</xdr:colOff>
      <xdr:row>4</xdr:row>
      <xdr:rowOff>131760</xdr:rowOff>
    </xdr:to>
    <xdr:sp>
      <xdr:nvSpPr>
        <xdr:cNvPr id="18" name="CustomShape 1"/>
        <xdr:cNvSpPr/>
      </xdr:nvSpPr>
      <xdr:spPr>
        <a:xfrm>
          <a:off x="16853040" y="936720"/>
          <a:ext cx="92880" cy="20952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439920</xdr:colOff>
      <xdr:row>3</xdr:row>
      <xdr:rowOff>181440</xdr:rowOff>
    </xdr:from>
    <xdr:to>
      <xdr:col>25</xdr:col>
      <xdr:colOff>222480</xdr:colOff>
      <xdr:row>12</xdr:row>
      <xdr:rowOff>83880</xdr:rowOff>
    </xdr:to>
    <xdr:sp>
      <xdr:nvSpPr>
        <xdr:cNvPr id="19" name="CustomShape 1"/>
        <xdr:cNvSpPr/>
      </xdr:nvSpPr>
      <xdr:spPr>
        <a:xfrm>
          <a:off x="12847680" y="1005480"/>
          <a:ext cx="3592440" cy="1617120"/>
        </a:xfrm>
        <a:prstGeom prst="rect">
          <a:avLst/>
        </a:prstGeom>
        <a:solidFill>
          <a:srgbClr val="ffff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36720" rIns="0" tIns="27360" bIns="0"/>
        <a:p>
          <a:pPr>
            <a:lnSpc>
              <a:spcPct val="100000"/>
            </a:lnSpc>
          </a:pPr>
          <a:r>
            <a:rPr b="0" lang="en-ZA" sz="1200" spc="-1" strike="noStrike">
              <a:solidFill>
                <a:srgbClr val="000000"/>
              </a:solidFill>
              <a:latin typeface="Arial CE"/>
            </a:rPr>
            <a:t>Action if:</a:t>
          </a:r>
          <a:endParaRPr b="0" lang="en-ZA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en-ZA" sz="1200" spc="-1" strike="noStrike">
              <a:solidFill>
                <a:srgbClr val="000000"/>
              </a:solidFill>
              <a:latin typeface="Arial CE"/>
            </a:rPr>
            <a:t>- Any Point Below the lower Bold Control Limit</a:t>
          </a:r>
          <a:endParaRPr b="0" lang="en-ZA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en-ZA" sz="1200" spc="-1" strike="noStrike">
              <a:solidFill>
                <a:srgbClr val="000000"/>
              </a:solidFill>
              <a:latin typeface="Arial CE"/>
            </a:rPr>
            <a:t>- A run of 7 Points all  below the central Line</a:t>
          </a:r>
          <a:endParaRPr b="0" lang="en-ZA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en-ZA" sz="1200" spc="-1" strike="noStrike">
              <a:solidFill>
                <a:srgbClr val="000000"/>
              </a:solidFill>
              <a:latin typeface="Arial CE"/>
            </a:rPr>
            <a:t>- A run of 7 Points down</a:t>
          </a:r>
          <a:endParaRPr b="0" lang="en-ZA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en-ZA" sz="1200" spc="-1" strike="noStrike">
              <a:solidFill>
                <a:srgbClr val="000000"/>
              </a:solidFill>
              <a:latin typeface="Arial CE"/>
            </a:rPr>
            <a:t>- Any other obviously Non-Random Pattern</a:t>
          </a:r>
          <a:endParaRPr b="0" lang="en-ZA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en-ZA" sz="1200" spc="-1" strike="noStrike">
              <a:solidFill>
                <a:srgbClr val="000000"/>
              </a:solidFill>
              <a:latin typeface="Arial CE"/>
            </a:rPr>
            <a:t>- Any point above the Range limit</a:t>
          </a:r>
          <a:endParaRPr b="0" lang="en-ZA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en-ZA" sz="1200" spc="-1" strike="noStrike">
              <a:solidFill>
                <a:srgbClr val="000000"/>
              </a:solidFill>
              <a:latin typeface="Arial CE"/>
            </a:rPr>
            <a:t>CHECK EQUIPMENT &amp; TEST METHOD, TAKE ANOTHER 5 SAMPLES &amp; NOTIFY YOUR STATISTIC CHAMPION</a:t>
          </a:r>
          <a:endParaRPr b="0" lang="en-ZA" sz="1200" spc="-1" strike="noStrike">
            <a:latin typeface="Times New Roman"/>
          </a:endParaRPr>
        </a:p>
      </xdr:txBody>
    </xdr:sp>
    <xdr:clientData/>
  </xdr:twoCellAnchor>
  <xdr:twoCellAnchor editAs="absolute">
    <xdr:from>
      <xdr:col>0</xdr:col>
      <xdr:colOff>167760</xdr:colOff>
      <xdr:row>52</xdr:row>
      <xdr:rowOff>42480</xdr:rowOff>
    </xdr:from>
    <xdr:to>
      <xdr:col>0</xdr:col>
      <xdr:colOff>264960</xdr:colOff>
      <xdr:row>53</xdr:row>
      <xdr:rowOff>51480</xdr:rowOff>
    </xdr:to>
    <xdr:pic>
      <xdr:nvPicPr>
        <xdr:cNvPr id="20" name="Bild 1" descr=""/>
        <xdr:cNvPicPr/>
      </xdr:nvPicPr>
      <xdr:blipFill>
        <a:blip r:embed="rId3"/>
        <a:stretch/>
      </xdr:blipFill>
      <xdr:spPr>
        <a:xfrm>
          <a:off x="167760" y="11335320"/>
          <a:ext cx="97200" cy="1713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190</xdr:col>
      <xdr:colOff>700920</xdr:colOff>
      <xdr:row>42</xdr:row>
      <xdr:rowOff>115920</xdr:rowOff>
    </xdr:from>
    <xdr:to>
      <xdr:col>190</xdr:col>
      <xdr:colOff>805680</xdr:colOff>
      <xdr:row>43</xdr:row>
      <xdr:rowOff>122760</xdr:rowOff>
    </xdr:to>
    <xdr:pic>
      <xdr:nvPicPr>
        <xdr:cNvPr id="21" name="Bild 8" descr=""/>
        <xdr:cNvPicPr/>
      </xdr:nvPicPr>
      <xdr:blipFill>
        <a:blip r:embed="rId4"/>
        <a:stretch/>
      </xdr:blipFill>
      <xdr:spPr>
        <a:xfrm>
          <a:off x="153763200" y="9615240"/>
          <a:ext cx="104760" cy="1695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190</xdr:col>
      <xdr:colOff>380880</xdr:colOff>
      <xdr:row>44</xdr:row>
      <xdr:rowOff>124200</xdr:rowOff>
    </xdr:from>
    <xdr:to>
      <xdr:col>192</xdr:col>
      <xdr:colOff>577080</xdr:colOff>
      <xdr:row>45</xdr:row>
      <xdr:rowOff>171000</xdr:rowOff>
    </xdr:to>
    <xdr:pic>
      <xdr:nvPicPr>
        <xdr:cNvPr id="22" name="Bild 12" descr=""/>
        <xdr:cNvPicPr/>
      </xdr:nvPicPr>
      <xdr:blipFill>
        <a:blip r:embed="rId5"/>
        <a:stretch/>
      </xdr:blipFill>
      <xdr:spPr>
        <a:xfrm>
          <a:off x="153443160" y="9948600"/>
          <a:ext cx="1887840" cy="2361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190</xdr:col>
      <xdr:colOff>403920</xdr:colOff>
      <xdr:row>47</xdr:row>
      <xdr:rowOff>87840</xdr:rowOff>
    </xdr:from>
    <xdr:to>
      <xdr:col>192</xdr:col>
      <xdr:colOff>577080</xdr:colOff>
      <xdr:row>48</xdr:row>
      <xdr:rowOff>146520</xdr:rowOff>
    </xdr:to>
    <xdr:pic>
      <xdr:nvPicPr>
        <xdr:cNvPr id="23" name="Bild 13" descr=""/>
        <xdr:cNvPicPr/>
      </xdr:nvPicPr>
      <xdr:blipFill>
        <a:blip r:embed="rId6"/>
        <a:stretch/>
      </xdr:blipFill>
      <xdr:spPr>
        <a:xfrm>
          <a:off x="153466200" y="10479960"/>
          <a:ext cx="1864800" cy="2480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192</xdr:col>
      <xdr:colOff>586440</xdr:colOff>
      <xdr:row>47</xdr:row>
      <xdr:rowOff>72720</xdr:rowOff>
    </xdr:from>
    <xdr:to>
      <xdr:col>194</xdr:col>
      <xdr:colOff>369000</xdr:colOff>
      <xdr:row>48</xdr:row>
      <xdr:rowOff>177120</xdr:rowOff>
    </xdr:to>
    <xdr:pic>
      <xdr:nvPicPr>
        <xdr:cNvPr id="24" name="Bild 17" descr=""/>
        <xdr:cNvPicPr/>
      </xdr:nvPicPr>
      <xdr:blipFill>
        <a:blip r:embed="rId7"/>
        <a:stretch/>
      </xdr:blipFill>
      <xdr:spPr>
        <a:xfrm>
          <a:off x="155340360" y="10464840"/>
          <a:ext cx="1474200" cy="2937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192</xdr:col>
      <xdr:colOff>586440</xdr:colOff>
      <xdr:row>44</xdr:row>
      <xdr:rowOff>108720</xdr:rowOff>
    </xdr:from>
    <xdr:to>
      <xdr:col>194</xdr:col>
      <xdr:colOff>155520</xdr:colOff>
      <xdr:row>46</xdr:row>
      <xdr:rowOff>55800</xdr:rowOff>
    </xdr:to>
    <xdr:pic>
      <xdr:nvPicPr>
        <xdr:cNvPr id="25" name="Bild 18" descr=""/>
        <xdr:cNvPicPr/>
      </xdr:nvPicPr>
      <xdr:blipFill>
        <a:blip r:embed="rId8"/>
        <a:stretch/>
      </xdr:blipFill>
      <xdr:spPr>
        <a:xfrm>
          <a:off x="155340360" y="9933120"/>
          <a:ext cx="1260720" cy="3258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190</xdr:col>
      <xdr:colOff>700920</xdr:colOff>
      <xdr:row>38</xdr:row>
      <xdr:rowOff>270720</xdr:rowOff>
    </xdr:from>
    <xdr:to>
      <xdr:col>190</xdr:col>
      <xdr:colOff>805680</xdr:colOff>
      <xdr:row>39</xdr:row>
      <xdr:rowOff>119880</xdr:rowOff>
    </xdr:to>
    <xdr:pic>
      <xdr:nvPicPr>
        <xdr:cNvPr id="26" name="Bild 19" descr=""/>
        <xdr:cNvPicPr/>
      </xdr:nvPicPr>
      <xdr:blipFill>
        <a:blip r:embed="rId9"/>
        <a:stretch/>
      </xdr:blipFill>
      <xdr:spPr>
        <a:xfrm>
          <a:off x="153763200" y="8771400"/>
          <a:ext cx="104760" cy="1278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175320</xdr:colOff>
      <xdr:row>59</xdr:row>
      <xdr:rowOff>49680</xdr:rowOff>
    </xdr:from>
    <xdr:to>
      <xdr:col>0</xdr:col>
      <xdr:colOff>264960</xdr:colOff>
      <xdr:row>60</xdr:row>
      <xdr:rowOff>47160</xdr:rowOff>
    </xdr:to>
    <xdr:pic>
      <xdr:nvPicPr>
        <xdr:cNvPr id="27" name="Bild 20" descr=""/>
        <xdr:cNvPicPr/>
      </xdr:nvPicPr>
      <xdr:blipFill>
        <a:blip r:embed="rId10"/>
        <a:stretch/>
      </xdr:blipFill>
      <xdr:spPr>
        <a:xfrm>
          <a:off x="175320" y="12480120"/>
          <a:ext cx="89640" cy="1602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60840</xdr:colOff>
      <xdr:row>50</xdr:row>
      <xdr:rowOff>68400</xdr:rowOff>
    </xdr:from>
    <xdr:to>
      <xdr:col>0</xdr:col>
      <xdr:colOff>165600</xdr:colOff>
      <xdr:row>51</xdr:row>
      <xdr:rowOff>60480</xdr:rowOff>
    </xdr:to>
    <xdr:pic>
      <xdr:nvPicPr>
        <xdr:cNvPr id="28" name="Bild 21" descr=""/>
        <xdr:cNvPicPr/>
      </xdr:nvPicPr>
      <xdr:blipFill>
        <a:blip r:embed="rId11"/>
        <a:stretch/>
      </xdr:blipFill>
      <xdr:spPr>
        <a:xfrm>
          <a:off x="60840" y="11001600"/>
          <a:ext cx="104760" cy="1623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167760</xdr:colOff>
      <xdr:row>52</xdr:row>
      <xdr:rowOff>42480</xdr:rowOff>
    </xdr:from>
    <xdr:to>
      <xdr:col>0</xdr:col>
      <xdr:colOff>264960</xdr:colOff>
      <xdr:row>53</xdr:row>
      <xdr:rowOff>51480</xdr:rowOff>
    </xdr:to>
    <xdr:pic>
      <xdr:nvPicPr>
        <xdr:cNvPr id="29" name="Picture 14" descr=""/>
        <xdr:cNvPicPr/>
      </xdr:nvPicPr>
      <xdr:blipFill>
        <a:blip r:embed="rId12"/>
        <a:stretch/>
      </xdr:blipFill>
      <xdr:spPr>
        <a:xfrm>
          <a:off x="167760" y="11335320"/>
          <a:ext cx="97200" cy="1713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175320</xdr:colOff>
      <xdr:row>59</xdr:row>
      <xdr:rowOff>49680</xdr:rowOff>
    </xdr:from>
    <xdr:to>
      <xdr:col>0</xdr:col>
      <xdr:colOff>264960</xdr:colOff>
      <xdr:row>60</xdr:row>
      <xdr:rowOff>47160</xdr:rowOff>
    </xdr:to>
    <xdr:pic>
      <xdr:nvPicPr>
        <xdr:cNvPr id="30" name="Picture 15" descr=""/>
        <xdr:cNvPicPr/>
      </xdr:nvPicPr>
      <xdr:blipFill>
        <a:blip r:embed="rId13"/>
        <a:stretch/>
      </xdr:blipFill>
      <xdr:spPr>
        <a:xfrm>
          <a:off x="175320" y="12480120"/>
          <a:ext cx="89640" cy="1602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60840</xdr:colOff>
      <xdr:row>50</xdr:row>
      <xdr:rowOff>68400</xdr:rowOff>
    </xdr:from>
    <xdr:to>
      <xdr:col>0</xdr:col>
      <xdr:colOff>165600</xdr:colOff>
      <xdr:row>51</xdr:row>
      <xdr:rowOff>60480</xdr:rowOff>
    </xdr:to>
    <xdr:pic>
      <xdr:nvPicPr>
        <xdr:cNvPr id="31" name="Picture 16" descr=""/>
        <xdr:cNvPicPr/>
      </xdr:nvPicPr>
      <xdr:blipFill>
        <a:blip r:embed="rId14"/>
        <a:stretch/>
      </xdr:blipFill>
      <xdr:spPr>
        <a:xfrm>
          <a:off x="60840" y="11001600"/>
          <a:ext cx="104760" cy="1623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167760</xdr:colOff>
      <xdr:row>52</xdr:row>
      <xdr:rowOff>42480</xdr:rowOff>
    </xdr:from>
    <xdr:to>
      <xdr:col>0</xdr:col>
      <xdr:colOff>264960</xdr:colOff>
      <xdr:row>53</xdr:row>
      <xdr:rowOff>51480</xdr:rowOff>
    </xdr:to>
    <xdr:pic>
      <xdr:nvPicPr>
        <xdr:cNvPr id="32" name="Picture 17" descr=""/>
        <xdr:cNvPicPr/>
      </xdr:nvPicPr>
      <xdr:blipFill>
        <a:blip r:embed="rId15"/>
        <a:stretch/>
      </xdr:blipFill>
      <xdr:spPr>
        <a:xfrm>
          <a:off x="167760" y="11335320"/>
          <a:ext cx="97200" cy="1713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175320</xdr:colOff>
      <xdr:row>59</xdr:row>
      <xdr:rowOff>49680</xdr:rowOff>
    </xdr:from>
    <xdr:to>
      <xdr:col>0</xdr:col>
      <xdr:colOff>264960</xdr:colOff>
      <xdr:row>60</xdr:row>
      <xdr:rowOff>47160</xdr:rowOff>
    </xdr:to>
    <xdr:pic>
      <xdr:nvPicPr>
        <xdr:cNvPr id="33" name="Picture 18" descr=""/>
        <xdr:cNvPicPr/>
      </xdr:nvPicPr>
      <xdr:blipFill>
        <a:blip r:embed="rId16"/>
        <a:stretch/>
      </xdr:blipFill>
      <xdr:spPr>
        <a:xfrm>
          <a:off x="175320" y="12480120"/>
          <a:ext cx="89640" cy="1602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60840</xdr:colOff>
      <xdr:row>50</xdr:row>
      <xdr:rowOff>68400</xdr:rowOff>
    </xdr:from>
    <xdr:to>
      <xdr:col>0</xdr:col>
      <xdr:colOff>165600</xdr:colOff>
      <xdr:row>51</xdr:row>
      <xdr:rowOff>60480</xdr:rowOff>
    </xdr:to>
    <xdr:pic>
      <xdr:nvPicPr>
        <xdr:cNvPr id="34" name="Picture 19" descr=""/>
        <xdr:cNvPicPr/>
      </xdr:nvPicPr>
      <xdr:blipFill>
        <a:blip r:embed="rId17"/>
        <a:stretch/>
      </xdr:blipFill>
      <xdr:spPr>
        <a:xfrm>
          <a:off x="60840" y="11001600"/>
          <a:ext cx="104760" cy="1623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</xdr:row>
      <xdr:rowOff>8640</xdr:rowOff>
    </xdr:from>
    <xdr:to>
      <xdr:col>25</xdr:col>
      <xdr:colOff>610200</xdr:colOff>
      <xdr:row>28</xdr:row>
      <xdr:rowOff>198000</xdr:rowOff>
    </xdr:to>
    <xdr:graphicFrame>
      <xdr:nvGraphicFramePr>
        <xdr:cNvPr id="35" name="Chart 1"/>
        <xdr:cNvGraphicFramePr/>
      </xdr:nvGraphicFramePr>
      <xdr:xfrm>
        <a:off x="0" y="642240"/>
        <a:ext cx="16394040" cy="538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27</xdr:row>
      <xdr:rowOff>103680</xdr:rowOff>
    </xdr:from>
    <xdr:to>
      <xdr:col>25</xdr:col>
      <xdr:colOff>610200</xdr:colOff>
      <xdr:row>40</xdr:row>
      <xdr:rowOff>162000</xdr:rowOff>
    </xdr:to>
    <xdr:graphicFrame>
      <xdr:nvGraphicFramePr>
        <xdr:cNvPr id="36" name="Chart 8"/>
        <xdr:cNvGraphicFramePr/>
      </xdr:nvGraphicFramePr>
      <xdr:xfrm>
        <a:off x="0" y="5737680"/>
        <a:ext cx="16394040" cy="2620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19</xdr:col>
      <xdr:colOff>77760</xdr:colOff>
      <xdr:row>0</xdr:row>
      <xdr:rowOff>103680</xdr:rowOff>
    </xdr:from>
    <xdr:to>
      <xdr:col>23</xdr:col>
      <xdr:colOff>489600</xdr:colOff>
      <xdr:row>1</xdr:row>
      <xdr:rowOff>239400</xdr:rowOff>
    </xdr:to>
    <xdr:sp>
      <xdr:nvSpPr>
        <xdr:cNvPr id="37" name="CustomShape 1"/>
        <xdr:cNvSpPr/>
      </xdr:nvSpPr>
      <xdr:spPr>
        <a:xfrm>
          <a:off x="12051720" y="103680"/>
          <a:ext cx="2952000" cy="452520"/>
        </a:xfrm>
        <a:prstGeom prst="rect">
          <a:avLst/>
        </a:prstGeom>
        <a:solidFill>
          <a:srgbClr val="ffffff"/>
        </a:solidFill>
        <a:ln>
          <a:noFill/>
        </a:ln>
      </xdr:spPr>
      <xdr:style>
        <a:lnRef idx="0"/>
        <a:fillRef idx="0"/>
        <a:effectRef idx="0"/>
        <a:fontRef idx="minor"/>
      </xdr:style>
      <xdr:txBody>
        <a:bodyPr lIns="45720" rIns="45720" tIns="36720" bIns="0"/>
        <a:p>
          <a:pPr algn="ctr">
            <a:lnSpc>
              <a:spcPct val="100000"/>
            </a:lnSpc>
          </a:pPr>
          <a:r>
            <a:rPr b="1" lang="en-ZA" sz="1600" spc="-1" strike="noStrike">
              <a:solidFill>
                <a:srgbClr val="000000"/>
              </a:solidFill>
              <a:latin typeface="Arial CE"/>
            </a:rPr>
            <a:t>X floating Control Chart</a:t>
          </a:r>
          <a:endParaRPr b="0" lang="en-ZA" sz="1600" spc="-1" strike="noStrike">
            <a:latin typeface="Times New Roman"/>
          </a:endParaRPr>
        </a:p>
      </xdr:txBody>
    </xdr:sp>
    <xdr:clientData/>
  </xdr:twoCellAnchor>
  <xdr:twoCellAnchor editAs="oneCell">
    <xdr:from>
      <xdr:col>19</xdr:col>
      <xdr:colOff>267120</xdr:colOff>
      <xdr:row>0</xdr:row>
      <xdr:rowOff>137880</xdr:rowOff>
    </xdr:from>
    <xdr:to>
      <xdr:col>19</xdr:col>
      <xdr:colOff>465480</xdr:colOff>
      <xdr:row>0</xdr:row>
      <xdr:rowOff>137880</xdr:rowOff>
    </xdr:to>
    <xdr:sp>
      <xdr:nvSpPr>
        <xdr:cNvPr id="38" name="Line 1"/>
        <xdr:cNvSpPr/>
      </xdr:nvSpPr>
      <xdr:spPr>
        <a:xfrm>
          <a:off x="12241080" y="137880"/>
          <a:ext cx="198360" cy="0"/>
        </a:xfrm>
        <a:prstGeom prst="line">
          <a:avLst/>
        </a:prstGeom>
        <a:ln w="1908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266400</xdr:colOff>
      <xdr:row>18</xdr:row>
      <xdr:rowOff>189720</xdr:rowOff>
    </xdr:from>
    <xdr:to>
      <xdr:col>23</xdr:col>
      <xdr:colOff>307080</xdr:colOff>
      <xdr:row>22</xdr:row>
      <xdr:rowOff>126720</xdr:rowOff>
    </xdr:to>
    <xdr:sp>
      <xdr:nvSpPr>
        <xdr:cNvPr id="39" name="CustomShape 1"/>
        <xdr:cNvSpPr/>
      </xdr:nvSpPr>
      <xdr:spPr>
        <a:xfrm>
          <a:off x="11605320" y="4023720"/>
          <a:ext cx="3215880" cy="736920"/>
        </a:xfrm>
        <a:prstGeom prst="rect">
          <a:avLst/>
        </a:prstGeom>
        <a:solidFill>
          <a:srgbClr val="ffff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wrap="none" lIns="18360" rIns="0" tIns="27360" bIns="0"/>
        <a:p>
          <a:pPr>
            <a:lnSpc>
              <a:spcPct val="100000"/>
            </a:lnSpc>
          </a:pPr>
          <a:r>
            <a:rPr b="1" lang="en-ZA" sz="1000" spc="-1" strike="noStrike">
              <a:solidFill>
                <a:srgbClr val="000000"/>
              </a:solidFill>
              <a:latin typeface="Arial CE"/>
            </a:rPr>
            <a:t>Action if:</a:t>
          </a:r>
          <a:endParaRPr b="0" lang="en-ZA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en-ZA" sz="1000" spc="-1" strike="noStrike">
              <a:solidFill>
                <a:srgbClr val="000000"/>
              </a:solidFill>
              <a:latin typeface="Arial CE"/>
            </a:rPr>
            <a:t>- Any Point Outside of Control Limits</a:t>
          </a:r>
          <a:endParaRPr b="0" lang="en-ZA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en-ZA" sz="1000" spc="-1" strike="noStrike">
              <a:solidFill>
                <a:srgbClr val="000000"/>
              </a:solidFill>
              <a:latin typeface="Arial CE"/>
            </a:rPr>
            <a:t>- A run of 7 Points all above or below the central Line</a:t>
          </a:r>
          <a:endParaRPr b="0" lang="en-ZA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en-ZA" sz="1000" spc="-1" strike="noStrike">
              <a:solidFill>
                <a:srgbClr val="000000"/>
              </a:solidFill>
              <a:latin typeface="Arial CE"/>
            </a:rPr>
            <a:t>- A run of 7 Points up or down</a:t>
          </a:r>
          <a:endParaRPr b="0" lang="en-ZA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en-ZA" sz="1000" spc="-1" strike="noStrike">
              <a:solidFill>
                <a:srgbClr val="000000"/>
              </a:solidFill>
              <a:latin typeface="Arial CE"/>
            </a:rPr>
            <a:t>- Any other obviously Non-Random Pattern</a:t>
          </a:r>
          <a:endParaRPr b="0" lang="en-ZA" sz="1000" spc="-1" strike="noStrike">
            <a:latin typeface="Times New Roman"/>
          </a:endParaRPr>
        </a:p>
      </xdr:txBody>
    </xdr:sp>
    <xdr:clientData/>
  </xdr:twoCellAnchor>
  <xdr:twoCellAnchor editAs="absolute">
    <xdr:from>
      <xdr:col>26</xdr:col>
      <xdr:colOff>335160</xdr:colOff>
      <xdr:row>41</xdr:row>
      <xdr:rowOff>30600</xdr:rowOff>
    </xdr:from>
    <xdr:to>
      <xdr:col>26</xdr:col>
      <xdr:colOff>455400</xdr:colOff>
      <xdr:row>42</xdr:row>
      <xdr:rowOff>5760</xdr:rowOff>
    </xdr:to>
    <xdr:pic>
      <xdr:nvPicPr>
        <xdr:cNvPr id="40" name="Bild 8" descr=""/>
        <xdr:cNvPicPr/>
      </xdr:nvPicPr>
      <xdr:blipFill>
        <a:blip r:embed="rId3"/>
        <a:stretch/>
      </xdr:blipFill>
      <xdr:spPr>
        <a:xfrm>
          <a:off x="16754040" y="8398440"/>
          <a:ext cx="120240" cy="1465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26</xdr:col>
      <xdr:colOff>15120</xdr:colOff>
      <xdr:row>43</xdr:row>
      <xdr:rowOff>30600</xdr:rowOff>
    </xdr:from>
    <xdr:to>
      <xdr:col>28</xdr:col>
      <xdr:colOff>485640</xdr:colOff>
      <xdr:row>44</xdr:row>
      <xdr:rowOff>97560</xdr:rowOff>
    </xdr:to>
    <xdr:pic>
      <xdr:nvPicPr>
        <xdr:cNvPr id="41" name="Bild 12" descr=""/>
        <xdr:cNvPicPr/>
      </xdr:nvPicPr>
      <xdr:blipFill>
        <a:blip r:embed="rId4"/>
        <a:stretch/>
      </xdr:blipFill>
      <xdr:spPr>
        <a:xfrm>
          <a:off x="16434000" y="8731800"/>
          <a:ext cx="1740600" cy="2383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26</xdr:col>
      <xdr:colOff>38160</xdr:colOff>
      <xdr:row>46</xdr:row>
      <xdr:rowOff>38160</xdr:rowOff>
    </xdr:from>
    <xdr:to>
      <xdr:col>28</xdr:col>
      <xdr:colOff>633240</xdr:colOff>
      <xdr:row>47</xdr:row>
      <xdr:rowOff>105120</xdr:rowOff>
    </xdr:to>
    <xdr:pic>
      <xdr:nvPicPr>
        <xdr:cNvPr id="42" name="Bild 13" descr=""/>
        <xdr:cNvPicPr/>
      </xdr:nvPicPr>
      <xdr:blipFill>
        <a:blip r:embed="rId5"/>
        <a:stretch/>
      </xdr:blipFill>
      <xdr:spPr>
        <a:xfrm>
          <a:off x="16457040" y="9253800"/>
          <a:ext cx="1865160" cy="2289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29</xdr:col>
      <xdr:colOff>7560</xdr:colOff>
      <xdr:row>46</xdr:row>
      <xdr:rowOff>30600</xdr:rowOff>
    </xdr:from>
    <xdr:to>
      <xdr:col>31</xdr:col>
      <xdr:colOff>325800</xdr:colOff>
      <xdr:row>47</xdr:row>
      <xdr:rowOff>127800</xdr:rowOff>
    </xdr:to>
    <xdr:pic>
      <xdr:nvPicPr>
        <xdr:cNvPr id="43" name="Bild 17" descr=""/>
        <xdr:cNvPicPr/>
      </xdr:nvPicPr>
      <xdr:blipFill>
        <a:blip r:embed="rId6"/>
        <a:stretch/>
      </xdr:blipFill>
      <xdr:spPr>
        <a:xfrm>
          <a:off x="18331560" y="9246240"/>
          <a:ext cx="1588320" cy="2592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29</xdr:col>
      <xdr:colOff>7560</xdr:colOff>
      <xdr:row>43</xdr:row>
      <xdr:rowOff>15120</xdr:rowOff>
    </xdr:from>
    <xdr:to>
      <xdr:col>31</xdr:col>
      <xdr:colOff>104760</xdr:colOff>
      <xdr:row>44</xdr:row>
      <xdr:rowOff>112320</xdr:rowOff>
    </xdr:to>
    <xdr:pic>
      <xdr:nvPicPr>
        <xdr:cNvPr id="44" name="Bild 18" descr=""/>
        <xdr:cNvPicPr/>
      </xdr:nvPicPr>
      <xdr:blipFill>
        <a:blip r:embed="rId7"/>
        <a:stretch/>
      </xdr:blipFill>
      <xdr:spPr>
        <a:xfrm>
          <a:off x="18331560" y="8716320"/>
          <a:ext cx="1367280" cy="2685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26</xdr:col>
      <xdr:colOff>335160</xdr:colOff>
      <xdr:row>38</xdr:row>
      <xdr:rowOff>30600</xdr:rowOff>
    </xdr:from>
    <xdr:to>
      <xdr:col>26</xdr:col>
      <xdr:colOff>455400</xdr:colOff>
      <xdr:row>39</xdr:row>
      <xdr:rowOff>5760</xdr:rowOff>
    </xdr:to>
    <xdr:pic>
      <xdr:nvPicPr>
        <xdr:cNvPr id="45" name="Bild 19" descr=""/>
        <xdr:cNvPicPr/>
      </xdr:nvPicPr>
      <xdr:blipFill>
        <a:blip r:embed="rId8"/>
        <a:stretch/>
      </xdr:blipFill>
      <xdr:spPr>
        <a:xfrm>
          <a:off x="16754040" y="7864920"/>
          <a:ext cx="120240" cy="1753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175320</xdr:colOff>
      <xdr:row>57</xdr:row>
      <xdr:rowOff>0</xdr:rowOff>
    </xdr:from>
    <xdr:to>
      <xdr:col>0</xdr:col>
      <xdr:colOff>288000</xdr:colOff>
      <xdr:row>57</xdr:row>
      <xdr:rowOff>142920</xdr:rowOff>
    </xdr:to>
    <xdr:pic>
      <xdr:nvPicPr>
        <xdr:cNvPr id="46" name="Bild 20" descr=""/>
        <xdr:cNvPicPr/>
      </xdr:nvPicPr>
      <xdr:blipFill>
        <a:blip r:embed="rId9"/>
        <a:stretch/>
      </xdr:blipFill>
      <xdr:spPr>
        <a:xfrm>
          <a:off x="175320" y="11149200"/>
          <a:ext cx="112680" cy="1429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160200</xdr:colOff>
      <xdr:row>47</xdr:row>
      <xdr:rowOff>7560</xdr:rowOff>
    </xdr:from>
    <xdr:to>
      <xdr:col>0</xdr:col>
      <xdr:colOff>272880</xdr:colOff>
      <xdr:row>47</xdr:row>
      <xdr:rowOff>159840</xdr:rowOff>
    </xdr:to>
    <xdr:pic>
      <xdr:nvPicPr>
        <xdr:cNvPr id="47" name="Bild 1" descr=""/>
        <xdr:cNvPicPr/>
      </xdr:nvPicPr>
      <xdr:blipFill>
        <a:blip r:embed="rId10"/>
        <a:stretch/>
      </xdr:blipFill>
      <xdr:spPr>
        <a:xfrm>
          <a:off x="160200" y="9385200"/>
          <a:ext cx="112680" cy="1522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60840</xdr:colOff>
      <xdr:row>45</xdr:row>
      <xdr:rowOff>7560</xdr:rowOff>
    </xdr:from>
    <xdr:to>
      <xdr:col>0</xdr:col>
      <xdr:colOff>181080</xdr:colOff>
      <xdr:row>45</xdr:row>
      <xdr:rowOff>160200</xdr:rowOff>
    </xdr:to>
    <xdr:pic>
      <xdr:nvPicPr>
        <xdr:cNvPr id="48" name="Bild 21" descr=""/>
        <xdr:cNvPicPr/>
      </xdr:nvPicPr>
      <xdr:blipFill>
        <a:blip r:embed="rId11"/>
        <a:stretch/>
      </xdr:blipFill>
      <xdr:spPr>
        <a:xfrm>
          <a:off x="60840" y="9061200"/>
          <a:ext cx="120240" cy="1526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160200</xdr:colOff>
      <xdr:row>47</xdr:row>
      <xdr:rowOff>7560</xdr:rowOff>
    </xdr:from>
    <xdr:to>
      <xdr:col>0</xdr:col>
      <xdr:colOff>272880</xdr:colOff>
      <xdr:row>47</xdr:row>
      <xdr:rowOff>159840</xdr:rowOff>
    </xdr:to>
    <xdr:pic>
      <xdr:nvPicPr>
        <xdr:cNvPr id="49" name="Picture 23" descr=""/>
        <xdr:cNvPicPr/>
      </xdr:nvPicPr>
      <xdr:blipFill>
        <a:blip r:embed="rId12"/>
        <a:stretch/>
      </xdr:blipFill>
      <xdr:spPr>
        <a:xfrm>
          <a:off x="160200" y="9385200"/>
          <a:ext cx="112680" cy="1522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60840</xdr:colOff>
      <xdr:row>45</xdr:row>
      <xdr:rowOff>7560</xdr:rowOff>
    </xdr:from>
    <xdr:to>
      <xdr:col>0</xdr:col>
      <xdr:colOff>181080</xdr:colOff>
      <xdr:row>45</xdr:row>
      <xdr:rowOff>160200</xdr:rowOff>
    </xdr:to>
    <xdr:pic>
      <xdr:nvPicPr>
        <xdr:cNvPr id="50" name="Picture 25" descr=""/>
        <xdr:cNvPicPr/>
      </xdr:nvPicPr>
      <xdr:blipFill>
        <a:blip r:embed="rId13"/>
        <a:stretch/>
      </xdr:blipFill>
      <xdr:spPr>
        <a:xfrm>
          <a:off x="60840" y="9061200"/>
          <a:ext cx="120240" cy="152640"/>
        </a:xfrm>
        <a:prstGeom prst="rect">
          <a:avLst/>
        </a:prstGeom>
        <a:ln>
          <a:noFill/>
        </a:ln>
      </xdr:spPr>
    </xdr:pic>
    <xdr:clientData/>
  </xdr:twoCellAnchor>
</xdr:wsDr>
</file>

<file path=xl/revisions/revisionHeaders.xml><?xml version="1.0" encoding="utf-8"?>
<headers xmlns="http://schemas.openxmlformats.org/spreadsheetml/2006/main" xmlns:r="http://schemas.openxmlformats.org/officeDocument/2006/relationships" guid="{00000000-0000-0000-0000-000000000000}"/>
</file>

<file path=xl/revisions/userNames.xml><?xml version="1.0" encoding="utf-8"?>
<users xmlns="http://schemas.openxmlformats.org/spreadsheetml/2006/main" xmlns:r="http://schemas.openxmlformats.org/officeDocument/2006/relationships" count="0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AL66"/>
  <sheetViews>
    <sheetView showFormulas="false" showGridLines="true" showRowColHeaders="true" showZeros="true" rightToLeft="false" tabSelected="false" showOutlineSymbols="true" defaultGridColor="true" view="pageBreakPreview" topLeftCell="A19" colorId="64" zoomScale="100" zoomScaleNormal="100" zoomScalePageLayoutView="100" workbookViewId="0">
      <selection pane="topLeft" activeCell="C2" activeCellId="0" sqref="C2"/>
    </sheetView>
  </sheetViews>
  <sheetFormatPr defaultRowHeight="12.75" zeroHeight="false" outlineLevelRow="0" outlineLevelCol="0"/>
  <cols>
    <col collapsed="false" customWidth="true" hidden="false" outlineLevel="0" max="1" min="1" style="0" width="7.71"/>
    <col collapsed="false" customWidth="true" hidden="false" outlineLevel="0" max="32" min="2" style="0" width="9"/>
    <col collapsed="false" customWidth="true" hidden="false" outlineLevel="0" max="33" min="33" style="0" width="3.98"/>
    <col collapsed="false" customWidth="true" hidden="false" outlineLevel="0" max="34" min="34" style="0" width="4.71"/>
    <col collapsed="false" customWidth="true" hidden="false" outlineLevel="0" max="35" min="35" style="0" width="6.71"/>
    <col collapsed="false" customWidth="true" hidden="false" outlineLevel="0" max="1025" min="36" style="0" width="11.99"/>
  </cols>
  <sheetData>
    <row r="1" s="21" customFormat="true" ht="24.95" hidden="false" customHeight="true" outlineLevel="0" collapsed="false">
      <c r="A1" s="1" t="s">
        <v>0</v>
      </c>
      <c r="B1" s="2"/>
      <c r="C1" s="3"/>
      <c r="D1" s="4"/>
      <c r="E1" s="5"/>
      <c r="F1" s="6"/>
      <c r="G1" s="7"/>
      <c r="H1" s="8" t="s">
        <v>1</v>
      </c>
      <c r="I1" s="7"/>
      <c r="J1" s="9" t="s">
        <v>2</v>
      </c>
      <c r="K1" s="10"/>
      <c r="L1" s="11"/>
      <c r="M1" s="12" t="s">
        <v>3</v>
      </c>
      <c r="N1" s="13" t="n">
        <v>0</v>
      </c>
      <c r="O1" s="14"/>
      <c r="P1" s="15" t="s">
        <v>4</v>
      </c>
      <c r="Q1" s="16"/>
      <c r="R1" s="17"/>
      <c r="S1" s="17"/>
      <c r="T1" s="10"/>
      <c r="U1" s="14"/>
      <c r="V1" s="14"/>
      <c r="W1" s="14"/>
      <c r="X1" s="11"/>
      <c r="Y1" s="8" t="s">
        <v>5</v>
      </c>
      <c r="Z1" s="18"/>
      <c r="AA1" s="19"/>
      <c r="AB1" s="20"/>
      <c r="AC1" s="20"/>
      <c r="AD1" s="20"/>
      <c r="AE1" s="20"/>
    </row>
    <row r="2" s="21" customFormat="true" ht="24.95" hidden="false" customHeight="true" outlineLevel="0" collapsed="false">
      <c r="A2" s="22" t="s">
        <v>6</v>
      </c>
      <c r="B2" s="23"/>
      <c r="C2" s="24"/>
      <c r="D2" s="25"/>
      <c r="E2" s="26"/>
      <c r="F2" s="27"/>
      <c r="G2" s="28"/>
      <c r="H2" s="29" t="s">
        <v>7</v>
      </c>
      <c r="I2" s="30"/>
      <c r="J2" s="27"/>
      <c r="K2" s="31" t="n">
        <v>14.8</v>
      </c>
      <c r="L2" s="32" t="s">
        <v>8</v>
      </c>
      <c r="M2" s="33" t="s">
        <v>9</v>
      </c>
      <c r="N2" s="28" t="n">
        <v>0</v>
      </c>
      <c r="O2" s="34"/>
      <c r="P2" s="35" t="s">
        <v>10</v>
      </c>
      <c r="Q2" s="34"/>
      <c r="R2" s="34"/>
      <c r="S2" s="36"/>
      <c r="T2" s="37"/>
      <c r="U2" s="34"/>
      <c r="V2" s="34"/>
      <c r="W2" s="34"/>
      <c r="X2" s="38"/>
      <c r="Y2" s="39"/>
      <c r="Z2" s="40"/>
      <c r="AA2" s="20"/>
      <c r="AB2" s="20"/>
      <c r="AC2" s="20"/>
      <c r="AD2" s="20"/>
      <c r="AE2" s="20"/>
    </row>
    <row r="3" s="21" customFormat="true" ht="15.75" hidden="false" customHeight="false" outlineLevel="0" collapsed="false">
      <c r="A3" s="41"/>
      <c r="B3" s="42"/>
      <c r="C3" s="43"/>
      <c r="D3" s="43"/>
      <c r="E3" s="44"/>
      <c r="F3" s="44"/>
      <c r="G3" s="45"/>
      <c r="H3" s="45"/>
      <c r="I3" s="44"/>
      <c r="J3" s="44"/>
      <c r="K3" s="44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20"/>
      <c r="Z3" s="47"/>
      <c r="AA3" s="20"/>
      <c r="AB3" s="20"/>
      <c r="AC3" s="20"/>
      <c r="AD3" s="20"/>
      <c r="AE3" s="20"/>
    </row>
    <row r="4" s="21" customFormat="true" ht="15.75" hidden="false" customHeight="false" outlineLevel="0" collapsed="false">
      <c r="A4" s="41"/>
      <c r="B4" s="42"/>
      <c r="C4" s="43"/>
      <c r="D4" s="43"/>
      <c r="E4" s="44"/>
      <c r="F4" s="44"/>
      <c r="G4" s="45"/>
      <c r="H4" s="45"/>
      <c r="I4" s="44"/>
      <c r="J4" s="44"/>
      <c r="K4" s="44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20"/>
      <c r="Z4" s="47"/>
      <c r="AA4" s="20"/>
      <c r="AB4" s="20"/>
      <c r="AC4" s="20"/>
      <c r="AD4" s="20"/>
      <c r="AE4" s="20"/>
    </row>
    <row r="5" s="21" customFormat="true" ht="15.75" hidden="false" customHeight="false" outlineLevel="0" collapsed="false">
      <c r="A5" s="41"/>
      <c r="B5" s="42"/>
      <c r="C5" s="43"/>
      <c r="D5" s="43"/>
      <c r="E5" s="44"/>
      <c r="F5" s="44"/>
      <c r="G5" s="45"/>
      <c r="H5" s="45"/>
      <c r="I5" s="44"/>
      <c r="J5" s="44"/>
      <c r="K5" s="44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20"/>
      <c r="Z5" s="47"/>
      <c r="AA5" s="20"/>
      <c r="AB5" s="20"/>
      <c r="AC5" s="20"/>
      <c r="AD5" s="20"/>
      <c r="AE5" s="20"/>
    </row>
    <row r="6" s="21" customFormat="true" ht="15.75" hidden="false" customHeight="false" outlineLevel="0" collapsed="false">
      <c r="A6" s="41"/>
      <c r="B6" s="42"/>
      <c r="C6" s="43"/>
      <c r="D6" s="43"/>
      <c r="E6" s="44"/>
      <c r="F6" s="44"/>
      <c r="G6" s="45"/>
      <c r="H6" s="45"/>
      <c r="I6" s="44"/>
      <c r="J6" s="44"/>
      <c r="K6" s="44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20"/>
      <c r="Z6" s="47"/>
      <c r="AA6" s="20"/>
      <c r="AB6" s="20"/>
      <c r="AC6" s="20"/>
      <c r="AD6" s="20"/>
      <c r="AE6" s="20"/>
    </row>
    <row r="7" s="21" customFormat="true" ht="15.75" hidden="false" customHeight="false" outlineLevel="0" collapsed="false">
      <c r="A7" s="41"/>
      <c r="B7" s="42"/>
      <c r="C7" s="43"/>
      <c r="D7" s="43"/>
      <c r="E7" s="44"/>
      <c r="F7" s="44"/>
      <c r="G7" s="45"/>
      <c r="H7" s="45"/>
      <c r="I7" s="44"/>
      <c r="J7" s="44"/>
      <c r="K7" s="44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20"/>
      <c r="Z7" s="47"/>
      <c r="AA7" s="20"/>
      <c r="AB7" s="20"/>
      <c r="AC7" s="20"/>
      <c r="AD7" s="20"/>
    </row>
    <row r="8" s="21" customFormat="true" ht="15.75" hidden="false" customHeight="false" outlineLevel="0" collapsed="false">
      <c r="A8" s="41"/>
      <c r="B8" s="42"/>
      <c r="C8" s="43"/>
      <c r="D8" s="43"/>
      <c r="E8" s="44"/>
      <c r="F8" s="44"/>
      <c r="G8" s="45"/>
      <c r="H8" s="45"/>
      <c r="I8" s="44"/>
      <c r="J8" s="44"/>
      <c r="K8" s="44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20"/>
      <c r="Z8" s="47"/>
      <c r="AA8" s="20"/>
      <c r="AB8" s="20"/>
      <c r="AC8" s="20"/>
      <c r="AD8" s="20"/>
    </row>
    <row r="9" s="21" customFormat="true" ht="15.75" hidden="false" customHeight="false" outlineLevel="0" collapsed="false">
      <c r="A9" s="41"/>
      <c r="B9" s="42"/>
      <c r="C9" s="43"/>
      <c r="D9" s="43"/>
      <c r="E9" s="44"/>
      <c r="F9" s="44"/>
      <c r="G9" s="45"/>
      <c r="H9" s="45"/>
      <c r="I9" s="44"/>
      <c r="J9" s="44"/>
      <c r="K9" s="44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20"/>
      <c r="Z9" s="47"/>
      <c r="AA9" s="20"/>
      <c r="AB9" s="20"/>
      <c r="AC9" s="20"/>
      <c r="AD9" s="20"/>
    </row>
    <row r="10" s="21" customFormat="true" ht="15.75" hidden="false" customHeight="false" outlineLevel="0" collapsed="false">
      <c r="A10" s="41"/>
      <c r="B10" s="42"/>
      <c r="C10" s="43"/>
      <c r="D10" s="43"/>
      <c r="E10" s="44"/>
      <c r="F10" s="44"/>
      <c r="G10" s="45"/>
      <c r="H10" s="45"/>
      <c r="I10" s="44"/>
      <c r="J10" s="44"/>
      <c r="K10" s="44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20"/>
      <c r="Z10" s="47"/>
      <c r="AA10" s="20"/>
      <c r="AB10" s="20"/>
      <c r="AC10" s="20"/>
      <c r="AD10" s="20"/>
    </row>
    <row r="11" s="21" customFormat="true" ht="15.75" hidden="false" customHeight="false" outlineLevel="0" collapsed="false">
      <c r="A11" s="41"/>
      <c r="B11" s="42"/>
      <c r="C11" s="43"/>
      <c r="D11" s="43"/>
      <c r="E11" s="44"/>
      <c r="F11" s="44"/>
      <c r="G11" s="45"/>
      <c r="H11" s="45"/>
      <c r="I11" s="44"/>
      <c r="J11" s="44"/>
      <c r="K11" s="44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20"/>
      <c r="Z11" s="47"/>
      <c r="AA11" s="20"/>
      <c r="AB11" s="20"/>
      <c r="AC11" s="20"/>
      <c r="AD11" s="20"/>
    </row>
    <row r="12" s="21" customFormat="true" ht="15.75" hidden="false" customHeight="false" outlineLevel="0" collapsed="false">
      <c r="A12" s="41"/>
      <c r="B12" s="42"/>
      <c r="C12" s="43"/>
      <c r="D12" s="43"/>
      <c r="E12" s="44"/>
      <c r="F12" s="44"/>
      <c r="G12" s="45"/>
      <c r="H12" s="45"/>
      <c r="I12" s="44"/>
      <c r="J12" s="44"/>
      <c r="K12" s="44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20"/>
      <c r="Z12" s="47"/>
      <c r="AA12" s="20"/>
      <c r="AB12" s="20"/>
      <c r="AC12" s="20"/>
      <c r="AD12" s="20"/>
    </row>
    <row r="13" s="21" customFormat="true" ht="15.75" hidden="false" customHeight="false" outlineLevel="0" collapsed="false">
      <c r="A13" s="41"/>
      <c r="B13" s="42"/>
      <c r="C13" s="43"/>
      <c r="D13" s="43"/>
      <c r="E13" s="44"/>
      <c r="F13" s="44"/>
      <c r="G13" s="45"/>
      <c r="H13" s="45"/>
      <c r="I13" s="44"/>
      <c r="J13" s="44"/>
      <c r="K13" s="44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20"/>
      <c r="Z13" s="47"/>
      <c r="AA13" s="20"/>
      <c r="AB13" s="20"/>
      <c r="AC13" s="20"/>
      <c r="AD13" s="20"/>
    </row>
    <row r="14" s="21" customFormat="true" ht="15.75" hidden="false" customHeight="false" outlineLevel="0" collapsed="false">
      <c r="A14" s="41"/>
      <c r="B14" s="42"/>
      <c r="C14" s="43"/>
      <c r="D14" s="43"/>
      <c r="E14" s="44"/>
      <c r="F14" s="44"/>
      <c r="G14" s="45"/>
      <c r="H14" s="45"/>
      <c r="I14" s="44"/>
      <c r="J14" s="44"/>
      <c r="K14" s="44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20"/>
      <c r="Z14" s="47"/>
      <c r="AA14" s="20"/>
      <c r="AB14" s="20"/>
      <c r="AC14" s="20"/>
      <c r="AD14" s="20"/>
    </row>
    <row r="15" s="21" customFormat="true" ht="15.75" hidden="false" customHeight="false" outlineLevel="0" collapsed="false">
      <c r="A15" s="41"/>
      <c r="B15" s="42"/>
      <c r="C15" s="43"/>
      <c r="D15" s="43"/>
      <c r="E15" s="44"/>
      <c r="F15" s="44"/>
      <c r="G15" s="45"/>
      <c r="H15" s="45"/>
      <c r="I15" s="44"/>
      <c r="J15" s="44"/>
      <c r="K15" s="44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20"/>
      <c r="Z15" s="47"/>
      <c r="AA15" s="20"/>
      <c r="AB15" s="20"/>
      <c r="AC15" s="20"/>
      <c r="AD15" s="20"/>
    </row>
    <row r="16" s="21" customFormat="true" ht="15.75" hidden="false" customHeight="false" outlineLevel="0" collapsed="false">
      <c r="A16" s="41"/>
      <c r="B16" s="42"/>
      <c r="C16" s="43"/>
      <c r="D16" s="43"/>
      <c r="E16" s="44"/>
      <c r="F16" s="44"/>
      <c r="G16" s="45"/>
      <c r="H16" s="45"/>
      <c r="I16" s="44"/>
      <c r="J16" s="44"/>
      <c r="K16" s="44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20"/>
      <c r="Z16" s="47"/>
      <c r="AA16" s="20"/>
      <c r="AB16" s="20"/>
      <c r="AC16" s="20"/>
      <c r="AD16" s="20"/>
    </row>
    <row r="17" s="21" customFormat="true" ht="15.75" hidden="false" customHeight="false" outlineLevel="0" collapsed="false">
      <c r="A17" s="41"/>
      <c r="B17" s="42"/>
      <c r="C17" s="43"/>
      <c r="D17" s="43"/>
      <c r="E17" s="44"/>
      <c r="F17" s="44"/>
      <c r="G17" s="45"/>
      <c r="H17" s="45"/>
      <c r="I17" s="44"/>
      <c r="J17" s="44"/>
      <c r="K17" s="44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20"/>
      <c r="Z17" s="47"/>
      <c r="AA17" s="20"/>
      <c r="AB17" s="20"/>
      <c r="AC17" s="20"/>
      <c r="AD17" s="20"/>
    </row>
    <row r="18" s="21" customFormat="true" ht="15.75" hidden="false" customHeight="false" outlineLevel="0" collapsed="false">
      <c r="A18" s="41"/>
      <c r="B18" s="42"/>
      <c r="C18" s="43"/>
      <c r="D18" s="43"/>
      <c r="E18" s="44"/>
      <c r="F18" s="44"/>
      <c r="G18" s="45"/>
      <c r="H18" s="45"/>
      <c r="I18" s="44"/>
      <c r="J18" s="44"/>
      <c r="K18" s="44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20"/>
      <c r="Z18" s="47"/>
      <c r="AA18" s="20"/>
      <c r="AB18" s="20"/>
      <c r="AC18" s="20"/>
      <c r="AD18" s="20"/>
    </row>
    <row r="19" s="21" customFormat="true" ht="15.75" hidden="false" customHeight="false" outlineLevel="0" collapsed="false">
      <c r="A19" s="41"/>
      <c r="B19" s="42"/>
      <c r="C19" s="43"/>
      <c r="D19" s="43"/>
      <c r="E19" s="44"/>
      <c r="F19" s="44"/>
      <c r="G19" s="45"/>
      <c r="H19" s="45"/>
      <c r="I19" s="44"/>
      <c r="J19" s="44"/>
      <c r="K19" s="44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20"/>
      <c r="Z19" s="47"/>
      <c r="AA19" s="20"/>
      <c r="AB19" s="20"/>
      <c r="AC19" s="20"/>
      <c r="AD19" s="20"/>
    </row>
    <row r="20" s="21" customFormat="true" ht="15.75" hidden="false" customHeight="false" outlineLevel="0" collapsed="false">
      <c r="A20" s="41"/>
      <c r="B20" s="42"/>
      <c r="C20" s="43"/>
      <c r="D20" s="43"/>
      <c r="E20" s="44"/>
      <c r="F20" s="44"/>
      <c r="G20" s="45"/>
      <c r="H20" s="45"/>
      <c r="I20" s="44"/>
      <c r="J20" s="44"/>
      <c r="K20" s="44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20"/>
      <c r="Z20" s="47"/>
      <c r="AA20" s="20"/>
      <c r="AB20" s="20"/>
      <c r="AC20" s="20"/>
      <c r="AD20" s="20"/>
    </row>
    <row r="21" s="21" customFormat="true" ht="15.75" hidden="false" customHeight="false" outlineLevel="0" collapsed="false">
      <c r="A21" s="41"/>
      <c r="B21" s="42"/>
      <c r="C21" s="43"/>
      <c r="D21" s="43"/>
      <c r="E21" s="44"/>
      <c r="F21" s="44"/>
      <c r="G21" s="45"/>
      <c r="H21" s="45"/>
      <c r="I21" s="44"/>
      <c r="J21" s="44"/>
      <c r="K21" s="44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20"/>
      <c r="Z21" s="47"/>
      <c r="AA21" s="20"/>
      <c r="AB21" s="20"/>
      <c r="AC21" s="20"/>
      <c r="AD21" s="20"/>
    </row>
    <row r="22" s="21" customFormat="true" ht="15.75" hidden="false" customHeight="false" outlineLevel="0" collapsed="false">
      <c r="A22" s="41"/>
      <c r="B22" s="42"/>
      <c r="C22" s="43"/>
      <c r="D22" s="43"/>
      <c r="E22" s="44"/>
      <c r="F22" s="44"/>
      <c r="G22" s="45"/>
      <c r="H22" s="45"/>
      <c r="I22" s="44"/>
      <c r="J22" s="44"/>
      <c r="K22" s="44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20"/>
      <c r="Z22" s="47"/>
      <c r="AA22" s="20"/>
      <c r="AB22" s="20"/>
      <c r="AC22" s="20"/>
      <c r="AD22" s="20"/>
    </row>
    <row r="23" s="21" customFormat="true" ht="15.75" hidden="false" customHeight="false" outlineLevel="0" collapsed="false">
      <c r="A23" s="41"/>
      <c r="B23" s="42"/>
      <c r="C23" s="43"/>
      <c r="D23" s="43"/>
      <c r="E23" s="44"/>
      <c r="F23" s="44"/>
      <c r="G23" s="45"/>
      <c r="H23" s="45"/>
      <c r="I23" s="44"/>
      <c r="J23" s="44"/>
      <c r="K23" s="44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20"/>
      <c r="Z23" s="47"/>
      <c r="AA23" s="20"/>
      <c r="AB23" s="20"/>
      <c r="AC23" s="20"/>
      <c r="AD23" s="20"/>
    </row>
    <row r="24" s="21" customFormat="true" ht="15.75" hidden="false" customHeight="false" outlineLevel="0" collapsed="false">
      <c r="A24" s="41"/>
      <c r="B24" s="42"/>
      <c r="C24" s="43"/>
      <c r="D24" s="43"/>
      <c r="E24" s="44"/>
      <c r="F24" s="44"/>
      <c r="G24" s="45"/>
      <c r="H24" s="45"/>
      <c r="I24" s="44"/>
      <c r="J24" s="44"/>
      <c r="K24" s="44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20"/>
      <c r="Z24" s="47"/>
      <c r="AA24" s="20"/>
      <c r="AB24" s="20"/>
      <c r="AC24" s="20"/>
      <c r="AD24" s="20"/>
    </row>
    <row r="25" s="21" customFormat="true" ht="15.75" hidden="false" customHeight="false" outlineLevel="0" collapsed="false">
      <c r="A25" s="41"/>
      <c r="B25" s="42"/>
      <c r="C25" s="43"/>
      <c r="D25" s="43"/>
      <c r="E25" s="44"/>
      <c r="F25" s="44"/>
      <c r="G25" s="45"/>
      <c r="H25" s="45"/>
      <c r="I25" s="44"/>
      <c r="J25" s="44"/>
      <c r="K25" s="44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20"/>
      <c r="Z25" s="47"/>
      <c r="AA25" s="20"/>
      <c r="AB25" s="20"/>
      <c r="AC25" s="20"/>
      <c r="AD25" s="20"/>
    </row>
    <row r="26" s="21" customFormat="true" ht="15.75" hidden="false" customHeight="false" outlineLevel="0" collapsed="false">
      <c r="A26" s="41"/>
      <c r="B26" s="42"/>
      <c r="C26" s="43"/>
      <c r="D26" s="43"/>
      <c r="E26" s="44"/>
      <c r="F26" s="44"/>
      <c r="G26" s="45"/>
      <c r="H26" s="45"/>
      <c r="I26" s="44"/>
      <c r="J26" s="44"/>
      <c r="K26" s="44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20"/>
      <c r="Z26" s="47"/>
      <c r="AA26" s="20"/>
      <c r="AB26" s="20"/>
      <c r="AC26" s="20"/>
      <c r="AD26" s="20"/>
    </row>
    <row r="27" s="21" customFormat="true" ht="15.75" hidden="false" customHeight="false" outlineLevel="0" collapsed="false">
      <c r="A27" s="41"/>
      <c r="B27" s="42"/>
      <c r="C27" s="43"/>
      <c r="D27" s="43"/>
      <c r="E27" s="44"/>
      <c r="F27" s="44"/>
      <c r="G27" s="45"/>
      <c r="H27" s="45"/>
      <c r="I27" s="44"/>
      <c r="J27" s="44"/>
      <c r="K27" s="44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20"/>
      <c r="Z27" s="47"/>
      <c r="AA27" s="20"/>
      <c r="AB27" s="20"/>
      <c r="AC27" s="20"/>
      <c r="AD27" s="20"/>
    </row>
    <row r="28" s="21" customFormat="true" ht="15.75" hidden="false" customHeight="false" outlineLevel="0" collapsed="false">
      <c r="A28" s="41"/>
      <c r="B28" s="42"/>
      <c r="C28" s="43"/>
      <c r="D28" s="43"/>
      <c r="E28" s="44"/>
      <c r="F28" s="44"/>
      <c r="G28" s="45"/>
      <c r="H28" s="45"/>
      <c r="I28" s="44"/>
      <c r="J28" s="44"/>
      <c r="K28" s="44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20"/>
      <c r="Z28" s="47"/>
      <c r="AA28" s="20"/>
      <c r="AB28" s="20"/>
      <c r="AC28" s="20"/>
      <c r="AD28" s="20"/>
    </row>
    <row r="29" s="21" customFormat="true" ht="15.75" hidden="false" customHeight="false" outlineLevel="0" collapsed="false">
      <c r="A29" s="41"/>
      <c r="B29" s="42"/>
      <c r="C29" s="43"/>
      <c r="D29" s="43"/>
      <c r="E29" s="44"/>
      <c r="F29" s="44"/>
      <c r="G29" s="45"/>
      <c r="H29" s="45"/>
      <c r="I29" s="44"/>
      <c r="J29" s="44"/>
      <c r="K29" s="44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20"/>
      <c r="Z29" s="47"/>
      <c r="AA29" s="20"/>
      <c r="AB29" s="20"/>
      <c r="AC29" s="20"/>
      <c r="AD29" s="20"/>
    </row>
    <row r="30" s="21" customFormat="true" ht="15.75" hidden="false" customHeight="false" outlineLevel="0" collapsed="false">
      <c r="A30" s="41"/>
      <c r="B30" s="42"/>
      <c r="C30" s="43"/>
      <c r="D30" s="43"/>
      <c r="E30" s="44"/>
      <c r="F30" s="44"/>
      <c r="G30" s="45"/>
      <c r="H30" s="45"/>
      <c r="I30" s="44"/>
      <c r="J30" s="44"/>
      <c r="K30" s="44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20"/>
      <c r="Z30" s="47"/>
      <c r="AA30" s="20"/>
      <c r="AB30" s="20"/>
      <c r="AC30" s="20"/>
      <c r="AD30" s="20"/>
    </row>
    <row r="31" s="21" customFormat="true" ht="15.75" hidden="false" customHeight="false" outlineLevel="0" collapsed="false">
      <c r="A31" s="41"/>
      <c r="B31" s="42"/>
      <c r="C31" s="43"/>
      <c r="D31" s="43"/>
      <c r="E31" s="44"/>
      <c r="F31" s="44"/>
      <c r="G31" s="45"/>
      <c r="H31" s="45"/>
      <c r="I31" s="44"/>
      <c r="J31" s="44"/>
      <c r="K31" s="44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20"/>
      <c r="Z31" s="47"/>
      <c r="AA31" s="20"/>
      <c r="AB31" s="20"/>
      <c r="AC31" s="20"/>
      <c r="AD31" s="20"/>
    </row>
    <row r="32" s="21" customFormat="true" ht="15.75" hidden="false" customHeight="false" outlineLevel="0" collapsed="false">
      <c r="A32" s="41"/>
      <c r="B32" s="42"/>
      <c r="C32" s="43"/>
      <c r="D32" s="43"/>
      <c r="E32" s="44"/>
      <c r="F32" s="44"/>
      <c r="G32" s="45"/>
      <c r="H32" s="45"/>
      <c r="I32" s="44"/>
      <c r="J32" s="44"/>
      <c r="K32" s="44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20"/>
      <c r="Z32" s="47"/>
      <c r="AA32" s="20"/>
      <c r="AB32" s="20"/>
      <c r="AC32" s="20"/>
      <c r="AD32" s="20"/>
    </row>
    <row r="33" s="21" customFormat="true" ht="15.75" hidden="false" customHeight="false" outlineLevel="0" collapsed="false">
      <c r="A33" s="41"/>
      <c r="B33" s="42"/>
      <c r="C33" s="43"/>
      <c r="D33" s="43"/>
      <c r="E33" s="44"/>
      <c r="F33" s="44"/>
      <c r="G33" s="45"/>
      <c r="H33" s="45"/>
      <c r="I33" s="44"/>
      <c r="J33" s="44"/>
      <c r="K33" s="44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20"/>
      <c r="Z33" s="47"/>
      <c r="AA33" s="20"/>
      <c r="AB33" s="20"/>
      <c r="AC33" s="20"/>
      <c r="AD33" s="20"/>
    </row>
    <row r="34" s="21" customFormat="true" ht="15.75" hidden="false" customHeight="false" outlineLevel="0" collapsed="false">
      <c r="A34" s="41"/>
      <c r="B34" s="42"/>
      <c r="C34" s="43"/>
      <c r="D34" s="43"/>
      <c r="E34" s="44"/>
      <c r="F34" s="44"/>
      <c r="G34" s="45"/>
      <c r="H34" s="45"/>
      <c r="I34" s="44"/>
      <c r="J34" s="44"/>
      <c r="K34" s="44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20"/>
      <c r="Z34" s="47"/>
      <c r="AA34" s="20"/>
      <c r="AB34" s="20"/>
      <c r="AC34" s="20"/>
      <c r="AD34" s="20"/>
    </row>
    <row r="35" s="21" customFormat="true" ht="15.75" hidden="false" customHeight="false" outlineLevel="0" collapsed="false">
      <c r="A35" s="41"/>
      <c r="B35" s="42"/>
      <c r="C35" s="43"/>
      <c r="D35" s="43"/>
      <c r="E35" s="44"/>
      <c r="F35" s="44"/>
      <c r="G35" s="45"/>
      <c r="H35" s="45"/>
      <c r="I35" s="44"/>
      <c r="J35" s="44"/>
      <c r="K35" s="44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20"/>
      <c r="Z35" s="47"/>
      <c r="AA35" s="20"/>
      <c r="AB35" s="20"/>
      <c r="AC35" s="20"/>
      <c r="AD35" s="20"/>
    </row>
    <row r="36" s="21" customFormat="true" ht="15.75" hidden="false" customHeight="false" outlineLevel="0" collapsed="false">
      <c r="A36" s="41"/>
      <c r="B36" s="42"/>
      <c r="C36" s="43"/>
      <c r="D36" s="43"/>
      <c r="E36" s="44"/>
      <c r="F36" s="44"/>
      <c r="G36" s="45"/>
      <c r="H36" s="45"/>
      <c r="I36" s="44"/>
      <c r="J36" s="44"/>
      <c r="K36" s="44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20"/>
      <c r="Z36" s="47"/>
      <c r="AA36" s="20"/>
      <c r="AB36" s="20"/>
      <c r="AC36" s="20"/>
      <c r="AD36" s="20"/>
    </row>
    <row r="37" s="21" customFormat="true" ht="15.75" hidden="false" customHeight="false" outlineLevel="0" collapsed="false">
      <c r="A37" s="41"/>
      <c r="B37" s="42"/>
      <c r="C37" s="43"/>
      <c r="D37" s="43"/>
      <c r="E37" s="44"/>
      <c r="F37" s="44"/>
      <c r="G37" s="45"/>
      <c r="H37" s="45"/>
      <c r="I37" s="44"/>
      <c r="J37" s="44"/>
      <c r="K37" s="44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20"/>
      <c r="Z37" s="47"/>
      <c r="AA37" s="20"/>
      <c r="AB37" s="20"/>
      <c r="AC37" s="20"/>
      <c r="AD37" s="20"/>
    </row>
    <row r="38" s="21" customFormat="true" ht="15.75" hidden="false" customHeight="false" outlineLevel="0" collapsed="false">
      <c r="A38" s="41"/>
      <c r="B38" s="42"/>
      <c r="C38" s="43"/>
      <c r="D38" s="43"/>
      <c r="E38" s="44"/>
      <c r="F38" s="44"/>
      <c r="G38" s="45"/>
      <c r="H38" s="45"/>
      <c r="I38" s="44"/>
      <c r="J38" s="44"/>
      <c r="K38" s="44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20"/>
      <c r="Z38" s="47"/>
      <c r="AA38" s="20"/>
      <c r="AB38" s="20"/>
      <c r="AC38" s="20"/>
      <c r="AD38" s="20"/>
    </row>
    <row r="39" customFormat="false" ht="15.75" hidden="false" customHeight="false" outlineLevel="0" collapsed="false">
      <c r="A39" s="48"/>
      <c r="Z39" s="49"/>
      <c r="AA39" s="50" t="s">
        <v>11</v>
      </c>
      <c r="AC39" s="51" t="n">
        <f aca="false">AVERAGE(B50:Z50)</f>
        <v>15.640345925805</v>
      </c>
      <c r="AD39" s="52" t="s">
        <v>12</v>
      </c>
      <c r="AE39" s="51" t="n">
        <f aca="false">AVERAGE(B53:Z53)</f>
        <v>0.671273580287237</v>
      </c>
    </row>
    <row r="40" customFormat="false" ht="12.75" hidden="false" customHeight="false" outlineLevel="0" collapsed="false">
      <c r="A40" s="48"/>
      <c r="Z40" s="49"/>
    </row>
    <row r="41" customFormat="false" ht="13.5" hidden="false" customHeight="false" outlineLevel="0" collapsed="false">
      <c r="A41" s="48"/>
      <c r="Z41" s="49"/>
    </row>
    <row r="42" customFormat="false" ht="13.5" hidden="false" customHeight="false" outlineLevel="0" collapsed="false">
      <c r="A42" s="53" t="s">
        <v>5</v>
      </c>
      <c r="B42" s="54"/>
      <c r="C42" s="54"/>
      <c r="D42" s="55"/>
      <c r="E42" s="54"/>
      <c r="F42" s="54"/>
      <c r="G42" s="55"/>
      <c r="H42" s="54"/>
      <c r="I42" s="55"/>
      <c r="J42" s="54"/>
      <c r="K42" s="55"/>
      <c r="L42" s="54"/>
      <c r="M42" s="55"/>
      <c r="N42" s="54"/>
      <c r="O42" s="55"/>
      <c r="P42" s="54"/>
      <c r="Q42" s="55"/>
      <c r="R42" s="54"/>
      <c r="S42" s="54"/>
      <c r="T42" s="55"/>
      <c r="U42" s="54"/>
      <c r="V42" s="54"/>
      <c r="W42" s="54"/>
      <c r="X42" s="55"/>
      <c r="Y42" s="54"/>
      <c r="Z42" s="56"/>
      <c r="AA42" s="57" t="s">
        <v>13</v>
      </c>
      <c r="AB42" s="58"/>
      <c r="AC42" s="59"/>
      <c r="AD42" s="60" t="s">
        <v>14</v>
      </c>
      <c r="AE42" s="58"/>
      <c r="AF42" s="61"/>
    </row>
    <row r="43" customFormat="false" ht="12.75" hidden="false" customHeight="false" outlineLevel="0" collapsed="false">
      <c r="A43" s="62"/>
      <c r="B43" s="63"/>
      <c r="C43" s="64"/>
      <c r="D43" s="63"/>
      <c r="E43" s="64"/>
      <c r="F43" s="64"/>
      <c r="G43" s="63"/>
      <c r="H43" s="64"/>
      <c r="I43" s="63"/>
      <c r="J43" s="64"/>
      <c r="K43" s="63"/>
      <c r="L43" s="64"/>
      <c r="M43" s="63"/>
      <c r="N43" s="64"/>
      <c r="O43" s="63"/>
      <c r="P43" s="64"/>
      <c r="Q43" s="63"/>
      <c r="R43" s="64"/>
      <c r="S43" s="64"/>
      <c r="T43" s="63"/>
      <c r="U43" s="64"/>
      <c r="V43" s="64"/>
      <c r="W43" s="64"/>
      <c r="X43" s="63"/>
      <c r="Y43" s="64"/>
      <c r="Z43" s="65"/>
      <c r="AA43" s="66"/>
      <c r="AB43" s="67" t="n">
        <f aca="false">AVERAGE(B52:Z52)</f>
        <v>17.6541666666667</v>
      </c>
      <c r="AC43" s="68"/>
      <c r="AD43" s="69"/>
      <c r="AE43" s="67" t="n">
        <f aca="false">AVERAGE(B53:Z53)</f>
        <v>0.671273580287237</v>
      </c>
      <c r="AF43" s="70"/>
    </row>
    <row r="44" customFormat="false" ht="13.5" hidden="false" customHeight="false" outlineLevel="0" collapsed="false">
      <c r="A44" s="71"/>
      <c r="B44" s="72"/>
      <c r="C44" s="73"/>
      <c r="D44" s="72"/>
      <c r="E44" s="73"/>
      <c r="F44" s="73"/>
      <c r="G44" s="72"/>
      <c r="H44" s="73"/>
      <c r="I44" s="72"/>
      <c r="J44" s="73"/>
      <c r="K44" s="72"/>
      <c r="L44" s="73"/>
      <c r="M44" s="72"/>
      <c r="N44" s="73"/>
      <c r="O44" s="72"/>
      <c r="P44" s="73"/>
      <c r="Q44" s="72"/>
      <c r="R44" s="73"/>
      <c r="S44" s="73"/>
      <c r="T44" s="72"/>
      <c r="U44" s="73"/>
      <c r="V44" s="73"/>
      <c r="W44" s="73"/>
      <c r="X44" s="72"/>
      <c r="Y44" s="73"/>
      <c r="Z44" s="74"/>
      <c r="AA44" s="75"/>
      <c r="AB44" s="76"/>
      <c r="AC44" s="77"/>
      <c r="AD44" s="76"/>
      <c r="AE44" s="78"/>
      <c r="AF44" s="49"/>
    </row>
    <row r="45" customFormat="false" ht="14.25" hidden="false" customHeight="false" outlineLevel="0" collapsed="false">
      <c r="A45" s="79" t="s">
        <v>15</v>
      </c>
      <c r="B45" s="80" t="n">
        <v>17.6</v>
      </c>
      <c r="C45" s="81" t="n">
        <v>17.5</v>
      </c>
      <c r="D45" s="80" t="n">
        <v>18.9</v>
      </c>
      <c r="E45" s="81" t="n">
        <v>18.2</v>
      </c>
      <c r="F45" s="81"/>
      <c r="G45" s="80"/>
      <c r="H45" s="81"/>
      <c r="I45" s="80"/>
      <c r="J45" s="81"/>
      <c r="K45" s="80"/>
      <c r="L45" s="81"/>
      <c r="M45" s="80"/>
      <c r="N45" s="81"/>
      <c r="O45" s="80"/>
      <c r="P45" s="81"/>
      <c r="Q45" s="80"/>
      <c r="R45" s="81"/>
      <c r="S45" s="81"/>
      <c r="T45" s="80"/>
      <c r="U45" s="81"/>
      <c r="V45" s="81"/>
      <c r="W45" s="81"/>
      <c r="X45" s="80"/>
      <c r="Y45" s="81"/>
      <c r="Z45" s="82"/>
      <c r="AA45" s="83"/>
      <c r="AB45" s="84"/>
      <c r="AC45" s="85"/>
      <c r="AD45" s="84"/>
      <c r="AE45" s="86"/>
      <c r="AF45" s="49"/>
    </row>
    <row r="46" customFormat="false" ht="14.25" hidden="false" customHeight="false" outlineLevel="0" collapsed="false">
      <c r="A46" s="79" t="s">
        <v>16</v>
      </c>
      <c r="B46" s="80" t="n">
        <v>18.4</v>
      </c>
      <c r="C46" s="81" t="n">
        <v>17.9</v>
      </c>
      <c r="D46" s="80" t="n">
        <v>18.25</v>
      </c>
      <c r="E46" s="81" t="n">
        <v>16.9</v>
      </c>
      <c r="F46" s="81"/>
      <c r="G46" s="80"/>
      <c r="H46" s="81"/>
      <c r="I46" s="80"/>
      <c r="J46" s="81"/>
      <c r="K46" s="80"/>
      <c r="L46" s="81"/>
      <c r="M46" s="80"/>
      <c r="N46" s="81"/>
      <c r="O46" s="80"/>
      <c r="P46" s="81"/>
      <c r="Q46" s="80"/>
      <c r="R46" s="81"/>
      <c r="S46" s="81"/>
      <c r="T46" s="80"/>
      <c r="U46" s="81"/>
      <c r="V46" s="81"/>
      <c r="W46" s="81"/>
      <c r="X46" s="80"/>
      <c r="Y46" s="81"/>
      <c r="Z46" s="82"/>
      <c r="AA46" s="87" t="n">
        <f aca="false">AB43+(AC53*AE43)</f>
        <v>18.0414915224924</v>
      </c>
      <c r="AB46" s="88"/>
      <c r="AC46" s="89"/>
      <c r="AD46" s="90" t="n">
        <f aca="false">AE53*AE43</f>
        <v>1.41907234872722</v>
      </c>
      <c r="AE46" s="88"/>
      <c r="AF46" s="91"/>
    </row>
    <row r="47" customFormat="false" ht="14.25" hidden="false" customHeight="false" outlineLevel="0" collapsed="false">
      <c r="A47" s="79" t="s">
        <v>17</v>
      </c>
      <c r="B47" s="80" t="n">
        <v>17.5</v>
      </c>
      <c r="C47" s="81" t="n">
        <v>17.05</v>
      </c>
      <c r="D47" s="80" t="n">
        <v>17.2</v>
      </c>
      <c r="E47" s="81" t="n">
        <v>16.45</v>
      </c>
      <c r="F47" s="81"/>
      <c r="G47" s="80"/>
      <c r="H47" s="81"/>
      <c r="I47" s="80"/>
      <c r="J47" s="81"/>
      <c r="K47" s="80"/>
      <c r="L47" s="81"/>
      <c r="M47" s="80"/>
      <c r="N47" s="81"/>
      <c r="O47" s="80"/>
      <c r="P47" s="81"/>
      <c r="Q47" s="80"/>
      <c r="R47" s="81"/>
      <c r="S47" s="81"/>
      <c r="T47" s="80"/>
      <c r="U47" s="81"/>
      <c r="V47" s="81"/>
      <c r="W47" s="81"/>
      <c r="X47" s="80"/>
      <c r="Y47" s="81"/>
      <c r="Z47" s="82"/>
      <c r="AA47" s="83"/>
      <c r="AB47" s="84"/>
      <c r="AC47" s="85"/>
      <c r="AD47" s="84"/>
      <c r="AE47" s="86"/>
      <c r="AF47" s="49"/>
    </row>
    <row r="48" customFormat="false" ht="14.25" hidden="false" customHeight="false" outlineLevel="0" collapsed="false">
      <c r="A48" s="79" t="s">
        <v>18</v>
      </c>
      <c r="B48" s="80"/>
      <c r="C48" s="81"/>
      <c r="D48" s="80"/>
      <c r="E48" s="81"/>
      <c r="F48" s="81"/>
      <c r="G48" s="80"/>
      <c r="H48" s="81"/>
      <c r="I48" s="80"/>
      <c r="J48" s="81"/>
      <c r="K48" s="80"/>
      <c r="L48" s="81"/>
      <c r="M48" s="80"/>
      <c r="N48" s="81"/>
      <c r="O48" s="80"/>
      <c r="P48" s="81"/>
      <c r="Q48" s="80"/>
      <c r="R48" s="81"/>
      <c r="S48" s="81"/>
      <c r="T48" s="80"/>
      <c r="U48" s="81"/>
      <c r="V48" s="81"/>
      <c r="W48" s="81"/>
      <c r="X48" s="80"/>
      <c r="Y48" s="81"/>
      <c r="Z48" s="82"/>
      <c r="AA48" s="83"/>
      <c r="AB48" s="84"/>
      <c r="AC48" s="85"/>
      <c r="AD48" s="84"/>
      <c r="AE48" s="86"/>
      <c r="AF48" s="49"/>
    </row>
    <row r="49" customFormat="false" ht="15" hidden="false" customHeight="false" outlineLevel="0" collapsed="false">
      <c r="A49" s="92" t="s">
        <v>19</v>
      </c>
      <c r="B49" s="93"/>
      <c r="C49" s="94"/>
      <c r="D49" s="93"/>
      <c r="E49" s="94"/>
      <c r="F49" s="94"/>
      <c r="G49" s="93"/>
      <c r="H49" s="94"/>
      <c r="I49" s="93"/>
      <c r="J49" s="94"/>
      <c r="K49" s="93"/>
      <c r="L49" s="94"/>
      <c r="M49" s="93"/>
      <c r="N49" s="94"/>
      <c r="O49" s="93"/>
      <c r="P49" s="94"/>
      <c r="Q49" s="93"/>
      <c r="R49" s="94"/>
      <c r="S49" s="94"/>
      <c r="T49" s="93"/>
      <c r="U49" s="94"/>
      <c r="V49" s="94"/>
      <c r="W49" s="94"/>
      <c r="X49" s="93"/>
      <c r="Y49" s="94"/>
      <c r="Z49" s="95"/>
      <c r="AA49" s="96" t="n">
        <f aca="false">AB43-(AC53*AE43)</f>
        <v>17.2668418108409</v>
      </c>
      <c r="AB49" s="96"/>
      <c r="AC49" s="96"/>
      <c r="AD49" s="97" t="n">
        <f aca="false">AD53*AE43</f>
        <v>0</v>
      </c>
      <c r="AE49" s="97"/>
      <c r="AF49" s="97"/>
    </row>
    <row r="50" customFormat="false" ht="13.5" hidden="false" customHeight="false" outlineLevel="0" collapsed="false">
      <c r="A50" s="98" t="s">
        <v>20</v>
      </c>
      <c r="B50" s="99" t="n">
        <f aca="false">IF(ISERR(B52-3*B53),"",(B52-3*B53))</f>
        <v>16.3534684746385</v>
      </c>
      <c r="C50" s="100" t="n">
        <f aca="false">IF(ISERR(C52-3*C53),"",(C52-3*C53))</f>
        <v>16.207598251116</v>
      </c>
      <c r="D50" s="99" t="n">
        <f aca="false">IF(ISERR(D52-3*D53),"",(D52-3*D53))</f>
        <v>15.5432448201751</v>
      </c>
      <c r="E50" s="100" t="n">
        <f aca="false">IF(ISERR(E52-3*E53),"",(E52-3*E53))</f>
        <v>14.4570721572902</v>
      </c>
      <c r="F50" s="99" t="str">
        <f aca="false">IF(ISERR(F52-3*F53),"",(F52-3*F53))</f>
        <v/>
      </c>
      <c r="G50" s="100" t="str">
        <f aca="false">IF(ISERR(G52-3*G53),"",(G52-3*G53))</f>
        <v/>
      </c>
      <c r="H50" s="99" t="str">
        <f aca="false">IF(ISERR(H52-3*H53),"",(H52-3*H53))</f>
        <v/>
      </c>
      <c r="I50" s="100" t="str">
        <f aca="false">IF(ISERR(I52-3*I53),"",(I52-3*I53))</f>
        <v/>
      </c>
      <c r="J50" s="99" t="str">
        <f aca="false">IF(ISERR(J52-3*J53),"",(J52-3*J53))</f>
        <v/>
      </c>
      <c r="K50" s="100" t="str">
        <f aca="false">IF(ISERR(K52-3*K53),"",(K52-3*K53))</f>
        <v/>
      </c>
      <c r="L50" s="99" t="str">
        <f aca="false">IF(ISERR(L52-3*L53),"",(L52-3*L53))</f>
        <v/>
      </c>
      <c r="M50" s="100" t="str">
        <f aca="false">IF(ISERR(M52-3*M53),"",(M52-3*M53))</f>
        <v/>
      </c>
      <c r="N50" s="99" t="str">
        <f aca="false">IF(ISERR(N52-3*N53),"",(N52-3*N53))</f>
        <v/>
      </c>
      <c r="O50" s="100" t="str">
        <f aca="false">IF(ISERR(O52-3*O53),"",(O52-3*O53))</f>
        <v/>
      </c>
      <c r="P50" s="99" t="str">
        <f aca="false">IF(ISERR(P52-3*P53),"",(P52-3*P53))</f>
        <v/>
      </c>
      <c r="Q50" s="100" t="str">
        <f aca="false">IF(ISERR(Q52-3*Q53),"",(Q52-3*Q53))</f>
        <v/>
      </c>
      <c r="R50" s="99" t="str">
        <f aca="false">IF(ISERR(R52-3*R53),"",(R52-3*R53))</f>
        <v/>
      </c>
      <c r="S50" s="100" t="str">
        <f aca="false">IF(ISERR(S52-3*S53),"",(S52-3*S53))</f>
        <v/>
      </c>
      <c r="T50" s="99" t="str">
        <f aca="false">IF(ISERR(T52-3*T53),"",(T52-3*T53))</f>
        <v/>
      </c>
      <c r="U50" s="100" t="str">
        <f aca="false">IF(ISERR(U52-3*U53),"",(U52-3*U53))</f>
        <v/>
      </c>
      <c r="V50" s="99" t="str">
        <f aca="false">IF(ISERR(V52-3*V53),"",(V52-3*V53))</f>
        <v/>
      </c>
      <c r="W50" s="100" t="str">
        <f aca="false">IF(ISERR(W52-3*W53),"",(W52-3*W53))</f>
        <v/>
      </c>
      <c r="X50" s="99" t="str">
        <f aca="false">IF(ISERR(X52-3*X53),"",(X52-3*X53))</f>
        <v/>
      </c>
      <c r="Y50" s="100" t="str">
        <f aca="false">IF(ISERR(Y52-3*Y53),"",(Y52-3*Y53))</f>
        <v/>
      </c>
      <c r="Z50" s="101" t="str">
        <f aca="false">IF(ISERR(Z52-3*Z53),"",(Z52-3*Z53))</f>
        <v/>
      </c>
      <c r="AA50" s="102"/>
      <c r="AB50" s="102"/>
      <c r="AC50" s="102"/>
      <c r="AD50" s="102"/>
      <c r="AE50" s="102"/>
      <c r="AF50" s="102"/>
    </row>
    <row r="51" customFormat="false" ht="12.75" hidden="false" customHeight="false" outlineLevel="0" collapsed="false">
      <c r="A51" s="103" t="s">
        <v>21</v>
      </c>
      <c r="B51" s="104" t="n">
        <f aca="false">IF(SUM(B45:B49)=0,"",SUM(B45:B49))</f>
        <v>53.5</v>
      </c>
      <c r="C51" s="104" t="n">
        <f aca="false">IF(SUM(C45:C49)=0,"",SUM(C45:C49))</f>
        <v>52.45</v>
      </c>
      <c r="D51" s="105" t="n">
        <f aca="false">IF(SUM(D45:D49)=0,"",SUM(D45:D49))</f>
        <v>54.35</v>
      </c>
      <c r="E51" s="104" t="n">
        <f aca="false">IF(SUM(E45:E49)=0,"",SUM(E45:E49))</f>
        <v>51.55</v>
      </c>
      <c r="F51" s="105"/>
      <c r="G51" s="104" t="str">
        <f aca="false">IF(SUM(G45:G49)=0,"",SUM(G45:G49))</f>
        <v/>
      </c>
      <c r="H51" s="105" t="str">
        <f aca="false">IF(SUM(H45:H49)=0,"",SUM(H45:H49))</f>
        <v/>
      </c>
      <c r="I51" s="104" t="str">
        <f aca="false">IF(SUM(I45:I49)=0,"",SUM(I45:I49))</f>
        <v/>
      </c>
      <c r="J51" s="105" t="str">
        <f aca="false">IF(SUM(J45:J49)=0,"",SUM(J45:J49))</f>
        <v/>
      </c>
      <c r="K51" s="104" t="str">
        <f aca="false">IF(SUM(K45:K49)=0,"",SUM(K45:K49))</f>
        <v/>
      </c>
      <c r="L51" s="105" t="str">
        <f aca="false">IF(SUM(L45:L49)=0,"",SUM(L45:L49))</f>
        <v/>
      </c>
      <c r="M51" s="104" t="str">
        <f aca="false">IF(SUM(M45:M49)=0,"",SUM(M45:M49))</f>
        <v/>
      </c>
      <c r="N51" s="105" t="str">
        <f aca="false">IF(SUM(N45:N49)=0,"",SUM(N45:N49))</f>
        <v/>
      </c>
      <c r="O51" s="104" t="str">
        <f aca="false">IF(SUM(O45:O49)=0,"",SUM(O45:O49))</f>
        <v/>
      </c>
      <c r="P51" s="105" t="str">
        <f aca="false">IF(SUM(P45:P49)=0,"",SUM(P45:P49))</f>
        <v/>
      </c>
      <c r="Q51" s="104" t="str">
        <f aca="false">IF(SUM(Q45:Q49)=0,"",SUM(Q45:Q49))</f>
        <v/>
      </c>
      <c r="R51" s="105" t="str">
        <f aca="false">IF(SUM(R45:R49)=0,"",SUM(R45:R49))</f>
        <v/>
      </c>
      <c r="S51" s="104" t="str">
        <f aca="false">IF(SUM(S45:S49)=0,"",SUM(S45:S49))</f>
        <v/>
      </c>
      <c r="T51" s="105" t="str">
        <f aca="false">IF(SUM(T45:T49)=0,"",SUM(T45:T49))</f>
        <v/>
      </c>
      <c r="U51" s="104" t="str">
        <f aca="false">IF(SUM(U45:U49)=0,"",SUM(U45:U49))</f>
        <v/>
      </c>
      <c r="V51" s="105" t="str">
        <f aca="false">IF(SUM(V45:V49)=0,"",SUM(V45:V49))</f>
        <v/>
      </c>
      <c r="W51" s="104" t="str">
        <f aca="false">IF(SUM(W45:W49)=0,"",SUM(W45:W49))</f>
        <v/>
      </c>
      <c r="X51" s="105" t="str">
        <f aca="false">IF(SUM(X45:X49)=0,"",SUM(X45:X49))</f>
        <v/>
      </c>
      <c r="Y51" s="104" t="str">
        <f aca="false">IF(SUM(Y45:Y49)=0,"",SUM(Y45:Y49))</f>
        <v/>
      </c>
      <c r="Z51" s="106" t="str">
        <f aca="false">IF(SUM(Z45:Z49)=0,"",SUM(Z45:Z49))</f>
        <v/>
      </c>
      <c r="AA51" s="105"/>
      <c r="AB51" s="105"/>
      <c r="AC51" s="105"/>
      <c r="AD51" s="105"/>
      <c r="AL51" s="107" t="n">
        <f aca="false">AVERAGE(B51:Z51)</f>
        <v>52.9625</v>
      </c>
    </row>
    <row r="52" customFormat="false" ht="14.25" hidden="false" customHeight="false" outlineLevel="0" collapsed="false">
      <c r="A52" s="108"/>
      <c r="B52" s="104" t="n">
        <f aca="false">IF(ISERR(AVERAGE(B45:B49)),"",AVERAGE(B45:B49))</f>
        <v>17.8333333333333</v>
      </c>
      <c r="C52" s="104" t="n">
        <f aca="false">IF(ISERR(AVERAGE(C45:C49)),"",AVERAGE(C45:C49))</f>
        <v>17.4833333333333</v>
      </c>
      <c r="D52" s="105" t="n">
        <f aca="false">IF(ISERR(AVERAGE(D45:D49)),"",AVERAGE(D45:D49))</f>
        <v>18.1166666666667</v>
      </c>
      <c r="E52" s="104" t="n">
        <f aca="false">IF(ISERR(AVERAGE(E45:E49)),"",AVERAGE(E45:E49))</f>
        <v>17.1833333333333</v>
      </c>
      <c r="F52" s="105" t="str">
        <f aca="false">IF(ISERR(AVERAGE(F45:F49)),"",AVERAGE(F45:F49))</f>
        <v/>
      </c>
      <c r="G52" s="104" t="str">
        <f aca="false">IF(ISERR(AVERAGE(G45:G49)),"",AVERAGE(G45:G49))</f>
        <v/>
      </c>
      <c r="H52" s="105" t="str">
        <f aca="false">IF(ISERR(AVERAGE(H45:H49)),"",AVERAGE(H45:H49))</f>
        <v/>
      </c>
      <c r="I52" s="104" t="str">
        <f aca="false">IF(ISERR(AVERAGE(I45:I49)),"",AVERAGE(I45:I49))</f>
        <v/>
      </c>
      <c r="J52" s="105" t="str">
        <f aca="false">IF(ISERR(AVERAGE(J45:J49)),"",AVERAGE(J45:J49))</f>
        <v/>
      </c>
      <c r="K52" s="104" t="str">
        <f aca="false">IF(ISERR(AVERAGE(K45:K49)),"",AVERAGE(K45:K49))</f>
        <v/>
      </c>
      <c r="L52" s="105" t="str">
        <f aca="false">IF(ISERR(AVERAGE(L45:L49)),"",AVERAGE(L45:L49))</f>
        <v/>
      </c>
      <c r="M52" s="104" t="str">
        <f aca="false">IF(ISERR(AVERAGE(M45:M49)),"",AVERAGE(M45:M49))</f>
        <v/>
      </c>
      <c r="N52" s="105" t="str">
        <f aca="false">IF(ISERR(AVERAGE(N45:N49)),"",AVERAGE(N45:N49))</f>
        <v/>
      </c>
      <c r="O52" s="104" t="str">
        <f aca="false">IF(ISERR(AVERAGE(O45:O49)),"",AVERAGE(O45:O49))</f>
        <v/>
      </c>
      <c r="P52" s="105" t="str">
        <f aca="false">IF(ISERR(AVERAGE(P45:P49)),"",AVERAGE(P45:P49))</f>
        <v/>
      </c>
      <c r="Q52" s="104" t="str">
        <f aca="false">IF(ISERR(AVERAGE(Q45:Q49)),"",AVERAGE(Q45:Q49))</f>
        <v/>
      </c>
      <c r="R52" s="105" t="str">
        <f aca="false">IF(ISERR(AVERAGE(R45:R49)),"",AVERAGE(R45:R49))</f>
        <v/>
      </c>
      <c r="S52" s="104" t="str">
        <f aca="false">IF(ISERR(AVERAGE(S45:S49)),"",AVERAGE(S45:S49))</f>
        <v/>
      </c>
      <c r="T52" s="105" t="str">
        <f aca="false">IF(ISERR(AVERAGE(T45:T49)),"",AVERAGE(T45:T49))</f>
        <v/>
      </c>
      <c r="U52" s="104" t="str">
        <f aca="false">IF(ISERR(AVERAGE(U45:U49)),"",AVERAGE(U45:U49))</f>
        <v/>
      </c>
      <c r="V52" s="105" t="str">
        <f aca="false">IF(ISERR(AVERAGE(V45:V49)),"",AVERAGE(V45:V49))</f>
        <v/>
      </c>
      <c r="W52" s="104"/>
      <c r="X52" s="105" t="str">
        <f aca="false">IF(ISERR(AVERAGE(X45:X49)),"",AVERAGE(X45:X49))</f>
        <v/>
      </c>
      <c r="Y52" s="104" t="str">
        <f aca="false">IF(ISERR(AVERAGE(Y45:Y49)),"",AVERAGE(Y45:Y49))</f>
        <v/>
      </c>
      <c r="Z52" s="106" t="str">
        <f aca="false">IF(ISERR(AVERAGE(Z45:Z49)),"",AVERAGE(Z45:Z49))</f>
        <v/>
      </c>
      <c r="AB52" s="109" t="s">
        <v>22</v>
      </c>
      <c r="AC52" s="109" t="s">
        <v>23</v>
      </c>
      <c r="AD52" s="109" t="s">
        <v>24</v>
      </c>
      <c r="AE52" s="109" t="s">
        <v>25</v>
      </c>
    </row>
    <row r="53" customFormat="false" ht="13.5" hidden="false" customHeight="false" outlineLevel="0" collapsed="false">
      <c r="A53" s="110" t="s">
        <v>26</v>
      </c>
      <c r="B53" s="111" t="n">
        <f aca="false">IF(ISERR(STDEV(B45:B49)),"",STDEV(B45:B49))</f>
        <v>0.493288286231624</v>
      </c>
      <c r="C53" s="111" t="n">
        <f aca="false">IF(ISERR(STDEV(C45:C49)),"",STDEV(C45:C49))</f>
        <v>0.425245027405768</v>
      </c>
      <c r="D53" s="111" t="n">
        <f aca="false">IF(ISERR(STDEV(D45:D49)),"",STDEV(D45:D49))</f>
        <v>0.857807282163851</v>
      </c>
      <c r="E53" s="111" t="n">
        <f aca="false">IF(ISERR(STDEV(E45:E49)),"",STDEV(E45:E49))</f>
        <v>0.908753725347706</v>
      </c>
      <c r="F53" s="111" t="str">
        <f aca="false">IF(ISERR(STDEV(F45:F49)),"",STDEV(F45:F49))</f>
        <v/>
      </c>
      <c r="G53" s="111" t="str">
        <f aca="false">IF(ISERR(STDEV(G45:G49)),"",STDEV(G45:G49))</f>
        <v/>
      </c>
      <c r="H53" s="111" t="str">
        <f aca="false">IF(ISERR(STDEV(H45:H49)),"",STDEV(H45:H49))</f>
        <v/>
      </c>
      <c r="I53" s="111" t="str">
        <f aca="false">IF(ISERR(STDEV(I45:I49)),"",STDEV(I45:I49))</f>
        <v/>
      </c>
      <c r="J53" s="111" t="str">
        <f aca="false">IF(ISERR(STDEV(J45:J49)),"",STDEV(J45:J49))</f>
        <v/>
      </c>
      <c r="K53" s="111" t="str">
        <f aca="false">IF(ISERR(STDEV(K45:K49)),"",STDEV(K45:K49))</f>
        <v/>
      </c>
      <c r="L53" s="111" t="str">
        <f aca="false">IF(ISERR(STDEV(L45:L49)),"",STDEV(L45:L49))</f>
        <v/>
      </c>
      <c r="M53" s="111" t="str">
        <f aca="false">IF(ISERR(STDEV(M45:M49)),"",STDEV(M45:M49))</f>
        <v/>
      </c>
      <c r="N53" s="111" t="str">
        <f aca="false">IF(ISERR(STDEV(N45:N49)),"",STDEV(N45:N49))</f>
        <v/>
      </c>
      <c r="O53" s="111" t="str">
        <f aca="false">IF(ISERR(STDEV(O45:O49)),"",STDEV(O45:O49))</f>
        <v/>
      </c>
      <c r="P53" s="111" t="str">
        <f aca="false">IF(ISERR(STDEV(P45:P49)),"",STDEV(P45:P49))</f>
        <v/>
      </c>
      <c r="Q53" s="111" t="str">
        <f aca="false">IF(ISERR(STDEV(Q45:Q49)),"",STDEV(Q45:Q49))</f>
        <v/>
      </c>
      <c r="R53" s="111" t="str">
        <f aca="false">IF(ISERR(STDEV(R45:R49)),"",STDEV(R45:R49))</f>
        <v/>
      </c>
      <c r="S53" s="111" t="str">
        <f aca="false">IF(ISERR(STDEV(S45:S49)),"",STDEV(S45:S49))</f>
        <v/>
      </c>
      <c r="T53" s="111" t="str">
        <f aca="false">IF(ISERR(STDEV(T45:T49)),"",STDEV(T45:T49))</f>
        <v/>
      </c>
      <c r="U53" s="111" t="str">
        <f aca="false">IF(ISERR(STDEV(U45:U49)),"",STDEV(U45:U49))</f>
        <v/>
      </c>
      <c r="V53" s="111" t="str">
        <f aca="false">IF(ISERR(STDEV(V45:V49)),"",STDEV(V45:V49))</f>
        <v/>
      </c>
      <c r="W53" s="111" t="str">
        <f aca="false">IF(ISERR(STDEV(W45:W49)),"",STDEV(W45:W49))</f>
        <v/>
      </c>
      <c r="X53" s="111" t="str">
        <f aca="false">IF(ISERR(STDEV(X45:X49)),"",STDEV(X45:X49))</f>
        <v/>
      </c>
      <c r="Y53" s="111" t="str">
        <f aca="false">IF(ISERR(STDEV(Y45:Y49)),"",STDEV(Y45:Y49))</f>
        <v/>
      </c>
      <c r="Z53" s="112" t="str">
        <f aca="false">IF(ISERR(STDEV(Z45:Z49)),"",STDEV(Z45:Z49))</f>
        <v/>
      </c>
      <c r="AB53" s="113" t="n">
        <v>5</v>
      </c>
      <c r="AC53" s="114" t="n">
        <v>0.577</v>
      </c>
      <c r="AD53" s="113" t="n">
        <v>0</v>
      </c>
      <c r="AE53" s="114" t="n">
        <v>2.114</v>
      </c>
    </row>
    <row r="54" customFormat="false" ht="14.25" hidden="false" customHeight="false" outlineLevel="0" collapsed="false">
      <c r="A54" s="115" t="s">
        <v>27</v>
      </c>
      <c r="B54" s="111" t="n">
        <f aca="false">IF(ISERR(STDEV(B45:B49)),"",MAX(B45:B49)-MIN(B45:B49))</f>
        <v>0.899999999999999</v>
      </c>
      <c r="C54" s="111" t="n">
        <f aca="false">IF(ISERR(STDEV(C45:C49)),"",MAX(C45:C49)-MIN(C45:C49))</f>
        <v>0.849999999999998</v>
      </c>
      <c r="D54" s="111" t="n">
        <f aca="false">IF(ISERR(STDEV(D45:D49)),"",MAX(D45:D49)-MIN(D45:D49))</f>
        <v>1.7</v>
      </c>
      <c r="E54" s="111" t="n">
        <f aca="false">IF(ISERR(STDEV(E45:E49)),"",MAX(E45:E49)-MIN(E45:E49))</f>
        <v>1.75</v>
      </c>
      <c r="F54" s="111" t="str">
        <f aca="false">IF(ISERR(STDEV(F45:F49)),"",MAX(F45:F49)-MIN(F45:F49))</f>
        <v/>
      </c>
      <c r="G54" s="111" t="str">
        <f aca="false">IF(ISERR(STDEV(G45:G49)),"",MAX(G45:G49)-MIN(G45:G49))</f>
        <v/>
      </c>
      <c r="H54" s="111" t="str">
        <f aca="false">IF(ISERR(STDEV(H45:H49)),"",MAX(H45:H49)-MIN(H45:H49))</f>
        <v/>
      </c>
      <c r="I54" s="111" t="str">
        <f aca="false">IF(ISERR(STDEV(I45:I49)),"",MAX(I45:I49)-MIN(I45:I49))</f>
        <v/>
      </c>
      <c r="J54" s="111" t="str">
        <f aca="false">IF(ISERR(STDEV(J45:J49)),"",MAX(J45:J49)-MIN(J45:J49))</f>
        <v/>
      </c>
      <c r="K54" s="111" t="str">
        <f aca="false">IF(ISERR(STDEV(K45:K49)),"",MAX(K45:K49)-MIN(K45:K49))</f>
        <v/>
      </c>
      <c r="L54" s="111" t="str">
        <f aca="false">IF(ISERR(STDEV(L45:L49)),"",MAX(L45:L49)-MIN(L45:L49))</f>
        <v/>
      </c>
      <c r="M54" s="111" t="str">
        <f aca="false">IF(ISERR(STDEV(M45:M49)),"",MAX(M45:M49)-MIN(M45:M49))</f>
        <v/>
      </c>
      <c r="N54" s="111" t="str">
        <f aca="false">IF(ISERR(STDEV(N45:N49)),"",MAX(N45:N49)-MIN(N45:N49))</f>
        <v/>
      </c>
      <c r="O54" s="111" t="str">
        <f aca="false">IF(ISERR(STDEV(O45:O49)),"",MAX(O45:O49)-MIN(O45:O49))</f>
        <v/>
      </c>
      <c r="P54" s="111" t="str">
        <f aca="false">IF(ISERR(STDEV(P45:P49)),"",MAX(P45:P49)-MIN(P45:P49))</f>
        <v/>
      </c>
      <c r="Q54" s="111" t="str">
        <f aca="false">IF(ISERR(STDEV(Q45:Q49)),"",MAX(Q45:Q49)-MIN(Q45:Q49))</f>
        <v/>
      </c>
      <c r="R54" s="111" t="str">
        <f aca="false">IF(ISERR(STDEV(R45:R49)),"",MAX(R45:R49)-MIN(R45:R49))</f>
        <v/>
      </c>
      <c r="S54" s="111" t="str">
        <f aca="false">IF(ISERR(STDEV(S45:S49)),"",MAX(S45:S49)-MIN(S45:S49))</f>
        <v/>
      </c>
      <c r="T54" s="111" t="str">
        <f aca="false">IF(ISERR(STDEV(T45:T49)),"",MAX(T45:T49)-MIN(T45:T49))</f>
        <v/>
      </c>
      <c r="U54" s="111" t="str">
        <f aca="false">IF(ISERR(STDEV(U45:U49)),"",MAX(U45:U49)-MIN(U45:U49))</f>
        <v/>
      </c>
      <c r="V54" s="111" t="str">
        <f aca="false">IF(ISERR(STDEV(V45:V49)),"",MAX(V45:V49)-MIN(V45:V49))</f>
        <v/>
      </c>
      <c r="W54" s="111" t="str">
        <f aca="false">IF(ISERR(STDEV(W45:W49)),"",MAX(W45:W49)-MIN(W45:W49))</f>
        <v/>
      </c>
      <c r="X54" s="111" t="str">
        <f aca="false">IF(ISERR(STDEV(X45:X49)),"",MAX(X45:X49)-MIN(X45:X49))</f>
        <v/>
      </c>
      <c r="Y54" s="111" t="str">
        <f aca="false">IF(ISERR(STDEV(Y45:Y49)),"",MAX(Y45:Y49)-MIN(Y45:Y49))</f>
        <v/>
      </c>
      <c r="Z54" s="111" t="str">
        <f aca="false">IF(ISERR(STDEV(Z45:Z49)),"",MAX(Z45:Z49)-MIN(Z45:Z49))</f>
        <v/>
      </c>
      <c r="AB54" s="113"/>
      <c r="AC54" s="114"/>
      <c r="AD54" s="113"/>
      <c r="AE54" s="114"/>
    </row>
    <row r="55" customFormat="false" ht="13.5" hidden="false" customHeight="false" outlineLevel="0" collapsed="false">
      <c r="A55" s="116"/>
      <c r="B55" s="117" t="n">
        <v>1</v>
      </c>
      <c r="C55" s="117" t="n">
        <v>2</v>
      </c>
      <c r="D55" s="117" t="n">
        <v>3</v>
      </c>
      <c r="E55" s="117" t="n">
        <v>4</v>
      </c>
      <c r="F55" s="117" t="n">
        <v>5</v>
      </c>
      <c r="G55" s="117" t="n">
        <v>6</v>
      </c>
      <c r="H55" s="117" t="n">
        <v>7</v>
      </c>
      <c r="I55" s="117" t="n">
        <v>8</v>
      </c>
      <c r="J55" s="117" t="n">
        <v>9</v>
      </c>
      <c r="K55" s="117" t="n">
        <v>10</v>
      </c>
      <c r="L55" s="117" t="n">
        <v>11</v>
      </c>
      <c r="M55" s="117" t="n">
        <v>12</v>
      </c>
      <c r="N55" s="117" t="n">
        <v>13</v>
      </c>
      <c r="O55" s="117" t="n">
        <v>14</v>
      </c>
      <c r="P55" s="117" t="n">
        <v>15</v>
      </c>
      <c r="Q55" s="117" t="n">
        <v>16</v>
      </c>
      <c r="R55" s="117" t="n">
        <v>17</v>
      </c>
      <c r="S55" s="117" t="n">
        <v>18</v>
      </c>
      <c r="T55" s="117" t="n">
        <v>19</v>
      </c>
      <c r="U55" s="117" t="n">
        <v>20</v>
      </c>
      <c r="V55" s="117" t="n">
        <v>21</v>
      </c>
      <c r="W55" s="117" t="n">
        <v>22</v>
      </c>
      <c r="X55" s="117" t="n">
        <v>23</v>
      </c>
      <c r="Y55" s="117" t="n">
        <v>24</v>
      </c>
      <c r="Z55" s="117" t="n">
        <v>25</v>
      </c>
      <c r="AA55" s="118"/>
      <c r="AB55" s="118"/>
      <c r="AC55" s="118"/>
      <c r="AD55" s="118"/>
      <c r="AE55" s="118"/>
    </row>
    <row r="56" customFormat="false" ht="12.75" hidden="false" customHeight="false" outlineLevel="0" collapsed="false">
      <c r="A56" s="119" t="s">
        <v>28</v>
      </c>
      <c r="B56" s="116" t="n">
        <f aca="false">K2+N1</f>
        <v>14.8</v>
      </c>
      <c r="C56" s="116" t="n">
        <f aca="false">B56</f>
        <v>14.8</v>
      </c>
      <c r="D56" s="116" t="n">
        <f aca="false">B56</f>
        <v>14.8</v>
      </c>
      <c r="E56" s="116" t="n">
        <f aca="false">B56</f>
        <v>14.8</v>
      </c>
      <c r="F56" s="116" t="n">
        <f aca="false">B56</f>
        <v>14.8</v>
      </c>
      <c r="G56" s="116" t="n">
        <f aca="false">B56</f>
        <v>14.8</v>
      </c>
      <c r="H56" s="116" t="n">
        <f aca="false">B56</f>
        <v>14.8</v>
      </c>
      <c r="I56" s="116" t="n">
        <f aca="false">B56</f>
        <v>14.8</v>
      </c>
      <c r="J56" s="116" t="n">
        <f aca="false">B56</f>
        <v>14.8</v>
      </c>
      <c r="K56" s="116" t="n">
        <f aca="false">B56</f>
        <v>14.8</v>
      </c>
      <c r="L56" s="116" t="n">
        <f aca="false">B56</f>
        <v>14.8</v>
      </c>
      <c r="M56" s="116" t="n">
        <f aca="false">B56</f>
        <v>14.8</v>
      </c>
      <c r="N56" s="116" t="n">
        <f aca="false">B56</f>
        <v>14.8</v>
      </c>
      <c r="O56" s="116" t="n">
        <f aca="false">B56</f>
        <v>14.8</v>
      </c>
      <c r="P56" s="116" t="n">
        <f aca="false">B56</f>
        <v>14.8</v>
      </c>
      <c r="Q56" s="116" t="n">
        <f aca="false">B56</f>
        <v>14.8</v>
      </c>
      <c r="R56" s="116" t="n">
        <f aca="false">B56</f>
        <v>14.8</v>
      </c>
      <c r="S56" s="116" t="n">
        <f aca="false">B56</f>
        <v>14.8</v>
      </c>
      <c r="T56" s="116" t="n">
        <f aca="false">B56</f>
        <v>14.8</v>
      </c>
      <c r="U56" s="116" t="n">
        <f aca="false">B56</f>
        <v>14.8</v>
      </c>
      <c r="V56" s="116" t="n">
        <f aca="false">B56</f>
        <v>14.8</v>
      </c>
      <c r="W56" s="116" t="n">
        <f aca="false">B56</f>
        <v>14.8</v>
      </c>
      <c r="X56" s="116" t="n">
        <f aca="false">B56</f>
        <v>14.8</v>
      </c>
      <c r="Y56" s="116" t="n">
        <f aca="false">B56</f>
        <v>14.8</v>
      </c>
      <c r="Z56" s="116" t="n">
        <f aca="false">B56</f>
        <v>14.8</v>
      </c>
    </row>
    <row r="57" customFormat="false" ht="12.75" hidden="false" customHeight="false" outlineLevel="0" collapsed="false">
      <c r="A57" s="119" t="s">
        <v>29</v>
      </c>
      <c r="B57" s="116" t="n">
        <f aca="false">K2-N2</f>
        <v>14.8</v>
      </c>
      <c r="C57" s="116" t="n">
        <f aca="false">B57</f>
        <v>14.8</v>
      </c>
      <c r="D57" s="116" t="n">
        <f aca="false">B57</f>
        <v>14.8</v>
      </c>
      <c r="E57" s="116" t="n">
        <f aca="false">B57</f>
        <v>14.8</v>
      </c>
      <c r="F57" s="116" t="n">
        <f aca="false">B57</f>
        <v>14.8</v>
      </c>
      <c r="G57" s="116" t="n">
        <f aca="false">B57</f>
        <v>14.8</v>
      </c>
      <c r="H57" s="116" t="n">
        <f aca="false">B57</f>
        <v>14.8</v>
      </c>
      <c r="I57" s="116" t="n">
        <f aca="false">B57</f>
        <v>14.8</v>
      </c>
      <c r="J57" s="116" t="n">
        <f aca="false">B57</f>
        <v>14.8</v>
      </c>
      <c r="K57" s="116" t="n">
        <f aca="false">B57</f>
        <v>14.8</v>
      </c>
      <c r="L57" s="116" t="n">
        <f aca="false">B57</f>
        <v>14.8</v>
      </c>
      <c r="M57" s="116" t="n">
        <f aca="false">B57</f>
        <v>14.8</v>
      </c>
      <c r="N57" s="116" t="n">
        <f aca="false">B57</f>
        <v>14.8</v>
      </c>
      <c r="O57" s="116" t="n">
        <f aca="false">B57</f>
        <v>14.8</v>
      </c>
      <c r="P57" s="116" t="n">
        <f aca="false">B57</f>
        <v>14.8</v>
      </c>
      <c r="Q57" s="116" t="n">
        <f aca="false">B57</f>
        <v>14.8</v>
      </c>
      <c r="R57" s="116" t="n">
        <f aca="false">B57</f>
        <v>14.8</v>
      </c>
      <c r="S57" s="116" t="n">
        <f aca="false">B57</f>
        <v>14.8</v>
      </c>
      <c r="T57" s="116" t="n">
        <f aca="false">B57</f>
        <v>14.8</v>
      </c>
      <c r="U57" s="116" t="n">
        <f aca="false">B57</f>
        <v>14.8</v>
      </c>
      <c r="V57" s="116" t="n">
        <f aca="false">B57</f>
        <v>14.8</v>
      </c>
      <c r="W57" s="116" t="n">
        <f aca="false">B57</f>
        <v>14.8</v>
      </c>
      <c r="X57" s="116" t="n">
        <f aca="false">B57</f>
        <v>14.8</v>
      </c>
      <c r="Y57" s="116" t="n">
        <f aca="false">B57</f>
        <v>14.8</v>
      </c>
      <c r="Z57" s="116" t="n">
        <f aca="false">B57</f>
        <v>14.8</v>
      </c>
    </row>
    <row r="58" customFormat="false" ht="12.75" hidden="false" customHeight="false" outlineLevel="0" collapsed="false">
      <c r="A58" s="120" t="s">
        <v>30</v>
      </c>
      <c r="B58" s="121" t="n">
        <f aca="false">AC39</f>
        <v>15.640345925805</v>
      </c>
      <c r="C58" s="121" t="n">
        <f aca="false">B58</f>
        <v>15.640345925805</v>
      </c>
      <c r="D58" s="121" t="n">
        <f aca="false">B58</f>
        <v>15.640345925805</v>
      </c>
      <c r="E58" s="121" t="n">
        <f aca="false">B58</f>
        <v>15.640345925805</v>
      </c>
      <c r="F58" s="121" t="n">
        <f aca="false">B58</f>
        <v>15.640345925805</v>
      </c>
      <c r="G58" s="121" t="n">
        <f aca="false">B58</f>
        <v>15.640345925805</v>
      </c>
      <c r="H58" s="121" t="n">
        <f aca="false">B58</f>
        <v>15.640345925805</v>
      </c>
      <c r="I58" s="121" t="n">
        <f aca="false">B58</f>
        <v>15.640345925805</v>
      </c>
      <c r="J58" s="121" t="n">
        <f aca="false">B58</f>
        <v>15.640345925805</v>
      </c>
      <c r="K58" s="121" t="n">
        <f aca="false">B58</f>
        <v>15.640345925805</v>
      </c>
      <c r="L58" s="121" t="n">
        <f aca="false">B58</f>
        <v>15.640345925805</v>
      </c>
      <c r="M58" s="121" t="n">
        <f aca="false">B58</f>
        <v>15.640345925805</v>
      </c>
      <c r="N58" s="121" t="n">
        <f aca="false">B58</f>
        <v>15.640345925805</v>
      </c>
      <c r="O58" s="121" t="n">
        <f aca="false">B58</f>
        <v>15.640345925805</v>
      </c>
      <c r="P58" s="121" t="n">
        <f aca="false">B58</f>
        <v>15.640345925805</v>
      </c>
      <c r="Q58" s="121" t="n">
        <f aca="false">B58</f>
        <v>15.640345925805</v>
      </c>
      <c r="R58" s="121" t="n">
        <f aca="false">B58</f>
        <v>15.640345925805</v>
      </c>
      <c r="S58" s="121" t="n">
        <f aca="false">B58</f>
        <v>15.640345925805</v>
      </c>
      <c r="T58" s="121" t="n">
        <f aca="false">B58</f>
        <v>15.640345925805</v>
      </c>
      <c r="U58" s="121" t="n">
        <f aca="false">B58</f>
        <v>15.640345925805</v>
      </c>
      <c r="V58" s="121" t="n">
        <f aca="false">B58</f>
        <v>15.640345925805</v>
      </c>
      <c r="W58" s="121" t="n">
        <f aca="false">B58</f>
        <v>15.640345925805</v>
      </c>
      <c r="X58" s="121" t="n">
        <f aca="false">B58</f>
        <v>15.640345925805</v>
      </c>
      <c r="Y58" s="121" t="n">
        <f aca="false">B58</f>
        <v>15.640345925805</v>
      </c>
      <c r="Z58" s="121" t="n">
        <f aca="false">B58</f>
        <v>15.640345925805</v>
      </c>
      <c r="AA58" s="51"/>
      <c r="AB58" s="51"/>
      <c r="AC58" s="51"/>
      <c r="AD58" s="51"/>
    </row>
    <row r="59" customFormat="false" ht="12.75" hidden="false" customHeight="false" outlineLevel="0" collapsed="false">
      <c r="A59" s="116" t="s">
        <v>31</v>
      </c>
      <c r="B59" s="121" t="n">
        <f aca="false">AVERAGE($B$52:$Z$52)</f>
        <v>17.6541666666667</v>
      </c>
      <c r="C59" s="121" t="n">
        <f aca="false">AVERAGE($B$52:$Z$52)</f>
        <v>17.6541666666667</v>
      </c>
      <c r="D59" s="121" t="n">
        <f aca="false">AVERAGE($B$52:$Z$52)</f>
        <v>17.6541666666667</v>
      </c>
      <c r="E59" s="121" t="n">
        <f aca="false">AVERAGE($B$52:$Z$52)</f>
        <v>17.6541666666667</v>
      </c>
      <c r="F59" s="121" t="n">
        <f aca="false">AVERAGE($B$52:$Z$52)</f>
        <v>17.6541666666667</v>
      </c>
      <c r="G59" s="121" t="n">
        <f aca="false">AVERAGE($B$52:$Z$52)</f>
        <v>17.6541666666667</v>
      </c>
      <c r="H59" s="121" t="n">
        <f aca="false">AVERAGE($B$52:$Z$52)</f>
        <v>17.6541666666667</v>
      </c>
      <c r="I59" s="121" t="n">
        <f aca="false">AVERAGE($B$52:$Z$52)</f>
        <v>17.6541666666667</v>
      </c>
      <c r="J59" s="121" t="n">
        <f aca="false">AVERAGE($B$52:$Z$52)</f>
        <v>17.6541666666667</v>
      </c>
      <c r="K59" s="121" t="n">
        <f aca="false">AVERAGE($B$52:$Z$52)</f>
        <v>17.6541666666667</v>
      </c>
      <c r="L59" s="121" t="n">
        <f aca="false">AVERAGE($B$52:$Z$52)</f>
        <v>17.6541666666667</v>
      </c>
      <c r="M59" s="121" t="n">
        <f aca="false">AVERAGE($B$52:$Z$52)</f>
        <v>17.6541666666667</v>
      </c>
      <c r="N59" s="121" t="n">
        <f aca="false">AVERAGE($B$52:$Z$52)</f>
        <v>17.6541666666667</v>
      </c>
      <c r="O59" s="121" t="n">
        <f aca="false">AVERAGE($B$52:$Z$52)</f>
        <v>17.6541666666667</v>
      </c>
      <c r="P59" s="121" t="n">
        <f aca="false">AVERAGE($B$52:$Z$52)</f>
        <v>17.6541666666667</v>
      </c>
      <c r="Q59" s="121" t="n">
        <f aca="false">AVERAGE($B$52:$Z$52)</f>
        <v>17.6541666666667</v>
      </c>
      <c r="R59" s="121" t="n">
        <f aca="false">AVERAGE($B$52:$Z$52)</f>
        <v>17.6541666666667</v>
      </c>
      <c r="S59" s="121" t="n">
        <f aca="false">AVERAGE($B$52:$Z$52)</f>
        <v>17.6541666666667</v>
      </c>
      <c r="T59" s="121" t="n">
        <f aca="false">AVERAGE($B$52:$Z$52)</f>
        <v>17.6541666666667</v>
      </c>
      <c r="U59" s="121" t="n">
        <f aca="false">AVERAGE($B$52:$Z$52)</f>
        <v>17.6541666666667</v>
      </c>
      <c r="V59" s="121" t="n">
        <f aca="false">AVERAGE($B$52:$Z$52)</f>
        <v>17.6541666666667</v>
      </c>
      <c r="W59" s="121" t="n">
        <f aca="false">AVERAGE($B$52:$Z$52)</f>
        <v>17.6541666666667</v>
      </c>
      <c r="X59" s="121" t="n">
        <f aca="false">AVERAGE($B$52:$Z$52)</f>
        <v>17.6541666666667</v>
      </c>
      <c r="Y59" s="121" t="n">
        <f aca="false">AVERAGE($B$52:$Z$52)</f>
        <v>17.6541666666667</v>
      </c>
      <c r="Z59" s="121" t="n">
        <f aca="false">AVERAGE($B$52:$Z$52)</f>
        <v>17.6541666666667</v>
      </c>
      <c r="AA59" s="51"/>
      <c r="AB59" s="51"/>
      <c r="AC59" s="51"/>
      <c r="AD59" s="51"/>
    </row>
    <row r="60" customFormat="false" ht="15.75" hidden="false" customHeight="false" outlineLevel="0" collapsed="false">
      <c r="A60" s="119" t="s">
        <v>32</v>
      </c>
      <c r="B60" s="121" t="n">
        <f aca="false">AA46</f>
        <v>18.0414915224924</v>
      </c>
      <c r="C60" s="121" t="n">
        <f aca="false">B60</f>
        <v>18.0414915224924</v>
      </c>
      <c r="D60" s="121" t="n">
        <f aca="false">B60</f>
        <v>18.0414915224924</v>
      </c>
      <c r="E60" s="121" t="n">
        <f aca="false">B60</f>
        <v>18.0414915224924</v>
      </c>
      <c r="F60" s="121" t="n">
        <f aca="false">B60</f>
        <v>18.0414915224924</v>
      </c>
      <c r="G60" s="121" t="n">
        <f aca="false">B60</f>
        <v>18.0414915224924</v>
      </c>
      <c r="H60" s="121" t="n">
        <f aca="false">B60</f>
        <v>18.0414915224924</v>
      </c>
      <c r="I60" s="121" t="n">
        <f aca="false">B60</f>
        <v>18.0414915224924</v>
      </c>
      <c r="J60" s="121" t="n">
        <f aca="false">B60</f>
        <v>18.0414915224924</v>
      </c>
      <c r="K60" s="121" t="n">
        <f aca="false">B60</f>
        <v>18.0414915224924</v>
      </c>
      <c r="L60" s="121" t="n">
        <f aca="false">B60</f>
        <v>18.0414915224924</v>
      </c>
      <c r="M60" s="121" t="n">
        <f aca="false">B60</f>
        <v>18.0414915224924</v>
      </c>
      <c r="N60" s="121" t="n">
        <f aca="false">B60</f>
        <v>18.0414915224924</v>
      </c>
      <c r="O60" s="121" t="n">
        <f aca="false">B60</f>
        <v>18.0414915224924</v>
      </c>
      <c r="P60" s="121" t="n">
        <f aca="false">B60</f>
        <v>18.0414915224924</v>
      </c>
      <c r="Q60" s="121" t="n">
        <f aca="false">B60</f>
        <v>18.0414915224924</v>
      </c>
      <c r="R60" s="121" t="n">
        <f aca="false">B60</f>
        <v>18.0414915224924</v>
      </c>
      <c r="S60" s="121" t="n">
        <f aca="false">B60</f>
        <v>18.0414915224924</v>
      </c>
      <c r="T60" s="121" t="n">
        <f aca="false">B60</f>
        <v>18.0414915224924</v>
      </c>
      <c r="U60" s="121" t="n">
        <f aca="false">B60</f>
        <v>18.0414915224924</v>
      </c>
      <c r="V60" s="121" t="n">
        <f aca="false">B60</f>
        <v>18.0414915224924</v>
      </c>
      <c r="W60" s="121" t="n">
        <f aca="false">B60</f>
        <v>18.0414915224924</v>
      </c>
      <c r="X60" s="121" t="n">
        <f aca="false">B60</f>
        <v>18.0414915224924</v>
      </c>
      <c r="Y60" s="121" t="n">
        <f aca="false">B60</f>
        <v>18.0414915224924</v>
      </c>
      <c r="Z60" s="121" t="n">
        <f aca="false">B60</f>
        <v>18.0414915224924</v>
      </c>
    </row>
    <row r="61" customFormat="false" ht="15.75" hidden="false" customHeight="false" outlineLevel="0" collapsed="false">
      <c r="A61" s="119" t="s">
        <v>33</v>
      </c>
      <c r="B61" s="121" t="n">
        <f aca="false">AA49</f>
        <v>17.2668418108409</v>
      </c>
      <c r="C61" s="121" t="n">
        <f aca="false">B61</f>
        <v>17.2668418108409</v>
      </c>
      <c r="D61" s="121" t="n">
        <f aca="false">B61</f>
        <v>17.2668418108409</v>
      </c>
      <c r="E61" s="121" t="n">
        <f aca="false">B61</f>
        <v>17.2668418108409</v>
      </c>
      <c r="F61" s="121" t="n">
        <f aca="false">B61</f>
        <v>17.2668418108409</v>
      </c>
      <c r="G61" s="121" t="n">
        <f aca="false">B61</f>
        <v>17.2668418108409</v>
      </c>
      <c r="H61" s="121" t="n">
        <f aca="false">B61</f>
        <v>17.2668418108409</v>
      </c>
      <c r="I61" s="121" t="n">
        <f aca="false">B61</f>
        <v>17.2668418108409</v>
      </c>
      <c r="J61" s="121" t="n">
        <f aca="false">B61</f>
        <v>17.2668418108409</v>
      </c>
      <c r="K61" s="121" t="n">
        <f aca="false">B61</f>
        <v>17.2668418108409</v>
      </c>
      <c r="L61" s="121" t="n">
        <f aca="false">B61</f>
        <v>17.2668418108409</v>
      </c>
      <c r="M61" s="121" t="n">
        <f aca="false">B61</f>
        <v>17.2668418108409</v>
      </c>
      <c r="N61" s="121" t="n">
        <f aca="false">B61</f>
        <v>17.2668418108409</v>
      </c>
      <c r="O61" s="121" t="n">
        <f aca="false">B61</f>
        <v>17.2668418108409</v>
      </c>
      <c r="P61" s="121" t="n">
        <f aca="false">B61</f>
        <v>17.2668418108409</v>
      </c>
      <c r="Q61" s="121" t="n">
        <f aca="false">B61</f>
        <v>17.2668418108409</v>
      </c>
      <c r="R61" s="121" t="n">
        <f aca="false">B61</f>
        <v>17.2668418108409</v>
      </c>
      <c r="S61" s="121" t="n">
        <f aca="false">B61</f>
        <v>17.2668418108409</v>
      </c>
      <c r="T61" s="121" t="n">
        <f aca="false">B61</f>
        <v>17.2668418108409</v>
      </c>
      <c r="U61" s="121" t="n">
        <f aca="false">B61</f>
        <v>17.2668418108409</v>
      </c>
      <c r="V61" s="121" t="n">
        <f aca="false">B61</f>
        <v>17.2668418108409</v>
      </c>
      <c r="W61" s="121" t="n">
        <f aca="false">B61</f>
        <v>17.2668418108409</v>
      </c>
      <c r="X61" s="121" t="n">
        <f aca="false">B61</f>
        <v>17.2668418108409</v>
      </c>
      <c r="Y61" s="121" t="n">
        <f aca="false">B61</f>
        <v>17.2668418108409</v>
      </c>
      <c r="Z61" s="121" t="n">
        <f aca="false">B61</f>
        <v>17.2668418108409</v>
      </c>
    </row>
    <row r="62" customFormat="false" ht="15.75" hidden="false" customHeight="false" outlineLevel="0" collapsed="false">
      <c r="A62" s="119" t="s">
        <v>34</v>
      </c>
      <c r="B62" s="121" t="n">
        <f aca="false">AD46</f>
        <v>1.41907234872722</v>
      </c>
      <c r="C62" s="121" t="n">
        <f aca="false">B62</f>
        <v>1.41907234872722</v>
      </c>
      <c r="D62" s="121" t="n">
        <f aca="false">C62</f>
        <v>1.41907234872722</v>
      </c>
      <c r="E62" s="121" t="n">
        <f aca="false">C62</f>
        <v>1.41907234872722</v>
      </c>
      <c r="F62" s="121" t="n">
        <f aca="false">C62</f>
        <v>1.41907234872722</v>
      </c>
      <c r="G62" s="121" t="n">
        <f aca="false">C62</f>
        <v>1.41907234872722</v>
      </c>
      <c r="H62" s="121" t="n">
        <f aca="false">C62</f>
        <v>1.41907234872722</v>
      </c>
      <c r="I62" s="121" t="n">
        <f aca="false">C62</f>
        <v>1.41907234872722</v>
      </c>
      <c r="J62" s="121" t="n">
        <f aca="false">C62</f>
        <v>1.41907234872722</v>
      </c>
      <c r="K62" s="121" t="n">
        <f aca="false">C62</f>
        <v>1.41907234872722</v>
      </c>
      <c r="L62" s="121" t="n">
        <f aca="false">C62</f>
        <v>1.41907234872722</v>
      </c>
      <c r="M62" s="121" t="n">
        <f aca="false">C62</f>
        <v>1.41907234872722</v>
      </c>
      <c r="N62" s="121" t="n">
        <f aca="false">C62</f>
        <v>1.41907234872722</v>
      </c>
      <c r="O62" s="121" t="n">
        <f aca="false">C62</f>
        <v>1.41907234872722</v>
      </c>
      <c r="P62" s="121" t="n">
        <f aca="false">C62</f>
        <v>1.41907234872722</v>
      </c>
      <c r="Q62" s="121" t="n">
        <f aca="false">C62</f>
        <v>1.41907234872722</v>
      </c>
      <c r="R62" s="121" t="n">
        <f aca="false">C62</f>
        <v>1.41907234872722</v>
      </c>
      <c r="S62" s="121" t="n">
        <f aca="false">C62</f>
        <v>1.41907234872722</v>
      </c>
      <c r="T62" s="121" t="n">
        <f aca="false">C62</f>
        <v>1.41907234872722</v>
      </c>
      <c r="U62" s="121" t="n">
        <f aca="false">C62</f>
        <v>1.41907234872722</v>
      </c>
      <c r="V62" s="121" t="n">
        <f aca="false">C62</f>
        <v>1.41907234872722</v>
      </c>
      <c r="W62" s="121" t="n">
        <f aca="false">C62</f>
        <v>1.41907234872722</v>
      </c>
      <c r="X62" s="121" t="n">
        <f aca="false">C62</f>
        <v>1.41907234872722</v>
      </c>
      <c r="Y62" s="121" t="n">
        <f aca="false">C62</f>
        <v>1.41907234872722</v>
      </c>
      <c r="Z62" s="121" t="n">
        <f aca="false">C62</f>
        <v>1.41907234872722</v>
      </c>
    </row>
    <row r="63" customFormat="false" ht="15.75" hidden="false" customHeight="false" outlineLevel="0" collapsed="false">
      <c r="A63" s="119" t="s">
        <v>35</v>
      </c>
      <c r="B63" s="121" t="n">
        <f aca="false">AD49</f>
        <v>0</v>
      </c>
      <c r="C63" s="121" t="n">
        <f aca="false">B63</f>
        <v>0</v>
      </c>
      <c r="D63" s="121" t="n">
        <f aca="false">B63</f>
        <v>0</v>
      </c>
      <c r="E63" s="121" t="n">
        <f aca="false">B63</f>
        <v>0</v>
      </c>
      <c r="F63" s="121" t="n">
        <f aca="false">B63</f>
        <v>0</v>
      </c>
      <c r="G63" s="121" t="n">
        <f aca="false">B63</f>
        <v>0</v>
      </c>
      <c r="H63" s="121" t="n">
        <f aca="false">B63</f>
        <v>0</v>
      </c>
      <c r="I63" s="121" t="n">
        <f aca="false">B63</f>
        <v>0</v>
      </c>
      <c r="J63" s="121" t="n">
        <f aca="false">B63</f>
        <v>0</v>
      </c>
      <c r="K63" s="121" t="n">
        <f aca="false">B63</f>
        <v>0</v>
      </c>
      <c r="L63" s="121" t="n">
        <f aca="false">B63</f>
        <v>0</v>
      </c>
      <c r="M63" s="121" t="n">
        <f aca="false">B63</f>
        <v>0</v>
      </c>
      <c r="N63" s="121" t="n">
        <f aca="false">B63</f>
        <v>0</v>
      </c>
      <c r="O63" s="121" t="n">
        <f aca="false">B63</f>
        <v>0</v>
      </c>
      <c r="P63" s="121" t="n">
        <f aca="false">B63</f>
        <v>0</v>
      </c>
      <c r="Q63" s="121" t="n">
        <f aca="false">B63</f>
        <v>0</v>
      </c>
      <c r="R63" s="121" t="n">
        <f aca="false">B63</f>
        <v>0</v>
      </c>
      <c r="S63" s="121" t="n">
        <f aca="false">B63</f>
        <v>0</v>
      </c>
      <c r="T63" s="121" t="n">
        <f aca="false">B63</f>
        <v>0</v>
      </c>
      <c r="U63" s="121" t="n">
        <f aca="false">B63</f>
        <v>0</v>
      </c>
      <c r="V63" s="121" t="n">
        <f aca="false">B63</f>
        <v>0</v>
      </c>
      <c r="W63" s="121" t="n">
        <f aca="false">B63</f>
        <v>0</v>
      </c>
      <c r="X63" s="121" t="n">
        <f aca="false">B63</f>
        <v>0</v>
      </c>
      <c r="Y63" s="121" t="n">
        <f aca="false">B63</f>
        <v>0</v>
      </c>
      <c r="Z63" s="121" t="n">
        <f aca="false">B63</f>
        <v>0</v>
      </c>
      <c r="AA63" s="51"/>
    </row>
    <row r="64" customFormat="false" ht="15.75" hidden="false" customHeight="false" outlineLevel="0" collapsed="false">
      <c r="A64" s="119" t="s">
        <v>12</v>
      </c>
      <c r="B64" s="121" t="n">
        <f aca="false">AE39</f>
        <v>0.671273580287237</v>
      </c>
      <c r="C64" s="121" t="n">
        <f aca="false">B64</f>
        <v>0.671273580287237</v>
      </c>
      <c r="D64" s="121" t="n">
        <f aca="false">B64</f>
        <v>0.671273580287237</v>
      </c>
      <c r="E64" s="121" t="n">
        <f aca="false">B64</f>
        <v>0.671273580287237</v>
      </c>
      <c r="F64" s="121" t="n">
        <f aca="false">B64</f>
        <v>0.671273580287237</v>
      </c>
      <c r="G64" s="121" t="n">
        <f aca="false">B64</f>
        <v>0.671273580287237</v>
      </c>
      <c r="H64" s="121" t="n">
        <f aca="false">B64</f>
        <v>0.671273580287237</v>
      </c>
      <c r="I64" s="121" t="n">
        <f aca="false">B64</f>
        <v>0.671273580287237</v>
      </c>
      <c r="J64" s="121" t="n">
        <f aca="false">B64</f>
        <v>0.671273580287237</v>
      </c>
      <c r="K64" s="121" t="n">
        <f aca="false">B64</f>
        <v>0.671273580287237</v>
      </c>
      <c r="L64" s="121" t="n">
        <f aca="false">B64</f>
        <v>0.671273580287237</v>
      </c>
      <c r="M64" s="121" t="n">
        <f aca="false">B64</f>
        <v>0.671273580287237</v>
      </c>
      <c r="N64" s="121" t="n">
        <f aca="false">B64</f>
        <v>0.671273580287237</v>
      </c>
      <c r="O64" s="121" t="n">
        <f aca="false">B64</f>
        <v>0.671273580287237</v>
      </c>
      <c r="P64" s="121" t="n">
        <f aca="false">B64</f>
        <v>0.671273580287237</v>
      </c>
      <c r="Q64" s="121" t="n">
        <f aca="false">B64</f>
        <v>0.671273580287237</v>
      </c>
      <c r="R64" s="121" t="n">
        <f aca="false">B64</f>
        <v>0.671273580287237</v>
      </c>
      <c r="S64" s="121" t="n">
        <f aca="false">B64</f>
        <v>0.671273580287237</v>
      </c>
      <c r="T64" s="121" t="n">
        <f aca="false">B64</f>
        <v>0.671273580287237</v>
      </c>
      <c r="U64" s="121" t="n">
        <f aca="false">B64</f>
        <v>0.671273580287237</v>
      </c>
      <c r="V64" s="121" t="n">
        <f aca="false">B64</f>
        <v>0.671273580287237</v>
      </c>
      <c r="W64" s="121" t="n">
        <f aca="false">B64</f>
        <v>0.671273580287237</v>
      </c>
      <c r="X64" s="121" t="n">
        <f aca="false">B64</f>
        <v>0.671273580287237</v>
      </c>
      <c r="Y64" s="121" t="n">
        <f aca="false">B64</f>
        <v>0.671273580287237</v>
      </c>
      <c r="Z64" s="121" t="n">
        <f aca="false">B64</f>
        <v>0.671273580287237</v>
      </c>
      <c r="AB64" s="122"/>
      <c r="AD64" s="51"/>
      <c r="AE64" s="51"/>
    </row>
    <row r="65" customFormat="false" ht="12.75" hidden="false" customHeight="false" outlineLevel="0" collapsed="false">
      <c r="A65" s="116" t="s">
        <v>36</v>
      </c>
      <c r="B65" s="121" t="n">
        <f aca="false">AVERAGE($B$54:$Z$54)</f>
        <v>1.3</v>
      </c>
      <c r="C65" s="121" t="n">
        <f aca="false">AVERAGE($B$54:$Z$54)</f>
        <v>1.3</v>
      </c>
      <c r="D65" s="121" t="n">
        <f aca="false">AVERAGE($B$54:$Z$54)</f>
        <v>1.3</v>
      </c>
      <c r="E65" s="121" t="n">
        <f aca="false">AVERAGE($B$54:$Z$54)</f>
        <v>1.3</v>
      </c>
      <c r="F65" s="121" t="n">
        <f aca="false">AVERAGE($B$54:$Z$54)</f>
        <v>1.3</v>
      </c>
      <c r="G65" s="121" t="n">
        <f aca="false">AVERAGE($B$54:$Z$54)</f>
        <v>1.3</v>
      </c>
      <c r="H65" s="121" t="n">
        <f aca="false">AVERAGE($B$54:$Z$54)</f>
        <v>1.3</v>
      </c>
      <c r="I65" s="121" t="n">
        <f aca="false">AVERAGE($B$54:$Z$54)</f>
        <v>1.3</v>
      </c>
      <c r="J65" s="121" t="n">
        <f aca="false">AVERAGE($B$54:$Z$54)</f>
        <v>1.3</v>
      </c>
      <c r="K65" s="121" t="n">
        <f aca="false">AVERAGE($B$54:$Z$54)</f>
        <v>1.3</v>
      </c>
      <c r="L65" s="121" t="n">
        <f aca="false">AVERAGE($B$54:$Z$54)</f>
        <v>1.3</v>
      </c>
      <c r="M65" s="121" t="n">
        <f aca="false">AVERAGE($B$54:$Z$54)</f>
        <v>1.3</v>
      </c>
      <c r="N65" s="121" t="n">
        <f aca="false">AVERAGE($B$54:$Z$54)</f>
        <v>1.3</v>
      </c>
      <c r="O65" s="121" t="n">
        <f aca="false">AVERAGE($B$54:$Z$54)</f>
        <v>1.3</v>
      </c>
      <c r="P65" s="121" t="n">
        <f aca="false">AVERAGE($B$54:$Z$54)</f>
        <v>1.3</v>
      </c>
      <c r="Q65" s="121" t="n">
        <f aca="false">AVERAGE($B$54:$Z$54)</f>
        <v>1.3</v>
      </c>
      <c r="R65" s="121" t="n">
        <f aca="false">AVERAGE($B$54:$Z$54)</f>
        <v>1.3</v>
      </c>
      <c r="S65" s="121" t="n">
        <f aca="false">AVERAGE($B$54:$Z$54)</f>
        <v>1.3</v>
      </c>
      <c r="T65" s="121" t="n">
        <f aca="false">AVERAGE($B$54:$Z$54)</f>
        <v>1.3</v>
      </c>
      <c r="U65" s="121" t="n">
        <f aca="false">AVERAGE($B$54:$Z$54)</f>
        <v>1.3</v>
      </c>
      <c r="V65" s="121" t="n">
        <f aca="false">AVERAGE($B$54:$Z$54)</f>
        <v>1.3</v>
      </c>
      <c r="W65" s="121" t="n">
        <f aca="false">AVERAGE($B$54:$Z$54)</f>
        <v>1.3</v>
      </c>
      <c r="X65" s="121" t="n">
        <f aca="false">AVERAGE($B$54:$Z$54)</f>
        <v>1.3</v>
      </c>
      <c r="Y65" s="121" t="n">
        <f aca="false">AVERAGE($B$54:$Z$54)</f>
        <v>1.3</v>
      </c>
      <c r="Z65" s="121" t="n">
        <f aca="false">AVERAGE($B$54:$Z$54)</f>
        <v>1.3</v>
      </c>
    </row>
    <row r="66" customFormat="false" ht="12.75" hidden="false" customHeight="false" outlineLevel="0" collapsed="false">
      <c r="A66" s="116" t="s">
        <v>37</v>
      </c>
      <c r="B66" s="116" t="n">
        <f aca="false">(B52-B57)/(3*B53)</f>
        <v>2.04973671447844</v>
      </c>
      <c r="C66" s="116" t="n">
        <f aca="false">(C52-C57)/(3*C53)</f>
        <v>2.10336250114682</v>
      </c>
      <c r="D66" s="116" t="n">
        <f aca="false">(D52-D57)/(3*D53)</f>
        <v>1.28881577312651</v>
      </c>
      <c r="E66" s="116" t="n">
        <f aca="false">(E52-E57)/(3*E53)</f>
        <v>0.874213136392343</v>
      </c>
      <c r="F66" s="116" t="e">
        <f aca="false">(F52-F57)/(3*F53)</f>
        <v>#VALUE!</v>
      </c>
      <c r="G66" s="116" t="e">
        <f aca="false">(G52-G57)/(3*G53)</f>
        <v>#VALUE!</v>
      </c>
      <c r="H66" s="116" t="e">
        <f aca="false">(H52-H57)/(3*H53)</f>
        <v>#VALUE!</v>
      </c>
      <c r="I66" s="116" t="e">
        <f aca="false">(I52-I57)/(3*I53)</f>
        <v>#VALUE!</v>
      </c>
      <c r="J66" s="116" t="e">
        <f aca="false">(J52-J57)/(3*J53)</f>
        <v>#VALUE!</v>
      </c>
      <c r="K66" s="116" t="e">
        <f aca="false">(K52-K57)/(3*K53)</f>
        <v>#VALUE!</v>
      </c>
      <c r="L66" s="116" t="e">
        <f aca="false">(L52-L57)/(3*L53)</f>
        <v>#VALUE!</v>
      </c>
      <c r="M66" s="116" t="e">
        <f aca="false">(M52-M57)/(3*M53)</f>
        <v>#VALUE!</v>
      </c>
      <c r="N66" s="116" t="e">
        <f aca="false">(N52-N57)/(3*N53)</f>
        <v>#VALUE!</v>
      </c>
      <c r="O66" s="116" t="e">
        <f aca="false">(O52-O57)/(3*O53)</f>
        <v>#VALUE!</v>
      </c>
      <c r="P66" s="116" t="e">
        <f aca="false">(P52-P57)/(3*P53)</f>
        <v>#VALUE!</v>
      </c>
      <c r="Q66" s="116" t="e">
        <f aca="false">(Q52-Q57)/(3*Q53)</f>
        <v>#VALUE!</v>
      </c>
      <c r="R66" s="116" t="e">
        <f aca="false">(R52-R57)/(3*R53)</f>
        <v>#VALUE!</v>
      </c>
      <c r="S66" s="116" t="e">
        <f aca="false">(S52-S57)/(3*S53)</f>
        <v>#VALUE!</v>
      </c>
      <c r="T66" s="116" t="e">
        <f aca="false">(T52-T57)/(3*T53)</f>
        <v>#VALUE!</v>
      </c>
      <c r="U66" s="116" t="e">
        <f aca="false">(U52-U57)/(3*U53)</f>
        <v>#VALUE!</v>
      </c>
      <c r="V66" s="116" t="e">
        <f aca="false">(V52-V57)/(3*V53)</f>
        <v>#VALUE!</v>
      </c>
      <c r="W66" s="116" t="e">
        <f aca="false">(W52-W57)/(3*W53)</f>
        <v>#VALUE!</v>
      </c>
      <c r="X66" s="116" t="e">
        <f aca="false">(X52-X57)/(3*X53)</f>
        <v>#VALUE!</v>
      </c>
      <c r="Y66" s="116" t="e">
        <f aca="false">(Y52-Y57)/(3*Y53)</f>
        <v>#VALUE!</v>
      </c>
      <c r="Z66" s="116" t="e">
        <f aca="false">(Z52-Z57)/(3*Z53)</f>
        <v>#VALUE!</v>
      </c>
    </row>
  </sheetData>
  <mergeCells count="2">
    <mergeCell ref="AA49:AC49"/>
    <mergeCell ref="AD49:AF49"/>
  </mergeCells>
  <printOptions headings="false" gridLines="false" gridLinesSet="true" horizontalCentered="true" verticalCentered="false"/>
  <pageMargins left="0.39375" right="0.39375" top="0.7875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AMJ67"/>
  <sheetViews>
    <sheetView showFormulas="false" showGridLines="true" showRowColHeaders="true" showZeros="true" rightToLeft="false" tabSelected="true" showOutlineSymbols="true" defaultGridColor="true" view="pageBreakPreview" topLeftCell="A1" colorId="64" zoomScale="80" zoomScaleNormal="75" zoomScalePageLayoutView="80" workbookViewId="0">
      <selection pane="topLeft" activeCell="H2" activeCellId="0" sqref="H2"/>
    </sheetView>
  </sheetViews>
  <sheetFormatPr defaultRowHeight="12.8" zeroHeight="false" outlineLevelRow="0" outlineLevelCol="0"/>
  <cols>
    <col collapsed="false" customWidth="true" hidden="false" outlineLevel="0" max="1" min="1" style="0" width="9"/>
    <col collapsed="false" customWidth="true" hidden="false" outlineLevel="0" max="2" min="2" style="0" width="13.86"/>
    <col collapsed="false" customWidth="true" hidden="false" outlineLevel="0" max="31" min="3" style="0" width="9"/>
    <col collapsed="false" customWidth="true" hidden="false" outlineLevel="0" max="32" min="32" style="0" width="3.98"/>
    <col collapsed="false" customWidth="true" hidden="false" outlineLevel="0" max="33" min="33" style="0" width="4.71"/>
    <col collapsed="false" customWidth="true" hidden="false" outlineLevel="0" max="34" min="34" style="0" width="6.71"/>
    <col collapsed="false" customWidth="true" hidden="false" outlineLevel="0" max="808" min="35" style="0" width="11.99"/>
    <col collapsed="false" customWidth="true" hidden="false" outlineLevel="0" max="1025" min="809" style="0" width="8.67"/>
  </cols>
  <sheetData>
    <row r="1" s="131" customFormat="true" ht="24.95" hidden="false" customHeight="true" outlineLevel="0" collapsed="false">
      <c r="A1" s="123" t="s">
        <v>0</v>
      </c>
      <c r="B1" s="123"/>
      <c r="C1" s="124" t="s">
        <v>38</v>
      </c>
      <c r="D1" s="124"/>
      <c r="E1" s="124"/>
      <c r="F1" s="123" t="s">
        <v>39</v>
      </c>
      <c r="G1" s="123"/>
      <c r="H1" s="123" t="s">
        <v>1</v>
      </c>
      <c r="I1" s="123"/>
      <c r="J1" s="123" t="s">
        <v>2</v>
      </c>
      <c r="K1" s="123"/>
      <c r="L1" s="123"/>
      <c r="M1" s="125" t="s">
        <v>40</v>
      </c>
      <c r="N1" s="125"/>
      <c r="O1" s="126" t="s">
        <v>41</v>
      </c>
      <c r="P1" s="126"/>
      <c r="Q1" s="126"/>
      <c r="R1" s="127" t="s">
        <v>42</v>
      </c>
      <c r="S1" s="127"/>
      <c r="T1" s="128"/>
      <c r="U1" s="128"/>
      <c r="V1" s="128"/>
      <c r="W1" s="128"/>
      <c r="X1" s="128"/>
      <c r="Y1" s="123" t="s">
        <v>5</v>
      </c>
      <c r="Z1" s="129"/>
      <c r="AA1" s="130"/>
      <c r="AB1" s="130"/>
      <c r="AC1" s="130"/>
      <c r="AD1" s="13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s="131" customFormat="true" ht="24.95" hidden="false" customHeight="true" outlineLevel="0" collapsed="false">
      <c r="A2" s="123" t="s">
        <v>6</v>
      </c>
      <c r="B2" s="123"/>
      <c r="C2" s="132"/>
      <c r="D2" s="132"/>
      <c r="E2" s="132"/>
      <c r="F2" s="133" t="s">
        <v>43</v>
      </c>
      <c r="G2" s="133"/>
      <c r="H2" s="133"/>
      <c r="I2" s="133"/>
      <c r="J2" s="133" t="s">
        <v>44</v>
      </c>
      <c r="K2" s="133"/>
      <c r="L2" s="134"/>
      <c r="M2" s="135" t="e">
        <f aca="false">AB56</f>
        <v>#DIV/0!</v>
      </c>
      <c r="N2" s="135"/>
      <c r="O2" s="136" t="s">
        <v>45</v>
      </c>
      <c r="P2" s="136"/>
      <c r="Q2" s="136"/>
      <c r="R2" s="127"/>
      <c r="S2" s="127"/>
      <c r="T2" s="128"/>
      <c r="U2" s="128"/>
      <c r="V2" s="128"/>
      <c r="W2" s="128"/>
      <c r="X2" s="128"/>
      <c r="Y2" s="137" t="s">
        <v>46</v>
      </c>
      <c r="Z2" s="130"/>
      <c r="AA2" s="130"/>
      <c r="AB2" s="130"/>
      <c r="AC2" s="130"/>
      <c r="AD2" s="13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s="21" customFormat="true" ht="15" hidden="false" customHeight="false" outlineLevel="0" collapsed="false">
      <c r="A3" s="138"/>
      <c r="B3" s="138"/>
      <c r="C3" s="139"/>
      <c r="D3" s="139"/>
      <c r="E3" s="140"/>
      <c r="F3" s="140"/>
      <c r="G3" s="141"/>
      <c r="H3" s="141"/>
      <c r="I3" s="140"/>
      <c r="J3" s="140"/>
      <c r="K3" s="140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3"/>
      <c r="Z3" s="20"/>
      <c r="AA3" s="20"/>
      <c r="AB3" s="20"/>
      <c r="AC3" s="20"/>
      <c r="AD3" s="2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s="21" customFormat="true" ht="15" hidden="false" customHeight="false" outlineLevel="0" collapsed="false">
      <c r="A4" s="138"/>
      <c r="B4" s="138"/>
      <c r="C4" s="139"/>
      <c r="D4" s="139"/>
      <c r="E4" s="140"/>
      <c r="F4" s="140"/>
      <c r="G4" s="141"/>
      <c r="H4" s="141"/>
      <c r="I4" s="140"/>
      <c r="J4" s="140"/>
      <c r="K4" s="140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3"/>
      <c r="Z4" s="20"/>
      <c r="AA4" s="20"/>
      <c r="AB4" s="20"/>
      <c r="AC4" s="20"/>
      <c r="AD4" s="2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s="21" customFormat="true" ht="15" hidden="false" customHeight="false" outlineLevel="0" collapsed="false">
      <c r="A5" s="138"/>
      <c r="B5" s="138"/>
      <c r="C5" s="139"/>
      <c r="D5" s="139"/>
      <c r="E5" s="140"/>
      <c r="F5" s="140"/>
      <c r="G5" s="141"/>
      <c r="H5" s="141"/>
      <c r="I5" s="140"/>
      <c r="J5" s="140"/>
      <c r="K5" s="140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3"/>
      <c r="Z5" s="20"/>
      <c r="AA5" s="20"/>
      <c r="AB5" s="20"/>
      <c r="AC5" s="20"/>
      <c r="AD5" s="2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s="21" customFormat="true" ht="15" hidden="false" customHeight="false" outlineLevel="0" collapsed="false">
      <c r="A6" s="138"/>
      <c r="B6" s="138"/>
      <c r="C6" s="139"/>
      <c r="D6" s="139"/>
      <c r="E6" s="140"/>
      <c r="F6" s="140"/>
      <c r="G6" s="141"/>
      <c r="H6" s="141"/>
      <c r="I6" s="140"/>
      <c r="J6" s="140"/>
      <c r="K6" s="140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3"/>
      <c r="Z6" s="20"/>
      <c r="AA6" s="20"/>
      <c r="AB6" s="20"/>
      <c r="AC6" s="20"/>
      <c r="AD6" s="2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21" customFormat="true" ht="15" hidden="false" customHeight="false" outlineLevel="0" collapsed="false">
      <c r="A7" s="138"/>
      <c r="B7" s="138"/>
      <c r="C7" s="139"/>
      <c r="D7" s="139"/>
      <c r="E7" s="140"/>
      <c r="F7" s="140"/>
      <c r="G7" s="141"/>
      <c r="H7" s="141"/>
      <c r="I7" s="140"/>
      <c r="J7" s="140"/>
      <c r="K7" s="140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3"/>
      <c r="Z7" s="20"/>
      <c r="AA7" s="20"/>
      <c r="AB7" s="20"/>
      <c r="AC7" s="2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s="21" customFormat="true" ht="15" hidden="false" customHeight="false" outlineLevel="0" collapsed="false">
      <c r="A8" s="138"/>
      <c r="B8" s="138"/>
      <c r="C8" s="139"/>
      <c r="D8" s="139"/>
      <c r="E8" s="140"/>
      <c r="F8" s="140"/>
      <c r="G8" s="141"/>
      <c r="H8" s="141"/>
      <c r="I8" s="140"/>
      <c r="J8" s="140"/>
      <c r="K8" s="140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3"/>
      <c r="Z8" s="20"/>
      <c r="AA8" s="20"/>
      <c r="AB8" s="20"/>
      <c r="AC8" s="2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s="21" customFormat="true" ht="15" hidden="false" customHeight="false" outlineLevel="0" collapsed="false">
      <c r="A9" s="138"/>
      <c r="B9" s="138"/>
      <c r="C9" s="139"/>
      <c r="D9" s="139"/>
      <c r="E9" s="140"/>
      <c r="F9" s="140"/>
      <c r="G9" s="141"/>
      <c r="H9" s="141"/>
      <c r="I9" s="140"/>
      <c r="J9" s="140"/>
      <c r="K9" s="140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3"/>
      <c r="Z9" s="20"/>
      <c r="AA9" s="20"/>
      <c r="AB9" s="20"/>
      <c r="AC9" s="2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s="21" customFormat="true" ht="15" hidden="false" customHeight="false" outlineLevel="0" collapsed="false">
      <c r="A10" s="138"/>
      <c r="B10" s="138"/>
      <c r="C10" s="139"/>
      <c r="D10" s="139"/>
      <c r="E10" s="140"/>
      <c r="F10" s="140"/>
      <c r="G10" s="141"/>
      <c r="H10" s="141"/>
      <c r="I10" s="140"/>
      <c r="J10" s="140"/>
      <c r="K10" s="140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3"/>
      <c r="Z10" s="20"/>
      <c r="AA10" s="20"/>
      <c r="AB10" s="20"/>
      <c r="AC10" s="2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s="21" customFormat="true" ht="15" hidden="false" customHeight="false" outlineLevel="0" collapsed="false">
      <c r="A11" s="138"/>
      <c r="B11" s="138"/>
      <c r="C11" s="139"/>
      <c r="D11" s="139"/>
      <c r="E11" s="140"/>
      <c r="F11" s="140"/>
      <c r="G11" s="141"/>
      <c r="H11" s="141"/>
      <c r="I11" s="140"/>
      <c r="J11" s="140"/>
      <c r="K11" s="140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3"/>
      <c r="Z11" s="20"/>
      <c r="AA11" s="20"/>
      <c r="AB11" s="20"/>
      <c r="AC11" s="2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s="21" customFormat="true" ht="15" hidden="false" customHeight="false" outlineLevel="0" collapsed="false">
      <c r="A12" s="138"/>
      <c r="B12" s="138"/>
      <c r="C12" s="139"/>
      <c r="D12" s="139"/>
      <c r="E12" s="140"/>
      <c r="F12" s="140"/>
      <c r="G12" s="141"/>
      <c r="H12" s="141"/>
      <c r="I12" s="140"/>
      <c r="J12" s="140"/>
      <c r="K12" s="140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3"/>
      <c r="Z12" s="20"/>
      <c r="AA12" s="20"/>
      <c r="AB12" s="20"/>
      <c r="AC12" s="2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s="21" customFormat="true" ht="15" hidden="false" customHeight="false" outlineLevel="0" collapsed="false">
      <c r="A13" s="138"/>
      <c r="B13" s="138"/>
      <c r="C13" s="139"/>
      <c r="D13" s="139"/>
      <c r="E13" s="140"/>
      <c r="F13" s="140"/>
      <c r="G13" s="141"/>
      <c r="H13" s="141"/>
      <c r="I13" s="140"/>
      <c r="J13" s="140"/>
      <c r="K13" s="140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3"/>
      <c r="Z13" s="20"/>
      <c r="AA13" s="20"/>
      <c r="AB13" s="20"/>
      <c r="AC13" s="2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s="21" customFormat="true" ht="15" hidden="false" customHeight="false" outlineLevel="0" collapsed="false">
      <c r="A14" s="138"/>
      <c r="B14" s="138"/>
      <c r="C14" s="139"/>
      <c r="D14" s="139"/>
      <c r="E14" s="140"/>
      <c r="F14" s="140"/>
      <c r="G14" s="141"/>
      <c r="H14" s="141"/>
      <c r="I14" s="140"/>
      <c r="J14" s="140"/>
      <c r="K14" s="140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3"/>
      <c r="Z14" s="20"/>
      <c r="AA14" s="20"/>
      <c r="AB14" s="20"/>
      <c r="AC14" s="2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s="21" customFormat="true" ht="15" hidden="false" customHeight="false" outlineLevel="0" collapsed="false">
      <c r="A15" s="138"/>
      <c r="B15" s="138"/>
      <c r="C15" s="139"/>
      <c r="D15" s="139"/>
      <c r="E15" s="140"/>
      <c r="F15" s="140"/>
      <c r="G15" s="141"/>
      <c r="H15" s="141"/>
      <c r="I15" s="140"/>
      <c r="J15" s="140"/>
      <c r="K15" s="140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3"/>
      <c r="Z15" s="20"/>
      <c r="AA15" s="20"/>
      <c r="AB15" s="20"/>
      <c r="AC15" s="2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s="21" customFormat="true" ht="15" hidden="false" customHeight="false" outlineLevel="0" collapsed="false">
      <c r="A16" s="138"/>
      <c r="B16" s="138"/>
      <c r="C16" s="139"/>
      <c r="D16" s="139"/>
      <c r="E16" s="140"/>
      <c r="F16" s="140"/>
      <c r="G16" s="141"/>
      <c r="H16" s="141"/>
      <c r="I16" s="140"/>
      <c r="J16" s="140"/>
      <c r="K16" s="140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3"/>
      <c r="Z16" s="20"/>
      <c r="AA16" s="20"/>
      <c r="AB16" s="20"/>
      <c r="AC16" s="2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s="21" customFormat="true" ht="15" hidden="false" customHeight="false" outlineLevel="0" collapsed="false">
      <c r="A17" s="138"/>
      <c r="B17" s="138"/>
      <c r="C17" s="139"/>
      <c r="D17" s="139"/>
      <c r="E17" s="140"/>
      <c r="F17" s="140"/>
      <c r="G17" s="141"/>
      <c r="H17" s="141"/>
      <c r="I17" s="140"/>
      <c r="J17" s="140"/>
      <c r="K17" s="140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3"/>
      <c r="Z17" s="20"/>
      <c r="AA17" s="20"/>
      <c r="AB17" s="20"/>
      <c r="AC17" s="2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s="21" customFormat="true" ht="15" hidden="false" customHeight="false" outlineLevel="0" collapsed="false">
      <c r="A18" s="138"/>
      <c r="B18" s="138"/>
      <c r="C18" s="139"/>
      <c r="D18" s="139"/>
      <c r="E18" s="140"/>
      <c r="F18" s="140"/>
      <c r="G18" s="141"/>
      <c r="H18" s="141"/>
      <c r="I18" s="140"/>
      <c r="J18" s="140"/>
      <c r="K18" s="140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3"/>
      <c r="Z18" s="20"/>
      <c r="AA18" s="20"/>
      <c r="AB18" s="20"/>
      <c r="AC18" s="2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s="21" customFormat="true" ht="15" hidden="false" customHeight="false" outlineLevel="0" collapsed="false">
      <c r="A19" s="138"/>
      <c r="B19" s="138"/>
      <c r="C19" s="139"/>
      <c r="D19" s="139"/>
      <c r="E19" s="140"/>
      <c r="F19" s="140"/>
      <c r="G19" s="141"/>
      <c r="H19" s="141"/>
      <c r="I19" s="140"/>
      <c r="J19" s="140"/>
      <c r="K19" s="140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3"/>
      <c r="Z19" s="20"/>
      <c r="AA19" s="20"/>
      <c r="AB19" s="20"/>
      <c r="AC19" s="2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s="21" customFormat="true" ht="15" hidden="false" customHeight="false" outlineLevel="0" collapsed="false">
      <c r="A20" s="138"/>
      <c r="B20" s="138"/>
      <c r="C20" s="139"/>
      <c r="D20" s="139"/>
      <c r="E20" s="140"/>
      <c r="F20" s="140"/>
      <c r="G20" s="141"/>
      <c r="H20" s="141"/>
      <c r="I20" s="140"/>
      <c r="J20" s="140"/>
      <c r="K20" s="140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3"/>
      <c r="Z20" s="20"/>
      <c r="AA20" s="20"/>
      <c r="AB20" s="20"/>
      <c r="AC20" s="20"/>
      <c r="AEC20" s="0"/>
      <c r="AED20" s="0"/>
      <c r="AEE20" s="0"/>
      <c r="AEF20" s="0"/>
      <c r="AEG20" s="0"/>
      <c r="AEH20" s="0"/>
      <c r="AEI20" s="0"/>
      <c r="AEJ20" s="0"/>
      <c r="AEK20" s="0"/>
      <c r="AEL20" s="0"/>
      <c r="AEM20" s="0"/>
      <c r="AEN20" s="0"/>
      <c r="AEO20" s="0"/>
      <c r="AEP20" s="0"/>
      <c r="AEQ20" s="0"/>
      <c r="AER20" s="0"/>
      <c r="AES20" s="0"/>
      <c r="AET20" s="0"/>
      <c r="AEU20" s="0"/>
      <c r="AEV20" s="0"/>
      <c r="AEW20" s="0"/>
      <c r="AEX20" s="0"/>
      <c r="AEY20" s="0"/>
      <c r="AEZ20" s="0"/>
      <c r="AFA20" s="0"/>
      <c r="AFB20" s="0"/>
      <c r="AFC20" s="0"/>
      <c r="AFD20" s="0"/>
      <c r="AFE20" s="0"/>
      <c r="AFF20" s="0"/>
      <c r="AFG20" s="0"/>
      <c r="AFH20" s="0"/>
      <c r="AFI20" s="0"/>
      <c r="AFJ20" s="0"/>
      <c r="AFK20" s="0"/>
      <c r="AFL20" s="0"/>
      <c r="AFM20" s="0"/>
      <c r="AFN20" s="0"/>
      <c r="AFO20" s="0"/>
      <c r="AFP20" s="0"/>
      <c r="AFQ20" s="0"/>
      <c r="AFR20" s="0"/>
      <c r="AFS20" s="0"/>
      <c r="AFT20" s="0"/>
      <c r="AFU20" s="0"/>
      <c r="AFV20" s="0"/>
      <c r="AFW20" s="0"/>
      <c r="AFX20" s="0"/>
      <c r="AFY20" s="0"/>
      <c r="AFZ20" s="0"/>
      <c r="AGA20" s="0"/>
      <c r="AGB20" s="0"/>
      <c r="AGC20" s="0"/>
      <c r="AGD20" s="0"/>
      <c r="AGE20" s="0"/>
      <c r="AGF20" s="0"/>
      <c r="AGG20" s="0"/>
      <c r="AGH20" s="0"/>
      <c r="AGI20" s="0"/>
      <c r="AGJ20" s="0"/>
      <c r="AGK20" s="0"/>
      <c r="AGL20" s="0"/>
      <c r="AGM20" s="0"/>
      <c r="AGN20" s="0"/>
      <c r="AGO20" s="0"/>
      <c r="AGP20" s="0"/>
      <c r="AGQ20" s="0"/>
      <c r="AGR20" s="0"/>
      <c r="AGS20" s="0"/>
      <c r="AGT20" s="0"/>
      <c r="AGU20" s="0"/>
      <c r="AGV20" s="0"/>
      <c r="AGW20" s="0"/>
      <c r="AGX20" s="0"/>
      <c r="AGY20" s="0"/>
      <c r="AGZ20" s="0"/>
      <c r="AHA20" s="0"/>
      <c r="AHB20" s="0"/>
      <c r="AHC20" s="0"/>
      <c r="AHD20" s="0"/>
      <c r="AHE20" s="0"/>
      <c r="AHF20" s="0"/>
      <c r="AHG20" s="0"/>
      <c r="AHH20" s="0"/>
      <c r="AHI20" s="0"/>
      <c r="AHJ20" s="0"/>
      <c r="AHK20" s="0"/>
      <c r="AHL20" s="0"/>
      <c r="AHM20" s="0"/>
      <c r="AHN20" s="0"/>
      <c r="AHO20" s="0"/>
      <c r="AHP20" s="0"/>
      <c r="AHQ20" s="0"/>
      <c r="AHR20" s="0"/>
      <c r="AHS20" s="0"/>
      <c r="AHT20" s="0"/>
      <c r="AHU20" s="0"/>
      <c r="AHV20" s="0"/>
      <c r="AHW20" s="0"/>
      <c r="AHX20" s="0"/>
      <c r="AHY20" s="0"/>
      <c r="AHZ20" s="0"/>
      <c r="AIA20" s="0"/>
      <c r="AIB20" s="0"/>
      <c r="AIC20" s="0"/>
      <c r="AID20" s="0"/>
      <c r="AIE20" s="0"/>
      <c r="AIF20" s="0"/>
      <c r="AIG20" s="0"/>
      <c r="AIH20" s="0"/>
      <c r="AII20" s="0"/>
      <c r="AIJ20" s="0"/>
      <c r="AIK20" s="0"/>
      <c r="AIL20" s="0"/>
      <c r="AIM20" s="0"/>
      <c r="AIN20" s="0"/>
      <c r="AIO20" s="0"/>
      <c r="AIP20" s="0"/>
      <c r="AIQ20" s="0"/>
      <c r="AIR20" s="0"/>
      <c r="AIS20" s="0"/>
      <c r="AIT20" s="0"/>
      <c r="AIU20" s="0"/>
      <c r="AIV20" s="0"/>
      <c r="AIW20" s="0"/>
      <c r="AIX20" s="0"/>
      <c r="AIY20" s="0"/>
      <c r="AIZ20" s="0"/>
      <c r="AJA20" s="0"/>
      <c r="AJB20" s="0"/>
      <c r="AJC20" s="0"/>
      <c r="AJD20" s="0"/>
      <c r="AJE20" s="0"/>
      <c r="AJF20" s="0"/>
      <c r="AJG20" s="0"/>
      <c r="AJH20" s="0"/>
      <c r="AJI20" s="0"/>
      <c r="AJJ20" s="0"/>
      <c r="AJK20" s="0"/>
      <c r="AJL20" s="0"/>
      <c r="AJM20" s="0"/>
      <c r="AJN20" s="0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s="21" customFormat="true" ht="15" hidden="false" customHeight="false" outlineLevel="0" collapsed="false">
      <c r="A21" s="138"/>
      <c r="B21" s="138"/>
      <c r="C21" s="139"/>
      <c r="D21" s="139"/>
      <c r="E21" s="140"/>
      <c r="F21" s="140"/>
      <c r="G21" s="141"/>
      <c r="H21" s="141"/>
      <c r="I21" s="140"/>
      <c r="J21" s="140"/>
      <c r="K21" s="140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3"/>
      <c r="Z21" s="20"/>
      <c r="AA21" s="20"/>
      <c r="AB21" s="20"/>
      <c r="AC21" s="20"/>
      <c r="AEC21" s="0"/>
      <c r="AED21" s="0"/>
      <c r="AEE21" s="0"/>
      <c r="AEF21" s="0"/>
      <c r="AEG21" s="0"/>
      <c r="AEH21" s="0"/>
      <c r="AEI21" s="0"/>
      <c r="AEJ21" s="0"/>
      <c r="AEK21" s="0"/>
      <c r="AEL21" s="0"/>
      <c r="AEM21" s="0"/>
      <c r="AEN21" s="0"/>
      <c r="AEO21" s="0"/>
      <c r="AEP21" s="0"/>
      <c r="AEQ21" s="0"/>
      <c r="AER21" s="0"/>
      <c r="AES21" s="0"/>
      <c r="AET21" s="0"/>
      <c r="AEU21" s="0"/>
      <c r="AEV21" s="0"/>
      <c r="AEW21" s="0"/>
      <c r="AEX21" s="0"/>
      <c r="AEY21" s="0"/>
      <c r="AEZ21" s="0"/>
      <c r="AFA21" s="0"/>
      <c r="AFB21" s="0"/>
      <c r="AFC21" s="0"/>
      <c r="AFD21" s="0"/>
      <c r="AFE21" s="0"/>
      <c r="AFF21" s="0"/>
      <c r="AFG21" s="0"/>
      <c r="AFH21" s="0"/>
      <c r="AFI21" s="0"/>
      <c r="AFJ21" s="0"/>
      <c r="AFK21" s="0"/>
      <c r="AFL21" s="0"/>
      <c r="AFM21" s="0"/>
      <c r="AFN21" s="0"/>
      <c r="AFO21" s="0"/>
      <c r="AFP21" s="0"/>
      <c r="AFQ21" s="0"/>
      <c r="AFR21" s="0"/>
      <c r="AFS21" s="0"/>
      <c r="AFT21" s="0"/>
      <c r="AFU21" s="0"/>
      <c r="AFV21" s="0"/>
      <c r="AFW21" s="0"/>
      <c r="AFX21" s="0"/>
      <c r="AFY21" s="0"/>
      <c r="AFZ21" s="0"/>
      <c r="AGA21" s="0"/>
      <c r="AGB21" s="0"/>
      <c r="AGC21" s="0"/>
      <c r="AGD21" s="0"/>
      <c r="AGE21" s="0"/>
      <c r="AGF21" s="0"/>
      <c r="AGG21" s="0"/>
      <c r="AGH21" s="0"/>
      <c r="AGI21" s="0"/>
      <c r="AGJ21" s="0"/>
      <c r="AGK21" s="0"/>
      <c r="AGL21" s="0"/>
      <c r="AGM21" s="0"/>
      <c r="AGN21" s="0"/>
      <c r="AGO21" s="0"/>
      <c r="AGP21" s="0"/>
      <c r="AGQ21" s="0"/>
      <c r="AGR21" s="0"/>
      <c r="AGS21" s="0"/>
      <c r="AGT21" s="0"/>
      <c r="AGU21" s="0"/>
      <c r="AGV21" s="0"/>
      <c r="AGW21" s="0"/>
      <c r="AGX21" s="0"/>
      <c r="AGY21" s="0"/>
      <c r="AGZ21" s="0"/>
      <c r="AHA21" s="0"/>
      <c r="AHB21" s="0"/>
      <c r="AHC21" s="0"/>
      <c r="AHD21" s="0"/>
      <c r="AHE21" s="0"/>
      <c r="AHF21" s="0"/>
      <c r="AHG21" s="0"/>
      <c r="AHH21" s="0"/>
      <c r="AHI21" s="0"/>
      <c r="AHJ21" s="0"/>
      <c r="AHK21" s="0"/>
      <c r="AHL21" s="0"/>
      <c r="AHM21" s="0"/>
      <c r="AHN21" s="0"/>
      <c r="AHO21" s="0"/>
      <c r="AHP21" s="0"/>
      <c r="AHQ21" s="0"/>
      <c r="AHR21" s="0"/>
      <c r="AHS21" s="0"/>
      <c r="AHT21" s="0"/>
      <c r="AHU21" s="0"/>
      <c r="AHV21" s="0"/>
      <c r="AHW21" s="0"/>
      <c r="AHX21" s="0"/>
      <c r="AHY21" s="0"/>
      <c r="AHZ21" s="0"/>
      <c r="AIA21" s="0"/>
      <c r="AIB21" s="0"/>
      <c r="AIC21" s="0"/>
      <c r="AID21" s="0"/>
      <c r="AIE21" s="0"/>
      <c r="AIF21" s="0"/>
      <c r="AIG21" s="0"/>
      <c r="AIH21" s="0"/>
      <c r="AII21" s="0"/>
      <c r="AIJ21" s="0"/>
      <c r="AIK21" s="0"/>
      <c r="AIL21" s="0"/>
      <c r="AIM21" s="0"/>
      <c r="AIN21" s="0"/>
      <c r="AIO21" s="0"/>
      <c r="AIP21" s="0"/>
      <c r="AIQ21" s="0"/>
      <c r="AIR21" s="0"/>
      <c r="AIS21" s="0"/>
      <c r="AIT21" s="0"/>
      <c r="AIU21" s="0"/>
      <c r="AIV21" s="0"/>
      <c r="AIW21" s="0"/>
      <c r="AIX21" s="0"/>
      <c r="AIY21" s="0"/>
      <c r="AIZ21" s="0"/>
      <c r="AJA21" s="0"/>
      <c r="AJB21" s="0"/>
      <c r="AJC21" s="0"/>
      <c r="AJD21" s="0"/>
      <c r="AJE21" s="0"/>
      <c r="AJF21" s="0"/>
      <c r="AJG21" s="0"/>
      <c r="AJH21" s="0"/>
      <c r="AJI21" s="0"/>
      <c r="AJJ21" s="0"/>
      <c r="AJK21" s="0"/>
      <c r="AJL21" s="0"/>
      <c r="AJM21" s="0"/>
      <c r="AJN21" s="0"/>
      <c r="AJO21" s="0"/>
      <c r="AJP21" s="0"/>
      <c r="AJQ21" s="0"/>
      <c r="AJR21" s="0"/>
      <c r="AJS21" s="0"/>
      <c r="AJT21" s="0"/>
      <c r="AJU21" s="0"/>
      <c r="AJV21" s="0"/>
      <c r="AJW21" s="0"/>
      <c r="AJX21" s="0"/>
      <c r="AJY21" s="0"/>
      <c r="AJZ21" s="0"/>
      <c r="AKA21" s="0"/>
      <c r="AKB21" s="0"/>
      <c r="AKC21" s="0"/>
      <c r="AKD21" s="0"/>
      <c r="AKE21" s="0"/>
      <c r="AKF21" s="0"/>
      <c r="AKG21" s="0"/>
      <c r="AKH21" s="0"/>
      <c r="AKI21" s="0"/>
      <c r="AKJ21" s="0"/>
      <c r="AKK21" s="0"/>
      <c r="AKL21" s="0"/>
      <c r="AKM21" s="0"/>
      <c r="AKN21" s="0"/>
      <c r="AKO21" s="0"/>
      <c r="AKP21" s="0"/>
      <c r="AKQ21" s="0"/>
      <c r="AKR21" s="0"/>
      <c r="AKS21" s="0"/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s="21" customFormat="true" ht="15" hidden="false" customHeight="false" outlineLevel="0" collapsed="false">
      <c r="A22" s="138"/>
      <c r="B22" s="138"/>
      <c r="C22" s="139"/>
      <c r="D22" s="139"/>
      <c r="E22" s="140"/>
      <c r="F22" s="140"/>
      <c r="G22" s="141"/>
      <c r="H22" s="141"/>
      <c r="I22" s="140"/>
      <c r="J22" s="140"/>
      <c r="K22" s="140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3"/>
      <c r="Z22" s="20"/>
      <c r="AA22" s="20"/>
      <c r="AB22" s="20"/>
      <c r="AC22" s="20"/>
      <c r="AEC22" s="0"/>
      <c r="AED22" s="0"/>
      <c r="AEE22" s="0"/>
      <c r="AEF22" s="0"/>
      <c r="AEG22" s="0"/>
      <c r="AEH22" s="0"/>
      <c r="AEI22" s="0"/>
      <c r="AEJ22" s="0"/>
      <c r="AEK22" s="0"/>
      <c r="AEL22" s="0"/>
      <c r="AEM22" s="0"/>
      <c r="AEN22" s="0"/>
      <c r="AEO22" s="0"/>
      <c r="AEP22" s="0"/>
      <c r="AEQ22" s="0"/>
      <c r="AER22" s="0"/>
      <c r="AES22" s="0"/>
      <c r="AET22" s="0"/>
      <c r="AEU22" s="0"/>
      <c r="AEV22" s="0"/>
      <c r="AEW22" s="0"/>
      <c r="AEX22" s="0"/>
      <c r="AEY22" s="0"/>
      <c r="AEZ22" s="0"/>
      <c r="AFA22" s="0"/>
      <c r="AFB22" s="0"/>
      <c r="AFC22" s="0"/>
      <c r="AFD22" s="0"/>
      <c r="AFE22" s="0"/>
      <c r="AFF22" s="0"/>
      <c r="AFG22" s="0"/>
      <c r="AFH22" s="0"/>
      <c r="AFI22" s="0"/>
      <c r="AFJ22" s="0"/>
      <c r="AFK22" s="0"/>
      <c r="AFL22" s="0"/>
      <c r="AFM22" s="0"/>
      <c r="AFN22" s="0"/>
      <c r="AFO22" s="0"/>
      <c r="AFP22" s="0"/>
      <c r="AFQ22" s="0"/>
      <c r="AFR22" s="0"/>
      <c r="AFS22" s="0"/>
      <c r="AFT22" s="0"/>
      <c r="AFU22" s="0"/>
      <c r="AFV22" s="0"/>
      <c r="AFW22" s="0"/>
      <c r="AFX22" s="0"/>
      <c r="AFY22" s="0"/>
      <c r="AFZ22" s="0"/>
      <c r="AGA22" s="0"/>
      <c r="AGB22" s="0"/>
      <c r="AGC22" s="0"/>
      <c r="AGD22" s="0"/>
      <c r="AGE22" s="0"/>
      <c r="AGF22" s="0"/>
      <c r="AGG22" s="0"/>
      <c r="AGH22" s="0"/>
      <c r="AGI22" s="0"/>
      <c r="AGJ22" s="0"/>
      <c r="AGK22" s="0"/>
      <c r="AGL22" s="0"/>
      <c r="AGM22" s="0"/>
      <c r="AGN22" s="0"/>
      <c r="AGO22" s="0"/>
      <c r="AGP22" s="0"/>
      <c r="AGQ22" s="0"/>
      <c r="AGR22" s="0"/>
      <c r="AGS22" s="0"/>
      <c r="AGT22" s="0"/>
      <c r="AGU22" s="0"/>
      <c r="AGV22" s="0"/>
      <c r="AGW22" s="0"/>
      <c r="AGX22" s="0"/>
      <c r="AGY22" s="0"/>
      <c r="AGZ22" s="0"/>
      <c r="AHA22" s="0"/>
      <c r="AHB22" s="0"/>
      <c r="AHC22" s="0"/>
      <c r="AHD22" s="0"/>
      <c r="AHE22" s="0"/>
      <c r="AHF22" s="0"/>
      <c r="AHG22" s="0"/>
      <c r="AHH22" s="0"/>
      <c r="AHI22" s="0"/>
      <c r="AHJ22" s="0"/>
      <c r="AHK22" s="0"/>
      <c r="AHL22" s="0"/>
      <c r="AHM22" s="0"/>
      <c r="AHN22" s="0"/>
      <c r="AHO22" s="0"/>
      <c r="AHP22" s="0"/>
      <c r="AHQ22" s="0"/>
      <c r="AHR22" s="0"/>
      <c r="AHS22" s="0"/>
      <c r="AHT22" s="0"/>
      <c r="AHU22" s="0"/>
      <c r="AHV22" s="0"/>
      <c r="AHW22" s="0"/>
      <c r="AHX22" s="0"/>
      <c r="AHY22" s="0"/>
      <c r="AHZ22" s="0"/>
      <c r="AIA22" s="0"/>
      <c r="AIB22" s="0"/>
      <c r="AIC22" s="0"/>
      <c r="AID22" s="0"/>
      <c r="AIE22" s="0"/>
      <c r="AIF22" s="0"/>
      <c r="AIG22" s="0"/>
      <c r="AIH22" s="0"/>
      <c r="AII22" s="0"/>
      <c r="AIJ22" s="0"/>
      <c r="AIK22" s="0"/>
      <c r="AIL22" s="0"/>
      <c r="AIM22" s="0"/>
      <c r="AIN22" s="0"/>
      <c r="AIO22" s="0"/>
      <c r="AIP22" s="0"/>
      <c r="AIQ22" s="0"/>
      <c r="AIR22" s="0"/>
      <c r="AIS22" s="0"/>
      <c r="AIT22" s="0"/>
      <c r="AIU22" s="0"/>
      <c r="AIV22" s="0"/>
      <c r="AIW22" s="0"/>
      <c r="AIX22" s="0"/>
      <c r="AIY22" s="0"/>
      <c r="AIZ22" s="0"/>
      <c r="AJA22" s="0"/>
      <c r="AJB22" s="0"/>
      <c r="AJC22" s="0"/>
      <c r="AJD22" s="0"/>
      <c r="AJE22" s="0"/>
      <c r="AJF22" s="0"/>
      <c r="AJG22" s="0"/>
      <c r="AJH22" s="0"/>
      <c r="AJI22" s="0"/>
      <c r="AJJ22" s="0"/>
      <c r="AJK22" s="0"/>
      <c r="AJL22" s="0"/>
      <c r="AJM22" s="0"/>
      <c r="AJN22" s="0"/>
      <c r="AJO22" s="0"/>
      <c r="AJP22" s="0"/>
      <c r="AJQ22" s="0"/>
      <c r="AJR22" s="0"/>
      <c r="AJS22" s="0"/>
      <c r="AJT22" s="0"/>
      <c r="AJU22" s="0"/>
      <c r="AJV22" s="0"/>
      <c r="AJW22" s="0"/>
      <c r="AJX22" s="0"/>
      <c r="AJY22" s="0"/>
      <c r="AJZ22" s="0"/>
      <c r="AKA22" s="0"/>
      <c r="AKB22" s="0"/>
      <c r="AKC22" s="0"/>
      <c r="AKD22" s="0"/>
      <c r="AKE22" s="0"/>
      <c r="AKF22" s="0"/>
      <c r="AKG22" s="0"/>
      <c r="AKH22" s="0"/>
      <c r="AKI22" s="0"/>
      <c r="AKJ22" s="0"/>
      <c r="AKK22" s="0"/>
      <c r="AKL22" s="0"/>
      <c r="AKM22" s="0"/>
      <c r="AKN22" s="0"/>
      <c r="AKO22" s="0"/>
      <c r="AKP22" s="0"/>
      <c r="AKQ22" s="0"/>
      <c r="AKR22" s="0"/>
      <c r="AKS22" s="0"/>
      <c r="AKT22" s="0"/>
      <c r="AKU22" s="0"/>
      <c r="AKV22" s="0"/>
      <c r="AKW22" s="0"/>
      <c r="AKX22" s="0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s="21" customFormat="true" ht="15" hidden="false" customHeight="false" outlineLevel="0" collapsed="false">
      <c r="A23" s="138"/>
      <c r="B23" s="138"/>
      <c r="C23" s="139"/>
      <c r="D23" s="139"/>
      <c r="E23" s="140"/>
      <c r="F23" s="140"/>
      <c r="G23" s="141"/>
      <c r="H23" s="141"/>
      <c r="I23" s="140"/>
      <c r="J23" s="140"/>
      <c r="K23" s="140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3"/>
      <c r="Z23" s="20"/>
      <c r="AA23" s="20"/>
      <c r="AB23" s="20"/>
      <c r="AC23" s="20"/>
      <c r="AEC23" s="0"/>
      <c r="AED23" s="0"/>
      <c r="AEE23" s="0"/>
      <c r="AEF23" s="0"/>
      <c r="AEG23" s="0"/>
      <c r="AEH23" s="0"/>
      <c r="AEI23" s="0"/>
      <c r="AEJ23" s="0"/>
      <c r="AEK23" s="0"/>
      <c r="AEL23" s="0"/>
      <c r="AEM23" s="0"/>
      <c r="AEN23" s="0"/>
      <c r="AEO23" s="0"/>
      <c r="AEP23" s="0"/>
      <c r="AEQ23" s="0"/>
      <c r="AER23" s="0"/>
      <c r="AES23" s="0"/>
      <c r="AET23" s="0"/>
      <c r="AEU23" s="0"/>
      <c r="AEV23" s="0"/>
      <c r="AEW23" s="0"/>
      <c r="AEX23" s="0"/>
      <c r="AEY23" s="0"/>
      <c r="AEZ23" s="0"/>
      <c r="AFA23" s="0"/>
      <c r="AFB23" s="0"/>
      <c r="AFC23" s="0"/>
      <c r="AFD23" s="0"/>
      <c r="AFE23" s="0"/>
      <c r="AFF23" s="0"/>
      <c r="AFG23" s="0"/>
      <c r="AFH23" s="0"/>
      <c r="AFI23" s="0"/>
      <c r="AFJ23" s="0"/>
      <c r="AFK23" s="0"/>
      <c r="AFL23" s="0"/>
      <c r="AFM23" s="0"/>
      <c r="AFN23" s="0"/>
      <c r="AFO23" s="0"/>
      <c r="AFP23" s="0"/>
      <c r="AFQ23" s="0"/>
      <c r="AFR23" s="0"/>
      <c r="AFS23" s="0"/>
      <c r="AFT23" s="0"/>
      <c r="AFU23" s="0"/>
      <c r="AFV23" s="0"/>
      <c r="AFW23" s="0"/>
      <c r="AFX23" s="0"/>
      <c r="AFY23" s="0"/>
      <c r="AFZ23" s="0"/>
      <c r="AGA23" s="0"/>
      <c r="AGB23" s="0"/>
      <c r="AGC23" s="0"/>
      <c r="AGD23" s="0"/>
      <c r="AGE23" s="0"/>
      <c r="AGF23" s="0"/>
      <c r="AGG23" s="0"/>
      <c r="AGH23" s="0"/>
      <c r="AGI23" s="0"/>
      <c r="AGJ23" s="0"/>
      <c r="AGK23" s="0"/>
      <c r="AGL23" s="0"/>
      <c r="AGM23" s="0"/>
      <c r="AGN23" s="0"/>
      <c r="AGO23" s="0"/>
      <c r="AGP23" s="0"/>
      <c r="AGQ23" s="0"/>
      <c r="AGR23" s="0"/>
      <c r="AGS23" s="0"/>
      <c r="AGT23" s="0"/>
      <c r="AGU23" s="0"/>
      <c r="AGV23" s="0"/>
      <c r="AGW23" s="0"/>
      <c r="AGX23" s="0"/>
      <c r="AGY23" s="0"/>
      <c r="AGZ23" s="0"/>
      <c r="AHA23" s="0"/>
      <c r="AHB23" s="0"/>
      <c r="AHC23" s="0"/>
      <c r="AHD23" s="0"/>
      <c r="AHE23" s="0"/>
      <c r="AHF23" s="0"/>
      <c r="AHG23" s="0"/>
      <c r="AHH23" s="0"/>
      <c r="AHI23" s="0"/>
      <c r="AHJ23" s="0"/>
      <c r="AHK23" s="0"/>
      <c r="AHL23" s="0"/>
      <c r="AHM23" s="0"/>
      <c r="AHN23" s="0"/>
      <c r="AHO23" s="0"/>
      <c r="AHP23" s="0"/>
      <c r="AHQ23" s="0"/>
      <c r="AHR23" s="0"/>
      <c r="AHS23" s="0"/>
      <c r="AHT23" s="0"/>
      <c r="AHU23" s="0"/>
      <c r="AHV23" s="0"/>
      <c r="AHW23" s="0"/>
      <c r="AHX23" s="0"/>
      <c r="AHY23" s="0"/>
      <c r="AHZ23" s="0"/>
      <c r="AIA23" s="0"/>
      <c r="AIB23" s="0"/>
      <c r="AIC23" s="0"/>
      <c r="AID23" s="0"/>
      <c r="AIE23" s="0"/>
      <c r="AIF23" s="0"/>
      <c r="AIG23" s="0"/>
      <c r="AIH23" s="0"/>
      <c r="AII23" s="0"/>
      <c r="AIJ23" s="0"/>
      <c r="AIK23" s="0"/>
      <c r="AIL23" s="0"/>
      <c r="AIM23" s="0"/>
      <c r="AIN23" s="0"/>
      <c r="AIO23" s="0"/>
      <c r="AIP23" s="0"/>
      <c r="AIQ23" s="0"/>
      <c r="AIR23" s="0"/>
      <c r="AIS23" s="0"/>
      <c r="AIT23" s="0"/>
      <c r="AIU23" s="0"/>
      <c r="AIV23" s="0"/>
      <c r="AIW23" s="0"/>
      <c r="AIX23" s="0"/>
      <c r="AIY23" s="0"/>
      <c r="AIZ23" s="0"/>
      <c r="AJA23" s="0"/>
      <c r="AJB23" s="0"/>
      <c r="AJC23" s="0"/>
      <c r="AJD23" s="0"/>
      <c r="AJE23" s="0"/>
      <c r="AJF23" s="0"/>
      <c r="AJG23" s="0"/>
      <c r="AJH23" s="0"/>
      <c r="AJI23" s="0"/>
      <c r="AJJ23" s="0"/>
      <c r="AJK23" s="0"/>
      <c r="AJL23" s="0"/>
      <c r="AJM23" s="0"/>
      <c r="AJN23" s="0"/>
      <c r="AJO23" s="0"/>
      <c r="AJP23" s="0"/>
      <c r="AJQ23" s="0"/>
      <c r="AJR23" s="0"/>
      <c r="AJS23" s="0"/>
      <c r="AJT23" s="0"/>
      <c r="AJU23" s="0"/>
      <c r="AJV23" s="0"/>
      <c r="AJW23" s="0"/>
      <c r="AJX23" s="0"/>
      <c r="AJY23" s="0"/>
      <c r="AJZ23" s="0"/>
      <c r="AKA23" s="0"/>
      <c r="AKB23" s="0"/>
      <c r="AKC23" s="0"/>
      <c r="AKD23" s="0"/>
      <c r="AKE23" s="0"/>
      <c r="AKF23" s="0"/>
      <c r="AKG23" s="0"/>
      <c r="AKH23" s="0"/>
      <c r="AKI23" s="0"/>
      <c r="AKJ23" s="0"/>
      <c r="AKK23" s="0"/>
      <c r="AKL23" s="0"/>
      <c r="AKM23" s="0"/>
      <c r="AKN23" s="0"/>
      <c r="AKO23" s="0"/>
      <c r="AKP23" s="0"/>
      <c r="AKQ23" s="0"/>
      <c r="AKR23" s="0"/>
      <c r="AKS23" s="0"/>
      <c r="AKT23" s="0"/>
      <c r="AKU23" s="0"/>
      <c r="AKV23" s="0"/>
      <c r="AKW23" s="0"/>
      <c r="AKX23" s="0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s="21" customFormat="true" ht="15" hidden="false" customHeight="false" outlineLevel="0" collapsed="false">
      <c r="A24" s="138"/>
      <c r="B24" s="138"/>
      <c r="C24" s="139"/>
      <c r="D24" s="139"/>
      <c r="E24" s="140"/>
      <c r="F24" s="140"/>
      <c r="G24" s="141"/>
      <c r="H24" s="141"/>
      <c r="I24" s="140"/>
      <c r="J24" s="140"/>
      <c r="K24" s="140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3"/>
      <c r="Z24" s="20"/>
      <c r="AA24" s="20"/>
      <c r="AB24" s="20"/>
      <c r="AC24" s="20"/>
      <c r="AEC24" s="0"/>
      <c r="AED24" s="0"/>
      <c r="AEE24" s="0"/>
      <c r="AEF24" s="0"/>
      <c r="AEG24" s="0"/>
      <c r="AEH24" s="0"/>
      <c r="AEI24" s="0"/>
      <c r="AEJ24" s="0"/>
      <c r="AEK24" s="0"/>
      <c r="AEL24" s="0"/>
      <c r="AEM24" s="0"/>
      <c r="AEN24" s="0"/>
      <c r="AEO24" s="0"/>
      <c r="AEP24" s="0"/>
      <c r="AEQ24" s="0"/>
      <c r="AER24" s="0"/>
      <c r="AES24" s="0"/>
      <c r="AET24" s="0"/>
      <c r="AEU24" s="0"/>
      <c r="AEV24" s="0"/>
      <c r="AEW24" s="0"/>
      <c r="AEX24" s="0"/>
      <c r="AEY24" s="0"/>
      <c r="AEZ24" s="0"/>
      <c r="AFA24" s="0"/>
      <c r="AFB24" s="0"/>
      <c r="AFC24" s="0"/>
      <c r="AFD24" s="0"/>
      <c r="AFE24" s="0"/>
      <c r="AFF24" s="0"/>
      <c r="AFG24" s="0"/>
      <c r="AFH24" s="0"/>
      <c r="AFI24" s="0"/>
      <c r="AFJ24" s="0"/>
      <c r="AFK24" s="0"/>
      <c r="AFL24" s="0"/>
      <c r="AFM24" s="0"/>
      <c r="AFN24" s="0"/>
      <c r="AFO24" s="0"/>
      <c r="AFP24" s="0"/>
      <c r="AFQ24" s="0"/>
      <c r="AFR24" s="0"/>
      <c r="AFS24" s="0"/>
      <c r="AFT24" s="0"/>
      <c r="AFU24" s="0"/>
      <c r="AFV24" s="0"/>
      <c r="AFW24" s="0"/>
      <c r="AFX24" s="0"/>
      <c r="AFY24" s="0"/>
      <c r="AFZ24" s="0"/>
      <c r="AGA24" s="0"/>
      <c r="AGB24" s="0"/>
      <c r="AGC24" s="0"/>
      <c r="AGD24" s="0"/>
      <c r="AGE24" s="0"/>
      <c r="AGF24" s="0"/>
      <c r="AGG24" s="0"/>
      <c r="AGH24" s="0"/>
      <c r="AGI24" s="0"/>
      <c r="AGJ24" s="0"/>
      <c r="AGK24" s="0"/>
      <c r="AGL24" s="0"/>
      <c r="AGM24" s="0"/>
      <c r="AGN24" s="0"/>
      <c r="AGO24" s="0"/>
      <c r="AGP24" s="0"/>
      <c r="AGQ24" s="0"/>
      <c r="AGR24" s="0"/>
      <c r="AGS24" s="0"/>
      <c r="AGT24" s="0"/>
      <c r="AGU24" s="0"/>
      <c r="AGV24" s="0"/>
      <c r="AGW24" s="0"/>
      <c r="AGX24" s="0"/>
      <c r="AGY24" s="0"/>
      <c r="AGZ24" s="0"/>
      <c r="AHA24" s="0"/>
      <c r="AHB24" s="0"/>
      <c r="AHC24" s="0"/>
      <c r="AHD24" s="0"/>
      <c r="AHE24" s="0"/>
      <c r="AHF24" s="0"/>
      <c r="AHG24" s="0"/>
      <c r="AHH24" s="0"/>
      <c r="AHI24" s="0"/>
      <c r="AHJ24" s="0"/>
      <c r="AHK24" s="0"/>
      <c r="AHL24" s="0"/>
      <c r="AHM24" s="0"/>
      <c r="AHN24" s="0"/>
      <c r="AHO24" s="0"/>
      <c r="AHP24" s="0"/>
      <c r="AHQ24" s="0"/>
      <c r="AHR24" s="0"/>
      <c r="AHS24" s="0"/>
      <c r="AHT24" s="0"/>
      <c r="AHU24" s="0"/>
      <c r="AHV24" s="0"/>
      <c r="AHW24" s="0"/>
      <c r="AHX24" s="0"/>
      <c r="AHY24" s="0"/>
      <c r="AHZ24" s="0"/>
      <c r="AIA24" s="0"/>
      <c r="AIB24" s="0"/>
      <c r="AIC24" s="0"/>
      <c r="AID24" s="0"/>
      <c r="AIE24" s="0"/>
      <c r="AIF24" s="0"/>
      <c r="AIG24" s="0"/>
      <c r="AIH24" s="0"/>
      <c r="AII24" s="0"/>
      <c r="AIJ24" s="0"/>
      <c r="AIK24" s="0"/>
      <c r="AIL24" s="0"/>
      <c r="AIM24" s="0"/>
      <c r="AIN24" s="0"/>
      <c r="AIO24" s="0"/>
      <c r="AIP24" s="0"/>
      <c r="AIQ24" s="0"/>
      <c r="AIR24" s="0"/>
      <c r="AIS24" s="0"/>
      <c r="AIT24" s="0"/>
      <c r="AIU24" s="0"/>
      <c r="AIV24" s="0"/>
      <c r="AIW24" s="0"/>
      <c r="AIX24" s="0"/>
      <c r="AIY24" s="0"/>
      <c r="AIZ24" s="0"/>
      <c r="AJA24" s="0"/>
      <c r="AJB24" s="0"/>
      <c r="AJC24" s="0"/>
      <c r="AJD24" s="0"/>
      <c r="AJE24" s="0"/>
      <c r="AJF24" s="0"/>
      <c r="AJG24" s="0"/>
      <c r="AJH24" s="0"/>
      <c r="AJI24" s="0"/>
      <c r="AJJ24" s="0"/>
      <c r="AJK24" s="0"/>
      <c r="AJL24" s="0"/>
      <c r="AJM24" s="0"/>
      <c r="AJN24" s="0"/>
      <c r="AJO24" s="0"/>
      <c r="AJP24" s="0"/>
      <c r="AJQ24" s="0"/>
      <c r="AJR24" s="0"/>
      <c r="AJS24" s="0"/>
      <c r="AJT24" s="0"/>
      <c r="AJU24" s="0"/>
      <c r="AJV24" s="0"/>
      <c r="AJW24" s="0"/>
      <c r="AJX24" s="0"/>
      <c r="AJY24" s="0"/>
      <c r="AJZ24" s="0"/>
      <c r="AKA24" s="0"/>
      <c r="AKB24" s="0"/>
      <c r="AKC24" s="0"/>
      <c r="AKD24" s="0"/>
      <c r="AKE24" s="0"/>
      <c r="AKF24" s="0"/>
      <c r="AKG24" s="0"/>
      <c r="AKH24" s="0"/>
      <c r="AKI24" s="0"/>
      <c r="AKJ24" s="0"/>
      <c r="AKK24" s="0"/>
      <c r="AKL24" s="0"/>
      <c r="AKM24" s="0"/>
      <c r="AKN24" s="0"/>
      <c r="AKO24" s="0"/>
      <c r="AKP24" s="0"/>
      <c r="AKQ24" s="0"/>
      <c r="AKR24" s="0"/>
      <c r="AKS24" s="0"/>
      <c r="AKT24" s="0"/>
      <c r="AKU24" s="0"/>
      <c r="AKV24" s="0"/>
      <c r="AKW24" s="0"/>
      <c r="AKX24" s="0"/>
      <c r="AKY24" s="0"/>
      <c r="AKZ24" s="0"/>
      <c r="ALA24" s="0"/>
      <c r="ALB24" s="0"/>
      <c r="ALC24" s="0"/>
      <c r="ALD24" s="0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s="21" customFormat="true" ht="15" hidden="false" customHeight="false" outlineLevel="0" collapsed="false">
      <c r="A25" s="138"/>
      <c r="B25" s="138"/>
      <c r="C25" s="139"/>
      <c r="D25" s="139"/>
      <c r="E25" s="140"/>
      <c r="F25" s="140"/>
      <c r="G25" s="141"/>
      <c r="H25" s="141"/>
      <c r="I25" s="140"/>
      <c r="J25" s="140"/>
      <c r="K25" s="140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3"/>
      <c r="Z25" s="20"/>
      <c r="AA25" s="20"/>
      <c r="AB25" s="20"/>
      <c r="AC25" s="20"/>
      <c r="AEC25" s="0"/>
      <c r="AED25" s="0"/>
      <c r="AEE25" s="0"/>
      <c r="AEF25" s="0"/>
      <c r="AEG25" s="0"/>
      <c r="AEH25" s="0"/>
      <c r="AEI25" s="0"/>
      <c r="AEJ25" s="0"/>
      <c r="AEK25" s="0"/>
      <c r="AEL25" s="0"/>
      <c r="AEM25" s="0"/>
      <c r="AEN25" s="0"/>
      <c r="AEO25" s="0"/>
      <c r="AEP25" s="0"/>
      <c r="AEQ25" s="0"/>
      <c r="AER25" s="0"/>
      <c r="AES25" s="0"/>
      <c r="AET25" s="0"/>
      <c r="AEU25" s="0"/>
      <c r="AEV25" s="0"/>
      <c r="AEW25" s="0"/>
      <c r="AEX25" s="0"/>
      <c r="AEY25" s="0"/>
      <c r="AEZ25" s="0"/>
      <c r="AFA25" s="0"/>
      <c r="AFB25" s="0"/>
      <c r="AFC25" s="0"/>
      <c r="AFD25" s="0"/>
      <c r="AFE25" s="0"/>
      <c r="AFF25" s="0"/>
      <c r="AFG25" s="0"/>
      <c r="AFH25" s="0"/>
      <c r="AFI25" s="0"/>
      <c r="AFJ25" s="0"/>
      <c r="AFK25" s="0"/>
      <c r="AFL25" s="0"/>
      <c r="AFM25" s="0"/>
      <c r="AFN25" s="0"/>
      <c r="AFO25" s="0"/>
      <c r="AFP25" s="0"/>
      <c r="AFQ25" s="0"/>
      <c r="AFR25" s="0"/>
      <c r="AFS25" s="0"/>
      <c r="AFT25" s="0"/>
      <c r="AFU25" s="0"/>
      <c r="AFV25" s="0"/>
      <c r="AFW25" s="0"/>
      <c r="AFX25" s="0"/>
      <c r="AFY25" s="0"/>
      <c r="AFZ25" s="0"/>
      <c r="AGA25" s="0"/>
      <c r="AGB25" s="0"/>
      <c r="AGC25" s="0"/>
      <c r="AGD25" s="0"/>
      <c r="AGE25" s="0"/>
      <c r="AGF25" s="0"/>
      <c r="AGG25" s="0"/>
      <c r="AGH25" s="0"/>
      <c r="AGI25" s="0"/>
      <c r="AGJ25" s="0"/>
      <c r="AGK25" s="0"/>
      <c r="AGL25" s="0"/>
      <c r="AGM25" s="0"/>
      <c r="AGN25" s="0"/>
      <c r="AGO25" s="0"/>
      <c r="AGP25" s="0"/>
      <c r="AGQ25" s="0"/>
      <c r="AGR25" s="0"/>
      <c r="AGS25" s="0"/>
      <c r="AGT25" s="0"/>
      <c r="AGU25" s="0"/>
      <c r="AGV25" s="0"/>
      <c r="AGW25" s="0"/>
      <c r="AGX25" s="0"/>
      <c r="AGY25" s="0"/>
      <c r="AGZ25" s="0"/>
      <c r="AHA25" s="0"/>
      <c r="AHB25" s="0"/>
      <c r="AHC25" s="0"/>
      <c r="AHD25" s="0"/>
      <c r="AHE25" s="0"/>
      <c r="AHF25" s="0"/>
      <c r="AHG25" s="0"/>
      <c r="AHH25" s="0"/>
      <c r="AHI25" s="0"/>
      <c r="AHJ25" s="0"/>
      <c r="AHK25" s="0"/>
      <c r="AHL25" s="0"/>
      <c r="AHM25" s="0"/>
      <c r="AHN25" s="0"/>
      <c r="AHO25" s="0"/>
      <c r="AHP25" s="0"/>
      <c r="AHQ25" s="0"/>
      <c r="AHR25" s="0"/>
      <c r="AHS25" s="0"/>
      <c r="AHT25" s="0"/>
      <c r="AHU25" s="0"/>
      <c r="AHV25" s="0"/>
      <c r="AHW25" s="0"/>
      <c r="AHX25" s="0"/>
      <c r="AHY25" s="0"/>
      <c r="AHZ25" s="0"/>
      <c r="AIA25" s="0"/>
      <c r="AIB25" s="0"/>
      <c r="AIC25" s="0"/>
      <c r="AID25" s="0"/>
      <c r="AIE25" s="0"/>
      <c r="AIF25" s="0"/>
      <c r="AIG25" s="0"/>
      <c r="AIH25" s="0"/>
      <c r="AII25" s="0"/>
      <c r="AIJ25" s="0"/>
      <c r="AIK25" s="0"/>
      <c r="AIL25" s="0"/>
      <c r="AIM25" s="0"/>
      <c r="AIN25" s="0"/>
      <c r="AIO25" s="0"/>
      <c r="AIP25" s="0"/>
      <c r="AIQ25" s="0"/>
      <c r="AIR25" s="0"/>
      <c r="AIS25" s="0"/>
      <c r="AIT25" s="0"/>
      <c r="AIU25" s="0"/>
      <c r="AIV25" s="0"/>
      <c r="AIW25" s="0"/>
      <c r="AIX25" s="0"/>
      <c r="AIY25" s="0"/>
      <c r="AIZ25" s="0"/>
      <c r="AJA25" s="0"/>
      <c r="AJB25" s="0"/>
      <c r="AJC25" s="0"/>
      <c r="AJD25" s="0"/>
      <c r="AJE25" s="0"/>
      <c r="AJF25" s="0"/>
      <c r="AJG25" s="0"/>
      <c r="AJH25" s="0"/>
      <c r="AJI25" s="0"/>
      <c r="AJJ25" s="0"/>
      <c r="AJK25" s="0"/>
      <c r="AJL25" s="0"/>
      <c r="AJM25" s="0"/>
      <c r="AJN25" s="0"/>
      <c r="AJO25" s="0"/>
      <c r="AJP25" s="0"/>
      <c r="AJQ25" s="0"/>
      <c r="AJR25" s="0"/>
      <c r="AJS25" s="0"/>
      <c r="AJT25" s="0"/>
      <c r="AJU25" s="0"/>
      <c r="AJV25" s="0"/>
      <c r="AJW25" s="0"/>
      <c r="AJX25" s="0"/>
      <c r="AJY25" s="0"/>
      <c r="AJZ25" s="0"/>
      <c r="AKA25" s="0"/>
      <c r="AKB25" s="0"/>
      <c r="AKC25" s="0"/>
      <c r="AKD25" s="0"/>
      <c r="AKE25" s="0"/>
      <c r="AKF25" s="0"/>
      <c r="AKG25" s="0"/>
      <c r="AKH25" s="0"/>
      <c r="AKI25" s="0"/>
      <c r="AKJ25" s="0"/>
      <c r="AKK25" s="0"/>
      <c r="AKL25" s="0"/>
      <c r="AKM25" s="0"/>
      <c r="AKN25" s="0"/>
      <c r="AKO25" s="0"/>
      <c r="AKP25" s="0"/>
      <c r="AKQ25" s="0"/>
      <c r="AKR25" s="0"/>
      <c r="AKS25" s="0"/>
      <c r="AKT25" s="0"/>
      <c r="AKU25" s="0"/>
      <c r="AKV25" s="0"/>
      <c r="AKW25" s="0"/>
      <c r="AKX25" s="0"/>
      <c r="AKY25" s="0"/>
      <c r="AKZ25" s="0"/>
      <c r="ALA25" s="0"/>
      <c r="ALB25" s="0"/>
      <c r="ALC25" s="0"/>
      <c r="ALD25" s="0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s="21" customFormat="true" ht="15" hidden="false" customHeight="false" outlineLevel="0" collapsed="false">
      <c r="A26" s="138"/>
      <c r="B26" s="138"/>
      <c r="C26" s="139"/>
      <c r="D26" s="139"/>
      <c r="E26" s="140"/>
      <c r="F26" s="140"/>
      <c r="G26" s="141"/>
      <c r="H26" s="141"/>
      <c r="I26" s="140"/>
      <c r="J26" s="140"/>
      <c r="K26" s="140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3"/>
      <c r="Z26" s="20"/>
      <c r="AA26" s="20"/>
      <c r="AB26" s="20"/>
      <c r="AC26" s="20"/>
      <c r="AEC26" s="0"/>
      <c r="AED26" s="0"/>
      <c r="AEE26" s="0"/>
      <c r="AEF26" s="0"/>
      <c r="AEG26" s="0"/>
      <c r="AEH26" s="0"/>
      <c r="AEI26" s="0"/>
      <c r="AEJ26" s="0"/>
      <c r="AEK26" s="0"/>
      <c r="AEL26" s="0"/>
      <c r="AEM26" s="0"/>
      <c r="AEN26" s="0"/>
      <c r="AEO26" s="0"/>
      <c r="AEP26" s="0"/>
      <c r="AEQ26" s="0"/>
      <c r="AER26" s="0"/>
      <c r="AES26" s="0"/>
      <c r="AET26" s="0"/>
      <c r="AEU26" s="0"/>
      <c r="AEV26" s="0"/>
      <c r="AEW26" s="0"/>
      <c r="AEX26" s="0"/>
      <c r="AEY26" s="0"/>
      <c r="AEZ26" s="0"/>
      <c r="AFA26" s="0"/>
      <c r="AFB26" s="0"/>
      <c r="AFC26" s="0"/>
      <c r="AFD26" s="0"/>
      <c r="AFE26" s="0"/>
      <c r="AFF26" s="0"/>
      <c r="AFG26" s="0"/>
      <c r="AFH26" s="0"/>
      <c r="AFI26" s="0"/>
      <c r="AFJ26" s="0"/>
      <c r="AFK26" s="0"/>
      <c r="AFL26" s="0"/>
      <c r="AFM26" s="0"/>
      <c r="AFN26" s="0"/>
      <c r="AFO26" s="0"/>
      <c r="AFP26" s="0"/>
      <c r="AFQ26" s="0"/>
      <c r="AFR26" s="0"/>
      <c r="AFS26" s="0"/>
      <c r="AFT26" s="0"/>
      <c r="AFU26" s="0"/>
      <c r="AFV26" s="0"/>
      <c r="AFW26" s="0"/>
      <c r="AFX26" s="0"/>
      <c r="AFY26" s="0"/>
      <c r="AFZ26" s="0"/>
      <c r="AGA26" s="0"/>
      <c r="AGB26" s="0"/>
      <c r="AGC26" s="0"/>
      <c r="AGD26" s="0"/>
      <c r="AGE26" s="0"/>
      <c r="AGF26" s="0"/>
      <c r="AGG26" s="0"/>
      <c r="AGH26" s="0"/>
      <c r="AGI26" s="0"/>
      <c r="AGJ26" s="0"/>
      <c r="AGK26" s="0"/>
      <c r="AGL26" s="0"/>
      <c r="AGM26" s="0"/>
      <c r="AGN26" s="0"/>
      <c r="AGO26" s="0"/>
      <c r="AGP26" s="0"/>
      <c r="AGQ26" s="0"/>
      <c r="AGR26" s="0"/>
      <c r="AGS26" s="0"/>
      <c r="AGT26" s="0"/>
      <c r="AGU26" s="0"/>
      <c r="AGV26" s="0"/>
      <c r="AGW26" s="0"/>
      <c r="AGX26" s="0"/>
      <c r="AGY26" s="0"/>
      <c r="AGZ26" s="0"/>
      <c r="AHA26" s="0"/>
      <c r="AHB26" s="0"/>
      <c r="AHC26" s="0"/>
      <c r="AHD26" s="0"/>
      <c r="AHE26" s="0"/>
      <c r="AHF26" s="0"/>
      <c r="AHG26" s="0"/>
      <c r="AHH26" s="0"/>
      <c r="AHI26" s="0"/>
      <c r="AHJ26" s="0"/>
      <c r="AHK26" s="0"/>
      <c r="AHL26" s="0"/>
      <c r="AHM26" s="0"/>
      <c r="AHN26" s="0"/>
      <c r="AHO26" s="0"/>
      <c r="AHP26" s="0"/>
      <c r="AHQ26" s="0"/>
      <c r="AHR26" s="0"/>
      <c r="AHS26" s="0"/>
      <c r="AHT26" s="0"/>
      <c r="AHU26" s="0"/>
      <c r="AHV26" s="0"/>
      <c r="AHW26" s="0"/>
      <c r="AHX26" s="0"/>
      <c r="AHY26" s="0"/>
      <c r="AHZ26" s="0"/>
      <c r="AIA26" s="0"/>
      <c r="AIB26" s="0"/>
      <c r="AIC26" s="0"/>
      <c r="AID26" s="0"/>
      <c r="AIE26" s="0"/>
      <c r="AIF26" s="0"/>
      <c r="AIG26" s="0"/>
      <c r="AIH26" s="0"/>
      <c r="AII26" s="0"/>
      <c r="AIJ26" s="0"/>
      <c r="AIK26" s="0"/>
      <c r="AIL26" s="0"/>
      <c r="AIM26" s="0"/>
      <c r="AIN26" s="0"/>
      <c r="AIO26" s="0"/>
      <c r="AIP26" s="0"/>
      <c r="AIQ26" s="0"/>
      <c r="AIR26" s="0"/>
      <c r="AIS26" s="0"/>
      <c r="AIT26" s="0"/>
      <c r="AIU26" s="0"/>
      <c r="AIV26" s="0"/>
      <c r="AIW26" s="0"/>
      <c r="AIX26" s="0"/>
      <c r="AIY26" s="0"/>
      <c r="AIZ26" s="0"/>
      <c r="AJA26" s="0"/>
      <c r="AJB26" s="0"/>
      <c r="AJC26" s="0"/>
      <c r="AJD26" s="0"/>
      <c r="AJE26" s="0"/>
      <c r="AJF26" s="0"/>
      <c r="AJG26" s="0"/>
      <c r="AJH26" s="0"/>
      <c r="AJI26" s="0"/>
      <c r="AJJ26" s="0"/>
      <c r="AJK26" s="0"/>
      <c r="AJL26" s="0"/>
      <c r="AJM26" s="0"/>
      <c r="AJN26" s="0"/>
      <c r="AJO26" s="0"/>
      <c r="AJP26" s="0"/>
      <c r="AJQ26" s="0"/>
      <c r="AJR26" s="0"/>
      <c r="AJS26" s="0"/>
      <c r="AJT26" s="0"/>
      <c r="AJU26" s="0"/>
      <c r="AJV26" s="0"/>
      <c r="AJW26" s="0"/>
      <c r="AJX26" s="0"/>
      <c r="AJY26" s="0"/>
      <c r="AJZ26" s="0"/>
      <c r="AKA26" s="0"/>
      <c r="AKB26" s="0"/>
      <c r="AKC26" s="0"/>
      <c r="AKD26" s="0"/>
      <c r="AKE26" s="0"/>
      <c r="AKF26" s="0"/>
      <c r="AKG26" s="0"/>
      <c r="AKH26" s="0"/>
      <c r="AKI26" s="0"/>
      <c r="AKJ26" s="0"/>
      <c r="AKK26" s="0"/>
      <c r="AKL26" s="0"/>
      <c r="AKM26" s="0"/>
      <c r="AKN26" s="0"/>
      <c r="AKO26" s="0"/>
      <c r="AKP26" s="0"/>
      <c r="AKQ26" s="0"/>
      <c r="AKR26" s="0"/>
      <c r="AKS26" s="0"/>
      <c r="AKT26" s="0"/>
      <c r="AKU26" s="0"/>
      <c r="AKV26" s="0"/>
      <c r="AKW26" s="0"/>
      <c r="AKX26" s="0"/>
      <c r="AKY26" s="0"/>
      <c r="AKZ26" s="0"/>
      <c r="ALA26" s="0"/>
      <c r="ALB26" s="0"/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s="21" customFormat="true" ht="15" hidden="false" customHeight="false" outlineLevel="0" collapsed="false">
      <c r="A27" s="138"/>
      <c r="B27" s="138"/>
      <c r="C27" s="139"/>
      <c r="D27" s="139"/>
      <c r="E27" s="140"/>
      <c r="F27" s="140"/>
      <c r="G27" s="141"/>
      <c r="H27" s="141"/>
      <c r="I27" s="140"/>
      <c r="J27" s="140"/>
      <c r="K27" s="140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3"/>
      <c r="Z27" s="20"/>
      <c r="AA27" s="20"/>
      <c r="AB27" s="20"/>
      <c r="AC27" s="20"/>
      <c r="AEC27" s="0"/>
      <c r="AED27" s="0"/>
      <c r="AEE27" s="0"/>
      <c r="AEF27" s="0"/>
      <c r="AEG27" s="0"/>
      <c r="AEH27" s="0"/>
      <c r="AEI27" s="0"/>
      <c r="AEJ27" s="0"/>
      <c r="AEK27" s="0"/>
      <c r="AEL27" s="0"/>
      <c r="AEM27" s="0"/>
      <c r="AEN27" s="0"/>
      <c r="AEO27" s="0"/>
      <c r="AEP27" s="0"/>
      <c r="AEQ27" s="0"/>
      <c r="AER27" s="0"/>
      <c r="AES27" s="0"/>
      <c r="AET27" s="0"/>
      <c r="AEU27" s="0"/>
      <c r="AEV27" s="0"/>
      <c r="AEW27" s="0"/>
      <c r="AEX27" s="0"/>
      <c r="AEY27" s="0"/>
      <c r="AEZ27" s="0"/>
      <c r="AFA27" s="0"/>
      <c r="AFB27" s="0"/>
      <c r="AFC27" s="0"/>
      <c r="AFD27" s="0"/>
      <c r="AFE27" s="0"/>
      <c r="AFF27" s="0"/>
      <c r="AFG27" s="0"/>
      <c r="AFH27" s="0"/>
      <c r="AFI27" s="0"/>
      <c r="AFJ27" s="0"/>
      <c r="AFK27" s="0"/>
      <c r="AFL27" s="0"/>
      <c r="AFM27" s="0"/>
      <c r="AFN27" s="0"/>
      <c r="AFO27" s="0"/>
      <c r="AFP27" s="0"/>
      <c r="AFQ27" s="0"/>
      <c r="AFR27" s="0"/>
      <c r="AFS27" s="0"/>
      <c r="AFT27" s="0"/>
      <c r="AFU27" s="0"/>
      <c r="AFV27" s="0"/>
      <c r="AFW27" s="0"/>
      <c r="AFX27" s="0"/>
      <c r="AFY27" s="0"/>
      <c r="AFZ27" s="0"/>
      <c r="AGA27" s="0"/>
      <c r="AGB27" s="0"/>
      <c r="AGC27" s="0"/>
      <c r="AGD27" s="0"/>
      <c r="AGE27" s="0"/>
      <c r="AGF27" s="0"/>
      <c r="AGG27" s="0"/>
      <c r="AGH27" s="0"/>
      <c r="AGI27" s="0"/>
      <c r="AGJ27" s="0"/>
      <c r="AGK27" s="0"/>
      <c r="AGL27" s="0"/>
      <c r="AGM27" s="0"/>
      <c r="AGN27" s="0"/>
      <c r="AGO27" s="0"/>
      <c r="AGP27" s="0"/>
      <c r="AGQ27" s="0"/>
      <c r="AGR27" s="0"/>
      <c r="AGS27" s="0"/>
      <c r="AGT27" s="0"/>
      <c r="AGU27" s="0"/>
      <c r="AGV27" s="0"/>
      <c r="AGW27" s="0"/>
      <c r="AGX27" s="0"/>
      <c r="AGY27" s="0"/>
      <c r="AGZ27" s="0"/>
      <c r="AHA27" s="0"/>
      <c r="AHB27" s="0"/>
      <c r="AHC27" s="0"/>
      <c r="AHD27" s="0"/>
      <c r="AHE27" s="0"/>
      <c r="AHF27" s="0"/>
      <c r="AHG27" s="0"/>
      <c r="AHH27" s="0"/>
      <c r="AHI27" s="0"/>
      <c r="AHJ27" s="0"/>
      <c r="AHK27" s="0"/>
      <c r="AHL27" s="0"/>
      <c r="AHM27" s="0"/>
      <c r="AHN27" s="0"/>
      <c r="AHO27" s="0"/>
      <c r="AHP27" s="0"/>
      <c r="AHQ27" s="0"/>
      <c r="AHR27" s="0"/>
      <c r="AHS27" s="0"/>
      <c r="AHT27" s="0"/>
      <c r="AHU27" s="0"/>
      <c r="AHV27" s="0"/>
      <c r="AHW27" s="0"/>
      <c r="AHX27" s="0"/>
      <c r="AHY27" s="0"/>
      <c r="AHZ27" s="0"/>
      <c r="AIA27" s="0"/>
      <c r="AIB27" s="0"/>
      <c r="AIC27" s="0"/>
      <c r="AID27" s="0"/>
      <c r="AIE27" s="0"/>
      <c r="AIF27" s="0"/>
      <c r="AIG27" s="0"/>
      <c r="AIH27" s="0"/>
      <c r="AII27" s="0"/>
      <c r="AIJ27" s="0"/>
      <c r="AIK27" s="0"/>
      <c r="AIL27" s="0"/>
      <c r="AIM27" s="0"/>
      <c r="AIN27" s="0"/>
      <c r="AIO27" s="0"/>
      <c r="AIP27" s="0"/>
      <c r="AIQ27" s="0"/>
      <c r="AIR27" s="0"/>
      <c r="AIS27" s="0"/>
      <c r="AIT27" s="0"/>
      <c r="AIU27" s="0"/>
      <c r="AIV27" s="0"/>
      <c r="AIW27" s="0"/>
      <c r="AIX27" s="0"/>
      <c r="AIY27" s="0"/>
      <c r="AIZ27" s="0"/>
      <c r="AJA27" s="0"/>
      <c r="AJB27" s="0"/>
      <c r="AJC27" s="0"/>
      <c r="AJD27" s="0"/>
      <c r="AJE27" s="0"/>
      <c r="AJF27" s="0"/>
      <c r="AJG27" s="0"/>
      <c r="AJH27" s="0"/>
      <c r="AJI27" s="0"/>
      <c r="AJJ27" s="0"/>
      <c r="AJK27" s="0"/>
      <c r="AJL27" s="0"/>
      <c r="AJM27" s="0"/>
      <c r="AJN27" s="0"/>
      <c r="AJO27" s="0"/>
      <c r="AJP27" s="0"/>
      <c r="AJQ27" s="0"/>
      <c r="AJR27" s="0"/>
      <c r="AJS27" s="0"/>
      <c r="AJT27" s="0"/>
      <c r="AJU27" s="0"/>
      <c r="AJV27" s="0"/>
      <c r="AJW27" s="0"/>
      <c r="AJX27" s="0"/>
      <c r="AJY27" s="0"/>
      <c r="AJZ27" s="0"/>
      <c r="AKA27" s="0"/>
      <c r="AKB27" s="0"/>
      <c r="AKC27" s="0"/>
      <c r="AKD27" s="0"/>
      <c r="AKE27" s="0"/>
      <c r="AKF27" s="0"/>
      <c r="AKG27" s="0"/>
      <c r="AKH27" s="0"/>
      <c r="AKI27" s="0"/>
      <c r="AKJ27" s="0"/>
      <c r="AKK27" s="0"/>
      <c r="AKL27" s="0"/>
      <c r="AKM27" s="0"/>
      <c r="AKN27" s="0"/>
      <c r="AKO27" s="0"/>
      <c r="AKP27" s="0"/>
      <c r="AKQ27" s="0"/>
      <c r="AKR27" s="0"/>
      <c r="AKS27" s="0"/>
      <c r="AKT27" s="0"/>
      <c r="AKU27" s="0"/>
      <c r="AKV27" s="0"/>
      <c r="AKW27" s="0"/>
      <c r="AKX27" s="0"/>
      <c r="AKY27" s="0"/>
      <c r="AKZ27" s="0"/>
      <c r="ALA27" s="0"/>
      <c r="ALB27" s="0"/>
      <c r="ALC27" s="0"/>
      <c r="ALD27" s="0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s="21" customFormat="true" ht="24.95" hidden="false" customHeight="true" outlineLevel="0" collapsed="false">
      <c r="A28" s="138"/>
      <c r="B28" s="138"/>
      <c r="C28" s="139"/>
      <c r="D28" s="139"/>
      <c r="E28" s="140"/>
      <c r="F28" s="140"/>
      <c r="G28" s="141"/>
      <c r="H28" s="141"/>
      <c r="I28" s="140"/>
      <c r="J28" s="140"/>
      <c r="K28" s="140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3"/>
      <c r="Z28" s="20"/>
      <c r="AA28" s="20"/>
      <c r="AB28" s="20"/>
      <c r="AC28" s="20"/>
      <c r="AEC28" s="0"/>
      <c r="AED28" s="0"/>
      <c r="AEE28" s="0"/>
      <c r="AEF28" s="0"/>
      <c r="AEG28" s="0"/>
      <c r="AEH28" s="0"/>
      <c r="AEI28" s="0"/>
      <c r="AEJ28" s="0"/>
      <c r="AEK28" s="0"/>
      <c r="AEL28" s="0"/>
      <c r="AEM28" s="0"/>
      <c r="AEN28" s="0"/>
      <c r="AEO28" s="0"/>
      <c r="AEP28" s="0"/>
      <c r="AEQ28" s="0"/>
      <c r="AER28" s="0"/>
      <c r="AES28" s="0"/>
      <c r="AET28" s="0"/>
      <c r="AEU28" s="0"/>
      <c r="AEV28" s="0"/>
      <c r="AEW28" s="0"/>
      <c r="AEX28" s="0"/>
      <c r="AEY28" s="0"/>
      <c r="AEZ28" s="0"/>
      <c r="AFA28" s="0"/>
      <c r="AFB28" s="0"/>
      <c r="AFC28" s="0"/>
      <c r="AFD28" s="0"/>
      <c r="AFE28" s="0"/>
      <c r="AFF28" s="0"/>
      <c r="AFG28" s="0"/>
      <c r="AFH28" s="0"/>
      <c r="AFI28" s="0"/>
      <c r="AFJ28" s="0"/>
      <c r="AFK28" s="0"/>
      <c r="AFL28" s="0"/>
      <c r="AFM28" s="0"/>
      <c r="AFN28" s="0"/>
      <c r="AFO28" s="0"/>
      <c r="AFP28" s="0"/>
      <c r="AFQ28" s="0"/>
      <c r="AFR28" s="0"/>
      <c r="AFS28" s="0"/>
      <c r="AFT28" s="0"/>
      <c r="AFU28" s="0"/>
      <c r="AFV28" s="0"/>
      <c r="AFW28" s="0"/>
      <c r="AFX28" s="0"/>
      <c r="AFY28" s="0"/>
      <c r="AFZ28" s="0"/>
      <c r="AGA28" s="0"/>
      <c r="AGB28" s="0"/>
      <c r="AGC28" s="0"/>
      <c r="AGD28" s="0"/>
      <c r="AGE28" s="0"/>
      <c r="AGF28" s="0"/>
      <c r="AGG28" s="0"/>
      <c r="AGH28" s="0"/>
      <c r="AGI28" s="0"/>
      <c r="AGJ28" s="0"/>
      <c r="AGK28" s="0"/>
      <c r="AGL28" s="0"/>
      <c r="AGM28" s="0"/>
      <c r="AGN28" s="0"/>
      <c r="AGO28" s="0"/>
      <c r="AGP28" s="0"/>
      <c r="AGQ28" s="0"/>
      <c r="AGR28" s="0"/>
      <c r="AGS28" s="0"/>
      <c r="AGT28" s="0"/>
      <c r="AGU28" s="0"/>
      <c r="AGV28" s="0"/>
      <c r="AGW28" s="0"/>
      <c r="AGX28" s="0"/>
      <c r="AGY28" s="0"/>
      <c r="AGZ28" s="0"/>
      <c r="AHA28" s="0"/>
      <c r="AHB28" s="0"/>
      <c r="AHC28" s="0"/>
      <c r="AHD28" s="0"/>
      <c r="AHE28" s="0"/>
      <c r="AHF28" s="0"/>
      <c r="AHG28" s="0"/>
      <c r="AHH28" s="0"/>
      <c r="AHI28" s="0"/>
      <c r="AHJ28" s="0"/>
      <c r="AHK28" s="0"/>
      <c r="AHL28" s="0"/>
      <c r="AHM28" s="0"/>
      <c r="AHN28" s="0"/>
      <c r="AHO28" s="0"/>
      <c r="AHP28" s="0"/>
      <c r="AHQ28" s="0"/>
      <c r="AHR28" s="0"/>
      <c r="AHS28" s="0"/>
      <c r="AHT28" s="0"/>
      <c r="AHU28" s="0"/>
      <c r="AHV28" s="0"/>
      <c r="AHW28" s="0"/>
      <c r="AHX28" s="0"/>
      <c r="AHY28" s="0"/>
      <c r="AHZ28" s="0"/>
      <c r="AIA28" s="0"/>
      <c r="AIB28" s="0"/>
      <c r="AIC28" s="0"/>
      <c r="AID28" s="0"/>
      <c r="AIE28" s="0"/>
      <c r="AIF28" s="0"/>
      <c r="AIG28" s="0"/>
      <c r="AIH28" s="0"/>
      <c r="AII28" s="0"/>
      <c r="AIJ28" s="0"/>
      <c r="AIK28" s="0"/>
      <c r="AIL28" s="0"/>
      <c r="AIM28" s="0"/>
      <c r="AIN28" s="0"/>
      <c r="AIO28" s="0"/>
      <c r="AIP28" s="0"/>
      <c r="AIQ28" s="0"/>
      <c r="AIR28" s="0"/>
      <c r="AIS28" s="0"/>
      <c r="AIT28" s="0"/>
      <c r="AIU28" s="0"/>
      <c r="AIV28" s="0"/>
      <c r="AIW28" s="0"/>
      <c r="AIX28" s="0"/>
      <c r="AIY28" s="0"/>
      <c r="AIZ28" s="0"/>
      <c r="AJA28" s="0"/>
      <c r="AJB28" s="0"/>
      <c r="AJC28" s="0"/>
      <c r="AJD28" s="0"/>
      <c r="AJE28" s="0"/>
      <c r="AJF28" s="0"/>
      <c r="AJG28" s="0"/>
      <c r="AJH28" s="0"/>
      <c r="AJI28" s="0"/>
      <c r="AJJ28" s="0"/>
      <c r="AJK28" s="0"/>
      <c r="AJL28" s="0"/>
      <c r="AJM28" s="0"/>
      <c r="AJN28" s="0"/>
      <c r="AJO28" s="0"/>
      <c r="AJP28" s="0"/>
      <c r="AJQ28" s="0"/>
      <c r="AJR28" s="0"/>
      <c r="AJS28" s="0"/>
      <c r="AJT28" s="0"/>
      <c r="AJU28" s="0"/>
      <c r="AJV28" s="0"/>
      <c r="AJW28" s="0"/>
      <c r="AJX28" s="0"/>
      <c r="AJY28" s="0"/>
      <c r="AJZ28" s="0"/>
      <c r="AKA28" s="0"/>
      <c r="AKB28" s="0"/>
      <c r="AKC28" s="0"/>
      <c r="AKD28" s="0"/>
      <c r="AKE28" s="0"/>
      <c r="AKF28" s="0"/>
      <c r="AKG28" s="0"/>
      <c r="AKH28" s="0"/>
      <c r="AKI28" s="0"/>
      <c r="AKJ28" s="0"/>
      <c r="AKK28" s="0"/>
      <c r="AKL28" s="0"/>
      <c r="AKM28" s="0"/>
      <c r="AKN28" s="0"/>
      <c r="AKO28" s="0"/>
      <c r="AKP28" s="0"/>
      <c r="AKQ28" s="0"/>
      <c r="AKR28" s="0"/>
      <c r="AKS28" s="0"/>
      <c r="AKT28" s="0"/>
      <c r="AKU28" s="0"/>
      <c r="AKV28" s="0"/>
      <c r="AKW28" s="0"/>
      <c r="AKX28" s="0"/>
      <c r="AKY28" s="0"/>
      <c r="AKZ28" s="0"/>
      <c r="ALA28" s="0"/>
      <c r="ALB28" s="0"/>
      <c r="ALC28" s="0"/>
      <c r="ALD28" s="0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s="151" customFormat="true" ht="21.95" hidden="false" customHeight="true" outlineLevel="0" collapsed="false">
      <c r="A29" s="144"/>
      <c r="B29" s="144"/>
      <c r="C29" s="145"/>
      <c r="D29" s="145"/>
      <c r="E29" s="146"/>
      <c r="F29" s="146"/>
      <c r="G29" s="147"/>
      <c r="H29" s="147"/>
      <c r="I29" s="146"/>
      <c r="J29" s="146"/>
      <c r="K29" s="146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9"/>
      <c r="Z29" s="150"/>
      <c r="AA29" s="150"/>
      <c r="AB29" s="150"/>
      <c r="AC29" s="150"/>
      <c r="AE29" s="152"/>
      <c r="AF29" s="152"/>
      <c r="AG29" s="152"/>
      <c r="AH29" s="152"/>
      <c r="AEC29" s="0"/>
      <c r="AED29" s="0"/>
      <c r="AEE29" s="0"/>
      <c r="AEF29" s="0"/>
      <c r="AEG29" s="0"/>
      <c r="AEH29" s="0"/>
      <c r="AEI29" s="0"/>
      <c r="AEJ29" s="0"/>
      <c r="AEK29" s="0"/>
      <c r="AEL29" s="0"/>
      <c r="AEM29" s="0"/>
      <c r="AEN29" s="0"/>
      <c r="AEO29" s="0"/>
      <c r="AEP29" s="0"/>
      <c r="AEQ29" s="0"/>
      <c r="AER29" s="0"/>
      <c r="AES29" s="0"/>
      <c r="AET29" s="0"/>
      <c r="AEU29" s="0"/>
      <c r="AEV29" s="0"/>
      <c r="AEW29" s="0"/>
      <c r="AEX29" s="0"/>
      <c r="AEY29" s="0"/>
      <c r="AEZ29" s="0"/>
      <c r="AFA29" s="0"/>
      <c r="AFB29" s="0"/>
      <c r="AFC29" s="0"/>
      <c r="AFD29" s="0"/>
      <c r="AFE29" s="0"/>
      <c r="AFF29" s="0"/>
      <c r="AFG29" s="0"/>
      <c r="AFH29" s="0"/>
      <c r="AFI29" s="0"/>
      <c r="AFJ29" s="0"/>
      <c r="AFK29" s="0"/>
      <c r="AFL29" s="0"/>
      <c r="AFM29" s="0"/>
      <c r="AFN29" s="0"/>
      <c r="AFO29" s="0"/>
      <c r="AFP29" s="0"/>
      <c r="AFQ29" s="0"/>
      <c r="AFR29" s="0"/>
      <c r="AFS29" s="0"/>
      <c r="AFT29" s="0"/>
      <c r="AFU29" s="0"/>
      <c r="AFV29" s="0"/>
      <c r="AFW29" s="0"/>
      <c r="AFX29" s="0"/>
      <c r="AFY29" s="0"/>
      <c r="AFZ29" s="0"/>
      <c r="AGA29" s="0"/>
      <c r="AGB29" s="0"/>
      <c r="AGC29" s="0"/>
      <c r="AGD29" s="0"/>
      <c r="AGE29" s="0"/>
      <c r="AGF29" s="0"/>
      <c r="AGG29" s="0"/>
      <c r="AGH29" s="0"/>
      <c r="AGI29" s="0"/>
      <c r="AGJ29" s="0"/>
      <c r="AGK29" s="0"/>
      <c r="AGL29" s="0"/>
      <c r="AGM29" s="0"/>
      <c r="AGN29" s="0"/>
      <c r="AGO29" s="0"/>
      <c r="AGP29" s="0"/>
      <c r="AGQ29" s="0"/>
      <c r="AGR29" s="0"/>
      <c r="AGS29" s="0"/>
      <c r="AGT29" s="0"/>
      <c r="AGU29" s="0"/>
      <c r="AGV29" s="0"/>
      <c r="AGW29" s="0"/>
      <c r="AGX29" s="0"/>
      <c r="AGY29" s="0"/>
      <c r="AGZ29" s="0"/>
      <c r="AHA29" s="0"/>
      <c r="AHB29" s="0"/>
      <c r="AHC29" s="0"/>
      <c r="AHD29" s="0"/>
      <c r="AHE29" s="0"/>
      <c r="AHF29" s="0"/>
      <c r="AHG29" s="0"/>
      <c r="AHH29" s="0"/>
      <c r="AHI29" s="0"/>
      <c r="AHJ29" s="0"/>
      <c r="AHK29" s="0"/>
      <c r="AHL29" s="0"/>
      <c r="AHM29" s="0"/>
      <c r="AHN29" s="0"/>
      <c r="AHO29" s="0"/>
      <c r="AHP29" s="0"/>
      <c r="AHQ29" s="0"/>
      <c r="AHR29" s="0"/>
      <c r="AHS29" s="0"/>
      <c r="AHT29" s="0"/>
      <c r="AHU29" s="0"/>
      <c r="AHV29" s="0"/>
      <c r="AHW29" s="0"/>
      <c r="AHX29" s="0"/>
      <c r="AHY29" s="0"/>
      <c r="AHZ29" s="0"/>
      <c r="AIA29" s="0"/>
      <c r="AIB29" s="0"/>
      <c r="AIC29" s="0"/>
      <c r="AID29" s="0"/>
      <c r="AIE29" s="0"/>
      <c r="AIF29" s="0"/>
      <c r="AIG29" s="0"/>
      <c r="AIH29" s="0"/>
      <c r="AII29" s="0"/>
      <c r="AIJ29" s="0"/>
      <c r="AIK29" s="0"/>
      <c r="AIL29" s="0"/>
      <c r="AIM29" s="0"/>
      <c r="AIN29" s="0"/>
      <c r="AIO29" s="0"/>
      <c r="AIP29" s="0"/>
      <c r="AIQ29" s="0"/>
      <c r="AIR29" s="0"/>
      <c r="AIS29" s="0"/>
      <c r="AIT29" s="0"/>
      <c r="AIU29" s="0"/>
      <c r="AIV29" s="0"/>
      <c r="AIW29" s="0"/>
      <c r="AIX29" s="0"/>
      <c r="AIY29" s="0"/>
      <c r="AIZ29" s="0"/>
      <c r="AJA29" s="0"/>
      <c r="AJB29" s="0"/>
      <c r="AJC29" s="0"/>
      <c r="AJD29" s="0"/>
      <c r="AJE29" s="0"/>
      <c r="AJF29" s="0"/>
      <c r="AJG29" s="0"/>
      <c r="AJH29" s="0"/>
      <c r="AJI29" s="0"/>
      <c r="AJJ29" s="0"/>
      <c r="AJK29" s="0"/>
      <c r="AJL29" s="0"/>
      <c r="AJM29" s="0"/>
      <c r="AJN29" s="0"/>
      <c r="AJO29" s="0"/>
      <c r="AJP29" s="0"/>
      <c r="AJQ29" s="0"/>
      <c r="AJR29" s="0"/>
      <c r="AJS29" s="0"/>
      <c r="AJT29" s="0"/>
      <c r="AJU29" s="0"/>
      <c r="AJV29" s="0"/>
      <c r="AJW29" s="0"/>
      <c r="AJX29" s="0"/>
      <c r="AJY29" s="0"/>
      <c r="AJZ29" s="0"/>
      <c r="AKA29" s="0"/>
      <c r="AKB29" s="0"/>
      <c r="AKC29" s="0"/>
      <c r="AKD29" s="0"/>
      <c r="AKE29" s="0"/>
      <c r="AKF29" s="0"/>
      <c r="AKG29" s="0"/>
      <c r="AKH29" s="0"/>
      <c r="AKI29" s="0"/>
      <c r="AKJ29" s="0"/>
      <c r="AKK29" s="0"/>
      <c r="AKL29" s="0"/>
      <c r="AKM29" s="0"/>
      <c r="AKN29" s="0"/>
      <c r="AKO29" s="0"/>
      <c r="AKP29" s="0"/>
      <c r="AKQ29" s="0"/>
      <c r="AKR29" s="0"/>
      <c r="AKS29" s="0"/>
      <c r="AKT29" s="0"/>
      <c r="AKU29" s="0"/>
      <c r="AKV29" s="0"/>
      <c r="AKW29" s="0"/>
      <c r="AKX29" s="0"/>
      <c r="AKY29" s="0"/>
      <c r="AKZ29" s="0"/>
      <c r="ALA29" s="0"/>
      <c r="ALB29" s="0"/>
      <c r="ALC29" s="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s="21" customFormat="true" ht="21.95" hidden="false" customHeight="true" outlineLevel="0" collapsed="false">
      <c r="A30" s="138"/>
      <c r="B30" s="138"/>
      <c r="C30" s="139"/>
      <c r="D30" s="139"/>
      <c r="E30" s="140"/>
      <c r="F30" s="140"/>
      <c r="G30" s="141"/>
      <c r="H30" s="141"/>
      <c r="I30" s="140"/>
      <c r="J30" s="140"/>
      <c r="K30" s="140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3"/>
      <c r="Z30" s="20"/>
      <c r="AA30" s="20"/>
      <c r="AB30" s="20"/>
      <c r="AC30" s="20"/>
      <c r="AEC30" s="0"/>
      <c r="AED30" s="0"/>
      <c r="AEE30" s="0"/>
      <c r="AEF30" s="0"/>
      <c r="AEG30" s="0"/>
      <c r="AEH30" s="0"/>
      <c r="AEI30" s="0"/>
      <c r="AEJ30" s="0"/>
      <c r="AEK30" s="0"/>
      <c r="AEL30" s="0"/>
      <c r="AEM30" s="0"/>
      <c r="AEN30" s="0"/>
      <c r="AEO30" s="0"/>
      <c r="AEP30" s="0"/>
      <c r="AEQ30" s="0"/>
      <c r="AER30" s="0"/>
      <c r="AES30" s="0"/>
      <c r="AET30" s="0"/>
      <c r="AEU30" s="0"/>
      <c r="AEV30" s="0"/>
      <c r="AEW30" s="0"/>
      <c r="AEX30" s="0"/>
      <c r="AEY30" s="0"/>
      <c r="AEZ30" s="0"/>
      <c r="AFA30" s="0"/>
      <c r="AFB30" s="0"/>
      <c r="AFC30" s="0"/>
      <c r="AFD30" s="0"/>
      <c r="AFE30" s="0"/>
      <c r="AFF30" s="0"/>
      <c r="AFG30" s="0"/>
      <c r="AFH30" s="0"/>
      <c r="AFI30" s="0"/>
      <c r="AFJ30" s="0"/>
      <c r="AFK30" s="0"/>
      <c r="AFL30" s="0"/>
      <c r="AFM30" s="0"/>
      <c r="AFN30" s="0"/>
      <c r="AFO30" s="0"/>
      <c r="AFP30" s="0"/>
      <c r="AFQ30" s="0"/>
      <c r="AFR30" s="0"/>
      <c r="AFS30" s="0"/>
      <c r="AFT30" s="0"/>
      <c r="AFU30" s="0"/>
      <c r="AFV30" s="0"/>
      <c r="AFW30" s="0"/>
      <c r="AFX30" s="0"/>
      <c r="AFY30" s="0"/>
      <c r="AFZ30" s="0"/>
      <c r="AGA30" s="0"/>
      <c r="AGB30" s="0"/>
      <c r="AGC30" s="0"/>
      <c r="AGD30" s="0"/>
      <c r="AGE30" s="0"/>
      <c r="AGF30" s="0"/>
      <c r="AGG30" s="0"/>
      <c r="AGH30" s="0"/>
      <c r="AGI30" s="0"/>
      <c r="AGJ30" s="0"/>
      <c r="AGK30" s="0"/>
      <c r="AGL30" s="0"/>
      <c r="AGM30" s="0"/>
      <c r="AGN30" s="0"/>
      <c r="AGO30" s="0"/>
      <c r="AGP30" s="0"/>
      <c r="AGQ30" s="0"/>
      <c r="AGR30" s="0"/>
      <c r="AGS30" s="0"/>
      <c r="AGT30" s="0"/>
      <c r="AGU30" s="0"/>
      <c r="AGV30" s="0"/>
      <c r="AGW30" s="0"/>
      <c r="AGX30" s="0"/>
      <c r="AGY30" s="0"/>
      <c r="AGZ30" s="0"/>
      <c r="AHA30" s="0"/>
      <c r="AHB30" s="0"/>
      <c r="AHC30" s="0"/>
      <c r="AHD30" s="0"/>
      <c r="AHE30" s="0"/>
      <c r="AHF30" s="0"/>
      <c r="AHG30" s="0"/>
      <c r="AHH30" s="0"/>
      <c r="AHI30" s="0"/>
      <c r="AHJ30" s="0"/>
      <c r="AHK30" s="0"/>
      <c r="AHL30" s="0"/>
      <c r="AHM30" s="0"/>
      <c r="AHN30" s="0"/>
      <c r="AHO30" s="0"/>
      <c r="AHP30" s="0"/>
      <c r="AHQ30" s="0"/>
      <c r="AHR30" s="0"/>
      <c r="AHS30" s="0"/>
      <c r="AHT30" s="0"/>
      <c r="AHU30" s="0"/>
      <c r="AHV30" s="0"/>
      <c r="AHW30" s="0"/>
      <c r="AHX30" s="0"/>
      <c r="AHY30" s="0"/>
      <c r="AHZ30" s="0"/>
      <c r="AIA30" s="0"/>
      <c r="AIB30" s="0"/>
      <c r="AIC30" s="0"/>
      <c r="AID30" s="0"/>
      <c r="AIE30" s="0"/>
      <c r="AIF30" s="0"/>
      <c r="AIG30" s="0"/>
      <c r="AIH30" s="0"/>
      <c r="AII30" s="0"/>
      <c r="AIJ30" s="0"/>
      <c r="AIK30" s="0"/>
      <c r="AIL30" s="0"/>
      <c r="AIM30" s="0"/>
      <c r="AIN30" s="0"/>
      <c r="AIO30" s="0"/>
      <c r="AIP30" s="0"/>
      <c r="AIQ30" s="0"/>
      <c r="AIR30" s="0"/>
      <c r="AIS30" s="0"/>
      <c r="AIT30" s="0"/>
      <c r="AIU30" s="0"/>
      <c r="AIV30" s="0"/>
      <c r="AIW30" s="0"/>
      <c r="AIX30" s="0"/>
      <c r="AIY30" s="0"/>
      <c r="AIZ30" s="0"/>
      <c r="AJA30" s="0"/>
      <c r="AJB30" s="0"/>
      <c r="AJC30" s="0"/>
      <c r="AJD30" s="0"/>
      <c r="AJE30" s="0"/>
      <c r="AJF30" s="0"/>
      <c r="AJG30" s="0"/>
      <c r="AJH30" s="0"/>
      <c r="AJI30" s="0"/>
      <c r="AJJ30" s="0"/>
      <c r="AJK30" s="0"/>
      <c r="AJL30" s="0"/>
      <c r="AJM30" s="0"/>
      <c r="AJN30" s="0"/>
      <c r="AJO30" s="0"/>
      <c r="AJP30" s="0"/>
      <c r="AJQ30" s="0"/>
      <c r="AJR30" s="0"/>
      <c r="AJS30" s="0"/>
      <c r="AJT30" s="0"/>
      <c r="AJU30" s="0"/>
      <c r="AJV30" s="0"/>
      <c r="AJW30" s="0"/>
      <c r="AJX30" s="0"/>
      <c r="AJY30" s="0"/>
      <c r="AJZ30" s="0"/>
      <c r="AKA30" s="0"/>
      <c r="AKB30" s="0"/>
      <c r="AKC30" s="0"/>
      <c r="AKD30" s="0"/>
      <c r="AKE30" s="0"/>
      <c r="AKF30" s="0"/>
      <c r="AKG30" s="0"/>
      <c r="AKH30" s="0"/>
      <c r="AKI30" s="0"/>
      <c r="AKJ30" s="0"/>
      <c r="AKK30" s="0"/>
      <c r="AKL30" s="0"/>
      <c r="AKM30" s="0"/>
      <c r="AKN30" s="0"/>
      <c r="AKO30" s="0"/>
      <c r="AKP30" s="0"/>
      <c r="AKQ30" s="0"/>
      <c r="AKR30" s="0"/>
      <c r="AKS30" s="0"/>
      <c r="AKT30" s="0"/>
      <c r="AKU30" s="0"/>
      <c r="AKV30" s="0"/>
      <c r="AKW30" s="0"/>
      <c r="AKX30" s="0"/>
      <c r="AKY30" s="0"/>
      <c r="AKZ30" s="0"/>
      <c r="ALA30" s="0"/>
      <c r="ALB30" s="0"/>
      <c r="ALC30" s="0"/>
      <c r="ALD30" s="0"/>
      <c r="ALE30" s="0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s="21" customFormat="true" ht="21.95" hidden="false" customHeight="true" outlineLevel="0" collapsed="false">
      <c r="A31" s="138"/>
      <c r="B31" s="138"/>
      <c r="C31" s="139"/>
      <c r="D31" s="139"/>
      <c r="E31" s="140"/>
      <c r="F31" s="140"/>
      <c r="G31" s="141"/>
      <c r="H31" s="141"/>
      <c r="I31" s="140"/>
      <c r="J31" s="140"/>
      <c r="K31" s="140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3"/>
      <c r="Z31" s="20"/>
      <c r="AA31" s="20"/>
      <c r="AB31" s="20"/>
      <c r="AC31" s="20"/>
      <c r="AEC31" s="0"/>
      <c r="AED31" s="0"/>
      <c r="AEE31" s="0"/>
      <c r="AEF31" s="0"/>
      <c r="AEG31" s="0"/>
      <c r="AEH31" s="0"/>
      <c r="AEI31" s="0"/>
      <c r="AEJ31" s="0"/>
      <c r="AEK31" s="0"/>
      <c r="AEL31" s="0"/>
      <c r="AEM31" s="0"/>
      <c r="AEN31" s="0"/>
      <c r="AEO31" s="0"/>
      <c r="AEP31" s="0"/>
      <c r="AEQ31" s="0"/>
      <c r="AER31" s="0"/>
      <c r="AES31" s="0"/>
      <c r="AET31" s="0"/>
      <c r="AEU31" s="0"/>
      <c r="AEV31" s="0"/>
      <c r="AEW31" s="0"/>
      <c r="AEX31" s="0"/>
      <c r="AEY31" s="0"/>
      <c r="AEZ31" s="0"/>
      <c r="AFA31" s="0"/>
      <c r="AFB31" s="0"/>
      <c r="AFC31" s="0"/>
      <c r="AFD31" s="0"/>
      <c r="AFE31" s="0"/>
      <c r="AFF31" s="0"/>
      <c r="AFG31" s="0"/>
      <c r="AFH31" s="0"/>
      <c r="AFI31" s="0"/>
      <c r="AFJ31" s="0"/>
      <c r="AFK31" s="0"/>
      <c r="AFL31" s="0"/>
      <c r="AFM31" s="0"/>
      <c r="AFN31" s="0"/>
      <c r="AFO31" s="0"/>
      <c r="AFP31" s="0"/>
      <c r="AFQ31" s="0"/>
      <c r="AFR31" s="0"/>
      <c r="AFS31" s="0"/>
      <c r="AFT31" s="0"/>
      <c r="AFU31" s="0"/>
      <c r="AFV31" s="0"/>
      <c r="AFW31" s="0"/>
      <c r="AFX31" s="0"/>
      <c r="AFY31" s="0"/>
      <c r="AFZ31" s="0"/>
      <c r="AGA31" s="0"/>
      <c r="AGB31" s="0"/>
      <c r="AGC31" s="0"/>
      <c r="AGD31" s="0"/>
      <c r="AGE31" s="0"/>
      <c r="AGF31" s="0"/>
      <c r="AGG31" s="0"/>
      <c r="AGH31" s="0"/>
      <c r="AGI31" s="0"/>
      <c r="AGJ31" s="0"/>
      <c r="AGK31" s="0"/>
      <c r="AGL31" s="0"/>
      <c r="AGM31" s="0"/>
      <c r="AGN31" s="0"/>
      <c r="AGO31" s="0"/>
      <c r="AGP31" s="0"/>
      <c r="AGQ31" s="0"/>
      <c r="AGR31" s="0"/>
      <c r="AGS31" s="0"/>
      <c r="AGT31" s="0"/>
      <c r="AGU31" s="0"/>
      <c r="AGV31" s="0"/>
      <c r="AGW31" s="0"/>
      <c r="AGX31" s="0"/>
      <c r="AGY31" s="0"/>
      <c r="AGZ31" s="0"/>
      <c r="AHA31" s="0"/>
      <c r="AHB31" s="0"/>
      <c r="AHC31" s="0"/>
      <c r="AHD31" s="0"/>
      <c r="AHE31" s="0"/>
      <c r="AHF31" s="0"/>
      <c r="AHG31" s="0"/>
      <c r="AHH31" s="0"/>
      <c r="AHI31" s="0"/>
      <c r="AHJ31" s="0"/>
      <c r="AHK31" s="0"/>
      <c r="AHL31" s="0"/>
      <c r="AHM31" s="0"/>
      <c r="AHN31" s="0"/>
      <c r="AHO31" s="0"/>
      <c r="AHP31" s="0"/>
      <c r="AHQ31" s="0"/>
      <c r="AHR31" s="0"/>
      <c r="AHS31" s="0"/>
      <c r="AHT31" s="0"/>
      <c r="AHU31" s="0"/>
      <c r="AHV31" s="0"/>
      <c r="AHW31" s="0"/>
      <c r="AHX31" s="0"/>
      <c r="AHY31" s="0"/>
      <c r="AHZ31" s="0"/>
      <c r="AIA31" s="0"/>
      <c r="AIB31" s="0"/>
      <c r="AIC31" s="0"/>
      <c r="AID31" s="0"/>
      <c r="AIE31" s="0"/>
      <c r="AIF31" s="0"/>
      <c r="AIG31" s="0"/>
      <c r="AIH31" s="0"/>
      <c r="AII31" s="0"/>
      <c r="AIJ31" s="0"/>
      <c r="AIK31" s="0"/>
      <c r="AIL31" s="0"/>
      <c r="AIM31" s="0"/>
      <c r="AIN31" s="0"/>
      <c r="AIO31" s="0"/>
      <c r="AIP31" s="0"/>
      <c r="AIQ31" s="0"/>
      <c r="AIR31" s="0"/>
      <c r="AIS31" s="0"/>
      <c r="AIT31" s="0"/>
      <c r="AIU31" s="0"/>
      <c r="AIV31" s="0"/>
      <c r="AIW31" s="0"/>
      <c r="AIX31" s="0"/>
      <c r="AIY31" s="0"/>
      <c r="AIZ31" s="0"/>
      <c r="AJA31" s="0"/>
      <c r="AJB31" s="0"/>
      <c r="AJC31" s="0"/>
      <c r="AJD31" s="0"/>
      <c r="AJE31" s="0"/>
      <c r="AJF31" s="0"/>
      <c r="AJG31" s="0"/>
      <c r="AJH31" s="0"/>
      <c r="AJI31" s="0"/>
      <c r="AJJ31" s="0"/>
      <c r="AJK31" s="0"/>
      <c r="AJL31" s="0"/>
      <c r="AJM31" s="0"/>
      <c r="AJN31" s="0"/>
      <c r="AJO31" s="0"/>
      <c r="AJP31" s="0"/>
      <c r="AJQ31" s="0"/>
      <c r="AJR31" s="0"/>
      <c r="AJS31" s="0"/>
      <c r="AJT31" s="0"/>
      <c r="AJU31" s="0"/>
      <c r="AJV31" s="0"/>
      <c r="AJW31" s="0"/>
      <c r="AJX31" s="0"/>
      <c r="AJY31" s="0"/>
      <c r="AJZ31" s="0"/>
      <c r="AKA31" s="0"/>
      <c r="AKB31" s="0"/>
      <c r="AKC31" s="0"/>
      <c r="AKD31" s="0"/>
      <c r="AKE31" s="0"/>
      <c r="AKF31" s="0"/>
      <c r="AKG31" s="0"/>
      <c r="AKH31" s="0"/>
      <c r="AKI31" s="0"/>
      <c r="AKJ31" s="0"/>
      <c r="AKK31" s="0"/>
      <c r="AKL31" s="0"/>
      <c r="AKM31" s="0"/>
      <c r="AKN31" s="0"/>
      <c r="AKO31" s="0"/>
      <c r="AKP31" s="0"/>
      <c r="AKQ31" s="0"/>
      <c r="AKR31" s="0"/>
      <c r="AKS31" s="0"/>
      <c r="AKT31" s="0"/>
      <c r="AKU31" s="0"/>
      <c r="AKV31" s="0"/>
      <c r="AKW31" s="0"/>
      <c r="AKX31" s="0"/>
      <c r="AKY31" s="0"/>
      <c r="AKZ31" s="0"/>
      <c r="ALA31" s="0"/>
      <c r="ALB31" s="0"/>
      <c r="ALC31" s="0"/>
      <c r="ALD31" s="0"/>
      <c r="ALE31" s="0"/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s="21" customFormat="true" ht="21.95" hidden="false" customHeight="true" outlineLevel="0" collapsed="false">
      <c r="A32" s="138"/>
      <c r="B32" s="138"/>
      <c r="C32" s="139"/>
      <c r="D32" s="139"/>
      <c r="E32" s="140"/>
      <c r="F32" s="140"/>
      <c r="G32" s="141"/>
      <c r="H32" s="141"/>
      <c r="I32" s="140"/>
      <c r="J32" s="140"/>
      <c r="K32" s="140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3"/>
      <c r="Z32" s="20"/>
      <c r="AA32" s="20"/>
      <c r="AB32" s="20"/>
      <c r="AC32" s="20"/>
      <c r="AEC32" s="0"/>
      <c r="AED32" s="0"/>
      <c r="AEE32" s="0"/>
      <c r="AEF32" s="0"/>
      <c r="AEG32" s="0"/>
      <c r="AEH32" s="0"/>
      <c r="AEI32" s="0"/>
      <c r="AEJ32" s="0"/>
      <c r="AEK32" s="0"/>
      <c r="AEL32" s="0"/>
      <c r="AEM32" s="0"/>
      <c r="AEN32" s="0"/>
      <c r="AEO32" s="0"/>
      <c r="AEP32" s="0"/>
      <c r="AEQ32" s="0"/>
      <c r="AER32" s="0"/>
      <c r="AES32" s="0"/>
      <c r="AET32" s="0"/>
      <c r="AEU32" s="0"/>
      <c r="AEV32" s="0"/>
      <c r="AEW32" s="0"/>
      <c r="AEX32" s="0"/>
      <c r="AEY32" s="0"/>
      <c r="AEZ32" s="0"/>
      <c r="AFA32" s="0"/>
      <c r="AFB32" s="0"/>
      <c r="AFC32" s="0"/>
      <c r="AFD32" s="0"/>
      <c r="AFE32" s="0"/>
      <c r="AFF32" s="0"/>
      <c r="AFG32" s="0"/>
      <c r="AFH32" s="0"/>
      <c r="AFI32" s="0"/>
      <c r="AFJ32" s="0"/>
      <c r="AFK32" s="0"/>
      <c r="AFL32" s="0"/>
      <c r="AFM32" s="0"/>
      <c r="AFN32" s="0"/>
      <c r="AFO32" s="0"/>
      <c r="AFP32" s="0"/>
      <c r="AFQ32" s="0"/>
      <c r="AFR32" s="0"/>
      <c r="AFS32" s="0"/>
      <c r="AFT32" s="0"/>
      <c r="AFU32" s="0"/>
      <c r="AFV32" s="0"/>
      <c r="AFW32" s="0"/>
      <c r="AFX32" s="0"/>
      <c r="AFY32" s="0"/>
      <c r="AFZ32" s="0"/>
      <c r="AGA32" s="0"/>
      <c r="AGB32" s="0"/>
      <c r="AGC32" s="0"/>
      <c r="AGD32" s="0"/>
      <c r="AGE32" s="0"/>
      <c r="AGF32" s="0"/>
      <c r="AGG32" s="0"/>
      <c r="AGH32" s="0"/>
      <c r="AGI32" s="0"/>
      <c r="AGJ32" s="0"/>
      <c r="AGK32" s="0"/>
      <c r="AGL32" s="0"/>
      <c r="AGM32" s="0"/>
      <c r="AGN32" s="0"/>
      <c r="AGO32" s="0"/>
      <c r="AGP32" s="0"/>
      <c r="AGQ32" s="0"/>
      <c r="AGR32" s="0"/>
      <c r="AGS32" s="0"/>
      <c r="AGT32" s="0"/>
      <c r="AGU32" s="0"/>
      <c r="AGV32" s="0"/>
      <c r="AGW32" s="0"/>
      <c r="AGX32" s="0"/>
      <c r="AGY32" s="0"/>
      <c r="AGZ32" s="0"/>
      <c r="AHA32" s="0"/>
      <c r="AHB32" s="0"/>
      <c r="AHC32" s="0"/>
      <c r="AHD32" s="0"/>
      <c r="AHE32" s="0"/>
      <c r="AHF32" s="0"/>
      <c r="AHG32" s="0"/>
      <c r="AHH32" s="0"/>
      <c r="AHI32" s="0"/>
      <c r="AHJ32" s="0"/>
      <c r="AHK32" s="0"/>
      <c r="AHL32" s="0"/>
      <c r="AHM32" s="0"/>
      <c r="AHN32" s="0"/>
      <c r="AHO32" s="0"/>
      <c r="AHP32" s="0"/>
      <c r="AHQ32" s="0"/>
      <c r="AHR32" s="0"/>
      <c r="AHS32" s="0"/>
      <c r="AHT32" s="0"/>
      <c r="AHU32" s="0"/>
      <c r="AHV32" s="0"/>
      <c r="AHW32" s="0"/>
      <c r="AHX32" s="0"/>
      <c r="AHY32" s="0"/>
      <c r="AHZ32" s="0"/>
      <c r="AIA32" s="0"/>
      <c r="AIB32" s="0"/>
      <c r="AIC32" s="0"/>
      <c r="AID32" s="0"/>
      <c r="AIE32" s="0"/>
      <c r="AIF32" s="0"/>
      <c r="AIG32" s="0"/>
      <c r="AIH32" s="0"/>
      <c r="AII32" s="0"/>
      <c r="AIJ32" s="0"/>
      <c r="AIK32" s="0"/>
      <c r="AIL32" s="0"/>
      <c r="AIM32" s="0"/>
      <c r="AIN32" s="0"/>
      <c r="AIO32" s="0"/>
      <c r="AIP32" s="0"/>
      <c r="AIQ32" s="0"/>
      <c r="AIR32" s="0"/>
      <c r="AIS32" s="0"/>
      <c r="AIT32" s="0"/>
      <c r="AIU32" s="0"/>
      <c r="AIV32" s="0"/>
      <c r="AIW32" s="0"/>
      <c r="AIX32" s="0"/>
      <c r="AIY32" s="0"/>
      <c r="AIZ32" s="0"/>
      <c r="AJA32" s="0"/>
      <c r="AJB32" s="0"/>
      <c r="AJC32" s="0"/>
      <c r="AJD32" s="0"/>
      <c r="AJE32" s="0"/>
      <c r="AJF32" s="0"/>
      <c r="AJG32" s="0"/>
      <c r="AJH32" s="0"/>
      <c r="AJI32" s="0"/>
      <c r="AJJ32" s="0"/>
      <c r="AJK32" s="0"/>
      <c r="AJL32" s="0"/>
      <c r="AJM32" s="0"/>
      <c r="AJN32" s="0"/>
      <c r="AJO32" s="0"/>
      <c r="AJP32" s="0"/>
      <c r="AJQ32" s="0"/>
      <c r="AJR32" s="0"/>
      <c r="AJS32" s="0"/>
      <c r="AJT32" s="0"/>
      <c r="AJU32" s="0"/>
      <c r="AJV32" s="0"/>
      <c r="AJW32" s="0"/>
      <c r="AJX32" s="0"/>
      <c r="AJY32" s="0"/>
      <c r="AJZ32" s="0"/>
      <c r="AKA32" s="0"/>
      <c r="AKB32" s="0"/>
      <c r="AKC32" s="0"/>
      <c r="AKD32" s="0"/>
      <c r="AKE32" s="0"/>
      <c r="AKF32" s="0"/>
      <c r="AKG32" s="0"/>
      <c r="AKH32" s="0"/>
      <c r="AKI32" s="0"/>
      <c r="AKJ32" s="0"/>
      <c r="AKK32" s="0"/>
      <c r="AKL32" s="0"/>
      <c r="AKM32" s="0"/>
      <c r="AKN32" s="0"/>
      <c r="AKO32" s="0"/>
      <c r="AKP32" s="0"/>
      <c r="AKQ32" s="0"/>
      <c r="AKR32" s="0"/>
      <c r="AKS32" s="0"/>
      <c r="AKT32" s="0"/>
      <c r="AKU32" s="0"/>
      <c r="AKV32" s="0"/>
      <c r="AKW32" s="0"/>
      <c r="AKX32" s="0"/>
      <c r="AKY32" s="0"/>
      <c r="AKZ32" s="0"/>
      <c r="ALA32" s="0"/>
      <c r="ALB32" s="0"/>
      <c r="ALC32" s="0"/>
      <c r="ALD32" s="0"/>
      <c r="ALE32" s="0"/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s="21" customFormat="true" ht="21.95" hidden="false" customHeight="true" outlineLevel="0" collapsed="false">
      <c r="A33" s="138"/>
      <c r="B33" s="138"/>
      <c r="C33" s="139"/>
      <c r="D33" s="139"/>
      <c r="E33" s="140"/>
      <c r="F33" s="140"/>
      <c r="G33" s="141"/>
      <c r="H33" s="141"/>
      <c r="I33" s="140"/>
      <c r="J33" s="140"/>
      <c r="K33" s="140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3"/>
      <c r="Z33" s="20"/>
      <c r="AA33" s="20"/>
      <c r="AB33" s="20"/>
      <c r="AC33" s="20"/>
      <c r="AEC33" s="0"/>
      <c r="AED33" s="0"/>
      <c r="AEE33" s="0"/>
      <c r="AEF33" s="0"/>
      <c r="AEG33" s="0"/>
      <c r="AEH33" s="0"/>
      <c r="AEI33" s="0"/>
      <c r="AEJ33" s="0"/>
      <c r="AEK33" s="0"/>
      <c r="AEL33" s="0"/>
      <c r="AEM33" s="0"/>
      <c r="AEN33" s="0"/>
      <c r="AEO33" s="0"/>
      <c r="AEP33" s="0"/>
      <c r="AEQ33" s="0"/>
      <c r="AER33" s="0"/>
      <c r="AES33" s="0"/>
      <c r="AET33" s="0"/>
      <c r="AEU33" s="0"/>
      <c r="AEV33" s="0"/>
      <c r="AEW33" s="0"/>
      <c r="AEX33" s="0"/>
      <c r="AEY33" s="0"/>
      <c r="AEZ33" s="0"/>
      <c r="AFA33" s="0"/>
      <c r="AFB33" s="0"/>
      <c r="AFC33" s="0"/>
      <c r="AFD33" s="0"/>
      <c r="AFE33" s="0"/>
      <c r="AFF33" s="0"/>
      <c r="AFG33" s="0"/>
      <c r="AFH33" s="0"/>
      <c r="AFI33" s="0"/>
      <c r="AFJ33" s="0"/>
      <c r="AFK33" s="0"/>
      <c r="AFL33" s="0"/>
      <c r="AFM33" s="0"/>
      <c r="AFN33" s="0"/>
      <c r="AFO33" s="0"/>
      <c r="AFP33" s="0"/>
      <c r="AFQ33" s="0"/>
      <c r="AFR33" s="0"/>
      <c r="AFS33" s="0"/>
      <c r="AFT33" s="0"/>
      <c r="AFU33" s="0"/>
      <c r="AFV33" s="0"/>
      <c r="AFW33" s="0"/>
      <c r="AFX33" s="0"/>
      <c r="AFY33" s="0"/>
      <c r="AFZ33" s="0"/>
      <c r="AGA33" s="0"/>
      <c r="AGB33" s="0"/>
      <c r="AGC33" s="0"/>
      <c r="AGD33" s="0"/>
      <c r="AGE33" s="0"/>
      <c r="AGF33" s="0"/>
      <c r="AGG33" s="0"/>
      <c r="AGH33" s="0"/>
      <c r="AGI33" s="0"/>
      <c r="AGJ33" s="0"/>
      <c r="AGK33" s="0"/>
      <c r="AGL33" s="0"/>
      <c r="AGM33" s="0"/>
      <c r="AGN33" s="0"/>
      <c r="AGO33" s="0"/>
      <c r="AGP33" s="0"/>
      <c r="AGQ33" s="0"/>
      <c r="AGR33" s="0"/>
      <c r="AGS33" s="0"/>
      <c r="AGT33" s="0"/>
      <c r="AGU33" s="0"/>
      <c r="AGV33" s="0"/>
      <c r="AGW33" s="0"/>
      <c r="AGX33" s="0"/>
      <c r="AGY33" s="0"/>
      <c r="AGZ33" s="0"/>
      <c r="AHA33" s="0"/>
      <c r="AHB33" s="0"/>
      <c r="AHC33" s="0"/>
      <c r="AHD33" s="0"/>
      <c r="AHE33" s="0"/>
      <c r="AHF33" s="0"/>
      <c r="AHG33" s="0"/>
      <c r="AHH33" s="0"/>
      <c r="AHI33" s="0"/>
      <c r="AHJ33" s="0"/>
      <c r="AHK33" s="0"/>
      <c r="AHL33" s="0"/>
      <c r="AHM33" s="0"/>
      <c r="AHN33" s="0"/>
      <c r="AHO33" s="0"/>
      <c r="AHP33" s="0"/>
      <c r="AHQ33" s="0"/>
      <c r="AHR33" s="0"/>
      <c r="AHS33" s="0"/>
      <c r="AHT33" s="0"/>
      <c r="AHU33" s="0"/>
      <c r="AHV33" s="0"/>
      <c r="AHW33" s="0"/>
      <c r="AHX33" s="0"/>
      <c r="AHY33" s="0"/>
      <c r="AHZ33" s="0"/>
      <c r="AIA33" s="0"/>
      <c r="AIB33" s="0"/>
      <c r="AIC33" s="0"/>
      <c r="AID33" s="0"/>
      <c r="AIE33" s="0"/>
      <c r="AIF33" s="0"/>
      <c r="AIG33" s="0"/>
      <c r="AIH33" s="0"/>
      <c r="AII33" s="0"/>
      <c r="AIJ33" s="0"/>
      <c r="AIK33" s="0"/>
      <c r="AIL33" s="0"/>
      <c r="AIM33" s="0"/>
      <c r="AIN33" s="0"/>
      <c r="AIO33" s="0"/>
      <c r="AIP33" s="0"/>
      <c r="AIQ33" s="0"/>
      <c r="AIR33" s="0"/>
      <c r="AIS33" s="0"/>
      <c r="AIT33" s="0"/>
      <c r="AIU33" s="0"/>
      <c r="AIV33" s="0"/>
      <c r="AIW33" s="0"/>
      <c r="AIX33" s="0"/>
      <c r="AIY33" s="0"/>
      <c r="AIZ33" s="0"/>
      <c r="AJA33" s="0"/>
      <c r="AJB33" s="0"/>
      <c r="AJC33" s="0"/>
      <c r="AJD33" s="0"/>
      <c r="AJE33" s="0"/>
      <c r="AJF33" s="0"/>
      <c r="AJG33" s="0"/>
      <c r="AJH33" s="0"/>
      <c r="AJI33" s="0"/>
      <c r="AJJ33" s="0"/>
      <c r="AJK33" s="0"/>
      <c r="AJL33" s="0"/>
      <c r="AJM33" s="0"/>
      <c r="AJN33" s="0"/>
      <c r="AJO33" s="0"/>
      <c r="AJP33" s="0"/>
      <c r="AJQ33" s="0"/>
      <c r="AJR33" s="0"/>
      <c r="AJS33" s="0"/>
      <c r="AJT33" s="0"/>
      <c r="AJU33" s="0"/>
      <c r="AJV33" s="0"/>
      <c r="AJW33" s="0"/>
      <c r="AJX33" s="0"/>
      <c r="AJY33" s="0"/>
      <c r="AJZ33" s="0"/>
      <c r="AKA33" s="0"/>
      <c r="AKB33" s="0"/>
      <c r="AKC33" s="0"/>
      <c r="AKD33" s="0"/>
      <c r="AKE33" s="0"/>
      <c r="AKF33" s="0"/>
      <c r="AKG33" s="0"/>
      <c r="AKH33" s="0"/>
      <c r="AKI33" s="0"/>
      <c r="AKJ33" s="0"/>
      <c r="AKK33" s="0"/>
      <c r="AKL33" s="0"/>
      <c r="AKM33" s="0"/>
      <c r="AKN33" s="0"/>
      <c r="AKO33" s="0"/>
      <c r="AKP33" s="0"/>
      <c r="AKQ33" s="0"/>
      <c r="AKR33" s="0"/>
      <c r="AKS33" s="0"/>
      <c r="AKT33" s="0"/>
      <c r="AKU33" s="0"/>
      <c r="AKV33" s="0"/>
      <c r="AKW33" s="0"/>
      <c r="AKX33" s="0"/>
      <c r="AKY33" s="0"/>
      <c r="AKZ33" s="0"/>
      <c r="ALA33" s="0"/>
      <c r="ALB33" s="0"/>
      <c r="ALC33" s="0"/>
      <c r="ALD33" s="0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s="21" customFormat="true" ht="21.95" hidden="false" customHeight="true" outlineLevel="0" collapsed="false">
      <c r="A34" s="138"/>
      <c r="B34" s="138"/>
      <c r="C34" s="139"/>
      <c r="D34" s="139"/>
      <c r="E34" s="140"/>
      <c r="F34" s="140"/>
      <c r="G34" s="141"/>
      <c r="H34" s="141"/>
      <c r="I34" s="140"/>
      <c r="J34" s="140"/>
      <c r="K34" s="140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3"/>
      <c r="Z34" s="20"/>
      <c r="AA34" s="20"/>
      <c r="AB34" s="20"/>
      <c r="AC34" s="20"/>
      <c r="AEC34" s="0"/>
      <c r="AED34" s="0"/>
      <c r="AEE34" s="0"/>
      <c r="AEF34" s="0"/>
      <c r="AEG34" s="0"/>
      <c r="AEH34" s="0"/>
      <c r="AEI34" s="0"/>
      <c r="AEJ34" s="0"/>
      <c r="AEK34" s="0"/>
      <c r="AEL34" s="0"/>
      <c r="AEM34" s="0"/>
      <c r="AEN34" s="0"/>
      <c r="AEO34" s="0"/>
      <c r="AEP34" s="0"/>
      <c r="AEQ34" s="0"/>
      <c r="AER34" s="0"/>
      <c r="AES34" s="0"/>
      <c r="AET34" s="0"/>
      <c r="AEU34" s="0"/>
      <c r="AEV34" s="0"/>
      <c r="AEW34" s="0"/>
      <c r="AEX34" s="0"/>
      <c r="AEY34" s="0"/>
      <c r="AEZ34" s="0"/>
      <c r="AFA34" s="0"/>
      <c r="AFB34" s="0"/>
      <c r="AFC34" s="0"/>
      <c r="AFD34" s="0"/>
      <c r="AFE34" s="0"/>
      <c r="AFF34" s="0"/>
      <c r="AFG34" s="0"/>
      <c r="AFH34" s="0"/>
      <c r="AFI34" s="0"/>
      <c r="AFJ34" s="0"/>
      <c r="AFK34" s="0"/>
      <c r="AFL34" s="0"/>
      <c r="AFM34" s="0"/>
      <c r="AFN34" s="0"/>
      <c r="AFO34" s="0"/>
      <c r="AFP34" s="0"/>
      <c r="AFQ34" s="0"/>
      <c r="AFR34" s="0"/>
      <c r="AFS34" s="0"/>
      <c r="AFT34" s="0"/>
      <c r="AFU34" s="0"/>
      <c r="AFV34" s="0"/>
      <c r="AFW34" s="0"/>
      <c r="AFX34" s="0"/>
      <c r="AFY34" s="0"/>
      <c r="AFZ34" s="0"/>
      <c r="AGA34" s="0"/>
      <c r="AGB34" s="0"/>
      <c r="AGC34" s="0"/>
      <c r="AGD34" s="0"/>
      <c r="AGE34" s="0"/>
      <c r="AGF34" s="0"/>
      <c r="AGG34" s="0"/>
      <c r="AGH34" s="0"/>
      <c r="AGI34" s="0"/>
      <c r="AGJ34" s="0"/>
      <c r="AGK34" s="0"/>
      <c r="AGL34" s="0"/>
      <c r="AGM34" s="0"/>
      <c r="AGN34" s="0"/>
      <c r="AGO34" s="0"/>
      <c r="AGP34" s="0"/>
      <c r="AGQ34" s="0"/>
      <c r="AGR34" s="0"/>
      <c r="AGS34" s="0"/>
      <c r="AGT34" s="0"/>
      <c r="AGU34" s="0"/>
      <c r="AGV34" s="0"/>
      <c r="AGW34" s="0"/>
      <c r="AGX34" s="0"/>
      <c r="AGY34" s="0"/>
      <c r="AGZ34" s="0"/>
      <c r="AHA34" s="0"/>
      <c r="AHB34" s="0"/>
      <c r="AHC34" s="0"/>
      <c r="AHD34" s="0"/>
      <c r="AHE34" s="0"/>
      <c r="AHF34" s="0"/>
      <c r="AHG34" s="0"/>
      <c r="AHH34" s="0"/>
      <c r="AHI34" s="0"/>
      <c r="AHJ34" s="0"/>
      <c r="AHK34" s="0"/>
      <c r="AHL34" s="0"/>
      <c r="AHM34" s="0"/>
      <c r="AHN34" s="0"/>
      <c r="AHO34" s="0"/>
      <c r="AHP34" s="0"/>
      <c r="AHQ34" s="0"/>
      <c r="AHR34" s="0"/>
      <c r="AHS34" s="0"/>
      <c r="AHT34" s="0"/>
      <c r="AHU34" s="0"/>
      <c r="AHV34" s="0"/>
      <c r="AHW34" s="0"/>
      <c r="AHX34" s="0"/>
      <c r="AHY34" s="0"/>
      <c r="AHZ34" s="0"/>
      <c r="AIA34" s="0"/>
      <c r="AIB34" s="0"/>
      <c r="AIC34" s="0"/>
      <c r="AID34" s="0"/>
      <c r="AIE34" s="0"/>
      <c r="AIF34" s="0"/>
      <c r="AIG34" s="0"/>
      <c r="AIH34" s="0"/>
      <c r="AII34" s="0"/>
      <c r="AIJ34" s="0"/>
      <c r="AIK34" s="0"/>
      <c r="AIL34" s="0"/>
      <c r="AIM34" s="0"/>
      <c r="AIN34" s="0"/>
      <c r="AIO34" s="0"/>
      <c r="AIP34" s="0"/>
      <c r="AIQ34" s="0"/>
      <c r="AIR34" s="0"/>
      <c r="AIS34" s="0"/>
      <c r="AIT34" s="0"/>
      <c r="AIU34" s="0"/>
      <c r="AIV34" s="0"/>
      <c r="AIW34" s="0"/>
      <c r="AIX34" s="0"/>
      <c r="AIY34" s="0"/>
      <c r="AIZ34" s="0"/>
      <c r="AJA34" s="0"/>
      <c r="AJB34" s="0"/>
      <c r="AJC34" s="0"/>
      <c r="AJD34" s="0"/>
      <c r="AJE34" s="0"/>
      <c r="AJF34" s="0"/>
      <c r="AJG34" s="0"/>
      <c r="AJH34" s="0"/>
      <c r="AJI34" s="0"/>
      <c r="AJJ34" s="0"/>
      <c r="AJK34" s="0"/>
      <c r="AJL34" s="0"/>
      <c r="AJM34" s="0"/>
      <c r="AJN34" s="0"/>
      <c r="AJO34" s="0"/>
      <c r="AJP34" s="0"/>
      <c r="AJQ34" s="0"/>
      <c r="AJR34" s="0"/>
      <c r="AJS34" s="0"/>
      <c r="AJT34" s="0"/>
      <c r="AJU34" s="0"/>
      <c r="AJV34" s="0"/>
      <c r="AJW34" s="0"/>
      <c r="AJX34" s="0"/>
      <c r="AJY34" s="0"/>
      <c r="AJZ34" s="0"/>
      <c r="AKA34" s="0"/>
      <c r="AKB34" s="0"/>
      <c r="AKC34" s="0"/>
      <c r="AKD34" s="0"/>
      <c r="AKE34" s="0"/>
      <c r="AKF34" s="0"/>
      <c r="AKG34" s="0"/>
      <c r="AKH34" s="0"/>
      <c r="AKI34" s="0"/>
      <c r="AKJ34" s="0"/>
      <c r="AKK34" s="0"/>
      <c r="AKL34" s="0"/>
      <c r="AKM34" s="0"/>
      <c r="AKN34" s="0"/>
      <c r="AKO34" s="0"/>
      <c r="AKP34" s="0"/>
      <c r="AKQ34" s="0"/>
      <c r="AKR34" s="0"/>
      <c r="AKS34" s="0"/>
      <c r="AKT34" s="0"/>
      <c r="AKU34" s="0"/>
      <c r="AKV34" s="0"/>
      <c r="AKW34" s="0"/>
      <c r="AKX34" s="0"/>
      <c r="AKY34" s="0"/>
      <c r="AKZ34" s="0"/>
      <c r="ALA34" s="0"/>
      <c r="ALB34" s="0"/>
      <c r="ALC34" s="0"/>
      <c r="ALD34" s="0"/>
      <c r="ALE34" s="0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s="21" customFormat="true" ht="21.95" hidden="false" customHeight="true" outlineLevel="0" collapsed="false">
      <c r="A35" s="138"/>
      <c r="B35" s="138"/>
      <c r="C35" s="139"/>
      <c r="D35" s="139"/>
      <c r="E35" s="140"/>
      <c r="F35" s="140"/>
      <c r="G35" s="141"/>
      <c r="H35" s="141"/>
      <c r="I35" s="140"/>
      <c r="J35" s="140"/>
      <c r="K35" s="140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3"/>
      <c r="Z35" s="20"/>
      <c r="AA35" s="20"/>
      <c r="AB35" s="20"/>
      <c r="AC35" s="20"/>
      <c r="AEC35" s="0"/>
      <c r="AED35" s="0"/>
      <c r="AEE35" s="0"/>
      <c r="AEF35" s="0"/>
      <c r="AEG35" s="0"/>
      <c r="AEH35" s="0"/>
      <c r="AEI35" s="0"/>
      <c r="AEJ35" s="0"/>
      <c r="AEK35" s="0"/>
      <c r="AEL35" s="0"/>
      <c r="AEM35" s="0"/>
      <c r="AEN35" s="0"/>
      <c r="AEO35" s="0"/>
      <c r="AEP35" s="0"/>
      <c r="AEQ35" s="0"/>
      <c r="AER35" s="0"/>
      <c r="AES35" s="0"/>
      <c r="AET35" s="0"/>
      <c r="AEU35" s="0"/>
      <c r="AEV35" s="0"/>
      <c r="AEW35" s="0"/>
      <c r="AEX35" s="0"/>
      <c r="AEY35" s="0"/>
      <c r="AEZ35" s="0"/>
      <c r="AFA35" s="0"/>
      <c r="AFB35" s="0"/>
      <c r="AFC35" s="0"/>
      <c r="AFD35" s="0"/>
      <c r="AFE35" s="0"/>
      <c r="AFF35" s="0"/>
      <c r="AFG35" s="0"/>
      <c r="AFH35" s="0"/>
      <c r="AFI35" s="0"/>
      <c r="AFJ35" s="0"/>
      <c r="AFK35" s="0"/>
      <c r="AFL35" s="0"/>
      <c r="AFM35" s="0"/>
      <c r="AFN35" s="0"/>
      <c r="AFO35" s="0"/>
      <c r="AFP35" s="0"/>
      <c r="AFQ35" s="0"/>
      <c r="AFR35" s="0"/>
      <c r="AFS35" s="0"/>
      <c r="AFT35" s="0"/>
      <c r="AFU35" s="0"/>
      <c r="AFV35" s="0"/>
      <c r="AFW35" s="0"/>
      <c r="AFX35" s="0"/>
      <c r="AFY35" s="0"/>
      <c r="AFZ35" s="0"/>
      <c r="AGA35" s="0"/>
      <c r="AGB35" s="0"/>
      <c r="AGC35" s="0"/>
      <c r="AGD35" s="0"/>
      <c r="AGE35" s="0"/>
      <c r="AGF35" s="0"/>
      <c r="AGG35" s="0"/>
      <c r="AGH35" s="0"/>
      <c r="AGI35" s="0"/>
      <c r="AGJ35" s="0"/>
      <c r="AGK35" s="0"/>
      <c r="AGL35" s="0"/>
      <c r="AGM35" s="0"/>
      <c r="AGN35" s="0"/>
      <c r="AGO35" s="0"/>
      <c r="AGP35" s="0"/>
      <c r="AGQ35" s="0"/>
      <c r="AGR35" s="0"/>
      <c r="AGS35" s="0"/>
      <c r="AGT35" s="0"/>
      <c r="AGU35" s="0"/>
      <c r="AGV35" s="0"/>
      <c r="AGW35" s="0"/>
      <c r="AGX35" s="0"/>
      <c r="AGY35" s="0"/>
      <c r="AGZ35" s="0"/>
      <c r="AHA35" s="0"/>
      <c r="AHB35" s="0"/>
      <c r="AHC35" s="0"/>
      <c r="AHD35" s="0"/>
      <c r="AHE35" s="0"/>
      <c r="AHF35" s="0"/>
      <c r="AHG35" s="0"/>
      <c r="AHH35" s="0"/>
      <c r="AHI35" s="0"/>
      <c r="AHJ35" s="0"/>
      <c r="AHK35" s="0"/>
      <c r="AHL35" s="0"/>
      <c r="AHM35" s="0"/>
      <c r="AHN35" s="0"/>
      <c r="AHO35" s="0"/>
      <c r="AHP35" s="0"/>
      <c r="AHQ35" s="0"/>
      <c r="AHR35" s="0"/>
      <c r="AHS35" s="0"/>
      <c r="AHT35" s="0"/>
      <c r="AHU35" s="0"/>
      <c r="AHV35" s="0"/>
      <c r="AHW35" s="0"/>
      <c r="AHX35" s="0"/>
      <c r="AHY35" s="0"/>
      <c r="AHZ35" s="0"/>
      <c r="AIA35" s="0"/>
      <c r="AIB35" s="0"/>
      <c r="AIC35" s="0"/>
      <c r="AID35" s="0"/>
      <c r="AIE35" s="0"/>
      <c r="AIF35" s="0"/>
      <c r="AIG35" s="0"/>
      <c r="AIH35" s="0"/>
      <c r="AII35" s="0"/>
      <c r="AIJ35" s="0"/>
      <c r="AIK35" s="0"/>
      <c r="AIL35" s="0"/>
      <c r="AIM35" s="0"/>
      <c r="AIN35" s="0"/>
      <c r="AIO35" s="0"/>
      <c r="AIP35" s="0"/>
      <c r="AIQ35" s="0"/>
      <c r="AIR35" s="0"/>
      <c r="AIS35" s="0"/>
      <c r="AIT35" s="0"/>
      <c r="AIU35" s="0"/>
      <c r="AIV35" s="0"/>
      <c r="AIW35" s="0"/>
      <c r="AIX35" s="0"/>
      <c r="AIY35" s="0"/>
      <c r="AIZ35" s="0"/>
      <c r="AJA35" s="0"/>
      <c r="AJB35" s="0"/>
      <c r="AJC35" s="0"/>
      <c r="AJD35" s="0"/>
      <c r="AJE35" s="0"/>
      <c r="AJF35" s="0"/>
      <c r="AJG35" s="0"/>
      <c r="AJH35" s="0"/>
      <c r="AJI35" s="0"/>
      <c r="AJJ35" s="0"/>
      <c r="AJK35" s="0"/>
      <c r="AJL35" s="0"/>
      <c r="AJM35" s="0"/>
      <c r="AJN35" s="0"/>
      <c r="AJO35" s="0"/>
      <c r="AJP35" s="0"/>
      <c r="AJQ35" s="0"/>
      <c r="AJR35" s="0"/>
      <c r="AJS35" s="0"/>
      <c r="AJT35" s="0"/>
      <c r="AJU35" s="0"/>
      <c r="AJV35" s="0"/>
      <c r="AJW35" s="0"/>
      <c r="AJX35" s="0"/>
      <c r="AJY35" s="0"/>
      <c r="AJZ35" s="0"/>
      <c r="AKA35" s="0"/>
      <c r="AKB35" s="0"/>
      <c r="AKC35" s="0"/>
      <c r="AKD35" s="0"/>
      <c r="AKE35" s="0"/>
      <c r="AKF35" s="0"/>
      <c r="AKG35" s="0"/>
      <c r="AKH35" s="0"/>
      <c r="AKI35" s="0"/>
      <c r="AKJ35" s="0"/>
      <c r="AKK35" s="0"/>
      <c r="AKL35" s="0"/>
      <c r="AKM35" s="0"/>
      <c r="AKN35" s="0"/>
      <c r="AKO35" s="0"/>
      <c r="AKP35" s="0"/>
      <c r="AKQ35" s="0"/>
      <c r="AKR35" s="0"/>
      <c r="AKS35" s="0"/>
      <c r="AKT35" s="0"/>
      <c r="AKU35" s="0"/>
      <c r="AKV35" s="0"/>
      <c r="AKW35" s="0"/>
      <c r="AKX35" s="0"/>
      <c r="AKY35" s="0"/>
      <c r="AKZ35" s="0"/>
      <c r="ALA35" s="0"/>
      <c r="ALB35" s="0"/>
      <c r="ALC35" s="0"/>
      <c r="ALD35" s="0"/>
      <c r="ALE35" s="0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s="21" customFormat="true" ht="21.95" hidden="false" customHeight="true" outlineLevel="0" collapsed="false">
      <c r="A36" s="138"/>
      <c r="B36" s="138"/>
      <c r="C36" s="139"/>
      <c r="D36" s="139"/>
      <c r="E36" s="140"/>
      <c r="F36" s="140"/>
      <c r="G36" s="141"/>
      <c r="H36" s="141"/>
      <c r="I36" s="140"/>
      <c r="J36" s="140"/>
      <c r="K36" s="140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3"/>
      <c r="Z36" s="20"/>
      <c r="AA36" s="20"/>
      <c r="AB36" s="20"/>
      <c r="AC36" s="20"/>
      <c r="AEC36" s="0"/>
      <c r="AED36" s="0"/>
      <c r="AEE36" s="0"/>
      <c r="AEF36" s="0"/>
      <c r="AEG36" s="0"/>
      <c r="AEH36" s="0"/>
      <c r="AEI36" s="0"/>
      <c r="AEJ36" s="0"/>
      <c r="AEK36" s="0"/>
      <c r="AEL36" s="0"/>
      <c r="AEM36" s="0"/>
      <c r="AEN36" s="0"/>
      <c r="AEO36" s="0"/>
      <c r="AEP36" s="0"/>
      <c r="AEQ36" s="0"/>
      <c r="AER36" s="0"/>
      <c r="AES36" s="0"/>
      <c r="AET36" s="0"/>
      <c r="AEU36" s="0"/>
      <c r="AEV36" s="0"/>
      <c r="AEW36" s="0"/>
      <c r="AEX36" s="0"/>
      <c r="AEY36" s="0"/>
      <c r="AEZ36" s="0"/>
      <c r="AFA36" s="0"/>
      <c r="AFB36" s="0"/>
      <c r="AFC36" s="0"/>
      <c r="AFD36" s="0"/>
      <c r="AFE36" s="0"/>
      <c r="AFF36" s="0"/>
      <c r="AFG36" s="0"/>
      <c r="AFH36" s="0"/>
      <c r="AFI36" s="0"/>
      <c r="AFJ36" s="0"/>
      <c r="AFK36" s="0"/>
      <c r="AFL36" s="0"/>
      <c r="AFM36" s="0"/>
      <c r="AFN36" s="0"/>
      <c r="AFO36" s="0"/>
      <c r="AFP36" s="0"/>
      <c r="AFQ36" s="0"/>
      <c r="AFR36" s="0"/>
      <c r="AFS36" s="0"/>
      <c r="AFT36" s="0"/>
      <c r="AFU36" s="0"/>
      <c r="AFV36" s="0"/>
      <c r="AFW36" s="0"/>
      <c r="AFX36" s="0"/>
      <c r="AFY36" s="0"/>
      <c r="AFZ36" s="0"/>
      <c r="AGA36" s="0"/>
      <c r="AGB36" s="0"/>
      <c r="AGC36" s="0"/>
      <c r="AGD36" s="0"/>
      <c r="AGE36" s="0"/>
      <c r="AGF36" s="0"/>
      <c r="AGG36" s="0"/>
      <c r="AGH36" s="0"/>
      <c r="AGI36" s="0"/>
      <c r="AGJ36" s="0"/>
      <c r="AGK36" s="0"/>
      <c r="AGL36" s="0"/>
      <c r="AGM36" s="0"/>
      <c r="AGN36" s="0"/>
      <c r="AGO36" s="0"/>
      <c r="AGP36" s="0"/>
      <c r="AGQ36" s="0"/>
      <c r="AGR36" s="0"/>
      <c r="AGS36" s="0"/>
      <c r="AGT36" s="0"/>
      <c r="AGU36" s="0"/>
      <c r="AGV36" s="0"/>
      <c r="AGW36" s="0"/>
      <c r="AGX36" s="0"/>
      <c r="AGY36" s="0"/>
      <c r="AGZ36" s="0"/>
      <c r="AHA36" s="0"/>
      <c r="AHB36" s="0"/>
      <c r="AHC36" s="0"/>
      <c r="AHD36" s="0"/>
      <c r="AHE36" s="0"/>
      <c r="AHF36" s="0"/>
      <c r="AHG36" s="0"/>
      <c r="AHH36" s="0"/>
      <c r="AHI36" s="0"/>
      <c r="AHJ36" s="0"/>
      <c r="AHK36" s="0"/>
      <c r="AHL36" s="0"/>
      <c r="AHM36" s="0"/>
      <c r="AHN36" s="0"/>
      <c r="AHO36" s="0"/>
      <c r="AHP36" s="0"/>
      <c r="AHQ36" s="0"/>
      <c r="AHR36" s="0"/>
      <c r="AHS36" s="0"/>
      <c r="AHT36" s="0"/>
      <c r="AHU36" s="0"/>
      <c r="AHV36" s="0"/>
      <c r="AHW36" s="0"/>
      <c r="AHX36" s="0"/>
      <c r="AHY36" s="0"/>
      <c r="AHZ36" s="0"/>
      <c r="AIA36" s="0"/>
      <c r="AIB36" s="0"/>
      <c r="AIC36" s="0"/>
      <c r="AID36" s="0"/>
      <c r="AIE36" s="0"/>
      <c r="AIF36" s="0"/>
      <c r="AIG36" s="0"/>
      <c r="AIH36" s="0"/>
      <c r="AII36" s="0"/>
      <c r="AIJ36" s="0"/>
      <c r="AIK36" s="0"/>
      <c r="AIL36" s="0"/>
      <c r="AIM36" s="0"/>
      <c r="AIN36" s="0"/>
      <c r="AIO36" s="0"/>
      <c r="AIP36" s="0"/>
      <c r="AIQ36" s="0"/>
      <c r="AIR36" s="0"/>
      <c r="AIS36" s="0"/>
      <c r="AIT36" s="0"/>
      <c r="AIU36" s="0"/>
      <c r="AIV36" s="0"/>
      <c r="AIW36" s="0"/>
      <c r="AIX36" s="0"/>
      <c r="AIY36" s="0"/>
      <c r="AIZ36" s="0"/>
      <c r="AJA36" s="0"/>
      <c r="AJB36" s="0"/>
      <c r="AJC36" s="0"/>
      <c r="AJD36" s="0"/>
      <c r="AJE36" s="0"/>
      <c r="AJF36" s="0"/>
      <c r="AJG36" s="0"/>
      <c r="AJH36" s="0"/>
      <c r="AJI36" s="0"/>
      <c r="AJJ36" s="0"/>
      <c r="AJK36" s="0"/>
      <c r="AJL36" s="0"/>
      <c r="AJM36" s="0"/>
      <c r="AJN36" s="0"/>
      <c r="AJO36" s="0"/>
      <c r="AJP36" s="0"/>
      <c r="AJQ36" s="0"/>
      <c r="AJR36" s="0"/>
      <c r="AJS36" s="0"/>
      <c r="AJT36" s="0"/>
      <c r="AJU36" s="0"/>
      <c r="AJV36" s="0"/>
      <c r="AJW36" s="0"/>
      <c r="AJX36" s="0"/>
      <c r="AJY36" s="0"/>
      <c r="AJZ36" s="0"/>
      <c r="AKA36" s="0"/>
      <c r="AKB36" s="0"/>
      <c r="AKC36" s="0"/>
      <c r="AKD36" s="0"/>
      <c r="AKE36" s="0"/>
      <c r="AKF36" s="0"/>
      <c r="AKG36" s="0"/>
      <c r="AKH36" s="0"/>
      <c r="AKI36" s="0"/>
      <c r="AKJ36" s="0"/>
      <c r="AKK36" s="0"/>
      <c r="AKL36" s="0"/>
      <c r="AKM36" s="0"/>
      <c r="AKN36" s="0"/>
      <c r="AKO36" s="0"/>
      <c r="AKP36" s="0"/>
      <c r="AKQ36" s="0"/>
      <c r="AKR36" s="0"/>
      <c r="AKS36" s="0"/>
      <c r="AKT36" s="0"/>
      <c r="AKU36" s="0"/>
      <c r="AKV36" s="0"/>
      <c r="AKW36" s="0"/>
      <c r="AKX36" s="0"/>
      <c r="AKY36" s="0"/>
      <c r="AKZ36" s="0"/>
      <c r="ALA36" s="0"/>
      <c r="ALB36" s="0"/>
      <c r="ALC36" s="0"/>
      <c r="ALD36" s="0"/>
      <c r="ALE36" s="0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s="21" customFormat="true" ht="21.95" hidden="false" customHeight="true" outlineLevel="0" collapsed="false">
      <c r="A37" s="138"/>
      <c r="B37" s="138"/>
      <c r="C37" s="139"/>
      <c r="D37" s="139"/>
      <c r="E37" s="140"/>
      <c r="F37" s="140"/>
      <c r="G37" s="141"/>
      <c r="H37" s="141"/>
      <c r="I37" s="140"/>
      <c r="J37" s="140"/>
      <c r="K37" s="140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3"/>
      <c r="Z37" s="20"/>
      <c r="AA37" s="20"/>
      <c r="AB37" s="20"/>
      <c r="AC37" s="20"/>
      <c r="AEC37" s="0"/>
      <c r="AED37" s="0"/>
      <c r="AEE37" s="0"/>
      <c r="AEF37" s="0"/>
      <c r="AEG37" s="0"/>
      <c r="AEH37" s="0"/>
      <c r="AEI37" s="0"/>
      <c r="AEJ37" s="0"/>
      <c r="AEK37" s="0"/>
      <c r="AEL37" s="0"/>
      <c r="AEM37" s="0"/>
      <c r="AEN37" s="0"/>
      <c r="AEO37" s="0"/>
      <c r="AEP37" s="0"/>
      <c r="AEQ37" s="0"/>
      <c r="AER37" s="0"/>
      <c r="AES37" s="0"/>
      <c r="AET37" s="0"/>
      <c r="AEU37" s="0"/>
      <c r="AEV37" s="0"/>
      <c r="AEW37" s="0"/>
      <c r="AEX37" s="0"/>
      <c r="AEY37" s="0"/>
      <c r="AEZ37" s="0"/>
      <c r="AFA37" s="0"/>
      <c r="AFB37" s="0"/>
      <c r="AFC37" s="0"/>
      <c r="AFD37" s="0"/>
      <c r="AFE37" s="0"/>
      <c r="AFF37" s="0"/>
      <c r="AFG37" s="0"/>
      <c r="AFH37" s="0"/>
      <c r="AFI37" s="0"/>
      <c r="AFJ37" s="0"/>
      <c r="AFK37" s="0"/>
      <c r="AFL37" s="0"/>
      <c r="AFM37" s="0"/>
      <c r="AFN37" s="0"/>
      <c r="AFO37" s="0"/>
      <c r="AFP37" s="0"/>
      <c r="AFQ37" s="0"/>
      <c r="AFR37" s="0"/>
      <c r="AFS37" s="0"/>
      <c r="AFT37" s="0"/>
      <c r="AFU37" s="0"/>
      <c r="AFV37" s="0"/>
      <c r="AFW37" s="0"/>
      <c r="AFX37" s="0"/>
      <c r="AFY37" s="0"/>
      <c r="AFZ37" s="0"/>
      <c r="AGA37" s="0"/>
      <c r="AGB37" s="0"/>
      <c r="AGC37" s="0"/>
      <c r="AGD37" s="0"/>
      <c r="AGE37" s="0"/>
      <c r="AGF37" s="0"/>
      <c r="AGG37" s="0"/>
      <c r="AGH37" s="0"/>
      <c r="AGI37" s="0"/>
      <c r="AGJ37" s="0"/>
      <c r="AGK37" s="0"/>
      <c r="AGL37" s="0"/>
      <c r="AGM37" s="0"/>
      <c r="AGN37" s="0"/>
      <c r="AGO37" s="0"/>
      <c r="AGP37" s="0"/>
      <c r="AGQ37" s="0"/>
      <c r="AGR37" s="0"/>
      <c r="AGS37" s="0"/>
      <c r="AGT37" s="0"/>
      <c r="AGU37" s="0"/>
      <c r="AGV37" s="0"/>
      <c r="AGW37" s="0"/>
      <c r="AGX37" s="0"/>
      <c r="AGY37" s="0"/>
      <c r="AGZ37" s="0"/>
      <c r="AHA37" s="0"/>
      <c r="AHB37" s="0"/>
      <c r="AHC37" s="0"/>
      <c r="AHD37" s="0"/>
      <c r="AHE37" s="0"/>
      <c r="AHF37" s="0"/>
      <c r="AHG37" s="0"/>
      <c r="AHH37" s="0"/>
      <c r="AHI37" s="0"/>
      <c r="AHJ37" s="0"/>
      <c r="AHK37" s="0"/>
      <c r="AHL37" s="0"/>
      <c r="AHM37" s="0"/>
      <c r="AHN37" s="0"/>
      <c r="AHO37" s="0"/>
      <c r="AHP37" s="0"/>
      <c r="AHQ37" s="0"/>
      <c r="AHR37" s="0"/>
      <c r="AHS37" s="0"/>
      <c r="AHT37" s="0"/>
      <c r="AHU37" s="0"/>
      <c r="AHV37" s="0"/>
      <c r="AHW37" s="0"/>
      <c r="AHX37" s="0"/>
      <c r="AHY37" s="0"/>
      <c r="AHZ37" s="0"/>
      <c r="AIA37" s="0"/>
      <c r="AIB37" s="0"/>
      <c r="AIC37" s="0"/>
      <c r="AID37" s="0"/>
      <c r="AIE37" s="0"/>
      <c r="AIF37" s="0"/>
      <c r="AIG37" s="0"/>
      <c r="AIH37" s="0"/>
      <c r="AII37" s="0"/>
      <c r="AIJ37" s="0"/>
      <c r="AIK37" s="0"/>
      <c r="AIL37" s="0"/>
      <c r="AIM37" s="0"/>
      <c r="AIN37" s="0"/>
      <c r="AIO37" s="0"/>
      <c r="AIP37" s="0"/>
      <c r="AIQ37" s="0"/>
      <c r="AIR37" s="0"/>
      <c r="AIS37" s="0"/>
      <c r="AIT37" s="0"/>
      <c r="AIU37" s="0"/>
      <c r="AIV37" s="0"/>
      <c r="AIW37" s="0"/>
      <c r="AIX37" s="0"/>
      <c r="AIY37" s="0"/>
      <c r="AIZ37" s="0"/>
      <c r="AJA37" s="0"/>
      <c r="AJB37" s="0"/>
      <c r="AJC37" s="0"/>
      <c r="AJD37" s="0"/>
      <c r="AJE37" s="0"/>
      <c r="AJF37" s="0"/>
      <c r="AJG37" s="0"/>
      <c r="AJH37" s="0"/>
      <c r="AJI37" s="0"/>
      <c r="AJJ37" s="0"/>
      <c r="AJK37" s="0"/>
      <c r="AJL37" s="0"/>
      <c r="AJM37" s="0"/>
      <c r="AJN37" s="0"/>
      <c r="AJO37" s="0"/>
      <c r="AJP37" s="0"/>
      <c r="AJQ37" s="0"/>
      <c r="AJR37" s="0"/>
      <c r="AJS37" s="0"/>
      <c r="AJT37" s="0"/>
      <c r="AJU37" s="0"/>
      <c r="AJV37" s="0"/>
      <c r="AJW37" s="0"/>
      <c r="AJX37" s="0"/>
      <c r="AJY37" s="0"/>
      <c r="AJZ37" s="0"/>
      <c r="AKA37" s="0"/>
      <c r="AKB37" s="0"/>
      <c r="AKC37" s="0"/>
      <c r="AKD37" s="0"/>
      <c r="AKE37" s="0"/>
      <c r="AKF37" s="0"/>
      <c r="AKG37" s="0"/>
      <c r="AKH37" s="0"/>
      <c r="AKI37" s="0"/>
      <c r="AKJ37" s="0"/>
      <c r="AKK37" s="0"/>
      <c r="AKL37" s="0"/>
      <c r="AKM37" s="0"/>
      <c r="AKN37" s="0"/>
      <c r="AKO37" s="0"/>
      <c r="AKP37" s="0"/>
      <c r="AKQ37" s="0"/>
      <c r="AKR37" s="0"/>
      <c r="AKS37" s="0"/>
      <c r="AKT37" s="0"/>
      <c r="AKU37" s="0"/>
      <c r="AKV37" s="0"/>
      <c r="AKW37" s="0"/>
      <c r="AKX37" s="0"/>
      <c r="AKY37" s="0"/>
      <c r="AKZ37" s="0"/>
      <c r="ALA37" s="0"/>
      <c r="ALB37" s="0"/>
      <c r="ALC37" s="0"/>
      <c r="ALD37" s="0"/>
      <c r="ALE37" s="0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s="21" customFormat="true" ht="21.95" hidden="false" customHeight="true" outlineLevel="0" collapsed="false">
      <c r="A38" s="138"/>
      <c r="B38" s="138"/>
      <c r="C38" s="139"/>
      <c r="D38" s="139"/>
      <c r="E38" s="140"/>
      <c r="F38" s="140"/>
      <c r="G38" s="141"/>
      <c r="H38" s="141"/>
      <c r="I38" s="140"/>
      <c r="J38" s="140"/>
      <c r="K38" s="140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3"/>
      <c r="Z38" s="20"/>
      <c r="AA38" s="20"/>
      <c r="AB38" s="20"/>
      <c r="AC38" s="20"/>
      <c r="AEC38" s="0"/>
      <c r="AED38" s="0"/>
      <c r="AEE38" s="0"/>
      <c r="AEF38" s="0"/>
      <c r="AEG38" s="0"/>
      <c r="AEH38" s="0"/>
      <c r="AEI38" s="0"/>
      <c r="AEJ38" s="0"/>
      <c r="AEK38" s="0"/>
      <c r="AEL38" s="0"/>
      <c r="AEM38" s="0"/>
      <c r="AEN38" s="0"/>
      <c r="AEO38" s="0"/>
      <c r="AEP38" s="0"/>
      <c r="AEQ38" s="0"/>
      <c r="AER38" s="0"/>
      <c r="AES38" s="0"/>
      <c r="AET38" s="0"/>
      <c r="AEU38" s="0"/>
      <c r="AEV38" s="0"/>
      <c r="AEW38" s="0"/>
      <c r="AEX38" s="0"/>
      <c r="AEY38" s="0"/>
      <c r="AEZ38" s="0"/>
      <c r="AFA38" s="0"/>
      <c r="AFB38" s="0"/>
      <c r="AFC38" s="0"/>
      <c r="AFD38" s="0"/>
      <c r="AFE38" s="0"/>
      <c r="AFF38" s="0"/>
      <c r="AFG38" s="0"/>
      <c r="AFH38" s="0"/>
      <c r="AFI38" s="0"/>
      <c r="AFJ38" s="0"/>
      <c r="AFK38" s="0"/>
      <c r="AFL38" s="0"/>
      <c r="AFM38" s="0"/>
      <c r="AFN38" s="0"/>
      <c r="AFO38" s="0"/>
      <c r="AFP38" s="0"/>
      <c r="AFQ38" s="0"/>
      <c r="AFR38" s="0"/>
      <c r="AFS38" s="0"/>
      <c r="AFT38" s="0"/>
      <c r="AFU38" s="0"/>
      <c r="AFV38" s="0"/>
      <c r="AFW38" s="0"/>
      <c r="AFX38" s="0"/>
      <c r="AFY38" s="0"/>
      <c r="AFZ38" s="0"/>
      <c r="AGA38" s="0"/>
      <c r="AGB38" s="0"/>
      <c r="AGC38" s="0"/>
      <c r="AGD38" s="0"/>
      <c r="AGE38" s="0"/>
      <c r="AGF38" s="0"/>
      <c r="AGG38" s="0"/>
      <c r="AGH38" s="0"/>
      <c r="AGI38" s="0"/>
      <c r="AGJ38" s="0"/>
      <c r="AGK38" s="0"/>
      <c r="AGL38" s="0"/>
      <c r="AGM38" s="0"/>
      <c r="AGN38" s="0"/>
      <c r="AGO38" s="0"/>
      <c r="AGP38" s="0"/>
      <c r="AGQ38" s="0"/>
      <c r="AGR38" s="0"/>
      <c r="AGS38" s="0"/>
      <c r="AGT38" s="0"/>
      <c r="AGU38" s="0"/>
      <c r="AGV38" s="0"/>
      <c r="AGW38" s="0"/>
      <c r="AGX38" s="0"/>
      <c r="AGY38" s="0"/>
      <c r="AGZ38" s="0"/>
      <c r="AHA38" s="0"/>
      <c r="AHB38" s="0"/>
      <c r="AHC38" s="0"/>
      <c r="AHD38" s="0"/>
      <c r="AHE38" s="0"/>
      <c r="AHF38" s="0"/>
      <c r="AHG38" s="0"/>
      <c r="AHH38" s="0"/>
      <c r="AHI38" s="0"/>
      <c r="AHJ38" s="0"/>
      <c r="AHK38" s="0"/>
      <c r="AHL38" s="0"/>
      <c r="AHM38" s="0"/>
      <c r="AHN38" s="0"/>
      <c r="AHO38" s="0"/>
      <c r="AHP38" s="0"/>
      <c r="AHQ38" s="0"/>
      <c r="AHR38" s="0"/>
      <c r="AHS38" s="0"/>
      <c r="AHT38" s="0"/>
      <c r="AHU38" s="0"/>
      <c r="AHV38" s="0"/>
      <c r="AHW38" s="0"/>
      <c r="AHX38" s="0"/>
      <c r="AHY38" s="0"/>
      <c r="AHZ38" s="0"/>
      <c r="AIA38" s="0"/>
      <c r="AIB38" s="0"/>
      <c r="AIC38" s="0"/>
      <c r="AID38" s="0"/>
      <c r="AIE38" s="0"/>
      <c r="AIF38" s="0"/>
      <c r="AIG38" s="0"/>
      <c r="AIH38" s="0"/>
      <c r="AII38" s="0"/>
      <c r="AIJ38" s="0"/>
      <c r="AIK38" s="0"/>
      <c r="AIL38" s="0"/>
      <c r="AIM38" s="0"/>
      <c r="AIN38" s="0"/>
      <c r="AIO38" s="0"/>
      <c r="AIP38" s="0"/>
      <c r="AIQ38" s="0"/>
      <c r="AIR38" s="0"/>
      <c r="AIS38" s="0"/>
      <c r="AIT38" s="0"/>
      <c r="AIU38" s="0"/>
      <c r="AIV38" s="0"/>
      <c r="AIW38" s="0"/>
      <c r="AIX38" s="0"/>
      <c r="AIY38" s="0"/>
      <c r="AIZ38" s="0"/>
      <c r="AJA38" s="0"/>
      <c r="AJB38" s="0"/>
      <c r="AJC38" s="0"/>
      <c r="AJD38" s="0"/>
      <c r="AJE38" s="0"/>
      <c r="AJF38" s="0"/>
      <c r="AJG38" s="0"/>
      <c r="AJH38" s="0"/>
      <c r="AJI38" s="0"/>
      <c r="AJJ38" s="0"/>
      <c r="AJK38" s="0"/>
      <c r="AJL38" s="0"/>
      <c r="AJM38" s="0"/>
      <c r="AJN38" s="0"/>
      <c r="AJO38" s="0"/>
      <c r="AJP38" s="0"/>
      <c r="AJQ38" s="0"/>
      <c r="AJR38" s="0"/>
      <c r="AJS38" s="0"/>
      <c r="AJT38" s="0"/>
      <c r="AJU38" s="0"/>
      <c r="AJV38" s="0"/>
      <c r="AJW38" s="0"/>
      <c r="AJX38" s="0"/>
      <c r="AJY38" s="0"/>
      <c r="AJZ38" s="0"/>
      <c r="AKA38" s="0"/>
      <c r="AKB38" s="0"/>
      <c r="AKC38" s="0"/>
      <c r="AKD38" s="0"/>
      <c r="AKE38" s="0"/>
      <c r="AKF38" s="0"/>
      <c r="AKG38" s="0"/>
      <c r="AKH38" s="0"/>
      <c r="AKI38" s="0"/>
      <c r="AKJ38" s="0"/>
      <c r="AKK38" s="0"/>
      <c r="AKL38" s="0"/>
      <c r="AKM38" s="0"/>
      <c r="AKN38" s="0"/>
      <c r="AKO38" s="0"/>
      <c r="AKP38" s="0"/>
      <c r="AKQ38" s="0"/>
      <c r="AKR38" s="0"/>
      <c r="AKS38" s="0"/>
      <c r="AKT38" s="0"/>
      <c r="AKU38" s="0"/>
      <c r="AKV38" s="0"/>
      <c r="AKW38" s="0"/>
      <c r="AKX38" s="0"/>
      <c r="AKY38" s="0"/>
      <c r="AKZ38" s="0"/>
      <c r="ALA38" s="0"/>
      <c r="ALB38" s="0"/>
      <c r="ALC38" s="0"/>
      <c r="ALD38" s="0"/>
      <c r="ALE38" s="0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customFormat="false" ht="21.95" hidden="false" customHeight="true" outlineLevel="0" collapsed="false">
      <c r="A39" s="153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50" t="s">
        <v>11</v>
      </c>
      <c r="AB39" s="51" t="e">
        <f aca="false">AVERAGE(B50:Y50)</f>
        <v>#DIV/0!</v>
      </c>
      <c r="AC39" s="52" t="s">
        <v>12</v>
      </c>
      <c r="AD39" s="51" t="e">
        <f aca="false">AVERAGE(B54:Y54)/AE53</f>
        <v>#DIV/0!</v>
      </c>
    </row>
    <row r="40" customFormat="false" ht="21.95" hidden="false" customHeight="true" outlineLevel="0" collapsed="false">
      <c r="A40" s="153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</row>
    <row r="41" customFormat="false" ht="21.95" hidden="false" customHeight="true" outlineLevel="0" collapsed="false">
      <c r="A41" s="153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</row>
    <row r="42" customFormat="false" ht="12.8" hidden="false" customHeight="false" outlineLevel="0" collapsed="false">
      <c r="A42" s="154" t="s">
        <v>5</v>
      </c>
      <c r="B42" s="155" t="s">
        <v>47</v>
      </c>
      <c r="C42" s="155" t="s">
        <v>47</v>
      </c>
      <c r="D42" s="155" t="s">
        <v>47</v>
      </c>
      <c r="E42" s="155" t="s">
        <v>48</v>
      </c>
      <c r="F42" s="155" t="s">
        <v>48</v>
      </c>
      <c r="G42" s="155" t="s">
        <v>48</v>
      </c>
      <c r="H42" s="155" t="s">
        <v>49</v>
      </c>
      <c r="I42" s="155" t="s">
        <v>49</v>
      </c>
      <c r="J42" s="155" t="s">
        <v>49</v>
      </c>
      <c r="K42" s="155" t="s">
        <v>50</v>
      </c>
      <c r="L42" s="155" t="s">
        <v>50</v>
      </c>
      <c r="M42" s="155" t="s">
        <v>50</v>
      </c>
      <c r="N42" s="155" t="s">
        <v>51</v>
      </c>
      <c r="O42" s="155" t="s">
        <v>51</v>
      </c>
      <c r="P42" s="155" t="s">
        <v>51</v>
      </c>
      <c r="Q42" s="155" t="s">
        <v>52</v>
      </c>
      <c r="R42" s="155" t="s">
        <v>52</v>
      </c>
      <c r="S42" s="155" t="s">
        <v>52</v>
      </c>
      <c r="T42" s="155" t="s">
        <v>53</v>
      </c>
      <c r="U42" s="155" t="s">
        <v>53</v>
      </c>
      <c r="V42" s="155" t="s">
        <v>53</v>
      </c>
      <c r="W42" s="155" t="s">
        <v>54</v>
      </c>
      <c r="X42" s="155" t="s">
        <v>55</v>
      </c>
      <c r="Y42" s="155" t="s">
        <v>55</v>
      </c>
      <c r="Z42" s="156" t="s">
        <v>13</v>
      </c>
      <c r="AA42" s="58"/>
      <c r="AB42" s="59"/>
      <c r="AC42" s="60" t="s">
        <v>14</v>
      </c>
      <c r="AD42" s="58"/>
      <c r="AE42" s="61"/>
    </row>
    <row r="43" customFormat="false" ht="12.8" hidden="false" customHeight="false" outlineLevel="0" collapsed="false">
      <c r="A43" s="154"/>
      <c r="B43" s="157" t="s">
        <v>56</v>
      </c>
      <c r="C43" s="157" t="s">
        <v>56</v>
      </c>
      <c r="D43" s="157" t="s">
        <v>56</v>
      </c>
      <c r="E43" s="157" t="s">
        <v>56</v>
      </c>
      <c r="F43" s="157" t="s">
        <v>56</v>
      </c>
      <c r="G43" s="157" t="s">
        <v>56</v>
      </c>
      <c r="H43" s="157" t="s">
        <v>56</v>
      </c>
      <c r="I43" s="157" t="s">
        <v>56</v>
      </c>
      <c r="J43" s="157" t="s">
        <v>56</v>
      </c>
      <c r="K43" s="157" t="s">
        <v>56</v>
      </c>
      <c r="L43" s="157" t="s">
        <v>56</v>
      </c>
      <c r="M43" s="157" t="s">
        <v>56</v>
      </c>
      <c r="N43" s="157" t="s">
        <v>56</v>
      </c>
      <c r="O43" s="157" t="s">
        <v>56</v>
      </c>
      <c r="P43" s="157" t="s">
        <v>56</v>
      </c>
      <c r="Q43" s="157" t="s">
        <v>56</v>
      </c>
      <c r="R43" s="157" t="s">
        <v>56</v>
      </c>
      <c r="S43" s="157" t="s">
        <v>56</v>
      </c>
      <c r="T43" s="157" t="s">
        <v>56</v>
      </c>
      <c r="U43" s="157" t="s">
        <v>56</v>
      </c>
      <c r="V43" s="157" t="s">
        <v>56</v>
      </c>
      <c r="W43" s="157" t="s">
        <v>56</v>
      </c>
      <c r="X43" s="157" t="s">
        <v>56</v>
      </c>
      <c r="Y43" s="157" t="s">
        <v>56</v>
      </c>
      <c r="Z43" s="158"/>
      <c r="AA43" s="67" t="e">
        <f aca="false">AVERAGE(B52:Y52)</f>
        <v>#DIV/0!</v>
      </c>
      <c r="AB43" s="68"/>
      <c r="AC43" s="69"/>
      <c r="AD43" s="67" t="e">
        <f aca="false">AVERAGE(B54:Y54)</f>
        <v>#DIV/0!</v>
      </c>
      <c r="AE43" s="70"/>
    </row>
    <row r="44" customFormat="false" ht="12.8" hidden="false" customHeight="false" outlineLevel="0" collapsed="false">
      <c r="A44" s="154" t="s">
        <v>57</v>
      </c>
      <c r="B44" s="157" t="n">
        <v>46401</v>
      </c>
      <c r="C44" s="157" t="n">
        <v>46401</v>
      </c>
      <c r="D44" s="157" t="n">
        <v>46401</v>
      </c>
      <c r="E44" s="157" t="n">
        <v>46401</v>
      </c>
      <c r="F44" s="157" t="n">
        <v>46401</v>
      </c>
      <c r="G44" s="157" t="n">
        <v>46401</v>
      </c>
      <c r="H44" s="157" t="n">
        <v>46401</v>
      </c>
      <c r="I44" s="157" t="n">
        <v>46401</v>
      </c>
      <c r="J44" s="157" t="n">
        <v>46401</v>
      </c>
      <c r="K44" s="157" t="n">
        <v>46401</v>
      </c>
      <c r="L44" s="157" t="n">
        <v>46401</v>
      </c>
      <c r="M44" s="157" t="n">
        <v>46401</v>
      </c>
      <c r="N44" s="157" t="n">
        <v>46401</v>
      </c>
      <c r="O44" s="157" t="n">
        <v>46401</v>
      </c>
      <c r="P44" s="157" t="n">
        <v>46401</v>
      </c>
      <c r="Q44" s="157" t="n">
        <v>45266</v>
      </c>
      <c r="R44" s="157" t="n">
        <v>45266</v>
      </c>
      <c r="S44" s="157" t="n">
        <v>45266</v>
      </c>
      <c r="T44" s="157" t="n">
        <v>45916</v>
      </c>
      <c r="U44" s="157" t="n">
        <v>45916</v>
      </c>
      <c r="V44" s="157" t="n">
        <v>45916</v>
      </c>
      <c r="W44" s="157" t="n">
        <v>45312</v>
      </c>
      <c r="X44" s="157" t="n">
        <v>45312</v>
      </c>
      <c r="Y44" s="157" t="n">
        <v>45312</v>
      </c>
      <c r="Z44" s="159"/>
      <c r="AA44" s="76"/>
      <c r="AB44" s="77"/>
      <c r="AC44" s="76"/>
      <c r="AD44" s="78"/>
      <c r="AE44" s="49"/>
    </row>
    <row r="45" customFormat="false" ht="14.9" hidden="false" customHeight="false" outlineLevel="0" collapsed="false">
      <c r="A45" s="160" t="s">
        <v>15</v>
      </c>
      <c r="B45" s="161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84"/>
      <c r="AA45" s="84"/>
      <c r="AB45" s="85"/>
      <c r="AC45" s="84"/>
      <c r="AD45" s="86"/>
      <c r="AE45" s="49"/>
    </row>
    <row r="46" customFormat="false" ht="14.9" hidden="false" customHeight="false" outlineLevel="0" collapsed="false">
      <c r="A46" s="160" t="s">
        <v>16</v>
      </c>
      <c r="B46" s="161"/>
      <c r="C46" s="161"/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161"/>
      <c r="Y46" s="161"/>
      <c r="Z46" s="162" t="e">
        <f aca="false">AA43+(AB53*B66)</f>
        <v>#DIV/0!</v>
      </c>
      <c r="AA46" s="88"/>
      <c r="AB46" s="89"/>
      <c r="AC46" s="90" t="e">
        <f aca="false">AD53*B66</f>
        <v>#DIV/0!</v>
      </c>
      <c r="AD46" s="88"/>
      <c r="AE46" s="91"/>
    </row>
    <row r="47" customFormat="false" ht="14.9" hidden="false" customHeight="false" outlineLevel="0" collapsed="false">
      <c r="A47" s="160" t="s">
        <v>17</v>
      </c>
      <c r="B47" s="161"/>
      <c r="C47" s="161"/>
      <c r="D47" s="161"/>
      <c r="E47" s="161"/>
      <c r="F47" s="161"/>
      <c r="G47" s="161"/>
      <c r="H47" s="161"/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161"/>
      <c r="Y47" s="161"/>
      <c r="Z47" s="84"/>
      <c r="AA47" s="84"/>
      <c r="AB47" s="85"/>
      <c r="AC47" s="84"/>
      <c r="AD47" s="86"/>
      <c r="AE47" s="49"/>
    </row>
    <row r="48" customFormat="false" ht="14.9" hidden="false" customHeight="false" outlineLevel="0" collapsed="false">
      <c r="A48" s="160" t="s">
        <v>18</v>
      </c>
      <c r="B48" s="163"/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  <c r="R48" s="163"/>
      <c r="S48" s="163"/>
      <c r="T48" s="163"/>
      <c r="U48" s="163"/>
      <c r="V48" s="163"/>
      <c r="W48" s="163"/>
      <c r="X48" s="163"/>
      <c r="Y48" s="163"/>
      <c r="Z48" s="84"/>
      <c r="AA48" s="84"/>
      <c r="AB48" s="85"/>
      <c r="AC48" s="84"/>
      <c r="AD48" s="86"/>
      <c r="AE48" s="49"/>
    </row>
    <row r="49" customFormat="false" ht="14.9" hidden="false" customHeight="false" outlineLevel="0" collapsed="false">
      <c r="A49" s="160" t="s">
        <v>19</v>
      </c>
      <c r="B49" s="163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3"/>
      <c r="S49" s="163"/>
      <c r="T49" s="163"/>
      <c r="U49" s="163"/>
      <c r="V49" s="163"/>
      <c r="W49" s="163"/>
      <c r="X49" s="163"/>
      <c r="Y49" s="163"/>
      <c r="Z49" s="164" t="e">
        <f aca="false">AA43-(AB53*B66)</f>
        <v>#DIV/0!</v>
      </c>
      <c r="AA49" s="164"/>
      <c r="AB49" s="164"/>
      <c r="AC49" s="97" t="e">
        <f aca="false">AC53*AD43</f>
        <v>#DIV/0!</v>
      </c>
      <c r="AD49" s="97"/>
      <c r="AE49" s="97"/>
    </row>
    <row r="50" customFormat="false" ht="12.8" hidden="false" customHeight="false" outlineLevel="0" collapsed="false">
      <c r="A50" s="165" t="s">
        <v>20</v>
      </c>
      <c r="B50" s="166" t="str">
        <f aca="false">IF(ISERR(B52-3*B53),"",(B52-3*B53))</f>
        <v/>
      </c>
      <c r="C50" s="166" t="str">
        <f aca="false">IF(ISERR(C52-3*C53),"",(C52-3*C53))</f>
        <v/>
      </c>
      <c r="D50" s="166" t="str">
        <f aca="false">IF(ISERR(D52-3*D53),"",(D52-3*D53))</f>
        <v/>
      </c>
      <c r="E50" s="166" t="str">
        <f aca="false">IF(ISERR(E52-3*E53),"",(E52-3*E53))</f>
        <v/>
      </c>
      <c r="F50" s="166" t="str">
        <f aca="false">IF(ISERR(F52-3*F53),"",(F52-3*F53))</f>
        <v/>
      </c>
      <c r="G50" s="166" t="str">
        <f aca="false">IF(ISERR(G52-3*G53),"",(G52-3*G53))</f>
        <v/>
      </c>
      <c r="H50" s="166" t="str">
        <f aca="false">IF(ISERR(H52-3*H53),"",(H52-3*H53))</f>
        <v/>
      </c>
      <c r="I50" s="166" t="str">
        <f aca="false">IF(ISERR(I52-3*I53),"",(I52-3*I53))</f>
        <v/>
      </c>
      <c r="J50" s="166" t="str">
        <f aca="false">IF(ISERR(J52-3*J53),"",(J52-3*J53))</f>
        <v/>
      </c>
      <c r="K50" s="166" t="str">
        <f aca="false">IF(ISERR(K52-3*K53),"",(K52-3*K53))</f>
        <v/>
      </c>
      <c r="L50" s="166" t="str">
        <f aca="false">IF(ISERR(L52-3*L53),"",(L52-3*L53))</f>
        <v/>
      </c>
      <c r="M50" s="166" t="str">
        <f aca="false">IF(ISERR(M52-3*M53),"",(M52-3*M53))</f>
        <v/>
      </c>
      <c r="N50" s="166" t="str">
        <f aca="false">IF(ISERR(N52-3*N53),"",(N52-3*N53))</f>
        <v/>
      </c>
      <c r="O50" s="166" t="str">
        <f aca="false">IF(ISERR(O52-3*O53),"",(O52-3*O53))</f>
        <v/>
      </c>
      <c r="P50" s="166" t="str">
        <f aca="false">IF(ISERR(P52-3*P53),"",(P52-3*P53))</f>
        <v/>
      </c>
      <c r="Q50" s="166" t="str">
        <f aca="false">IF(ISERR(Q52-3*Q53),"",(Q52-3*Q53))</f>
        <v/>
      </c>
      <c r="R50" s="166" t="str">
        <f aca="false">IF(ISERR(R52-3*R53),"",(R52-3*R53))</f>
        <v/>
      </c>
      <c r="S50" s="166" t="str">
        <f aca="false">IF(ISERR(S52-3*S53),"",(S52-3*S53))</f>
        <v/>
      </c>
      <c r="T50" s="166" t="str">
        <f aca="false">IF(ISERR(T52-3*T53),"",(T52-3*T53))</f>
        <v/>
      </c>
      <c r="U50" s="166" t="str">
        <f aca="false">IF(ISERR(U52-3*U53),"",(U52-3*U53))</f>
        <v/>
      </c>
      <c r="V50" s="166" t="str">
        <f aca="false">IF(ISERR(V52-3*V53),"",(V52-3*V53))</f>
        <v/>
      </c>
      <c r="W50" s="166" t="str">
        <f aca="false">IF(ISERR(W52-3*W53),"",(W52-3*W53))</f>
        <v/>
      </c>
      <c r="X50" s="166" t="str">
        <f aca="false">IF(ISERR(X52-3*X53),"",(X52-3*X53))</f>
        <v/>
      </c>
      <c r="Y50" s="166" t="str">
        <f aca="false">IF(ISERR(Y52-3*Y53),"",(Y52-3*Y53))</f>
        <v/>
      </c>
      <c r="Z50" s="102"/>
      <c r="AA50" s="102"/>
      <c r="AB50" s="102"/>
      <c r="AC50" s="102"/>
      <c r="AD50" s="102"/>
      <c r="AE50" s="102"/>
    </row>
    <row r="51" customFormat="false" ht="13.4" hidden="false" customHeight="false" outlineLevel="0" collapsed="false">
      <c r="A51" s="167" t="s">
        <v>21</v>
      </c>
      <c r="B51" s="168" t="str">
        <f aca="false">IF(SUM(B45:B49)=0,"",SUM(B45:B49))</f>
        <v/>
      </c>
      <c r="C51" s="168" t="str">
        <f aca="false">IF(SUM(C45:C49)=0,"",SUM(C45:C49))</f>
        <v/>
      </c>
      <c r="D51" s="168" t="str">
        <f aca="false">IF(SUM(D45:D49)=0,"",SUM(D45:D49))</f>
        <v/>
      </c>
      <c r="E51" s="168" t="str">
        <f aca="false">IF(SUM(E45:E49)=0,"",SUM(E45:E49))</f>
        <v/>
      </c>
      <c r="F51" s="168" t="str">
        <f aca="false">IF(SUM(F45:F49)=0,"",SUM(F45:F49))</f>
        <v/>
      </c>
      <c r="G51" s="168" t="str">
        <f aca="false">IF(SUM(G45:G49)=0,"",SUM(G45:G49))</f>
        <v/>
      </c>
      <c r="H51" s="168" t="str">
        <f aca="false">IF(SUM(H45:H49)=0,"",SUM(H45:H49))</f>
        <v/>
      </c>
      <c r="I51" s="168" t="str">
        <f aca="false">IF(SUM(I45:I49)=0,"",SUM(I45:I49))</f>
        <v/>
      </c>
      <c r="J51" s="168" t="str">
        <f aca="false">IF(SUM(J45:J49)=0,"",SUM(J45:J49))</f>
        <v/>
      </c>
      <c r="K51" s="168" t="str">
        <f aca="false">IF(SUM(K45:K49)=0,"",SUM(K45:K49))</f>
        <v/>
      </c>
      <c r="L51" s="168" t="str">
        <f aca="false">IF(SUM(L45:L49)=0,"",SUM(L45:L49))</f>
        <v/>
      </c>
      <c r="M51" s="168" t="str">
        <f aca="false">IF(SUM(M45:M49)=0,"",SUM(M45:M49))</f>
        <v/>
      </c>
      <c r="N51" s="168" t="str">
        <f aca="false">IF(SUM(N45:N49)=0,"",SUM(N45:N49))</f>
        <v/>
      </c>
      <c r="O51" s="168" t="str">
        <f aca="false">IF(SUM(O45:O49)=0,"",SUM(O45:O49))</f>
        <v/>
      </c>
      <c r="P51" s="168" t="str">
        <f aca="false">IF(SUM(P45:P49)=0,"",SUM(P45:P49))</f>
        <v/>
      </c>
      <c r="Q51" s="168" t="str">
        <f aca="false">IF(SUM(Q45:Q49)=0,"",SUM(Q45:Q49))</f>
        <v/>
      </c>
      <c r="R51" s="168" t="str">
        <f aca="false">IF(SUM(R45:R49)=0,"",SUM(R45:R49))</f>
        <v/>
      </c>
      <c r="S51" s="168" t="str">
        <f aca="false">IF(SUM(S45:S49)=0,"",SUM(S45:S49))</f>
        <v/>
      </c>
      <c r="T51" s="168" t="str">
        <f aca="false">IF(SUM(T45:T49)=0,"",SUM(T45:T49))</f>
        <v/>
      </c>
      <c r="U51" s="168" t="str">
        <f aca="false">IF(SUM(U45:U49)=0,"",SUM(U45:U49))</f>
        <v/>
      </c>
      <c r="V51" s="168" t="str">
        <f aca="false">IF(SUM(V45:V49)=0,"",SUM(V45:V49))</f>
        <v/>
      </c>
      <c r="W51" s="168" t="str">
        <f aca="false">IF(SUM(W45:W49)=0,"",SUM(W45:W49))</f>
        <v/>
      </c>
      <c r="X51" s="168" t="str">
        <f aca="false">IF(SUM(X45:X49)=0,"",SUM(X45:X49))</f>
        <v/>
      </c>
      <c r="Y51" s="168" t="str">
        <f aca="false">IF(SUM(Y45:Y49)=0,"",SUM(Y45:Y49))</f>
        <v/>
      </c>
      <c r="Z51" s="105"/>
      <c r="AA51" s="105"/>
      <c r="AB51" s="105"/>
      <c r="AC51" s="105"/>
      <c r="AK51" s="107" t="e">
        <f aca="false">AVERAGE(B51:Y51)</f>
        <v>#DIV/0!</v>
      </c>
    </row>
    <row r="52" customFormat="false" ht="14.9" hidden="false" customHeight="false" outlineLevel="0" collapsed="false">
      <c r="A52" s="169"/>
      <c r="B52" s="168" t="str">
        <f aca="false">IF(ISERR(AVERAGE(B45:B49)),"",AVERAGE(B45:B49))</f>
        <v/>
      </c>
      <c r="C52" s="168" t="str">
        <f aca="false">IF(ISERR(AVERAGE(C45:C49)),"",AVERAGE(C45:C49))</f>
        <v/>
      </c>
      <c r="D52" s="168" t="str">
        <f aca="false">IF(ISERR(AVERAGE(D45:D49)),"",AVERAGE(D45:D49))</f>
        <v/>
      </c>
      <c r="E52" s="168" t="str">
        <f aca="false">IF(ISERR(AVERAGE(E45:E49)),"",AVERAGE(E45:E49))</f>
        <v/>
      </c>
      <c r="F52" s="168" t="str">
        <f aca="false">IF(ISERR(AVERAGE(F45:F49)),"",AVERAGE(F45:F49))</f>
        <v/>
      </c>
      <c r="G52" s="168" t="str">
        <f aca="false">IF(ISERR(AVERAGE(G45:G49)),"",AVERAGE(G45:G49))</f>
        <v/>
      </c>
      <c r="H52" s="168" t="str">
        <f aca="false">IF(ISERR(AVERAGE(H45:H49)),"",AVERAGE(H45:H49))</f>
        <v/>
      </c>
      <c r="I52" s="168" t="str">
        <f aca="false">IF(ISERR(AVERAGE(I45:I49)),"",AVERAGE(I45:I49))</f>
        <v/>
      </c>
      <c r="J52" s="168" t="str">
        <f aca="false">IF(ISERR(AVERAGE(J45:J49)),"",AVERAGE(J45:J49))</f>
        <v/>
      </c>
      <c r="K52" s="168" t="str">
        <f aca="false">IF(ISERR(AVERAGE(K45:K49)),"",AVERAGE(K45:K49))</f>
        <v/>
      </c>
      <c r="L52" s="168" t="str">
        <f aca="false">IF(ISERR(AVERAGE(L45:L49)),"",AVERAGE(L45:L49))</f>
        <v/>
      </c>
      <c r="M52" s="168" t="str">
        <f aca="false">IF(ISERR(AVERAGE(M45:M49)),"",AVERAGE(M45:M49))</f>
        <v/>
      </c>
      <c r="N52" s="168" t="str">
        <f aca="false">IF(ISERR(AVERAGE(N45:N49)),"",AVERAGE(N45:N49))</f>
        <v/>
      </c>
      <c r="O52" s="168" t="str">
        <f aca="false">IF(ISERR(AVERAGE(O45:O49)),"",AVERAGE(O45:O49))</f>
        <v/>
      </c>
      <c r="P52" s="168" t="str">
        <f aca="false">IF(ISERR(AVERAGE(P45:P49)),"",AVERAGE(P45:P49))</f>
        <v/>
      </c>
      <c r="Q52" s="168" t="str">
        <f aca="false">IF(ISERR(AVERAGE(Q45:Q49)),"",AVERAGE(Q45:Q49))</f>
        <v/>
      </c>
      <c r="R52" s="168" t="str">
        <f aca="false">IF(ISERR(AVERAGE(R45:R49)),"",AVERAGE(R45:R49))</f>
        <v/>
      </c>
      <c r="S52" s="168" t="str">
        <f aca="false">IF(ISERR(AVERAGE(S45:S49)),"",AVERAGE(S45:S49))</f>
        <v/>
      </c>
      <c r="T52" s="168" t="str">
        <f aca="false">IF(ISERR(AVERAGE(T45:T49)),"",AVERAGE(T45:T49))</f>
        <v/>
      </c>
      <c r="U52" s="168" t="str">
        <f aca="false">IF(ISERR(AVERAGE(U45:U49)),"",AVERAGE(U45:U49))</f>
        <v/>
      </c>
      <c r="V52" s="168" t="str">
        <f aca="false">IF(ISERR(AVERAGE(V45:V49)),"",AVERAGE(V45:V49))</f>
        <v/>
      </c>
      <c r="W52" s="168" t="str">
        <f aca="false">IF(ISERR(AVERAGE(W45:W49)),"",AVERAGE(W45:W49))</f>
        <v/>
      </c>
      <c r="X52" s="168" t="str">
        <f aca="false">IF(ISERR(AVERAGE(X45:X49)),"",AVERAGE(X45:X49))</f>
        <v/>
      </c>
      <c r="Y52" s="168" t="str">
        <f aca="false">IF(ISERR(AVERAGE(Y45:Y49)),"",AVERAGE(Y45:Y49))</f>
        <v/>
      </c>
      <c r="AA52" s="109" t="s">
        <v>22</v>
      </c>
      <c r="AB52" s="109" t="s">
        <v>23</v>
      </c>
      <c r="AC52" s="109" t="s">
        <v>24</v>
      </c>
      <c r="AD52" s="109" t="s">
        <v>25</v>
      </c>
      <c r="AE52" s="170" t="s">
        <v>58</v>
      </c>
    </row>
    <row r="53" customFormat="false" ht="12.8" hidden="false" customHeight="false" outlineLevel="0" collapsed="false">
      <c r="A53" s="169" t="s">
        <v>59</v>
      </c>
      <c r="B53" s="168" t="str">
        <f aca="false">IF(ISERR(STDEV(B45:B49)),"",STDEV(B45:B49))</f>
        <v/>
      </c>
      <c r="C53" s="168" t="str">
        <f aca="false">IF(ISERR(STDEV(C45:C49)),"",STDEV(C45:C49))</f>
        <v/>
      </c>
      <c r="D53" s="168" t="str">
        <f aca="false">IF(ISERR(STDEV(D45:D49)),"",STDEV(D45:D49))</f>
        <v/>
      </c>
      <c r="E53" s="168" t="str">
        <f aca="false">IF(ISERR(STDEV(E45:E49)),"",STDEV(E45:E49))</f>
        <v/>
      </c>
      <c r="F53" s="168" t="str">
        <f aca="false">IF(ISERR(STDEV(F45:F49)),"",STDEV(F45:F49))</f>
        <v/>
      </c>
      <c r="G53" s="168" t="str">
        <f aca="false">IF(ISERR(STDEV(G45:G49)),"",STDEV(G45:G49))</f>
        <v/>
      </c>
      <c r="H53" s="168" t="str">
        <f aca="false">IF(ISERR(STDEV(H45:H49)),"",STDEV(H45:H49))</f>
        <v/>
      </c>
      <c r="I53" s="168" t="str">
        <f aca="false">IF(ISERR(STDEV(I45:I49)),"",STDEV(I45:I49))</f>
        <v/>
      </c>
      <c r="J53" s="168" t="str">
        <f aca="false">IF(ISERR(STDEV(J45:J49)),"",STDEV(J45:J49))</f>
        <v/>
      </c>
      <c r="K53" s="168" t="str">
        <f aca="false">IF(ISERR(STDEV(K45:K49)),"",STDEV(K45:K49))</f>
        <v/>
      </c>
      <c r="L53" s="168" t="str">
        <f aca="false">IF(ISERR(STDEV(L45:L49)),"",STDEV(L45:L49))</f>
        <v/>
      </c>
      <c r="M53" s="168" t="str">
        <f aca="false">IF(ISERR(STDEV(M45:M49)),"",STDEV(M45:M49))</f>
        <v/>
      </c>
      <c r="N53" s="168" t="str">
        <f aca="false">IF(ISERR(STDEV(N45:N49)),"",STDEV(N45:N49))</f>
        <v/>
      </c>
      <c r="O53" s="168" t="str">
        <f aca="false">IF(ISERR(STDEV(O45:O49)),"",STDEV(O45:O49))</f>
        <v/>
      </c>
      <c r="P53" s="168" t="str">
        <f aca="false">IF(ISERR(STDEV(P45:P49)),"",STDEV(P45:P49))</f>
        <v/>
      </c>
      <c r="Q53" s="168" t="str">
        <f aca="false">IF(ISERR(STDEV(Q45:Q49)),"",STDEV(Q45:Q49))</f>
        <v/>
      </c>
      <c r="R53" s="168" t="str">
        <f aca="false">IF(ISERR(STDEV(R45:R49)),"",STDEV(R45:R49))</f>
        <v/>
      </c>
      <c r="S53" s="168" t="str">
        <f aca="false">IF(ISERR(STDEV(S45:S49)),"",STDEV(S45:S49))</f>
        <v/>
      </c>
      <c r="T53" s="168" t="str">
        <f aca="false">IF(ISERR(STDEV(T45:T49)),"",STDEV(T45:T49))</f>
        <v/>
      </c>
      <c r="U53" s="168" t="str">
        <f aca="false">IF(ISERR(STDEV(U45:U49)),"",STDEV(U45:U49))</f>
        <v/>
      </c>
      <c r="V53" s="168" t="str">
        <f aca="false">IF(ISERR(STDEV(V45:V49)),"",STDEV(V45:V49))</f>
        <v/>
      </c>
      <c r="W53" s="168" t="str">
        <f aca="false">IF(ISERR(STDEV(W45:W49)),"",STDEV(W45:W49))</f>
        <v/>
      </c>
      <c r="X53" s="168" t="str">
        <f aca="false">IF(ISERR(STDEV(X45:X49)),"",STDEV(X45:X49))</f>
        <v/>
      </c>
      <c r="Y53" s="168" t="str">
        <f aca="false">IF(ISERR(STDEV(Y45:Y49)),"",STDEV(Y45:Y49))</f>
        <v/>
      </c>
      <c r="AA53" s="113" t="n">
        <v>3</v>
      </c>
      <c r="AB53" s="114" t="n">
        <v>1.023</v>
      </c>
      <c r="AC53" s="113" t="n">
        <v>0</v>
      </c>
      <c r="AD53" s="114" t="n">
        <v>2.574</v>
      </c>
      <c r="AE53" s="171" t="n">
        <v>1.693</v>
      </c>
    </row>
    <row r="54" customFormat="false" ht="12.8" hidden="false" customHeight="false" outlineLevel="0" collapsed="false">
      <c r="A54" s="169" t="s">
        <v>27</v>
      </c>
      <c r="B54" s="168" t="str">
        <f aca="false">IF(ISERR(STDEV(B45:B49)),"",MAX(B45:B49)-MIN(B45:B49))</f>
        <v/>
      </c>
      <c r="C54" s="168" t="str">
        <f aca="false">IF(ISERR(STDEV(C45:C49)),"",MAX(C45:C49)-MIN(C45:C49))</f>
        <v/>
      </c>
      <c r="D54" s="168" t="str">
        <f aca="false">IF(ISERR(STDEV(D45:D49)),"",MAX(D45:D49)-MIN(D45:D49))</f>
        <v/>
      </c>
      <c r="E54" s="168" t="str">
        <f aca="false">IF(ISERR(STDEV(E45:E49)),"",MAX(E45:E49)-MIN(E45:E49))</f>
        <v/>
      </c>
      <c r="F54" s="168" t="str">
        <f aca="false">IF(ISERR(STDEV(F45:F49)),"",MAX(F45:F49)-MIN(F45:F49))</f>
        <v/>
      </c>
      <c r="G54" s="168" t="str">
        <f aca="false">IF(ISERR(STDEV(G45:G49)),"",MAX(G45:G49)-MIN(G45:G49))</f>
        <v/>
      </c>
      <c r="H54" s="168" t="str">
        <f aca="false">IF(ISERR(STDEV(H45:H49)),"",MAX(H45:H49)-MIN(H45:H49))</f>
        <v/>
      </c>
      <c r="I54" s="168" t="str">
        <f aca="false">IF(ISERR(STDEV(I45:I49)),"",MAX(I45:I49)-MIN(I45:I49))</f>
        <v/>
      </c>
      <c r="J54" s="168" t="str">
        <f aca="false">IF(ISERR(STDEV(J45:J49)),"",MAX(J45:J49)-MIN(J45:J49))</f>
        <v/>
      </c>
      <c r="K54" s="168" t="str">
        <f aca="false">IF(ISERR(STDEV(K45:K49)),"",MAX(K45:K49)-MIN(K45:K49))</f>
        <v/>
      </c>
      <c r="L54" s="168" t="str">
        <f aca="false">IF(ISERR(STDEV(L45:L49)),"",MAX(L45:L49)-MIN(L45:L49))</f>
        <v/>
      </c>
      <c r="M54" s="168" t="str">
        <f aca="false">IF(ISERR(STDEV(M45:M49)),"",MAX(M45:M49)-MIN(M45:M49))</f>
        <v/>
      </c>
      <c r="N54" s="168" t="str">
        <f aca="false">IF(ISERR(STDEV(N45:N49)),"",MAX(N45:N49)-MIN(N45:N49))</f>
        <v/>
      </c>
      <c r="O54" s="168" t="str">
        <f aca="false">IF(ISERR(STDEV(O45:O49)),"",MAX(O45:O49)-MIN(O45:O49))</f>
        <v/>
      </c>
      <c r="P54" s="168" t="str">
        <f aca="false">IF(ISERR(STDEV(P45:P49)),"",MAX(P45:P49)-MIN(P45:P49))</f>
        <v/>
      </c>
      <c r="Q54" s="168" t="str">
        <f aca="false">IF(ISERR(STDEV(Q45:Q49)),"",MAX(Q45:Q49)-MIN(Q45:Q49))</f>
        <v/>
      </c>
      <c r="R54" s="168" t="str">
        <f aca="false">IF(ISERR(STDEV(R45:R49)),"",MAX(R45:R49)-MIN(R45:R49))</f>
        <v/>
      </c>
      <c r="S54" s="168" t="str">
        <f aca="false">IF(ISERR(STDEV(S45:S49)),"",MAX(S45:S49)-MIN(S45:S49))</f>
        <v/>
      </c>
      <c r="T54" s="168" t="str">
        <f aca="false">IF(ISERR(STDEV(T45:T49)),"",MAX(T45:T49)-MIN(T45:T49))</f>
        <v/>
      </c>
      <c r="U54" s="168" t="str">
        <f aca="false">IF(ISERR(STDEV(U45:U49)),"",MAX(U45:U49)-MIN(U45:U49))</f>
        <v/>
      </c>
      <c r="V54" s="168" t="str">
        <f aca="false">IF(ISERR(STDEV(V45:V49)),"",MAX(V45:V49)-MIN(V45:V49))</f>
        <v/>
      </c>
      <c r="W54" s="168" t="str">
        <f aca="false">IF(ISERR(STDEV(W45:W49)),"",MAX(W45:W49)-MIN(W45:W49))</f>
        <v/>
      </c>
      <c r="X54" s="168" t="str">
        <f aca="false">IF(ISERR(STDEV(X45:X49)),"",MAX(X45:X49)-MIN(X45:X49))</f>
        <v/>
      </c>
      <c r="Y54" s="168" t="str">
        <f aca="false">IF(ISERR(STDEV(Y45:Y49)),"",MAX(Y45:Y49)-MIN(Y45:Y49))</f>
        <v/>
      </c>
      <c r="AA54" s="113"/>
      <c r="AB54" s="114"/>
      <c r="AC54" s="113"/>
      <c r="AD54" s="114"/>
    </row>
    <row r="55" customFormat="false" ht="12.8" hidden="false" customHeight="false" outlineLevel="0" collapsed="false">
      <c r="B55" s="118" t="n">
        <v>1</v>
      </c>
      <c r="C55" s="118" t="n">
        <v>2</v>
      </c>
      <c r="D55" s="118" t="n">
        <v>3</v>
      </c>
      <c r="E55" s="118" t="n">
        <v>4</v>
      </c>
      <c r="F55" s="118" t="n">
        <v>5</v>
      </c>
      <c r="G55" s="118" t="n">
        <v>6</v>
      </c>
      <c r="H55" s="118" t="n">
        <v>7</v>
      </c>
      <c r="I55" s="118" t="n">
        <v>8</v>
      </c>
      <c r="J55" s="118" t="n">
        <v>9</v>
      </c>
      <c r="K55" s="118" t="n">
        <v>10</v>
      </c>
      <c r="L55" s="118" t="n">
        <v>11</v>
      </c>
      <c r="M55" s="118" t="n">
        <v>12</v>
      </c>
      <c r="N55" s="118" t="n">
        <v>13</v>
      </c>
      <c r="O55" s="118" t="n">
        <v>14</v>
      </c>
      <c r="P55" s="118" t="n">
        <v>15</v>
      </c>
      <c r="Q55" s="118" t="n">
        <v>16</v>
      </c>
      <c r="R55" s="118" t="n">
        <v>17</v>
      </c>
      <c r="S55" s="118" t="n">
        <v>18</v>
      </c>
      <c r="T55" s="118" t="n">
        <v>19</v>
      </c>
      <c r="U55" s="118" t="n">
        <v>20</v>
      </c>
      <c r="V55" s="118" t="n">
        <v>21</v>
      </c>
      <c r="W55" s="118" t="n">
        <v>22</v>
      </c>
      <c r="X55" s="118" t="n">
        <v>23</v>
      </c>
      <c r="Y55" s="118" t="n">
        <v>24</v>
      </c>
      <c r="Z55" s="118"/>
      <c r="AA55" s="118"/>
      <c r="AB55" s="118"/>
      <c r="AC55" s="118"/>
      <c r="AD55" s="118"/>
    </row>
    <row r="56" customFormat="false" ht="12.8" hidden="false" customHeight="false" outlineLevel="0" collapsed="false">
      <c r="A56" s="52" t="s">
        <v>28</v>
      </c>
      <c r="B56" s="172" t="n">
        <v>2</v>
      </c>
      <c r="AA56" s="0" t="s">
        <v>60</v>
      </c>
      <c r="AB56" s="0" t="e">
        <f aca="false">(AA43-B57)/(3*AD39)</f>
        <v>#DIV/0!</v>
      </c>
    </row>
    <row r="57" customFormat="false" ht="12.8" hidden="false" customHeight="false" outlineLevel="0" collapsed="false">
      <c r="A57" s="52" t="s">
        <v>29</v>
      </c>
      <c r="B57" s="173" t="n">
        <v>1.6</v>
      </c>
      <c r="C57" s="0" t="n">
        <f aca="false">B57</f>
        <v>1.6</v>
      </c>
      <c r="D57" s="0" t="n">
        <f aca="false">B57</f>
        <v>1.6</v>
      </c>
      <c r="E57" s="0" t="n">
        <f aca="false">B57</f>
        <v>1.6</v>
      </c>
      <c r="F57" s="0" t="n">
        <f aca="false">B57</f>
        <v>1.6</v>
      </c>
      <c r="G57" s="0" t="n">
        <f aca="false">B57</f>
        <v>1.6</v>
      </c>
      <c r="H57" s="0" t="n">
        <f aca="false">B57</f>
        <v>1.6</v>
      </c>
      <c r="I57" s="0" t="n">
        <f aca="false">B57</f>
        <v>1.6</v>
      </c>
      <c r="J57" s="0" t="n">
        <f aca="false">B57</f>
        <v>1.6</v>
      </c>
      <c r="K57" s="0" t="n">
        <f aca="false">B57</f>
        <v>1.6</v>
      </c>
      <c r="L57" s="0" t="n">
        <f aca="false">B57</f>
        <v>1.6</v>
      </c>
      <c r="M57" s="0" t="n">
        <f aca="false">B57</f>
        <v>1.6</v>
      </c>
      <c r="N57" s="0" t="n">
        <f aca="false">B57</f>
        <v>1.6</v>
      </c>
      <c r="O57" s="0" t="n">
        <f aca="false">B57</f>
        <v>1.6</v>
      </c>
      <c r="P57" s="0" t="n">
        <f aca="false">B57</f>
        <v>1.6</v>
      </c>
      <c r="Q57" s="0" t="n">
        <f aca="false">B57</f>
        <v>1.6</v>
      </c>
      <c r="R57" s="0" t="n">
        <f aca="false">B57</f>
        <v>1.6</v>
      </c>
      <c r="S57" s="0" t="n">
        <f aca="false">B57</f>
        <v>1.6</v>
      </c>
      <c r="T57" s="0" t="n">
        <f aca="false">B57</f>
        <v>1.6</v>
      </c>
      <c r="U57" s="0" t="n">
        <f aca="false">B57</f>
        <v>1.6</v>
      </c>
      <c r="V57" s="0" t="n">
        <f aca="false">B57</f>
        <v>1.6</v>
      </c>
      <c r="W57" s="0" t="n">
        <f aca="false">B57</f>
        <v>1.6</v>
      </c>
      <c r="X57" s="0" t="n">
        <f aca="false">B57</f>
        <v>1.6</v>
      </c>
      <c r="Y57" s="0" t="n">
        <f aca="false">B57</f>
        <v>1.6</v>
      </c>
    </row>
    <row r="58" customFormat="false" ht="12.8" hidden="false" customHeight="false" outlineLevel="0" collapsed="false">
      <c r="A58" s="52" t="s">
        <v>61</v>
      </c>
      <c r="B58" s="172" t="e">
        <f aca="false">B57+(3*B65)</f>
        <v>#DIV/0!</v>
      </c>
      <c r="C58" s="172" t="e">
        <f aca="false">C57+(3*C65)</f>
        <v>#DIV/0!</v>
      </c>
      <c r="D58" s="172" t="e">
        <f aca="false">D57+(3*D65)</f>
        <v>#DIV/0!</v>
      </c>
      <c r="E58" s="172" t="e">
        <f aca="false">E57+(3*E65)</f>
        <v>#DIV/0!</v>
      </c>
      <c r="F58" s="172" t="e">
        <f aca="false">F57+(3*F65)</f>
        <v>#DIV/0!</v>
      </c>
      <c r="G58" s="172" t="e">
        <f aca="false">G57+(3*G65)</f>
        <v>#DIV/0!</v>
      </c>
      <c r="H58" s="172" t="e">
        <f aca="false">H57+(3*H65)</f>
        <v>#DIV/0!</v>
      </c>
      <c r="I58" s="172" t="e">
        <f aca="false">I57+(3*I65)</f>
        <v>#DIV/0!</v>
      </c>
      <c r="J58" s="172" t="e">
        <f aca="false">J57+(3*J65)</f>
        <v>#DIV/0!</v>
      </c>
      <c r="K58" s="172" t="e">
        <f aca="false">K57+(3*K65)</f>
        <v>#DIV/0!</v>
      </c>
      <c r="L58" s="172" t="e">
        <f aca="false">L57+(3*L65)</f>
        <v>#DIV/0!</v>
      </c>
      <c r="M58" s="172" t="e">
        <f aca="false">M57+(3*M65)</f>
        <v>#DIV/0!</v>
      </c>
      <c r="N58" s="172" t="e">
        <f aca="false">N57+(3*N65)</f>
        <v>#DIV/0!</v>
      </c>
      <c r="O58" s="172" t="e">
        <f aca="false">O57+(3*O65)</f>
        <v>#DIV/0!</v>
      </c>
      <c r="P58" s="172" t="e">
        <f aca="false">P57+(3*P65)</f>
        <v>#DIV/0!</v>
      </c>
      <c r="Q58" s="172" t="e">
        <f aca="false">Q57+(3*Q65)</f>
        <v>#DIV/0!</v>
      </c>
      <c r="R58" s="172" t="e">
        <f aca="false">R57+(3*R65)</f>
        <v>#DIV/0!</v>
      </c>
      <c r="S58" s="172" t="e">
        <f aca="false">S57+(3*S65)</f>
        <v>#DIV/0!</v>
      </c>
      <c r="T58" s="172" t="e">
        <f aca="false">T57+(3*T65)</f>
        <v>#DIV/0!</v>
      </c>
      <c r="U58" s="172" t="e">
        <f aca="false">U57+(3*U65)</f>
        <v>#DIV/0!</v>
      </c>
      <c r="V58" s="172" t="e">
        <f aca="false">V57+(3*V65)</f>
        <v>#DIV/0!</v>
      </c>
      <c r="W58" s="172" t="e">
        <f aca="false">W57+(3*W65)</f>
        <v>#DIV/0!</v>
      </c>
      <c r="X58" s="172" t="e">
        <f aca="false">X57+(3*X65)</f>
        <v>#DIV/0!</v>
      </c>
      <c r="Y58" s="172" t="e">
        <f aca="false">Y57+(3*Y65)</f>
        <v>#DIV/0!</v>
      </c>
    </row>
    <row r="59" customFormat="false" ht="12.8" hidden="false" customHeight="false" outlineLevel="0" collapsed="false">
      <c r="A59" s="174" t="s">
        <v>30</v>
      </c>
      <c r="B59" s="51" t="e">
        <f aca="false">AB39</f>
        <v>#DIV/0!</v>
      </c>
      <c r="C59" s="51" t="e">
        <f aca="false">B59</f>
        <v>#DIV/0!</v>
      </c>
      <c r="D59" s="51" t="e">
        <f aca="false">B59</f>
        <v>#DIV/0!</v>
      </c>
      <c r="E59" s="51" t="e">
        <f aca="false">B59</f>
        <v>#DIV/0!</v>
      </c>
      <c r="F59" s="51" t="e">
        <f aca="false">B59</f>
        <v>#DIV/0!</v>
      </c>
      <c r="G59" s="51" t="e">
        <f aca="false">B59</f>
        <v>#DIV/0!</v>
      </c>
      <c r="H59" s="51" t="e">
        <f aca="false">B59</f>
        <v>#DIV/0!</v>
      </c>
      <c r="I59" s="51" t="e">
        <f aca="false">B59</f>
        <v>#DIV/0!</v>
      </c>
      <c r="J59" s="51" t="e">
        <f aca="false">B59</f>
        <v>#DIV/0!</v>
      </c>
      <c r="K59" s="51" t="e">
        <f aca="false">B59</f>
        <v>#DIV/0!</v>
      </c>
      <c r="L59" s="51" t="e">
        <f aca="false">B59</f>
        <v>#DIV/0!</v>
      </c>
      <c r="M59" s="51" t="e">
        <f aca="false">B59</f>
        <v>#DIV/0!</v>
      </c>
      <c r="N59" s="51" t="e">
        <f aca="false">B59</f>
        <v>#DIV/0!</v>
      </c>
      <c r="O59" s="51" t="e">
        <f aca="false">B59</f>
        <v>#DIV/0!</v>
      </c>
      <c r="P59" s="51" t="e">
        <f aca="false">B59</f>
        <v>#DIV/0!</v>
      </c>
      <c r="Q59" s="51" t="e">
        <f aca="false">B59</f>
        <v>#DIV/0!</v>
      </c>
      <c r="R59" s="51" t="e">
        <f aca="false">B59</f>
        <v>#DIV/0!</v>
      </c>
      <c r="S59" s="51" t="e">
        <f aca="false">B59</f>
        <v>#DIV/0!</v>
      </c>
      <c r="T59" s="51" t="e">
        <f aca="false">B59</f>
        <v>#DIV/0!</v>
      </c>
      <c r="U59" s="51" t="e">
        <f aca="false">B59</f>
        <v>#DIV/0!</v>
      </c>
      <c r="V59" s="51" t="e">
        <f aca="false">B59</f>
        <v>#DIV/0!</v>
      </c>
      <c r="W59" s="51" t="e">
        <f aca="false">B59</f>
        <v>#DIV/0!</v>
      </c>
      <c r="X59" s="51" t="e">
        <f aca="false">B59</f>
        <v>#DIV/0!</v>
      </c>
      <c r="Y59" s="51" t="e">
        <f aca="false">B59</f>
        <v>#DIV/0!</v>
      </c>
      <c r="Z59" s="51"/>
      <c r="AA59" s="51"/>
      <c r="AB59" s="51"/>
      <c r="AC59" s="51"/>
    </row>
    <row r="60" customFormat="false" ht="12.8" hidden="false" customHeight="false" outlineLevel="0" collapsed="false">
      <c r="A60" s="0" t="s">
        <v>31</v>
      </c>
      <c r="B60" s="51" t="e">
        <f aca="false">AVERAGE($B$52:$Y$52)</f>
        <v>#DIV/0!</v>
      </c>
      <c r="C60" s="51" t="e">
        <f aca="false">AVERAGE($B$52:$Y$52)</f>
        <v>#DIV/0!</v>
      </c>
      <c r="D60" s="51" t="e">
        <f aca="false">AVERAGE($B$52:$Y$52)</f>
        <v>#DIV/0!</v>
      </c>
      <c r="E60" s="51" t="e">
        <f aca="false">AVERAGE($B$52:$Y$52)</f>
        <v>#DIV/0!</v>
      </c>
      <c r="F60" s="51" t="e">
        <f aca="false">AVERAGE($B$52:$Y$52)</f>
        <v>#DIV/0!</v>
      </c>
      <c r="G60" s="51" t="e">
        <f aca="false">AVERAGE($B$52:$Y$52)</f>
        <v>#DIV/0!</v>
      </c>
      <c r="H60" s="51" t="e">
        <f aca="false">AVERAGE($B$52:$Y$52)</f>
        <v>#DIV/0!</v>
      </c>
      <c r="I60" s="51" t="e">
        <f aca="false">AVERAGE($B$52:$Y$52)</f>
        <v>#DIV/0!</v>
      </c>
      <c r="J60" s="51" t="e">
        <f aca="false">AVERAGE($B$52:$Y$52)</f>
        <v>#DIV/0!</v>
      </c>
      <c r="K60" s="51" t="e">
        <f aca="false">AVERAGE($B$52:$Y$52)</f>
        <v>#DIV/0!</v>
      </c>
      <c r="L60" s="51" t="e">
        <f aca="false">AVERAGE($B$52:$Y$52)</f>
        <v>#DIV/0!</v>
      </c>
      <c r="M60" s="51" t="e">
        <f aca="false">AVERAGE($B$52:$Y$52)</f>
        <v>#DIV/0!</v>
      </c>
      <c r="N60" s="51" t="e">
        <f aca="false">AVERAGE($B$52:$Y$52)</f>
        <v>#DIV/0!</v>
      </c>
      <c r="O60" s="51" t="e">
        <f aca="false">AVERAGE($B$52:$Y$52)</f>
        <v>#DIV/0!</v>
      </c>
      <c r="P60" s="51" t="e">
        <f aca="false">AVERAGE($B$52:$Y$52)</f>
        <v>#DIV/0!</v>
      </c>
      <c r="Q60" s="51" t="e">
        <f aca="false">AVERAGE($B$52:$Y$52)</f>
        <v>#DIV/0!</v>
      </c>
      <c r="R60" s="51" t="e">
        <f aca="false">AVERAGE($B$52:$Y$52)</f>
        <v>#DIV/0!</v>
      </c>
      <c r="S60" s="51" t="e">
        <f aca="false">AVERAGE($B$52:$Y$52)</f>
        <v>#DIV/0!</v>
      </c>
      <c r="T60" s="51" t="e">
        <f aca="false">AVERAGE($B$52:$Y$52)</f>
        <v>#DIV/0!</v>
      </c>
      <c r="U60" s="51" t="e">
        <f aca="false">AVERAGE($B$52:$Y$52)</f>
        <v>#DIV/0!</v>
      </c>
      <c r="V60" s="51" t="e">
        <f aca="false">AVERAGE($B$52:$Y$52)</f>
        <v>#DIV/0!</v>
      </c>
      <c r="W60" s="51" t="e">
        <f aca="false">AVERAGE($B$52:$Y$52)</f>
        <v>#DIV/0!</v>
      </c>
      <c r="X60" s="51" t="e">
        <f aca="false">AVERAGE($B$52:$Y$52)</f>
        <v>#DIV/0!</v>
      </c>
      <c r="Y60" s="51" t="e">
        <f aca="false">AVERAGE($B$52:$Y$52)</f>
        <v>#DIV/0!</v>
      </c>
      <c r="Z60" s="51"/>
      <c r="AA60" s="51"/>
      <c r="AB60" s="51"/>
      <c r="AC60" s="51"/>
    </row>
    <row r="61" customFormat="false" ht="14.9" hidden="false" customHeight="false" outlineLevel="0" collapsed="false">
      <c r="A61" s="52" t="s">
        <v>32</v>
      </c>
      <c r="B61" s="51" t="e">
        <f aca="false">Z46</f>
        <v>#DIV/0!</v>
      </c>
      <c r="C61" s="51" t="e">
        <f aca="false">B61</f>
        <v>#DIV/0!</v>
      </c>
      <c r="D61" s="51" t="e">
        <f aca="false">B61</f>
        <v>#DIV/0!</v>
      </c>
      <c r="E61" s="51" t="e">
        <f aca="false">B61</f>
        <v>#DIV/0!</v>
      </c>
      <c r="F61" s="51" t="e">
        <f aca="false">B61</f>
        <v>#DIV/0!</v>
      </c>
      <c r="G61" s="51" t="e">
        <f aca="false">B61</f>
        <v>#DIV/0!</v>
      </c>
      <c r="H61" s="51" t="e">
        <f aca="false">B61</f>
        <v>#DIV/0!</v>
      </c>
      <c r="I61" s="51" t="e">
        <f aca="false">B61</f>
        <v>#DIV/0!</v>
      </c>
      <c r="J61" s="51" t="e">
        <f aca="false">B61</f>
        <v>#DIV/0!</v>
      </c>
      <c r="K61" s="51" t="e">
        <f aca="false">B61</f>
        <v>#DIV/0!</v>
      </c>
      <c r="L61" s="51" t="e">
        <f aca="false">B61</f>
        <v>#DIV/0!</v>
      </c>
      <c r="M61" s="51" t="e">
        <f aca="false">B61</f>
        <v>#DIV/0!</v>
      </c>
      <c r="N61" s="51" t="e">
        <f aca="false">B61</f>
        <v>#DIV/0!</v>
      </c>
      <c r="O61" s="51" t="e">
        <f aca="false">B61</f>
        <v>#DIV/0!</v>
      </c>
      <c r="P61" s="51" t="e">
        <f aca="false">B61</f>
        <v>#DIV/0!</v>
      </c>
      <c r="Q61" s="51" t="e">
        <f aca="false">B61</f>
        <v>#DIV/0!</v>
      </c>
      <c r="R61" s="51" t="e">
        <f aca="false">B61</f>
        <v>#DIV/0!</v>
      </c>
      <c r="S61" s="51" t="e">
        <f aca="false">B61</f>
        <v>#DIV/0!</v>
      </c>
      <c r="T61" s="51" t="e">
        <f aca="false">B61</f>
        <v>#DIV/0!</v>
      </c>
      <c r="U61" s="51" t="e">
        <f aca="false">B61</f>
        <v>#DIV/0!</v>
      </c>
      <c r="V61" s="51" t="e">
        <f aca="false">B61</f>
        <v>#DIV/0!</v>
      </c>
      <c r="W61" s="51" t="e">
        <f aca="false">B61</f>
        <v>#DIV/0!</v>
      </c>
      <c r="X61" s="51" t="e">
        <f aca="false">B61</f>
        <v>#DIV/0!</v>
      </c>
      <c r="Y61" s="51" t="e">
        <f aca="false">B61</f>
        <v>#DIV/0!</v>
      </c>
    </row>
    <row r="62" customFormat="false" ht="14.9" hidden="false" customHeight="false" outlineLevel="0" collapsed="false">
      <c r="A62" s="52" t="s">
        <v>33</v>
      </c>
      <c r="B62" s="51" t="e">
        <f aca="false">Z49</f>
        <v>#DIV/0!</v>
      </c>
      <c r="C62" s="51" t="e">
        <f aca="false">B62</f>
        <v>#DIV/0!</v>
      </c>
      <c r="D62" s="51" t="e">
        <f aca="false">B62</f>
        <v>#DIV/0!</v>
      </c>
      <c r="E62" s="51" t="e">
        <f aca="false">B62</f>
        <v>#DIV/0!</v>
      </c>
      <c r="F62" s="51" t="e">
        <f aca="false">B62</f>
        <v>#DIV/0!</v>
      </c>
      <c r="G62" s="51" t="e">
        <f aca="false">B62</f>
        <v>#DIV/0!</v>
      </c>
      <c r="H62" s="51" t="e">
        <f aca="false">B62</f>
        <v>#DIV/0!</v>
      </c>
      <c r="I62" s="51" t="e">
        <f aca="false">B62</f>
        <v>#DIV/0!</v>
      </c>
      <c r="J62" s="51" t="e">
        <f aca="false">B62</f>
        <v>#DIV/0!</v>
      </c>
      <c r="K62" s="51" t="e">
        <f aca="false">B62</f>
        <v>#DIV/0!</v>
      </c>
      <c r="L62" s="51" t="e">
        <f aca="false">B62</f>
        <v>#DIV/0!</v>
      </c>
      <c r="M62" s="51" t="e">
        <f aca="false">B62</f>
        <v>#DIV/0!</v>
      </c>
      <c r="N62" s="51" t="e">
        <f aca="false">B62</f>
        <v>#DIV/0!</v>
      </c>
      <c r="O62" s="51" t="e">
        <f aca="false">B62</f>
        <v>#DIV/0!</v>
      </c>
      <c r="P62" s="51" t="e">
        <f aca="false">B62</f>
        <v>#DIV/0!</v>
      </c>
      <c r="Q62" s="51" t="e">
        <f aca="false">B62</f>
        <v>#DIV/0!</v>
      </c>
      <c r="R62" s="51" t="e">
        <f aca="false">B62</f>
        <v>#DIV/0!</v>
      </c>
      <c r="S62" s="51" t="e">
        <f aca="false">B62</f>
        <v>#DIV/0!</v>
      </c>
      <c r="T62" s="51" t="e">
        <f aca="false">B62</f>
        <v>#DIV/0!</v>
      </c>
      <c r="U62" s="51" t="e">
        <f aca="false">B62</f>
        <v>#DIV/0!</v>
      </c>
      <c r="V62" s="51" t="e">
        <f aca="false">B62</f>
        <v>#DIV/0!</v>
      </c>
      <c r="W62" s="51" t="e">
        <f aca="false">B62</f>
        <v>#DIV/0!</v>
      </c>
      <c r="X62" s="51" t="e">
        <f aca="false">B62</f>
        <v>#DIV/0!</v>
      </c>
      <c r="Y62" s="51" t="e">
        <f aca="false">B62</f>
        <v>#DIV/0!</v>
      </c>
    </row>
    <row r="63" customFormat="false" ht="14.9" hidden="false" customHeight="false" outlineLevel="0" collapsed="false">
      <c r="A63" s="52" t="s">
        <v>34</v>
      </c>
      <c r="B63" s="51" t="e">
        <f aca="false">AC46</f>
        <v>#DIV/0!</v>
      </c>
      <c r="C63" s="51" t="e">
        <f aca="false">B63</f>
        <v>#DIV/0!</v>
      </c>
      <c r="D63" s="51" t="e">
        <f aca="false">C63</f>
        <v>#DIV/0!</v>
      </c>
      <c r="E63" s="51" t="e">
        <f aca="false">C63</f>
        <v>#DIV/0!</v>
      </c>
      <c r="F63" s="51" t="e">
        <f aca="false">C63</f>
        <v>#DIV/0!</v>
      </c>
      <c r="G63" s="51" t="e">
        <f aca="false">C63</f>
        <v>#DIV/0!</v>
      </c>
      <c r="H63" s="51" t="e">
        <f aca="false">C63</f>
        <v>#DIV/0!</v>
      </c>
      <c r="I63" s="51" t="e">
        <f aca="false">C63</f>
        <v>#DIV/0!</v>
      </c>
      <c r="J63" s="51" t="e">
        <f aca="false">C63</f>
        <v>#DIV/0!</v>
      </c>
      <c r="K63" s="51" t="e">
        <f aca="false">C63</f>
        <v>#DIV/0!</v>
      </c>
      <c r="L63" s="51" t="e">
        <f aca="false">C63</f>
        <v>#DIV/0!</v>
      </c>
      <c r="M63" s="51" t="e">
        <f aca="false">C63</f>
        <v>#DIV/0!</v>
      </c>
      <c r="N63" s="51" t="e">
        <f aca="false">C63</f>
        <v>#DIV/0!</v>
      </c>
      <c r="O63" s="51" t="e">
        <f aca="false">C63</f>
        <v>#DIV/0!</v>
      </c>
      <c r="P63" s="51" t="e">
        <f aca="false">C63</f>
        <v>#DIV/0!</v>
      </c>
      <c r="Q63" s="51" t="e">
        <f aca="false">C63</f>
        <v>#DIV/0!</v>
      </c>
      <c r="R63" s="51" t="e">
        <f aca="false">C63</f>
        <v>#DIV/0!</v>
      </c>
      <c r="S63" s="51" t="e">
        <f aca="false">C63</f>
        <v>#DIV/0!</v>
      </c>
      <c r="T63" s="51" t="e">
        <f aca="false">C63</f>
        <v>#DIV/0!</v>
      </c>
      <c r="U63" s="51" t="e">
        <f aca="false">C63</f>
        <v>#DIV/0!</v>
      </c>
      <c r="V63" s="51" t="e">
        <f aca="false">C63</f>
        <v>#DIV/0!</v>
      </c>
      <c r="W63" s="51" t="e">
        <f aca="false">C63</f>
        <v>#DIV/0!</v>
      </c>
      <c r="X63" s="51" t="e">
        <f aca="false">C63</f>
        <v>#DIV/0!</v>
      </c>
      <c r="Y63" s="51" t="e">
        <f aca="false">C63</f>
        <v>#DIV/0!</v>
      </c>
    </row>
    <row r="64" customFormat="false" ht="14.9" hidden="false" customHeight="false" outlineLevel="0" collapsed="false">
      <c r="A64" s="52" t="s">
        <v>35</v>
      </c>
      <c r="B64" s="51" t="e">
        <f aca="false">AC49</f>
        <v>#DIV/0!</v>
      </c>
      <c r="C64" s="51" t="e">
        <f aca="false">B64</f>
        <v>#DIV/0!</v>
      </c>
      <c r="D64" s="51" t="e">
        <f aca="false">B64</f>
        <v>#DIV/0!</v>
      </c>
      <c r="E64" s="51" t="e">
        <f aca="false">B64</f>
        <v>#DIV/0!</v>
      </c>
      <c r="F64" s="51" t="e">
        <f aca="false">B64</f>
        <v>#DIV/0!</v>
      </c>
      <c r="G64" s="51" t="e">
        <f aca="false">B64</f>
        <v>#DIV/0!</v>
      </c>
      <c r="H64" s="51" t="e">
        <f aca="false">B64</f>
        <v>#DIV/0!</v>
      </c>
      <c r="I64" s="51" t="e">
        <f aca="false">B64</f>
        <v>#DIV/0!</v>
      </c>
      <c r="J64" s="51" t="e">
        <f aca="false">B64</f>
        <v>#DIV/0!</v>
      </c>
      <c r="K64" s="51" t="e">
        <f aca="false">B64</f>
        <v>#DIV/0!</v>
      </c>
      <c r="L64" s="51" t="e">
        <f aca="false">B64</f>
        <v>#DIV/0!</v>
      </c>
      <c r="M64" s="51" t="e">
        <f aca="false">B64</f>
        <v>#DIV/0!</v>
      </c>
      <c r="N64" s="51" t="e">
        <f aca="false">B64</f>
        <v>#DIV/0!</v>
      </c>
      <c r="O64" s="51" t="e">
        <f aca="false">B64</f>
        <v>#DIV/0!</v>
      </c>
      <c r="P64" s="51" t="e">
        <f aca="false">B64</f>
        <v>#DIV/0!</v>
      </c>
      <c r="Q64" s="51" t="e">
        <f aca="false">B64</f>
        <v>#DIV/0!</v>
      </c>
      <c r="R64" s="51" t="e">
        <f aca="false">B64</f>
        <v>#DIV/0!</v>
      </c>
      <c r="S64" s="51" t="e">
        <f aca="false">B64</f>
        <v>#DIV/0!</v>
      </c>
      <c r="T64" s="51" t="e">
        <f aca="false">B64</f>
        <v>#DIV/0!</v>
      </c>
      <c r="U64" s="51" t="e">
        <f aca="false">B64</f>
        <v>#DIV/0!</v>
      </c>
      <c r="V64" s="51" t="e">
        <f aca="false">B64</f>
        <v>#DIV/0!</v>
      </c>
      <c r="W64" s="51" t="e">
        <f aca="false">B64</f>
        <v>#DIV/0!</v>
      </c>
      <c r="X64" s="51" t="e">
        <f aca="false">B64</f>
        <v>#DIV/0!</v>
      </c>
      <c r="Y64" s="51" t="e">
        <f aca="false">B64</f>
        <v>#DIV/0!</v>
      </c>
      <c r="Z64" s="51"/>
    </row>
    <row r="65" customFormat="false" ht="14.9" hidden="false" customHeight="false" outlineLevel="0" collapsed="false">
      <c r="A65" s="52" t="s">
        <v>12</v>
      </c>
      <c r="B65" s="51" t="e">
        <f aca="false">AVERAGE(B53:Y53)</f>
        <v>#DIV/0!</v>
      </c>
      <c r="C65" s="51" t="e">
        <f aca="false">B65</f>
        <v>#DIV/0!</v>
      </c>
      <c r="D65" s="51" t="e">
        <f aca="false">B65</f>
        <v>#DIV/0!</v>
      </c>
      <c r="E65" s="51" t="e">
        <f aca="false">B65</f>
        <v>#DIV/0!</v>
      </c>
      <c r="F65" s="51" t="e">
        <f aca="false">B65</f>
        <v>#DIV/0!</v>
      </c>
      <c r="G65" s="51" t="e">
        <f aca="false">B65</f>
        <v>#DIV/0!</v>
      </c>
      <c r="H65" s="51" t="e">
        <f aca="false">B65</f>
        <v>#DIV/0!</v>
      </c>
      <c r="I65" s="51" t="e">
        <f aca="false">B65</f>
        <v>#DIV/0!</v>
      </c>
      <c r="J65" s="51" t="e">
        <f aca="false">B65</f>
        <v>#DIV/0!</v>
      </c>
      <c r="K65" s="51" t="e">
        <f aca="false">B65</f>
        <v>#DIV/0!</v>
      </c>
      <c r="L65" s="51" t="e">
        <f aca="false">B65</f>
        <v>#DIV/0!</v>
      </c>
      <c r="M65" s="51" t="e">
        <f aca="false">B65</f>
        <v>#DIV/0!</v>
      </c>
      <c r="N65" s="51" t="e">
        <f aca="false">B65</f>
        <v>#DIV/0!</v>
      </c>
      <c r="O65" s="51" t="e">
        <f aca="false">B65</f>
        <v>#DIV/0!</v>
      </c>
      <c r="P65" s="51" t="e">
        <f aca="false">B65</f>
        <v>#DIV/0!</v>
      </c>
      <c r="Q65" s="51" t="e">
        <f aca="false">B65</f>
        <v>#DIV/0!</v>
      </c>
      <c r="R65" s="51" t="e">
        <f aca="false">B65</f>
        <v>#DIV/0!</v>
      </c>
      <c r="S65" s="51" t="e">
        <f aca="false">B65</f>
        <v>#DIV/0!</v>
      </c>
      <c r="T65" s="51" t="e">
        <f aca="false">B65</f>
        <v>#DIV/0!</v>
      </c>
      <c r="U65" s="51" t="e">
        <f aca="false">B65</f>
        <v>#DIV/0!</v>
      </c>
      <c r="V65" s="51" t="e">
        <f aca="false">B65</f>
        <v>#DIV/0!</v>
      </c>
      <c r="W65" s="51" t="e">
        <f aca="false">B65</f>
        <v>#DIV/0!</v>
      </c>
      <c r="X65" s="51" t="e">
        <f aca="false">B65</f>
        <v>#DIV/0!</v>
      </c>
      <c r="Y65" s="51" t="e">
        <f aca="false">B65</f>
        <v>#DIV/0!</v>
      </c>
      <c r="AA65" s="122"/>
      <c r="AC65" s="51"/>
      <c r="AD65" s="51"/>
    </row>
    <row r="66" customFormat="false" ht="12.8" hidden="false" customHeight="false" outlineLevel="0" collapsed="false">
      <c r="A66" s="0" t="s">
        <v>36</v>
      </c>
      <c r="B66" s="51" t="e">
        <f aca="false">AVERAGE($B$54:$Y$54)</f>
        <v>#DIV/0!</v>
      </c>
      <c r="C66" s="51" t="e">
        <f aca="false">AVERAGE($B$54:$Y$54)</f>
        <v>#DIV/0!</v>
      </c>
      <c r="D66" s="51" t="e">
        <f aca="false">AVERAGE($B$54:$Y$54)</f>
        <v>#DIV/0!</v>
      </c>
      <c r="E66" s="51" t="e">
        <f aca="false">AVERAGE($B$54:$Y$54)</f>
        <v>#DIV/0!</v>
      </c>
      <c r="F66" s="51" t="e">
        <f aca="false">AVERAGE($B$54:$Y$54)</f>
        <v>#DIV/0!</v>
      </c>
      <c r="G66" s="51" t="e">
        <f aca="false">AVERAGE($B$54:$Y$54)</f>
        <v>#DIV/0!</v>
      </c>
      <c r="H66" s="51" t="e">
        <f aca="false">AVERAGE($B$54:$Y$54)</f>
        <v>#DIV/0!</v>
      </c>
      <c r="I66" s="51" t="e">
        <f aca="false">AVERAGE($B$54:$Y$54)</f>
        <v>#DIV/0!</v>
      </c>
      <c r="J66" s="51" t="e">
        <f aca="false">AVERAGE($B$54:$Y$54)</f>
        <v>#DIV/0!</v>
      </c>
      <c r="K66" s="51" t="e">
        <f aca="false">AVERAGE($B$54:$Y$54)</f>
        <v>#DIV/0!</v>
      </c>
      <c r="L66" s="51" t="e">
        <f aca="false">AVERAGE($B$54:$Y$54)</f>
        <v>#DIV/0!</v>
      </c>
      <c r="M66" s="51" t="e">
        <f aca="false">AVERAGE($B$54:$Y$54)</f>
        <v>#DIV/0!</v>
      </c>
      <c r="N66" s="51" t="e">
        <f aca="false">AVERAGE($B$54:$Y$54)</f>
        <v>#DIV/0!</v>
      </c>
      <c r="O66" s="51" t="e">
        <f aca="false">AVERAGE($B$54:$Y$54)</f>
        <v>#DIV/0!</v>
      </c>
      <c r="P66" s="51" t="e">
        <f aca="false">AVERAGE($B$54:$Y$54)</f>
        <v>#DIV/0!</v>
      </c>
      <c r="Q66" s="51" t="e">
        <f aca="false">AVERAGE($B$54:$Y$54)</f>
        <v>#DIV/0!</v>
      </c>
      <c r="R66" s="51" t="e">
        <f aca="false">AVERAGE($B$54:$Y$54)</f>
        <v>#DIV/0!</v>
      </c>
      <c r="S66" s="51" t="e">
        <f aca="false">AVERAGE($B$54:$Y$54)</f>
        <v>#DIV/0!</v>
      </c>
      <c r="T66" s="51" t="e">
        <f aca="false">AVERAGE($B$54:$Y$54)</f>
        <v>#DIV/0!</v>
      </c>
      <c r="U66" s="51" t="e">
        <f aca="false">AVERAGE($B$54:$Y$54)</f>
        <v>#DIV/0!</v>
      </c>
      <c r="V66" s="51" t="e">
        <f aca="false">AVERAGE($B$54:$Y$54)</f>
        <v>#DIV/0!</v>
      </c>
      <c r="W66" s="51" t="e">
        <f aca="false">AVERAGE($B$54:$Y$54)</f>
        <v>#DIV/0!</v>
      </c>
      <c r="X66" s="51" t="e">
        <f aca="false">AVERAGE($B$54:$Y$54)</f>
        <v>#DIV/0!</v>
      </c>
      <c r="Y66" s="51" t="e">
        <f aca="false">AVERAGE($B$54:$Y$54)</f>
        <v>#DIV/0!</v>
      </c>
    </row>
    <row r="67" customFormat="false" ht="12.8" hidden="false" customHeight="false" outlineLevel="0" collapsed="false">
      <c r="A67" s="0" t="s">
        <v>37</v>
      </c>
      <c r="B67" s="0" t="e">
        <f aca="false">(B52-B57)/(3*B53)</f>
        <v>#VALUE!</v>
      </c>
      <c r="C67" s="0" t="e">
        <f aca="false">(C52-C57)/(3*C53)</f>
        <v>#VALUE!</v>
      </c>
      <c r="D67" s="0" t="e">
        <f aca="false">(D52-D57)/(3*D53)</f>
        <v>#VALUE!</v>
      </c>
      <c r="E67" s="0" t="e">
        <f aca="false">(E52-E57)/(3*E53)</f>
        <v>#VALUE!</v>
      </c>
      <c r="F67" s="0" t="e">
        <f aca="false">(F52-F57)/(3*F53)</f>
        <v>#VALUE!</v>
      </c>
      <c r="G67" s="0" t="e">
        <f aca="false">(G52-G57)/(3*G53)</f>
        <v>#VALUE!</v>
      </c>
      <c r="H67" s="0" t="e">
        <f aca="false">(H52-H57)/(3*H53)</f>
        <v>#VALUE!</v>
      </c>
      <c r="I67" s="0" t="e">
        <f aca="false">(I52-I57)/(3*I53)</f>
        <v>#VALUE!</v>
      </c>
      <c r="J67" s="0" t="e">
        <f aca="false">(J52-J57)/(3*J53)</f>
        <v>#VALUE!</v>
      </c>
      <c r="K67" s="0" t="e">
        <f aca="false">(K52-K57)/(3*K53)</f>
        <v>#VALUE!</v>
      </c>
      <c r="L67" s="0" t="e">
        <f aca="false">(L52-L57)/(3*L53)</f>
        <v>#VALUE!</v>
      </c>
      <c r="M67" s="0" t="e">
        <f aca="false">(M52-M57)/(3*M53)</f>
        <v>#VALUE!</v>
      </c>
      <c r="N67" s="0" t="e">
        <f aca="false">(N52-N57)/(3*N53)</f>
        <v>#VALUE!</v>
      </c>
      <c r="O67" s="0" t="e">
        <f aca="false">(O52-O57)/(3*O53)</f>
        <v>#VALUE!</v>
      </c>
      <c r="P67" s="0" t="e">
        <f aca="false">(P52-P57)/(3*P53)</f>
        <v>#VALUE!</v>
      </c>
      <c r="Q67" s="0" t="e">
        <f aca="false">(Q52-Q57)/(3*Q53)</f>
        <v>#VALUE!</v>
      </c>
      <c r="R67" s="0" t="e">
        <f aca="false">(R52-R57)/(3*R53)</f>
        <v>#VALUE!</v>
      </c>
      <c r="S67" s="0" t="e">
        <f aca="false">(S52-S57)/(3*S53)</f>
        <v>#VALUE!</v>
      </c>
      <c r="T67" s="0" t="e">
        <f aca="false">(T52-T57)/(3*T53)</f>
        <v>#VALUE!</v>
      </c>
      <c r="U67" s="0" t="e">
        <f aca="false">(U52-U57)/(3*U53)</f>
        <v>#VALUE!</v>
      </c>
      <c r="V67" s="0" t="e">
        <f aca="false">(V52-V57)/(3*V53)</f>
        <v>#VALUE!</v>
      </c>
      <c r="W67" s="0" t="e">
        <f aca="false">(W52-W57)/(3*W53)</f>
        <v>#VALUE!</v>
      </c>
      <c r="X67" s="0" t="e">
        <f aca="false">(X52-X57)/(3*X53)</f>
        <v>#VALUE!</v>
      </c>
      <c r="Y67" s="0" t="e">
        <f aca="false">(Y52-Y57)/(3*Y53)</f>
        <v>#VALUE!</v>
      </c>
    </row>
  </sheetData>
  <mergeCells count="17">
    <mergeCell ref="A1:B1"/>
    <mergeCell ref="C1:E1"/>
    <mergeCell ref="F1:G1"/>
    <mergeCell ref="H1:I1"/>
    <mergeCell ref="J1:L1"/>
    <mergeCell ref="M1:N1"/>
    <mergeCell ref="O1:Q1"/>
    <mergeCell ref="R1:S2"/>
    <mergeCell ref="A2:B2"/>
    <mergeCell ref="C2:E2"/>
    <mergeCell ref="F2:G2"/>
    <mergeCell ref="H2:I2"/>
    <mergeCell ref="J2:K2"/>
    <mergeCell ref="M2:N2"/>
    <mergeCell ref="O2:Q2"/>
    <mergeCell ref="Z49:AB49"/>
    <mergeCell ref="AC49:AE49"/>
  </mergeCells>
  <dataValidations count="1">
    <dataValidation allowBlank="true" operator="between" showDropDown="false" showErrorMessage="true" showInputMessage="true" sqref="B45:Y49" type="decimal">
      <formula1>1.6</formula1>
      <formula2>2</formula2>
    </dataValidation>
  </dataValidations>
  <printOptions headings="false" gridLines="false" gridLinesSet="true" horizontalCentered="true" verticalCentered="true"/>
  <pageMargins left="0.118055555555556" right="0.39375" top="0.236111111111111" bottom="0.157638888888889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AL62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50" zoomScalePageLayoutView="100" workbookViewId="0">
      <selection pane="topLeft" activeCell="C2" activeCellId="0" sqref="C2"/>
    </sheetView>
  </sheetViews>
  <sheetFormatPr defaultRowHeight="12.75" zeroHeight="false" outlineLevelRow="0" outlineLevelCol="0"/>
  <cols>
    <col collapsed="false" customWidth="true" hidden="false" outlineLevel="0" max="1" min="1" style="0" width="7.71"/>
    <col collapsed="false" customWidth="true" hidden="false" outlineLevel="0" max="32" min="2" style="0" width="9"/>
    <col collapsed="false" customWidth="true" hidden="false" outlineLevel="0" max="33" min="33" style="0" width="3.98"/>
    <col collapsed="false" customWidth="true" hidden="false" outlineLevel="0" max="34" min="34" style="0" width="4.71"/>
    <col collapsed="false" customWidth="true" hidden="false" outlineLevel="0" max="35" min="35" style="0" width="6.71"/>
    <col collapsed="false" customWidth="true" hidden="false" outlineLevel="0" max="1025" min="36" style="0" width="11.99"/>
  </cols>
  <sheetData>
    <row r="1" s="21" customFormat="true" ht="24.95" hidden="false" customHeight="true" outlineLevel="0" collapsed="false">
      <c r="A1" s="1" t="s">
        <v>0</v>
      </c>
      <c r="B1" s="2"/>
      <c r="C1" s="3"/>
      <c r="D1" s="4"/>
      <c r="E1" s="5"/>
      <c r="F1" s="14"/>
      <c r="G1" s="7"/>
      <c r="H1" s="8" t="s">
        <v>1</v>
      </c>
      <c r="I1" s="7"/>
      <c r="J1" s="9" t="s">
        <v>2</v>
      </c>
      <c r="K1" s="10"/>
      <c r="L1" s="11"/>
      <c r="M1" s="12" t="s">
        <v>3</v>
      </c>
      <c r="N1" s="13" t="n">
        <v>0</v>
      </c>
      <c r="O1" s="14"/>
      <c r="P1" s="15" t="s">
        <v>4</v>
      </c>
      <c r="Q1" s="16"/>
      <c r="R1" s="17"/>
      <c r="S1" s="17"/>
      <c r="T1" s="10"/>
      <c r="U1" s="14"/>
      <c r="V1" s="14"/>
      <c r="W1" s="14"/>
      <c r="X1" s="11"/>
      <c r="Y1" s="8" t="s">
        <v>5</v>
      </c>
      <c r="Z1" s="18"/>
      <c r="AA1" s="19"/>
      <c r="AB1" s="20"/>
      <c r="AC1" s="20"/>
      <c r="AD1" s="20"/>
      <c r="AE1" s="20"/>
    </row>
    <row r="2" s="21" customFormat="true" ht="24.95" hidden="false" customHeight="true" outlineLevel="0" collapsed="false">
      <c r="A2" s="22" t="s">
        <v>6</v>
      </c>
      <c r="B2" s="23"/>
      <c r="C2" s="24"/>
      <c r="D2" s="25"/>
      <c r="E2" s="26"/>
      <c r="F2" s="27"/>
      <c r="G2" s="28"/>
      <c r="H2" s="29" t="s">
        <v>7</v>
      </c>
      <c r="I2" s="30"/>
      <c r="J2" s="27"/>
      <c r="K2" s="31" t="n">
        <v>14.8</v>
      </c>
      <c r="L2" s="32" t="s">
        <v>8</v>
      </c>
      <c r="M2" s="33" t="s">
        <v>9</v>
      </c>
      <c r="N2" s="28" t="n">
        <v>0</v>
      </c>
      <c r="O2" s="34"/>
      <c r="P2" s="35" t="s">
        <v>10</v>
      </c>
      <c r="Q2" s="34"/>
      <c r="R2" s="34"/>
      <c r="S2" s="36"/>
      <c r="T2" s="37"/>
      <c r="U2" s="34"/>
      <c r="V2" s="34"/>
      <c r="W2" s="34"/>
      <c r="X2" s="38"/>
      <c r="Y2" s="39"/>
      <c r="Z2" s="40"/>
      <c r="AA2" s="20"/>
      <c r="AB2" s="20"/>
      <c r="AC2" s="20"/>
      <c r="AD2" s="20"/>
      <c r="AE2" s="20"/>
    </row>
    <row r="3" s="21" customFormat="true" ht="15.75" hidden="false" customHeight="false" outlineLevel="0" collapsed="false">
      <c r="A3" s="41"/>
      <c r="B3" s="42"/>
      <c r="C3" s="43"/>
      <c r="D3" s="43"/>
      <c r="E3" s="44"/>
      <c r="F3" s="44"/>
      <c r="G3" s="45"/>
      <c r="H3" s="45"/>
      <c r="I3" s="44"/>
      <c r="J3" s="44"/>
      <c r="K3" s="44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20"/>
      <c r="Z3" s="47"/>
      <c r="AA3" s="20"/>
      <c r="AB3" s="20"/>
      <c r="AC3" s="20"/>
      <c r="AD3" s="20"/>
      <c r="AE3" s="20"/>
    </row>
    <row r="4" s="21" customFormat="true" ht="15.75" hidden="false" customHeight="false" outlineLevel="0" collapsed="false">
      <c r="A4" s="41"/>
      <c r="B4" s="42"/>
      <c r="C4" s="43"/>
      <c r="D4" s="43"/>
      <c r="E4" s="44"/>
      <c r="F4" s="44"/>
      <c r="G4" s="45"/>
      <c r="H4" s="45"/>
      <c r="I4" s="44"/>
      <c r="J4" s="44"/>
      <c r="K4" s="44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20"/>
      <c r="Z4" s="47"/>
      <c r="AA4" s="20"/>
      <c r="AB4" s="20"/>
      <c r="AC4" s="20"/>
      <c r="AD4" s="20"/>
      <c r="AE4" s="20"/>
    </row>
    <row r="5" s="21" customFormat="true" ht="15.75" hidden="false" customHeight="false" outlineLevel="0" collapsed="false">
      <c r="A5" s="41"/>
      <c r="B5" s="42"/>
      <c r="C5" s="43"/>
      <c r="D5" s="43"/>
      <c r="E5" s="44"/>
      <c r="F5" s="44"/>
      <c r="G5" s="45"/>
      <c r="H5" s="45"/>
      <c r="I5" s="44"/>
      <c r="J5" s="44"/>
      <c r="K5" s="44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20"/>
      <c r="Z5" s="47"/>
      <c r="AA5" s="20"/>
      <c r="AB5" s="20"/>
      <c r="AC5" s="20"/>
      <c r="AD5" s="20"/>
      <c r="AE5" s="20"/>
    </row>
    <row r="6" s="21" customFormat="true" ht="15.75" hidden="false" customHeight="false" outlineLevel="0" collapsed="false">
      <c r="A6" s="41"/>
      <c r="B6" s="42"/>
      <c r="C6" s="43"/>
      <c r="D6" s="43"/>
      <c r="E6" s="44"/>
      <c r="F6" s="44"/>
      <c r="G6" s="45"/>
      <c r="H6" s="45"/>
      <c r="I6" s="44"/>
      <c r="J6" s="44"/>
      <c r="K6" s="44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20"/>
      <c r="Z6" s="47"/>
      <c r="AA6" s="20"/>
      <c r="AB6" s="20"/>
      <c r="AC6" s="20"/>
      <c r="AD6" s="20"/>
      <c r="AE6" s="20"/>
    </row>
    <row r="7" s="21" customFormat="true" ht="15.75" hidden="false" customHeight="false" outlineLevel="0" collapsed="false">
      <c r="A7" s="41"/>
      <c r="B7" s="42"/>
      <c r="C7" s="43"/>
      <c r="D7" s="43"/>
      <c r="E7" s="44"/>
      <c r="F7" s="44"/>
      <c r="G7" s="45"/>
      <c r="H7" s="45"/>
      <c r="I7" s="44"/>
      <c r="J7" s="44"/>
      <c r="K7" s="44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20"/>
      <c r="Z7" s="47"/>
      <c r="AA7" s="20"/>
      <c r="AB7" s="20"/>
      <c r="AC7" s="20"/>
      <c r="AD7" s="20"/>
    </row>
    <row r="8" s="21" customFormat="true" ht="15.75" hidden="false" customHeight="false" outlineLevel="0" collapsed="false">
      <c r="A8" s="41"/>
      <c r="B8" s="42"/>
      <c r="C8" s="43"/>
      <c r="D8" s="43"/>
      <c r="E8" s="44"/>
      <c r="F8" s="44"/>
      <c r="G8" s="45"/>
      <c r="H8" s="45"/>
      <c r="I8" s="44"/>
      <c r="J8" s="44"/>
      <c r="K8" s="44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20"/>
      <c r="Z8" s="47"/>
      <c r="AA8" s="20"/>
      <c r="AB8" s="20"/>
      <c r="AC8" s="20"/>
      <c r="AD8" s="20"/>
    </row>
    <row r="9" s="21" customFormat="true" ht="15.75" hidden="false" customHeight="false" outlineLevel="0" collapsed="false">
      <c r="A9" s="41"/>
      <c r="B9" s="42"/>
      <c r="C9" s="43"/>
      <c r="D9" s="43"/>
      <c r="E9" s="44"/>
      <c r="F9" s="44"/>
      <c r="G9" s="45"/>
      <c r="H9" s="45"/>
      <c r="I9" s="44"/>
      <c r="J9" s="44"/>
      <c r="K9" s="44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20"/>
      <c r="Z9" s="47"/>
      <c r="AA9" s="20"/>
      <c r="AB9" s="20"/>
      <c r="AC9" s="20"/>
      <c r="AD9" s="20"/>
    </row>
    <row r="10" s="21" customFormat="true" ht="15.75" hidden="false" customHeight="false" outlineLevel="0" collapsed="false">
      <c r="A10" s="41"/>
      <c r="B10" s="42"/>
      <c r="C10" s="43"/>
      <c r="D10" s="43"/>
      <c r="E10" s="44"/>
      <c r="F10" s="44"/>
      <c r="G10" s="45"/>
      <c r="H10" s="45"/>
      <c r="I10" s="44"/>
      <c r="J10" s="44"/>
      <c r="K10" s="44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20"/>
      <c r="Z10" s="47"/>
      <c r="AA10" s="20"/>
      <c r="AB10" s="20"/>
      <c r="AC10" s="20"/>
      <c r="AD10" s="20"/>
    </row>
    <row r="11" s="21" customFormat="true" ht="15.75" hidden="false" customHeight="false" outlineLevel="0" collapsed="false">
      <c r="A11" s="41"/>
      <c r="B11" s="42"/>
      <c r="C11" s="43"/>
      <c r="D11" s="43"/>
      <c r="E11" s="44"/>
      <c r="F11" s="44"/>
      <c r="G11" s="45"/>
      <c r="H11" s="45"/>
      <c r="I11" s="44"/>
      <c r="J11" s="44"/>
      <c r="K11" s="44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20"/>
      <c r="Z11" s="47"/>
      <c r="AA11" s="20"/>
      <c r="AB11" s="20"/>
      <c r="AC11" s="20"/>
      <c r="AD11" s="20"/>
    </row>
    <row r="12" s="21" customFormat="true" ht="15.75" hidden="false" customHeight="false" outlineLevel="0" collapsed="false">
      <c r="A12" s="41"/>
      <c r="B12" s="42"/>
      <c r="C12" s="43"/>
      <c r="D12" s="43"/>
      <c r="E12" s="44"/>
      <c r="F12" s="44"/>
      <c r="G12" s="45"/>
      <c r="H12" s="45"/>
      <c r="I12" s="44"/>
      <c r="J12" s="44"/>
      <c r="K12" s="44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20"/>
      <c r="Z12" s="47"/>
      <c r="AA12" s="20"/>
      <c r="AB12" s="20"/>
      <c r="AC12" s="20"/>
      <c r="AD12" s="20"/>
    </row>
    <row r="13" s="21" customFormat="true" ht="15.75" hidden="false" customHeight="false" outlineLevel="0" collapsed="false">
      <c r="A13" s="41"/>
      <c r="B13" s="42"/>
      <c r="C13" s="43"/>
      <c r="D13" s="43"/>
      <c r="E13" s="44"/>
      <c r="F13" s="44"/>
      <c r="G13" s="45"/>
      <c r="H13" s="45"/>
      <c r="I13" s="44"/>
      <c r="J13" s="44"/>
      <c r="K13" s="44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20"/>
      <c r="Z13" s="47"/>
      <c r="AA13" s="20"/>
      <c r="AB13" s="20"/>
      <c r="AC13" s="20"/>
      <c r="AD13" s="20"/>
    </row>
    <row r="14" s="21" customFormat="true" ht="15.75" hidden="false" customHeight="false" outlineLevel="0" collapsed="false">
      <c r="A14" s="41"/>
      <c r="B14" s="42"/>
      <c r="C14" s="43"/>
      <c r="D14" s="43"/>
      <c r="E14" s="44"/>
      <c r="F14" s="44"/>
      <c r="G14" s="45"/>
      <c r="H14" s="45"/>
      <c r="I14" s="44"/>
      <c r="J14" s="44"/>
      <c r="K14" s="44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20"/>
      <c r="Z14" s="47"/>
      <c r="AA14" s="20"/>
      <c r="AB14" s="20"/>
      <c r="AC14" s="20"/>
      <c r="AD14" s="20"/>
    </row>
    <row r="15" s="21" customFormat="true" ht="15.75" hidden="false" customHeight="false" outlineLevel="0" collapsed="false">
      <c r="A15" s="41"/>
      <c r="B15" s="42"/>
      <c r="C15" s="43"/>
      <c r="D15" s="43"/>
      <c r="E15" s="44"/>
      <c r="F15" s="44"/>
      <c r="G15" s="45"/>
      <c r="H15" s="45"/>
      <c r="I15" s="44"/>
      <c r="J15" s="44"/>
      <c r="K15" s="44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20"/>
      <c r="Z15" s="47"/>
      <c r="AA15" s="20"/>
      <c r="AB15" s="20"/>
      <c r="AC15" s="20"/>
      <c r="AD15" s="20"/>
    </row>
    <row r="16" s="21" customFormat="true" ht="15.75" hidden="false" customHeight="false" outlineLevel="0" collapsed="false">
      <c r="A16" s="41"/>
      <c r="B16" s="42"/>
      <c r="C16" s="43"/>
      <c r="D16" s="43"/>
      <c r="E16" s="44"/>
      <c r="F16" s="44"/>
      <c r="G16" s="45"/>
      <c r="H16" s="45"/>
      <c r="I16" s="44"/>
      <c r="J16" s="44"/>
      <c r="K16" s="44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20"/>
      <c r="Z16" s="47"/>
      <c r="AA16" s="20"/>
      <c r="AB16" s="20"/>
      <c r="AC16" s="20"/>
      <c r="AD16" s="20"/>
    </row>
    <row r="17" s="21" customFormat="true" ht="15.75" hidden="false" customHeight="false" outlineLevel="0" collapsed="false">
      <c r="A17" s="41"/>
      <c r="B17" s="42"/>
      <c r="C17" s="43"/>
      <c r="D17" s="43"/>
      <c r="E17" s="44"/>
      <c r="F17" s="44"/>
      <c r="G17" s="45"/>
      <c r="H17" s="45"/>
      <c r="I17" s="44"/>
      <c r="J17" s="44"/>
      <c r="K17" s="44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20"/>
      <c r="Z17" s="47"/>
      <c r="AA17" s="20"/>
      <c r="AB17" s="20"/>
      <c r="AC17" s="20"/>
      <c r="AD17" s="20"/>
    </row>
    <row r="18" s="21" customFormat="true" ht="15.75" hidden="false" customHeight="false" outlineLevel="0" collapsed="false">
      <c r="A18" s="41"/>
      <c r="B18" s="42"/>
      <c r="C18" s="43"/>
      <c r="D18" s="43"/>
      <c r="E18" s="44"/>
      <c r="F18" s="44"/>
      <c r="G18" s="45"/>
      <c r="H18" s="45"/>
      <c r="I18" s="44"/>
      <c r="J18" s="44"/>
      <c r="K18" s="44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20"/>
      <c r="Z18" s="47"/>
      <c r="AA18" s="20"/>
      <c r="AB18" s="20"/>
      <c r="AC18" s="20"/>
      <c r="AD18" s="20"/>
    </row>
    <row r="19" s="21" customFormat="true" ht="15.75" hidden="false" customHeight="false" outlineLevel="0" collapsed="false">
      <c r="A19" s="41"/>
      <c r="B19" s="42"/>
      <c r="C19" s="43"/>
      <c r="D19" s="43"/>
      <c r="E19" s="44"/>
      <c r="F19" s="44"/>
      <c r="G19" s="45"/>
      <c r="H19" s="45"/>
      <c r="I19" s="44"/>
      <c r="J19" s="44"/>
      <c r="K19" s="44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20"/>
      <c r="Z19" s="47"/>
      <c r="AA19" s="20"/>
      <c r="AB19" s="20"/>
      <c r="AC19" s="20"/>
      <c r="AD19" s="20"/>
    </row>
    <row r="20" s="21" customFormat="true" ht="15.75" hidden="false" customHeight="false" outlineLevel="0" collapsed="false">
      <c r="A20" s="41"/>
      <c r="B20" s="42"/>
      <c r="C20" s="43"/>
      <c r="D20" s="43"/>
      <c r="E20" s="44"/>
      <c r="F20" s="44"/>
      <c r="G20" s="45"/>
      <c r="H20" s="45"/>
      <c r="I20" s="44"/>
      <c r="J20" s="44"/>
      <c r="K20" s="44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20"/>
      <c r="Z20" s="47"/>
      <c r="AA20" s="20"/>
      <c r="AB20" s="20"/>
      <c r="AC20" s="20"/>
      <c r="AD20" s="20"/>
    </row>
    <row r="21" s="21" customFormat="true" ht="15.75" hidden="false" customHeight="false" outlineLevel="0" collapsed="false">
      <c r="A21" s="41"/>
      <c r="B21" s="42"/>
      <c r="C21" s="43"/>
      <c r="D21" s="43"/>
      <c r="E21" s="44"/>
      <c r="F21" s="44"/>
      <c r="G21" s="45"/>
      <c r="H21" s="45"/>
      <c r="I21" s="44"/>
      <c r="J21" s="44"/>
      <c r="K21" s="44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20"/>
      <c r="Z21" s="47"/>
      <c r="AA21" s="20"/>
      <c r="AB21" s="20"/>
      <c r="AC21" s="20"/>
      <c r="AD21" s="20"/>
    </row>
    <row r="22" s="21" customFormat="true" ht="15.75" hidden="false" customHeight="false" outlineLevel="0" collapsed="false">
      <c r="A22" s="41"/>
      <c r="B22" s="42"/>
      <c r="C22" s="43"/>
      <c r="D22" s="43"/>
      <c r="E22" s="44"/>
      <c r="F22" s="44"/>
      <c r="G22" s="45"/>
      <c r="H22" s="45"/>
      <c r="I22" s="44"/>
      <c r="J22" s="44"/>
      <c r="K22" s="44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20"/>
      <c r="Z22" s="47"/>
      <c r="AA22" s="20"/>
      <c r="AB22" s="20"/>
      <c r="AC22" s="20"/>
      <c r="AD22" s="20"/>
    </row>
    <row r="23" s="21" customFormat="true" ht="15.75" hidden="false" customHeight="false" outlineLevel="0" collapsed="false">
      <c r="A23" s="41"/>
      <c r="B23" s="42"/>
      <c r="C23" s="43"/>
      <c r="D23" s="43"/>
      <c r="E23" s="44"/>
      <c r="F23" s="44"/>
      <c r="G23" s="45"/>
      <c r="H23" s="45"/>
      <c r="I23" s="44"/>
      <c r="J23" s="44"/>
      <c r="K23" s="44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20"/>
      <c r="Z23" s="47"/>
      <c r="AA23" s="20"/>
      <c r="AB23" s="20"/>
      <c r="AC23" s="20"/>
      <c r="AD23" s="20"/>
    </row>
    <row r="24" s="21" customFormat="true" ht="15.75" hidden="false" customHeight="false" outlineLevel="0" collapsed="false">
      <c r="A24" s="41"/>
      <c r="B24" s="42"/>
      <c r="C24" s="43"/>
      <c r="D24" s="43"/>
      <c r="E24" s="44"/>
      <c r="F24" s="44"/>
      <c r="G24" s="45"/>
      <c r="H24" s="45"/>
      <c r="I24" s="44"/>
      <c r="J24" s="44"/>
      <c r="K24" s="44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20"/>
      <c r="Z24" s="47"/>
      <c r="AA24" s="20"/>
      <c r="AB24" s="20"/>
      <c r="AC24" s="20"/>
      <c r="AD24" s="20"/>
    </row>
    <row r="25" s="21" customFormat="true" ht="15.75" hidden="false" customHeight="false" outlineLevel="0" collapsed="false">
      <c r="A25" s="41"/>
      <c r="B25" s="42"/>
      <c r="C25" s="43"/>
      <c r="D25" s="43"/>
      <c r="E25" s="44"/>
      <c r="F25" s="44"/>
      <c r="G25" s="45"/>
      <c r="H25" s="45"/>
      <c r="I25" s="44"/>
      <c r="J25" s="44"/>
      <c r="K25" s="44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20"/>
      <c r="Z25" s="47"/>
      <c r="AA25" s="20"/>
      <c r="AB25" s="20"/>
      <c r="AC25" s="20"/>
      <c r="AD25" s="20"/>
    </row>
    <row r="26" s="21" customFormat="true" ht="15.75" hidden="false" customHeight="false" outlineLevel="0" collapsed="false">
      <c r="A26" s="41"/>
      <c r="B26" s="42"/>
      <c r="C26" s="43"/>
      <c r="D26" s="43"/>
      <c r="E26" s="44"/>
      <c r="F26" s="44"/>
      <c r="G26" s="45"/>
      <c r="H26" s="45"/>
      <c r="I26" s="44"/>
      <c r="J26" s="44"/>
      <c r="K26" s="44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20"/>
      <c r="Z26" s="47"/>
      <c r="AA26" s="20"/>
      <c r="AB26" s="20"/>
      <c r="AC26" s="20"/>
      <c r="AD26" s="20"/>
    </row>
    <row r="27" s="21" customFormat="true" ht="15.75" hidden="false" customHeight="false" outlineLevel="0" collapsed="false">
      <c r="A27" s="41"/>
      <c r="B27" s="42"/>
      <c r="C27" s="43"/>
      <c r="D27" s="43"/>
      <c r="E27" s="44"/>
      <c r="F27" s="44"/>
      <c r="G27" s="45"/>
      <c r="H27" s="45"/>
      <c r="I27" s="44"/>
      <c r="J27" s="44"/>
      <c r="K27" s="44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20"/>
      <c r="Z27" s="47"/>
      <c r="AA27" s="20"/>
      <c r="AB27" s="20"/>
      <c r="AC27" s="20"/>
      <c r="AD27" s="20"/>
    </row>
    <row r="28" s="21" customFormat="true" ht="15.75" hidden="false" customHeight="false" outlineLevel="0" collapsed="false">
      <c r="A28" s="41"/>
      <c r="B28" s="42"/>
      <c r="C28" s="43"/>
      <c r="D28" s="43"/>
      <c r="E28" s="44"/>
      <c r="F28" s="44"/>
      <c r="G28" s="45"/>
      <c r="H28" s="45"/>
      <c r="I28" s="44"/>
      <c r="J28" s="44"/>
      <c r="K28" s="44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20"/>
      <c r="Z28" s="47"/>
      <c r="AA28" s="20"/>
      <c r="AB28" s="20"/>
      <c r="AC28" s="20"/>
      <c r="AD28" s="20"/>
    </row>
    <row r="29" s="21" customFormat="true" ht="15.75" hidden="false" customHeight="false" outlineLevel="0" collapsed="false">
      <c r="A29" s="41"/>
      <c r="B29" s="42"/>
      <c r="C29" s="43"/>
      <c r="D29" s="43"/>
      <c r="E29" s="44"/>
      <c r="F29" s="44"/>
      <c r="G29" s="45"/>
      <c r="H29" s="45"/>
      <c r="I29" s="44"/>
      <c r="J29" s="44"/>
      <c r="K29" s="44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20"/>
      <c r="Z29" s="47"/>
      <c r="AA29" s="20"/>
      <c r="AB29" s="20"/>
      <c r="AC29" s="20"/>
      <c r="AD29" s="20"/>
    </row>
    <row r="30" s="21" customFormat="true" ht="15.75" hidden="false" customHeight="false" outlineLevel="0" collapsed="false">
      <c r="A30" s="41"/>
      <c r="B30" s="42"/>
      <c r="C30" s="43"/>
      <c r="D30" s="43"/>
      <c r="E30" s="44"/>
      <c r="F30" s="44"/>
      <c r="G30" s="45"/>
      <c r="H30" s="45"/>
      <c r="I30" s="44"/>
      <c r="J30" s="44"/>
      <c r="K30" s="44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20"/>
      <c r="Z30" s="47"/>
      <c r="AA30" s="20"/>
      <c r="AB30" s="20"/>
      <c r="AC30" s="20"/>
      <c r="AD30" s="20"/>
    </row>
    <row r="31" s="21" customFormat="true" ht="15.75" hidden="false" customHeight="false" outlineLevel="0" collapsed="false">
      <c r="A31" s="41"/>
      <c r="B31" s="42"/>
      <c r="C31" s="43"/>
      <c r="D31" s="43"/>
      <c r="E31" s="44"/>
      <c r="F31" s="44"/>
      <c r="G31" s="45"/>
      <c r="H31" s="45"/>
      <c r="I31" s="44"/>
      <c r="J31" s="44"/>
      <c r="K31" s="44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20"/>
      <c r="Z31" s="47"/>
      <c r="AA31" s="20"/>
      <c r="AB31" s="20"/>
      <c r="AC31" s="20"/>
      <c r="AD31" s="20"/>
    </row>
    <row r="32" s="21" customFormat="true" ht="15.75" hidden="false" customHeight="false" outlineLevel="0" collapsed="false">
      <c r="A32" s="41"/>
      <c r="B32" s="42"/>
      <c r="C32" s="43"/>
      <c r="D32" s="43"/>
      <c r="E32" s="44"/>
      <c r="F32" s="44"/>
      <c r="G32" s="45"/>
      <c r="H32" s="45"/>
      <c r="I32" s="44"/>
      <c r="J32" s="44"/>
      <c r="K32" s="44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20"/>
      <c r="Z32" s="47"/>
      <c r="AA32" s="20"/>
      <c r="AB32" s="20"/>
      <c r="AC32" s="20"/>
      <c r="AD32" s="20"/>
    </row>
    <row r="33" s="21" customFormat="true" ht="15.75" hidden="false" customHeight="false" outlineLevel="0" collapsed="false">
      <c r="A33" s="41"/>
      <c r="B33" s="42"/>
      <c r="C33" s="43"/>
      <c r="D33" s="43"/>
      <c r="E33" s="44"/>
      <c r="F33" s="44"/>
      <c r="G33" s="45"/>
      <c r="H33" s="45"/>
      <c r="I33" s="44"/>
      <c r="J33" s="44"/>
      <c r="K33" s="44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20"/>
      <c r="Z33" s="47"/>
      <c r="AA33" s="20"/>
      <c r="AB33" s="20"/>
      <c r="AC33" s="20"/>
      <c r="AD33" s="20"/>
    </row>
    <row r="34" s="21" customFormat="true" ht="15.75" hidden="false" customHeight="false" outlineLevel="0" collapsed="false">
      <c r="A34" s="41"/>
      <c r="B34" s="42"/>
      <c r="C34" s="43"/>
      <c r="D34" s="43"/>
      <c r="E34" s="44"/>
      <c r="F34" s="44"/>
      <c r="G34" s="45"/>
      <c r="H34" s="45"/>
      <c r="I34" s="44"/>
      <c r="J34" s="44"/>
      <c r="K34" s="44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20"/>
      <c r="Z34" s="47"/>
      <c r="AA34" s="20"/>
      <c r="AB34" s="20"/>
      <c r="AC34" s="20"/>
      <c r="AD34" s="20"/>
    </row>
    <row r="35" s="21" customFormat="true" ht="15.75" hidden="false" customHeight="false" outlineLevel="0" collapsed="false">
      <c r="A35" s="41"/>
      <c r="B35" s="42"/>
      <c r="C35" s="43"/>
      <c r="D35" s="43"/>
      <c r="E35" s="44"/>
      <c r="F35" s="44"/>
      <c r="G35" s="45"/>
      <c r="H35" s="45"/>
      <c r="I35" s="44"/>
      <c r="J35" s="44"/>
      <c r="K35" s="44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20"/>
      <c r="Z35" s="47"/>
      <c r="AA35" s="20"/>
      <c r="AB35" s="20"/>
      <c r="AC35" s="20"/>
      <c r="AD35" s="20"/>
    </row>
    <row r="36" s="21" customFormat="true" ht="15.75" hidden="false" customHeight="false" outlineLevel="0" collapsed="false">
      <c r="A36" s="41"/>
      <c r="B36" s="42"/>
      <c r="C36" s="43"/>
      <c r="D36" s="43"/>
      <c r="E36" s="44"/>
      <c r="F36" s="44"/>
      <c r="G36" s="45"/>
      <c r="H36" s="45"/>
      <c r="I36" s="44"/>
      <c r="J36" s="44"/>
      <c r="K36" s="44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20"/>
      <c r="Z36" s="47"/>
      <c r="AA36" s="20"/>
      <c r="AB36" s="20"/>
      <c r="AC36" s="20"/>
      <c r="AD36" s="20"/>
    </row>
    <row r="37" s="21" customFormat="true" ht="15.75" hidden="false" customHeight="false" outlineLevel="0" collapsed="false">
      <c r="A37" s="41"/>
      <c r="B37" s="42"/>
      <c r="C37" s="43"/>
      <c r="D37" s="43"/>
      <c r="E37" s="44"/>
      <c r="F37" s="44"/>
      <c r="G37" s="45"/>
      <c r="H37" s="45"/>
      <c r="I37" s="44"/>
      <c r="J37" s="44"/>
      <c r="K37" s="44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20"/>
      <c r="Z37" s="47"/>
      <c r="AA37" s="20"/>
      <c r="AB37" s="20"/>
      <c r="AC37" s="20"/>
      <c r="AD37" s="20"/>
    </row>
    <row r="38" s="21" customFormat="true" ht="15.75" hidden="false" customHeight="false" outlineLevel="0" collapsed="false">
      <c r="A38" s="41"/>
      <c r="B38" s="42"/>
      <c r="C38" s="43"/>
      <c r="D38" s="43"/>
      <c r="E38" s="44"/>
      <c r="F38" s="44"/>
      <c r="G38" s="45"/>
      <c r="H38" s="45"/>
      <c r="I38" s="44"/>
      <c r="J38" s="44"/>
      <c r="K38" s="44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20"/>
      <c r="Z38" s="47"/>
      <c r="AA38" s="20"/>
      <c r="AB38" s="20"/>
      <c r="AC38" s="20"/>
      <c r="AD38" s="20"/>
    </row>
    <row r="39" customFormat="false" ht="15.75" hidden="false" customHeight="false" outlineLevel="0" collapsed="false">
      <c r="A39" s="48"/>
      <c r="Z39" s="49"/>
      <c r="AA39" s="50" t="s">
        <v>11</v>
      </c>
      <c r="AC39" s="51" t="e">
        <f aca="false">AVERAGE(B50:Z50)</f>
        <v>#DIV/0!</v>
      </c>
      <c r="AD39" s="52" t="s">
        <v>12</v>
      </c>
      <c r="AE39" s="51" t="n">
        <f aca="false">AVERAGE(B53:Z53)</f>
        <v>14.8</v>
      </c>
    </row>
    <row r="40" customFormat="false" ht="12.75" hidden="false" customHeight="false" outlineLevel="0" collapsed="false">
      <c r="A40" s="48"/>
      <c r="Z40" s="49"/>
    </row>
    <row r="41" customFormat="false" ht="13.5" hidden="false" customHeight="false" outlineLevel="0" collapsed="false">
      <c r="A41" s="48"/>
      <c r="Z41" s="49"/>
    </row>
    <row r="42" customFormat="false" ht="13.5" hidden="false" customHeight="false" outlineLevel="0" collapsed="false">
      <c r="A42" s="53" t="s">
        <v>5</v>
      </c>
      <c r="B42" s="54"/>
      <c r="C42" s="54"/>
      <c r="D42" s="55"/>
      <c r="E42" s="54"/>
      <c r="F42" s="54"/>
      <c r="G42" s="55"/>
      <c r="H42" s="54"/>
      <c r="I42" s="55"/>
      <c r="J42" s="54"/>
      <c r="K42" s="55"/>
      <c r="L42" s="54"/>
      <c r="M42" s="55"/>
      <c r="N42" s="54"/>
      <c r="O42" s="55"/>
      <c r="P42" s="54"/>
      <c r="Q42" s="55"/>
      <c r="R42" s="54"/>
      <c r="S42" s="54"/>
      <c r="T42" s="55"/>
      <c r="U42" s="54"/>
      <c r="V42" s="54"/>
      <c r="W42" s="54"/>
      <c r="X42" s="55"/>
      <c r="Y42" s="54"/>
      <c r="Z42" s="56"/>
      <c r="AA42" s="57" t="s">
        <v>13</v>
      </c>
      <c r="AB42" s="58"/>
      <c r="AC42" s="59"/>
      <c r="AD42" s="60" t="s">
        <v>14</v>
      </c>
      <c r="AE42" s="58"/>
      <c r="AF42" s="61"/>
    </row>
    <row r="43" customFormat="false" ht="12.75" hidden="false" customHeight="false" outlineLevel="0" collapsed="false">
      <c r="A43" s="62"/>
      <c r="B43" s="63"/>
      <c r="C43" s="64"/>
      <c r="D43" s="63"/>
      <c r="E43" s="64"/>
      <c r="F43" s="64"/>
      <c r="G43" s="63"/>
      <c r="H43" s="64"/>
      <c r="I43" s="63"/>
      <c r="J43" s="64"/>
      <c r="K43" s="63"/>
      <c r="L43" s="64"/>
      <c r="M43" s="63"/>
      <c r="N43" s="64"/>
      <c r="O43" s="63"/>
      <c r="P43" s="64"/>
      <c r="Q43" s="63"/>
      <c r="R43" s="64"/>
      <c r="S43" s="64"/>
      <c r="T43" s="63"/>
      <c r="U43" s="64"/>
      <c r="V43" s="64"/>
      <c r="W43" s="64"/>
      <c r="X43" s="63"/>
      <c r="Y43" s="64"/>
      <c r="Z43" s="65"/>
      <c r="AA43" s="66"/>
      <c r="AB43" s="67" t="n">
        <f aca="false">AVERAGE(B52:Z52)</f>
        <v>14.8</v>
      </c>
      <c r="AC43" s="68"/>
      <c r="AD43" s="69"/>
      <c r="AE43" s="67" t="n">
        <f aca="false">AVERAGE(B53:Z53)</f>
        <v>14.8</v>
      </c>
      <c r="AF43" s="70"/>
    </row>
    <row r="44" customFormat="false" ht="13.5" hidden="false" customHeight="false" outlineLevel="0" collapsed="false">
      <c r="A44" s="71"/>
      <c r="B44" s="72"/>
      <c r="C44" s="73"/>
      <c r="D44" s="72"/>
      <c r="E44" s="73"/>
      <c r="F44" s="73"/>
      <c r="G44" s="72"/>
      <c r="H44" s="73"/>
      <c r="I44" s="72"/>
      <c r="J44" s="73"/>
      <c r="K44" s="72"/>
      <c r="L44" s="73"/>
      <c r="M44" s="72"/>
      <c r="N44" s="73"/>
      <c r="O44" s="72"/>
      <c r="P44" s="73"/>
      <c r="Q44" s="72"/>
      <c r="R44" s="73"/>
      <c r="S44" s="73"/>
      <c r="T44" s="72"/>
      <c r="U44" s="73"/>
      <c r="V44" s="73"/>
      <c r="W44" s="73"/>
      <c r="X44" s="72"/>
      <c r="Y44" s="73"/>
      <c r="Z44" s="74"/>
      <c r="AA44" s="75"/>
      <c r="AB44" s="76"/>
      <c r="AC44" s="77"/>
      <c r="AD44" s="76"/>
      <c r="AE44" s="78"/>
      <c r="AF44" s="49"/>
    </row>
    <row r="45" customFormat="false" ht="14.25" hidden="false" customHeight="false" outlineLevel="0" collapsed="false">
      <c r="A45" s="79" t="s">
        <v>15</v>
      </c>
      <c r="B45" s="80"/>
      <c r="C45" s="81"/>
      <c r="D45" s="80"/>
      <c r="E45" s="81"/>
      <c r="F45" s="81"/>
      <c r="G45" s="80"/>
      <c r="H45" s="81"/>
      <c r="I45" s="80"/>
      <c r="J45" s="81"/>
      <c r="K45" s="80"/>
      <c r="L45" s="81"/>
      <c r="M45" s="80"/>
      <c r="N45" s="81"/>
      <c r="O45" s="80"/>
      <c r="P45" s="81"/>
      <c r="Q45" s="80"/>
      <c r="R45" s="81"/>
      <c r="S45" s="81"/>
      <c r="T45" s="80"/>
      <c r="U45" s="81"/>
      <c r="V45" s="81"/>
      <c r="W45" s="81"/>
      <c r="X45" s="80"/>
      <c r="Y45" s="81"/>
      <c r="Z45" s="82"/>
      <c r="AA45" s="83"/>
      <c r="AB45" s="84"/>
      <c r="AC45" s="85"/>
      <c r="AD45" s="84"/>
      <c r="AE45" s="86"/>
      <c r="AF45" s="49"/>
    </row>
    <row r="46" customFormat="false" ht="12.75" hidden="false" customHeight="false" outlineLevel="0" collapsed="false">
      <c r="A46" s="98" t="s">
        <v>20</v>
      </c>
      <c r="B46" s="99"/>
      <c r="C46" s="100"/>
      <c r="D46" s="99"/>
      <c r="E46" s="99"/>
      <c r="F46" s="99"/>
      <c r="G46" s="99"/>
      <c r="H46" s="99" t="str">
        <f aca="false">IF(H45="","",(H48-3*H49))</f>
        <v/>
      </c>
      <c r="I46" s="99" t="str">
        <f aca="false">IF(I45="","",(I48-3*I49))</f>
        <v/>
      </c>
      <c r="J46" s="99" t="str">
        <f aca="false">IF(J45="","",(J48-3*J49))</f>
        <v/>
      </c>
      <c r="K46" s="99" t="str">
        <f aca="false">IF(K45="","",(K48-3*K49))</f>
        <v/>
      </c>
      <c r="L46" s="99" t="str">
        <f aca="false">IF(L45="","",(L48-3*L49))</f>
        <v/>
      </c>
      <c r="M46" s="99" t="str">
        <f aca="false">IF(M45="","",(M48-3*M49))</f>
        <v/>
      </c>
      <c r="N46" s="99" t="str">
        <f aca="false">IF(N45="","",(N48-3*N49))</f>
        <v/>
      </c>
      <c r="O46" s="99" t="str">
        <f aca="false">IF(O45="","",(O48-3*O49))</f>
        <v/>
      </c>
      <c r="P46" s="99" t="str">
        <f aca="false">IF(P45="","",(P48-3*P49))</f>
        <v/>
      </c>
      <c r="Q46" s="99" t="str">
        <f aca="false">IF(Q45="","",(Q48-3*Q49))</f>
        <v/>
      </c>
      <c r="R46" s="99" t="str">
        <f aca="false">IF(R45="","",(R48-3*R49))</f>
        <v/>
      </c>
      <c r="S46" s="99" t="str">
        <f aca="false">IF(S45="","",(S48-3*S49))</f>
        <v/>
      </c>
      <c r="T46" s="99" t="str">
        <f aca="false">IF(T45="","",(T48-3*T49))</f>
        <v/>
      </c>
      <c r="U46" s="99" t="str">
        <f aca="false">IF(U45="","",(U48-3*U49))</f>
        <v/>
      </c>
      <c r="V46" s="99" t="str">
        <f aca="false">IF(V45="","",(V48-3*V49))</f>
        <v/>
      </c>
      <c r="W46" s="99" t="str">
        <f aca="false">IF(W45="","",(W48-3*W49))</f>
        <v/>
      </c>
      <c r="X46" s="99" t="str">
        <f aca="false">IF(X45="","",(X48-3*X49))</f>
        <v/>
      </c>
      <c r="Y46" s="99" t="str">
        <f aca="false">IF(Y45="","",(Y48-3*Y49))</f>
        <v/>
      </c>
      <c r="Z46" s="99" t="str">
        <f aca="false">IF(Z45="","",(Z48-3*Z49))</f>
        <v/>
      </c>
      <c r="AA46" s="87" t="n">
        <f aca="false">AB43+(AC53*AE43)</f>
        <v>23.3396</v>
      </c>
      <c r="AB46" s="88"/>
      <c r="AC46" s="89"/>
      <c r="AD46" s="90" t="n">
        <f aca="false">AE53*AE43</f>
        <v>31.2872</v>
      </c>
      <c r="AE46" s="88"/>
      <c r="AF46" s="91"/>
    </row>
    <row r="47" customFormat="false" ht="12.75" hidden="false" customHeight="false" outlineLevel="0" collapsed="false">
      <c r="A47" s="103" t="s">
        <v>21</v>
      </c>
      <c r="B47" s="104"/>
      <c r="C47" s="104"/>
      <c r="D47" s="105"/>
      <c r="E47" s="105"/>
      <c r="F47" s="105"/>
      <c r="G47" s="105"/>
      <c r="H47" s="105" t="str">
        <f aca="false">IF(SUM(F45:H45)=0,"",SUM(F45:H45))</f>
        <v/>
      </c>
      <c r="I47" s="105" t="str">
        <f aca="false">IF(SUM(G45:I45)=0,"",SUM(G45:I45))</f>
        <v/>
      </c>
      <c r="J47" s="105" t="str">
        <f aca="false">IF(SUM(H45:J45)=0,"",SUM(H45:J45))</f>
        <v/>
      </c>
      <c r="K47" s="105" t="str">
        <f aca="false">IF(SUM(I45:K45)=0,"",SUM(I45:K45))</f>
        <v/>
      </c>
      <c r="L47" s="105" t="str">
        <f aca="false">IF(SUM(J45:L45)=0,"",SUM(J45:L45))</f>
        <v/>
      </c>
      <c r="M47" s="105" t="str">
        <f aca="false">IF(SUM(K45:M45)=0,"",SUM(K45:M45))</f>
        <v/>
      </c>
      <c r="N47" s="105" t="str">
        <f aca="false">IF(SUM(L45:N45)=0,"",SUM(L45:N45))</f>
        <v/>
      </c>
      <c r="O47" s="105" t="str">
        <f aca="false">IF(SUM(M45:O45)=0,"",SUM(M45:O45))</f>
        <v/>
      </c>
      <c r="P47" s="105" t="str">
        <f aca="false">IF(SUM(N45:P45)=0,"",SUM(N45:P45))</f>
        <v/>
      </c>
      <c r="Q47" s="105" t="str">
        <f aca="false">IF(SUM(O45:Q45)=0,"",SUM(O45:Q45))</f>
        <v/>
      </c>
      <c r="R47" s="105" t="str">
        <f aca="false">IF(SUM(P45:R45)=0,"",SUM(P45:R45))</f>
        <v/>
      </c>
      <c r="S47" s="105" t="str">
        <f aca="false">IF(SUM(Q45:S45)=0,"",SUM(Q45:S45))</f>
        <v/>
      </c>
      <c r="T47" s="105" t="str">
        <f aca="false">IF(SUM(R45:T45)=0,"",SUM(R45:T45))</f>
        <v/>
      </c>
      <c r="U47" s="105" t="str">
        <f aca="false">IF(SUM(S45:U45)=0,"",SUM(S45:U45))</f>
        <v/>
      </c>
      <c r="V47" s="105" t="str">
        <f aca="false">IF(SUM(T45:V45)=0,"",SUM(T45:V45))</f>
        <v/>
      </c>
      <c r="W47" s="105" t="str">
        <f aca="false">IF(SUM(U45:W45)=0,"",SUM(U45:W45))</f>
        <v/>
      </c>
      <c r="X47" s="105" t="str">
        <f aca="false">IF(SUM(V45:X45)=0,"",SUM(V45:X45))</f>
        <v/>
      </c>
      <c r="Y47" s="105" t="str">
        <f aca="false">IF(SUM(W45:Y45)=0,"",SUM(W45:Y45))</f>
        <v/>
      </c>
      <c r="Z47" s="105" t="str">
        <f aca="false">IF(SUM(X45:Z45)=0,"",SUM(X45:Z45))</f>
        <v/>
      </c>
      <c r="AA47" s="83"/>
      <c r="AB47" s="84"/>
      <c r="AC47" s="85"/>
      <c r="AD47" s="84"/>
      <c r="AE47" s="86"/>
      <c r="AF47" s="49"/>
    </row>
    <row r="48" customFormat="false" ht="12.75" hidden="false" customHeight="false" outlineLevel="0" collapsed="false">
      <c r="A48" s="108"/>
      <c r="B48" s="104"/>
      <c r="C48" s="104"/>
      <c r="D48" s="105"/>
      <c r="E48" s="105"/>
      <c r="F48" s="105"/>
      <c r="G48" s="105"/>
      <c r="H48" s="105" t="str">
        <f aca="false">IF(H45="","",AVERAGE(F45:H45))</f>
        <v/>
      </c>
      <c r="I48" s="105" t="str">
        <f aca="false">IF(I45="","",AVERAGE(G45:I45))</f>
        <v/>
      </c>
      <c r="J48" s="105" t="str">
        <f aca="false">IF(J45="","",AVERAGE(H45:J45))</f>
        <v/>
      </c>
      <c r="K48" s="105" t="str">
        <f aca="false">IF(K45="","",AVERAGE(I45:K45))</f>
        <v/>
      </c>
      <c r="L48" s="105" t="str">
        <f aca="false">IF(L45="","",AVERAGE(J45:L45))</f>
        <v/>
      </c>
      <c r="M48" s="105" t="str">
        <f aca="false">IF(M45="","",AVERAGE(K45:M45))</f>
        <v/>
      </c>
      <c r="N48" s="105" t="str">
        <f aca="false">IF(N45="","",AVERAGE(L45:N45))</f>
        <v/>
      </c>
      <c r="O48" s="105" t="str">
        <f aca="false">IF(O45="","",AVERAGE(M45:O45))</f>
        <v/>
      </c>
      <c r="P48" s="105" t="str">
        <f aca="false">IF(P45="","",AVERAGE(N45:P45))</f>
        <v/>
      </c>
      <c r="Q48" s="105" t="str">
        <f aca="false">IF(Q45="","",AVERAGE(O45:Q45))</f>
        <v/>
      </c>
      <c r="R48" s="105" t="str">
        <f aca="false">IF(R45="","",AVERAGE(P45:R45))</f>
        <v/>
      </c>
      <c r="S48" s="105" t="str">
        <f aca="false">IF(S45="","",AVERAGE(Q45:S45))</f>
        <v/>
      </c>
      <c r="T48" s="105" t="str">
        <f aca="false">IF(T45="","",AVERAGE(R45:T45))</f>
        <v/>
      </c>
      <c r="U48" s="105" t="str">
        <f aca="false">IF(U45="","",AVERAGE(S45:U45))</f>
        <v/>
      </c>
      <c r="V48" s="105" t="str">
        <f aca="false">IF(V45="","",AVERAGE(T45:V45))</f>
        <v/>
      </c>
      <c r="W48" s="105" t="str">
        <f aca="false">IF(W45="","",AVERAGE(U45:W45))</f>
        <v/>
      </c>
      <c r="X48" s="105" t="str">
        <f aca="false">IF(X45="","",AVERAGE(V45:X45))</f>
        <v/>
      </c>
      <c r="Y48" s="105" t="str">
        <f aca="false">IF(Y45="","",AVERAGE(W45:Y45))</f>
        <v/>
      </c>
      <c r="Z48" s="105" t="str">
        <f aca="false">IF(Z45="","",AVERAGE(X45:Z45))</f>
        <v/>
      </c>
      <c r="AA48" s="83"/>
      <c r="AB48" s="84"/>
      <c r="AC48" s="85"/>
      <c r="AD48" s="84"/>
      <c r="AE48" s="86"/>
      <c r="AF48" s="49"/>
    </row>
    <row r="49" customFormat="false" ht="13.5" hidden="false" customHeight="false" outlineLevel="0" collapsed="false">
      <c r="A49" s="110" t="s">
        <v>26</v>
      </c>
      <c r="B49" s="111" t="str">
        <f aca="false">IF(ISERR(STDEV(B45:B45)),"",STDEV(B45:B45))</f>
        <v/>
      </c>
      <c r="C49" s="111" t="str">
        <f aca="false">IF(ISERR(STDEV(C45:C45)),"",STDEV(C45:C45))</f>
        <v/>
      </c>
      <c r="D49" s="111" t="str">
        <f aca="false">IF(D45="","",STDEV(B45:D45))</f>
        <v/>
      </c>
      <c r="E49" s="111" t="str">
        <f aca="false">IF(E45="","",STDEV(C45:E45))</f>
        <v/>
      </c>
      <c r="F49" s="111" t="str">
        <f aca="false">IF(F45="","",STDEV(D45:F45))</f>
        <v/>
      </c>
      <c r="G49" s="111" t="str">
        <f aca="false">IF(G45="","",STDEV(E45:G45))</f>
        <v/>
      </c>
      <c r="H49" s="111" t="str">
        <f aca="false">IF(H45="","",STDEV(F45:H45))</f>
        <v/>
      </c>
      <c r="I49" s="111" t="str">
        <f aca="false">IF(I45="","",STDEV(G45:I45))</f>
        <v/>
      </c>
      <c r="J49" s="111" t="str">
        <f aca="false">IF(J45="","",STDEV(H45:J45))</f>
        <v/>
      </c>
      <c r="K49" s="111" t="str">
        <f aca="false">IF(K45="","",STDEV(I45:K45))</f>
        <v/>
      </c>
      <c r="L49" s="111" t="str">
        <f aca="false">IF(L45="","",STDEV(J45:L45))</f>
        <v/>
      </c>
      <c r="M49" s="111" t="str">
        <f aca="false">IF(M45="","",STDEV(K45:M45))</f>
        <v/>
      </c>
      <c r="N49" s="111" t="str">
        <f aca="false">IF(N45="","",STDEV(L45:N45))</f>
        <v/>
      </c>
      <c r="O49" s="111" t="str">
        <f aca="false">IF(O45="","",STDEV(M45:O45))</f>
        <v/>
      </c>
      <c r="P49" s="111" t="str">
        <f aca="false">IF(P45="","",STDEV(N45:P45))</f>
        <v/>
      </c>
      <c r="Q49" s="111" t="str">
        <f aca="false">IF(Q45="","",STDEV(O45:Q45))</f>
        <v/>
      </c>
      <c r="R49" s="111" t="str">
        <f aca="false">IF(R45="","",STDEV(P45:R45))</f>
        <v/>
      </c>
      <c r="S49" s="111" t="str">
        <f aca="false">IF(S45="","",STDEV(Q45:S45))</f>
        <v/>
      </c>
      <c r="T49" s="111" t="str">
        <f aca="false">IF(T45="","",STDEV(R45:T45))</f>
        <v/>
      </c>
      <c r="U49" s="111" t="str">
        <f aca="false">IF(U45="","",STDEV(S45:U45))</f>
        <v/>
      </c>
      <c r="V49" s="111" t="str">
        <f aca="false">IF(V45="","",STDEV(T45:V45))</f>
        <v/>
      </c>
      <c r="W49" s="111" t="str">
        <f aca="false">IF(W45="","",STDEV(U45:W45))</f>
        <v/>
      </c>
      <c r="X49" s="111" t="str">
        <f aca="false">IF(X45="","",STDEV(V45:X45))</f>
        <v/>
      </c>
      <c r="Y49" s="111" t="str">
        <f aca="false">IF(Y45="","",STDEV(W45:Y45))</f>
        <v/>
      </c>
      <c r="Z49" s="111" t="str">
        <f aca="false">IF(Z45="","",STDEV(X45:Z45))</f>
        <v/>
      </c>
      <c r="AA49" s="96" t="n">
        <f aca="false">AB43-(AC53*AE43)</f>
        <v>6.2604</v>
      </c>
      <c r="AB49" s="96"/>
      <c r="AC49" s="96"/>
      <c r="AD49" s="97" t="n">
        <f aca="false">AD53*AE43</f>
        <v>0</v>
      </c>
      <c r="AE49" s="97"/>
      <c r="AF49" s="97"/>
    </row>
    <row r="50" customFormat="false" ht="14.25" hidden="false" customHeight="false" outlineLevel="0" collapsed="false">
      <c r="A50" s="115" t="s">
        <v>27</v>
      </c>
      <c r="B50" s="111" t="str">
        <f aca="false">IF(ISERR(STDEV(B45:B45)),"",MAX(B45:B45)-MIN(B45:B45))</f>
        <v/>
      </c>
      <c r="C50" s="111" t="str">
        <f aca="false">IF(ISERR(STDEV(C45:C45)),"",MAX(C45:C45)-MIN(C45:C45))</f>
        <v/>
      </c>
      <c r="D50" s="111" t="str">
        <f aca="false">IF(D45="","",MAX(B45:D45)-MIN(B45:D45))</f>
        <v/>
      </c>
      <c r="E50" s="111" t="str">
        <f aca="false">IF(E45="","",MAX(C45:E45)-MIN(C45:E45))</f>
        <v/>
      </c>
      <c r="F50" s="111" t="str">
        <f aca="false">IF(F45="","",MAX(D45:F45)-MIN(D45:F45))</f>
        <v/>
      </c>
      <c r="G50" s="111" t="str">
        <f aca="false">IF(G45="","",MAX(E45:G45)-MIN(E45:G45))</f>
        <v/>
      </c>
      <c r="H50" s="111" t="str">
        <f aca="false">IF(H45="","",MAX(F45:H45)-MIN(F45:H45))</f>
        <v/>
      </c>
      <c r="I50" s="111" t="str">
        <f aca="false">IF(I45="","",MAX(G45:I45)-MIN(G45:I45))</f>
        <v/>
      </c>
      <c r="J50" s="111" t="str">
        <f aca="false">IF(J45="","",MAX(H45:J45)-MIN(H45:J45))</f>
        <v/>
      </c>
      <c r="K50" s="111" t="str">
        <f aca="false">IF(K45="","",MAX(I45:K45)-MIN(I45:K45))</f>
        <v/>
      </c>
      <c r="L50" s="111" t="str">
        <f aca="false">IF(L45="","",MAX(J45:L45)-MIN(J45:L45))</f>
        <v/>
      </c>
      <c r="M50" s="111" t="str">
        <f aca="false">IF(M45="","",MAX(K45:M45)-MIN(K45:M45))</f>
        <v/>
      </c>
      <c r="N50" s="111" t="str">
        <f aca="false">IF(N45="","",MAX(L45:N45)-MIN(L45:N45))</f>
        <v/>
      </c>
      <c r="O50" s="111" t="str">
        <f aca="false">IF(O45="","",MAX(M45:O45)-MIN(M45:O45))</f>
        <v/>
      </c>
      <c r="P50" s="111" t="str">
        <f aca="false">IF(P45="","",MAX(N45:P45)-MIN(N45:P45))</f>
        <v/>
      </c>
      <c r="Q50" s="111" t="str">
        <f aca="false">IF(Q45="","",MAX(O45:Q45)-MIN(O45:Q45))</f>
        <v/>
      </c>
      <c r="R50" s="111" t="str">
        <f aca="false">IF(R45="","",MAX(P45:R45)-MIN(P45:R45))</f>
        <v/>
      </c>
      <c r="S50" s="111" t="str">
        <f aca="false">IF(S45="","",MAX(Q45:S45)-MIN(Q45:S45))</f>
        <v/>
      </c>
      <c r="T50" s="111" t="str">
        <f aca="false">IF(T45="","",MAX(R45:T45)-MIN(R45:T45))</f>
        <v/>
      </c>
      <c r="U50" s="111" t="str">
        <f aca="false">IF(U45="","",MAX(S45:U45)-MIN(S45:U45))</f>
        <v/>
      </c>
      <c r="V50" s="111" t="str">
        <f aca="false">IF(V45="","",MAX(T45:V45)-MIN(T45:V45))</f>
        <v/>
      </c>
      <c r="W50" s="111" t="str">
        <f aca="false">IF(W45="","",MAX(U45:W45)-MIN(U45:W45))</f>
        <v/>
      </c>
      <c r="X50" s="111" t="str">
        <f aca="false">IF(X45="","",MAX(V45:X45)-MIN(V45:X45))</f>
        <v/>
      </c>
      <c r="Y50" s="111" t="str">
        <f aca="false">IF(Y45="","",MAX(W45:Y45)-MIN(W45:Y45))</f>
        <v/>
      </c>
      <c r="Z50" s="111" t="str">
        <f aca="false">IF(Z45="","",MAX(X45:Z45)-MIN(X45:Z45))</f>
        <v/>
      </c>
      <c r="AA50" s="102"/>
      <c r="AB50" s="102"/>
      <c r="AC50" s="102"/>
      <c r="AD50" s="102"/>
      <c r="AE50" s="102"/>
      <c r="AF50" s="102"/>
    </row>
    <row r="51" customFormat="false" ht="14.25" hidden="false" customHeight="false" outlineLevel="0" collapsed="false">
      <c r="B51" s="118" t="n">
        <v>1</v>
      </c>
      <c r="C51" s="118" t="n">
        <v>2</v>
      </c>
      <c r="D51" s="118" t="n">
        <v>3</v>
      </c>
      <c r="E51" s="118" t="n">
        <v>4</v>
      </c>
      <c r="F51" s="111" t="str">
        <f aca="false">IF(F46="","",MAX(D46:F46)-MIN(D46:F46))</f>
        <v/>
      </c>
      <c r="G51" s="118" t="n">
        <v>6</v>
      </c>
      <c r="H51" s="118" t="n">
        <v>7</v>
      </c>
      <c r="I51" s="118" t="n">
        <v>8</v>
      </c>
      <c r="J51" s="118" t="n">
        <v>9</v>
      </c>
      <c r="K51" s="118" t="n">
        <v>10</v>
      </c>
      <c r="L51" s="118" t="n">
        <v>11</v>
      </c>
      <c r="M51" s="118" t="n">
        <v>12</v>
      </c>
      <c r="N51" s="118" t="n">
        <v>13</v>
      </c>
      <c r="O51" s="118" t="n">
        <v>14</v>
      </c>
      <c r="P51" s="118" t="n">
        <v>15</v>
      </c>
      <c r="Q51" s="118" t="n">
        <v>16</v>
      </c>
      <c r="R51" s="118" t="n">
        <v>17</v>
      </c>
      <c r="S51" s="118" t="n">
        <v>18</v>
      </c>
      <c r="T51" s="118" t="n">
        <v>19</v>
      </c>
      <c r="U51" s="118" t="n">
        <v>20</v>
      </c>
      <c r="V51" s="118" t="n">
        <v>21</v>
      </c>
      <c r="W51" s="118" t="n">
        <v>22</v>
      </c>
      <c r="X51" s="118" t="n">
        <v>23</v>
      </c>
      <c r="Y51" s="118" t="n">
        <v>24</v>
      </c>
      <c r="Z51" s="118" t="n">
        <v>25</v>
      </c>
      <c r="AA51" s="105"/>
      <c r="AB51" s="105"/>
      <c r="AC51" s="105"/>
      <c r="AD51" s="105"/>
      <c r="AL51" s="107" t="n">
        <f aca="false">AVERAGE(B51:Z51)</f>
        <v>13.3333333333333</v>
      </c>
    </row>
    <row r="52" customFormat="false" ht="15" hidden="false" customHeight="false" outlineLevel="0" collapsed="false">
      <c r="A52" s="52" t="s">
        <v>28</v>
      </c>
      <c r="B52" s="172" t="n">
        <f aca="false">K2+N1</f>
        <v>14.8</v>
      </c>
      <c r="C52" s="0" t="n">
        <f aca="false">B52</f>
        <v>14.8</v>
      </c>
      <c r="D52" s="0" t="n">
        <f aca="false">B52</f>
        <v>14.8</v>
      </c>
      <c r="E52" s="0" t="n">
        <f aca="false">B52</f>
        <v>14.8</v>
      </c>
      <c r="F52" s="0" t="n">
        <f aca="false">B52</f>
        <v>14.8</v>
      </c>
      <c r="G52" s="0" t="n">
        <f aca="false">B52</f>
        <v>14.8</v>
      </c>
      <c r="H52" s="0" t="n">
        <f aca="false">B52</f>
        <v>14.8</v>
      </c>
      <c r="I52" s="0" t="n">
        <f aca="false">B52</f>
        <v>14.8</v>
      </c>
      <c r="J52" s="0" t="n">
        <f aca="false">B52</f>
        <v>14.8</v>
      </c>
      <c r="K52" s="0" t="n">
        <f aca="false">B52</f>
        <v>14.8</v>
      </c>
      <c r="L52" s="0" t="n">
        <f aca="false">B52</f>
        <v>14.8</v>
      </c>
      <c r="M52" s="0" t="n">
        <f aca="false">B52</f>
        <v>14.8</v>
      </c>
      <c r="N52" s="0" t="n">
        <f aca="false">B52</f>
        <v>14.8</v>
      </c>
      <c r="O52" s="0" t="n">
        <f aca="false">B52</f>
        <v>14.8</v>
      </c>
      <c r="P52" s="0" t="n">
        <f aca="false">B52</f>
        <v>14.8</v>
      </c>
      <c r="Q52" s="0" t="n">
        <f aca="false">B52</f>
        <v>14.8</v>
      </c>
      <c r="R52" s="0" t="n">
        <f aca="false">B52</f>
        <v>14.8</v>
      </c>
      <c r="S52" s="0" t="n">
        <f aca="false">B52</f>
        <v>14.8</v>
      </c>
      <c r="T52" s="0" t="n">
        <f aca="false">B52</f>
        <v>14.8</v>
      </c>
      <c r="U52" s="0" t="n">
        <f aca="false">B52</f>
        <v>14.8</v>
      </c>
      <c r="V52" s="0" t="n">
        <f aca="false">B52</f>
        <v>14.8</v>
      </c>
      <c r="W52" s="0" t="n">
        <f aca="false">B52</f>
        <v>14.8</v>
      </c>
      <c r="X52" s="0" t="n">
        <f aca="false">B52</f>
        <v>14.8</v>
      </c>
      <c r="Y52" s="0" t="n">
        <f aca="false">B52</f>
        <v>14.8</v>
      </c>
      <c r="Z52" s="0" t="n">
        <f aca="false">B52</f>
        <v>14.8</v>
      </c>
      <c r="AB52" s="109" t="s">
        <v>22</v>
      </c>
      <c r="AC52" s="109" t="s">
        <v>23</v>
      </c>
      <c r="AD52" s="109" t="s">
        <v>24</v>
      </c>
      <c r="AE52" s="109" t="s">
        <v>25</v>
      </c>
    </row>
    <row r="53" customFormat="false" ht="12.75" hidden="false" customHeight="false" outlineLevel="0" collapsed="false">
      <c r="A53" s="52" t="s">
        <v>29</v>
      </c>
      <c r="B53" s="172" t="n">
        <f aca="false">K2-N2</f>
        <v>14.8</v>
      </c>
      <c r="C53" s="0" t="n">
        <f aca="false">B53</f>
        <v>14.8</v>
      </c>
      <c r="D53" s="0" t="n">
        <f aca="false">B53</f>
        <v>14.8</v>
      </c>
      <c r="E53" s="0" t="n">
        <f aca="false">B53</f>
        <v>14.8</v>
      </c>
      <c r="F53" s="0" t="n">
        <f aca="false">B53</f>
        <v>14.8</v>
      </c>
      <c r="G53" s="0" t="n">
        <f aca="false">B53</f>
        <v>14.8</v>
      </c>
      <c r="H53" s="0" t="n">
        <f aca="false">B53</f>
        <v>14.8</v>
      </c>
      <c r="I53" s="0" t="n">
        <f aca="false">B53</f>
        <v>14.8</v>
      </c>
      <c r="J53" s="0" t="n">
        <f aca="false">B53</f>
        <v>14.8</v>
      </c>
      <c r="K53" s="0" t="n">
        <f aca="false">B53</f>
        <v>14.8</v>
      </c>
      <c r="L53" s="0" t="n">
        <f aca="false">B53</f>
        <v>14.8</v>
      </c>
      <c r="M53" s="0" t="n">
        <f aca="false">B53</f>
        <v>14.8</v>
      </c>
      <c r="N53" s="0" t="n">
        <f aca="false">B53</f>
        <v>14.8</v>
      </c>
      <c r="O53" s="0" t="n">
        <f aca="false">B53</f>
        <v>14.8</v>
      </c>
      <c r="P53" s="0" t="n">
        <f aca="false">B53</f>
        <v>14.8</v>
      </c>
      <c r="Q53" s="0" t="n">
        <f aca="false">B53</f>
        <v>14.8</v>
      </c>
      <c r="R53" s="0" t="n">
        <f aca="false">B53</f>
        <v>14.8</v>
      </c>
      <c r="S53" s="0" t="n">
        <f aca="false">B53</f>
        <v>14.8</v>
      </c>
      <c r="T53" s="0" t="n">
        <f aca="false">B53</f>
        <v>14.8</v>
      </c>
      <c r="U53" s="0" t="n">
        <f aca="false">B53</f>
        <v>14.8</v>
      </c>
      <c r="V53" s="0" t="n">
        <f aca="false">B53</f>
        <v>14.8</v>
      </c>
      <c r="W53" s="0" t="n">
        <f aca="false">B53</f>
        <v>14.8</v>
      </c>
      <c r="X53" s="0" t="n">
        <f aca="false">B53</f>
        <v>14.8</v>
      </c>
      <c r="Y53" s="0" t="n">
        <f aca="false">B53</f>
        <v>14.8</v>
      </c>
      <c r="Z53" s="0" t="n">
        <f aca="false">B53</f>
        <v>14.8</v>
      </c>
      <c r="AB53" s="113" t="n">
        <v>5</v>
      </c>
      <c r="AC53" s="114" t="n">
        <v>0.577</v>
      </c>
      <c r="AD53" s="113" t="n">
        <v>0</v>
      </c>
      <c r="AE53" s="114" t="n">
        <v>2.114</v>
      </c>
    </row>
    <row r="54" customFormat="false" ht="12.75" hidden="false" customHeight="false" outlineLevel="0" collapsed="false">
      <c r="A54" s="174"/>
      <c r="B54" s="51" t="e">
        <f aca="false">AC39</f>
        <v>#DIV/0!</v>
      </c>
      <c r="C54" s="51" t="e">
        <f aca="false">B54</f>
        <v>#DIV/0!</v>
      </c>
      <c r="D54" s="51" t="e">
        <f aca="false">B54</f>
        <v>#DIV/0!</v>
      </c>
      <c r="E54" s="51" t="e">
        <f aca="false">B54</f>
        <v>#DIV/0!</v>
      </c>
      <c r="F54" s="51" t="e">
        <f aca="false">B54</f>
        <v>#DIV/0!</v>
      </c>
      <c r="G54" s="51" t="e">
        <f aca="false">B54</f>
        <v>#DIV/0!</v>
      </c>
      <c r="H54" s="51" t="e">
        <f aca="false">B54</f>
        <v>#DIV/0!</v>
      </c>
      <c r="I54" s="51" t="e">
        <f aca="false">B54</f>
        <v>#DIV/0!</v>
      </c>
      <c r="J54" s="51" t="e">
        <f aca="false">B54</f>
        <v>#DIV/0!</v>
      </c>
      <c r="K54" s="51" t="e">
        <f aca="false">B54</f>
        <v>#DIV/0!</v>
      </c>
      <c r="L54" s="51" t="e">
        <f aca="false">B54</f>
        <v>#DIV/0!</v>
      </c>
      <c r="M54" s="51" t="e">
        <f aca="false">B54</f>
        <v>#DIV/0!</v>
      </c>
      <c r="N54" s="51" t="e">
        <f aca="false">B54</f>
        <v>#DIV/0!</v>
      </c>
      <c r="O54" s="51" t="e">
        <f aca="false">B54</f>
        <v>#DIV/0!</v>
      </c>
      <c r="P54" s="51" t="e">
        <f aca="false">B54</f>
        <v>#DIV/0!</v>
      </c>
      <c r="Q54" s="51" t="e">
        <f aca="false">B54</f>
        <v>#DIV/0!</v>
      </c>
      <c r="R54" s="51" t="e">
        <f aca="false">B54</f>
        <v>#DIV/0!</v>
      </c>
      <c r="S54" s="51" t="e">
        <f aca="false">B54</f>
        <v>#DIV/0!</v>
      </c>
      <c r="T54" s="51" t="e">
        <f aca="false">B54</f>
        <v>#DIV/0!</v>
      </c>
      <c r="U54" s="51" t="e">
        <f aca="false">B54</f>
        <v>#DIV/0!</v>
      </c>
      <c r="V54" s="51" t="e">
        <f aca="false">B54</f>
        <v>#DIV/0!</v>
      </c>
      <c r="W54" s="51" t="e">
        <f aca="false">B54</f>
        <v>#DIV/0!</v>
      </c>
      <c r="X54" s="51" t="e">
        <f aca="false">B54</f>
        <v>#DIV/0!</v>
      </c>
      <c r="Y54" s="51" t="e">
        <f aca="false">B54</f>
        <v>#DIV/0!</v>
      </c>
      <c r="Z54" s="51" t="e">
        <f aca="false">B54</f>
        <v>#DIV/0!</v>
      </c>
      <c r="AB54" s="113"/>
      <c r="AC54" s="114"/>
      <c r="AD54" s="113"/>
      <c r="AE54" s="114"/>
    </row>
    <row r="55" customFormat="false" ht="12.75" hidden="false" customHeight="false" outlineLevel="0" collapsed="false">
      <c r="A55" s="0" t="s">
        <v>31</v>
      </c>
      <c r="B55" s="51" t="e">
        <f aca="false">AVERAGE($B$48:$Z$48)</f>
        <v>#DIV/0!</v>
      </c>
      <c r="C55" s="51" t="e">
        <f aca="false">AVERAGE($B$48:$Z$48)</f>
        <v>#DIV/0!</v>
      </c>
      <c r="D55" s="51" t="e">
        <f aca="false">AVERAGE($B$48:$Z$48)</f>
        <v>#DIV/0!</v>
      </c>
      <c r="E55" s="51" t="e">
        <f aca="false">AVERAGE($B$48:$Z$48)</f>
        <v>#DIV/0!</v>
      </c>
      <c r="F55" s="51" t="e">
        <f aca="false">AVERAGE($B$48:$Z$48)</f>
        <v>#DIV/0!</v>
      </c>
      <c r="G55" s="51" t="e">
        <f aca="false">AVERAGE($B$48:$Z$48)</f>
        <v>#DIV/0!</v>
      </c>
      <c r="H55" s="51" t="e">
        <f aca="false">AVERAGE($B$48:$Z$48)</f>
        <v>#DIV/0!</v>
      </c>
      <c r="I55" s="51" t="e">
        <f aca="false">AVERAGE($B$48:$Z$48)</f>
        <v>#DIV/0!</v>
      </c>
      <c r="J55" s="51" t="e">
        <f aca="false">AVERAGE($B$48:$Z$48)</f>
        <v>#DIV/0!</v>
      </c>
      <c r="K55" s="51" t="e">
        <f aca="false">AVERAGE($B$48:$Z$48)</f>
        <v>#DIV/0!</v>
      </c>
      <c r="L55" s="51" t="e">
        <f aca="false">AVERAGE($B$48:$Z$48)</f>
        <v>#DIV/0!</v>
      </c>
      <c r="M55" s="51" t="e">
        <f aca="false">AVERAGE($B$48:$Z$48)</f>
        <v>#DIV/0!</v>
      </c>
      <c r="N55" s="51" t="e">
        <f aca="false">AVERAGE($B$48:$Z$48)</f>
        <v>#DIV/0!</v>
      </c>
      <c r="O55" s="51" t="e">
        <f aca="false">AVERAGE($B$48:$Z$48)</f>
        <v>#DIV/0!</v>
      </c>
      <c r="P55" s="51" t="e">
        <f aca="false">AVERAGE($B$48:$Z$48)</f>
        <v>#DIV/0!</v>
      </c>
      <c r="Q55" s="51" t="e">
        <f aca="false">AVERAGE($B$48:$Z$48)</f>
        <v>#DIV/0!</v>
      </c>
      <c r="R55" s="51" t="e">
        <f aca="false">AVERAGE($B$48:$Z$48)</f>
        <v>#DIV/0!</v>
      </c>
      <c r="S55" s="51" t="e">
        <f aca="false">AVERAGE($B$48:$Z$48)</f>
        <v>#DIV/0!</v>
      </c>
      <c r="T55" s="51" t="e">
        <f aca="false">AVERAGE($B$48:$Z$48)</f>
        <v>#DIV/0!</v>
      </c>
      <c r="U55" s="51" t="e">
        <f aca="false">AVERAGE($B$48:$Z$48)</f>
        <v>#DIV/0!</v>
      </c>
      <c r="V55" s="51" t="e">
        <f aca="false">AVERAGE($B$48:$Z$48)</f>
        <v>#DIV/0!</v>
      </c>
      <c r="W55" s="51" t="e">
        <f aca="false">AVERAGE($B$48:$Z$48)</f>
        <v>#DIV/0!</v>
      </c>
      <c r="X55" s="51" t="e">
        <f aca="false">AVERAGE($B$48:$Z$48)</f>
        <v>#DIV/0!</v>
      </c>
      <c r="Y55" s="51" t="e">
        <f aca="false">AVERAGE($B$48:$Z$48)</f>
        <v>#DIV/0!</v>
      </c>
      <c r="Z55" s="51" t="e">
        <f aca="false">AVERAGE($B$48:$Z$48)</f>
        <v>#DIV/0!</v>
      </c>
      <c r="AA55" s="118"/>
      <c r="AB55" s="118"/>
      <c r="AC55" s="118"/>
      <c r="AD55" s="118"/>
      <c r="AE55" s="118"/>
    </row>
    <row r="56" customFormat="false" ht="15.75" hidden="false" customHeight="false" outlineLevel="0" collapsed="false">
      <c r="A56" s="52" t="s">
        <v>32</v>
      </c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</row>
    <row r="57" customFormat="false" ht="15.75" hidden="false" customHeight="false" outlineLevel="0" collapsed="false">
      <c r="A57" s="52" t="s">
        <v>33</v>
      </c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</row>
    <row r="58" customFormat="false" ht="15.75" hidden="false" customHeight="false" outlineLevel="0" collapsed="false">
      <c r="A58" s="52" t="s">
        <v>34</v>
      </c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</row>
    <row r="59" customFormat="false" ht="15.75" hidden="false" customHeight="false" outlineLevel="0" collapsed="false">
      <c r="A59" s="52" t="s">
        <v>35</v>
      </c>
      <c r="B59" s="51" t="e">
        <f aca="false">2.57*$B$61</f>
        <v>#DIV/0!</v>
      </c>
      <c r="C59" s="51" t="e">
        <f aca="false">2.57*$B$61</f>
        <v>#DIV/0!</v>
      </c>
      <c r="D59" s="51" t="e">
        <f aca="false">2.57*$B$61</f>
        <v>#DIV/0!</v>
      </c>
      <c r="E59" s="51" t="e">
        <f aca="false">2.57*$B$61</f>
        <v>#DIV/0!</v>
      </c>
      <c r="F59" s="51" t="e">
        <f aca="false">2.57*$B$61</f>
        <v>#DIV/0!</v>
      </c>
      <c r="G59" s="51" t="e">
        <f aca="false">2.57*$B$61</f>
        <v>#DIV/0!</v>
      </c>
      <c r="H59" s="51" t="e">
        <f aca="false">2.57*$B$61</f>
        <v>#DIV/0!</v>
      </c>
      <c r="I59" s="51" t="e">
        <f aca="false">2.57*$B$61</f>
        <v>#DIV/0!</v>
      </c>
      <c r="J59" s="51" t="e">
        <f aca="false">2.57*$B$61</f>
        <v>#DIV/0!</v>
      </c>
      <c r="K59" s="51" t="e">
        <f aca="false">2.57*$B$61</f>
        <v>#DIV/0!</v>
      </c>
      <c r="L59" s="51" t="e">
        <f aca="false">2.57*$B$61</f>
        <v>#DIV/0!</v>
      </c>
      <c r="M59" s="51" t="e">
        <f aca="false">2.57*$B$61</f>
        <v>#DIV/0!</v>
      </c>
      <c r="N59" s="51" t="e">
        <f aca="false">2.57*$B$61</f>
        <v>#DIV/0!</v>
      </c>
      <c r="O59" s="51" t="e">
        <f aca="false">2.57*$B$61</f>
        <v>#DIV/0!</v>
      </c>
      <c r="P59" s="51" t="e">
        <f aca="false">2.57*$B$61</f>
        <v>#DIV/0!</v>
      </c>
      <c r="Q59" s="51" t="e">
        <f aca="false">2.57*$B$61</f>
        <v>#DIV/0!</v>
      </c>
      <c r="R59" s="51" t="e">
        <f aca="false">2.57*$B$61</f>
        <v>#DIV/0!</v>
      </c>
      <c r="S59" s="51" t="e">
        <f aca="false">2.57*$B$61</f>
        <v>#DIV/0!</v>
      </c>
      <c r="T59" s="51" t="e">
        <f aca="false">2.57*$B$61</f>
        <v>#DIV/0!</v>
      </c>
      <c r="U59" s="51" t="e">
        <f aca="false">2.57*$B$61</f>
        <v>#DIV/0!</v>
      </c>
      <c r="V59" s="51" t="e">
        <f aca="false">2.57*$B$61</f>
        <v>#DIV/0!</v>
      </c>
      <c r="W59" s="51" t="e">
        <f aca="false">2.57*$B$61</f>
        <v>#DIV/0!</v>
      </c>
      <c r="X59" s="51" t="e">
        <f aca="false">2.57*$B$61</f>
        <v>#DIV/0!</v>
      </c>
      <c r="Y59" s="51" t="e">
        <f aca="false">2.57*$B$61</f>
        <v>#DIV/0!</v>
      </c>
      <c r="Z59" s="51" t="e">
        <f aca="false">2.57*$B$61</f>
        <v>#DIV/0!</v>
      </c>
      <c r="AA59" s="51"/>
      <c r="AB59" s="51"/>
      <c r="AC59" s="51"/>
      <c r="AD59" s="51"/>
    </row>
    <row r="60" customFormat="false" ht="15.75" hidden="false" customHeight="false" outlineLevel="0" collapsed="false">
      <c r="A60" s="52" t="s">
        <v>12</v>
      </c>
      <c r="B60" s="51" t="n">
        <f aca="false">AE39</f>
        <v>14.8</v>
      </c>
      <c r="C60" s="51" t="n">
        <f aca="false">B60</f>
        <v>14.8</v>
      </c>
      <c r="D60" s="51" t="n">
        <f aca="false">B60</f>
        <v>14.8</v>
      </c>
      <c r="E60" s="51" t="n">
        <f aca="false">B60</f>
        <v>14.8</v>
      </c>
      <c r="F60" s="51" t="n">
        <f aca="false">B60</f>
        <v>14.8</v>
      </c>
      <c r="G60" s="51" t="n">
        <f aca="false">B60</f>
        <v>14.8</v>
      </c>
      <c r="H60" s="51" t="n">
        <f aca="false">B60</f>
        <v>14.8</v>
      </c>
      <c r="I60" s="51" t="n">
        <f aca="false">B60</f>
        <v>14.8</v>
      </c>
      <c r="J60" s="51" t="n">
        <f aca="false">B60</f>
        <v>14.8</v>
      </c>
      <c r="K60" s="51" t="n">
        <f aca="false">B60</f>
        <v>14.8</v>
      </c>
      <c r="L60" s="51" t="n">
        <f aca="false">B60</f>
        <v>14.8</v>
      </c>
      <c r="M60" s="51" t="n">
        <f aca="false">B60</f>
        <v>14.8</v>
      </c>
      <c r="N60" s="51" t="n">
        <f aca="false">B60</f>
        <v>14.8</v>
      </c>
      <c r="O60" s="51" t="n">
        <f aca="false">B60</f>
        <v>14.8</v>
      </c>
      <c r="P60" s="51" t="n">
        <f aca="false">B60</f>
        <v>14.8</v>
      </c>
      <c r="Q60" s="51" t="n">
        <f aca="false">B60</f>
        <v>14.8</v>
      </c>
      <c r="R60" s="51" t="n">
        <f aca="false">B60</f>
        <v>14.8</v>
      </c>
      <c r="S60" s="51" t="n">
        <f aca="false">B60</f>
        <v>14.8</v>
      </c>
      <c r="T60" s="51" t="n">
        <f aca="false">B60</f>
        <v>14.8</v>
      </c>
      <c r="U60" s="51" t="n">
        <f aca="false">B60</f>
        <v>14.8</v>
      </c>
      <c r="V60" s="51" t="n">
        <f aca="false">B60</f>
        <v>14.8</v>
      </c>
      <c r="W60" s="51" t="n">
        <f aca="false">B60</f>
        <v>14.8</v>
      </c>
      <c r="X60" s="51" t="n">
        <f aca="false">B60</f>
        <v>14.8</v>
      </c>
      <c r="Y60" s="51" t="n">
        <f aca="false">B60</f>
        <v>14.8</v>
      </c>
      <c r="Z60" s="51" t="n">
        <f aca="false">B60</f>
        <v>14.8</v>
      </c>
    </row>
    <row r="61" customFormat="false" ht="12.75" hidden="false" customHeight="false" outlineLevel="0" collapsed="false">
      <c r="A61" s="0" t="s">
        <v>36</v>
      </c>
      <c r="B61" s="51" t="e">
        <f aca="false">AVERAGE($B$50:$Z$50)</f>
        <v>#DIV/0!</v>
      </c>
      <c r="C61" s="51" t="e">
        <f aca="false">AVERAGE($B$50:$Z$50)</f>
        <v>#DIV/0!</v>
      </c>
      <c r="D61" s="51" t="e">
        <f aca="false">AVERAGE($B$50:$Z$50)</f>
        <v>#DIV/0!</v>
      </c>
      <c r="E61" s="51" t="e">
        <f aca="false">AVERAGE($B$50:$Z$50)</f>
        <v>#DIV/0!</v>
      </c>
      <c r="F61" s="51" t="e">
        <f aca="false">AVERAGE($B$50:$Z$50)</f>
        <v>#DIV/0!</v>
      </c>
      <c r="G61" s="51" t="e">
        <f aca="false">AVERAGE($B$50:$Z$50)</f>
        <v>#DIV/0!</v>
      </c>
      <c r="H61" s="51" t="e">
        <f aca="false">AVERAGE($B$50:$Z$50)</f>
        <v>#DIV/0!</v>
      </c>
      <c r="I61" s="51" t="e">
        <f aca="false">AVERAGE($B$50:$Z$50)</f>
        <v>#DIV/0!</v>
      </c>
      <c r="J61" s="51" t="e">
        <f aca="false">AVERAGE($B$50:$Z$50)</f>
        <v>#DIV/0!</v>
      </c>
      <c r="K61" s="51" t="e">
        <f aca="false">AVERAGE($B$50:$Z$50)</f>
        <v>#DIV/0!</v>
      </c>
      <c r="L61" s="51" t="e">
        <f aca="false">AVERAGE($B$50:$Z$50)</f>
        <v>#DIV/0!</v>
      </c>
      <c r="M61" s="51" t="e">
        <f aca="false">AVERAGE($B$50:$Z$50)</f>
        <v>#DIV/0!</v>
      </c>
      <c r="N61" s="51" t="e">
        <f aca="false">AVERAGE($B$50:$Z$50)</f>
        <v>#DIV/0!</v>
      </c>
      <c r="O61" s="51" t="e">
        <f aca="false">AVERAGE($B$50:$Z$50)</f>
        <v>#DIV/0!</v>
      </c>
      <c r="P61" s="51" t="e">
        <f aca="false">AVERAGE($B$50:$Z$50)</f>
        <v>#DIV/0!</v>
      </c>
      <c r="Q61" s="51" t="e">
        <f aca="false">AVERAGE($B$50:$Z$50)</f>
        <v>#DIV/0!</v>
      </c>
      <c r="R61" s="51" t="e">
        <f aca="false">AVERAGE($B$50:$Z$50)</f>
        <v>#DIV/0!</v>
      </c>
      <c r="S61" s="51" t="e">
        <f aca="false">AVERAGE($B$50:$Z$50)</f>
        <v>#DIV/0!</v>
      </c>
      <c r="T61" s="51" t="e">
        <f aca="false">AVERAGE($B$50:$Z$50)</f>
        <v>#DIV/0!</v>
      </c>
      <c r="U61" s="51" t="e">
        <f aca="false">AVERAGE($B$50:$Z$50)</f>
        <v>#DIV/0!</v>
      </c>
      <c r="V61" s="51" t="e">
        <f aca="false">AVERAGE($B$50:$Z$50)</f>
        <v>#DIV/0!</v>
      </c>
      <c r="W61" s="51" t="e">
        <f aca="false">AVERAGE($B$50:$Z$50)</f>
        <v>#DIV/0!</v>
      </c>
      <c r="X61" s="51" t="e">
        <f aca="false">AVERAGE($B$50:$Z$50)</f>
        <v>#DIV/0!</v>
      </c>
      <c r="Y61" s="51" t="e">
        <f aca="false">AVERAGE($B$50:$Z$50)</f>
        <v>#DIV/0!</v>
      </c>
      <c r="Z61" s="51" t="e">
        <f aca="false">AVERAGE($B$50:$Z$50)</f>
        <v>#DIV/0!</v>
      </c>
    </row>
    <row r="62" customFormat="false" ht="12.75" hidden="false" customHeight="false" outlineLevel="0" collapsed="false">
      <c r="A62" s="0" t="s">
        <v>37</v>
      </c>
      <c r="B62" s="0" t="e">
        <f aca="false">(B48-B53)/(3*B49)</f>
        <v>#VALUE!</v>
      </c>
      <c r="C62" s="0" t="e">
        <f aca="false">(C48-C53)/(3*C49)</f>
        <v>#VALUE!</v>
      </c>
      <c r="D62" s="0" t="e">
        <f aca="false">(D48-D53)/(3*D49)</f>
        <v>#VALUE!</v>
      </c>
      <c r="E62" s="0" t="e">
        <f aca="false">(E48-E53)/(3*E49)</f>
        <v>#VALUE!</v>
      </c>
      <c r="F62" s="0" t="e">
        <f aca="false">(F48-F53)/(3*F49)</f>
        <v>#VALUE!</v>
      </c>
      <c r="G62" s="0" t="e">
        <f aca="false">(G48-G53)/(3*G49)</f>
        <v>#VALUE!</v>
      </c>
      <c r="H62" s="0" t="e">
        <f aca="false">(H48-H53)/(3*H49)</f>
        <v>#VALUE!</v>
      </c>
      <c r="I62" s="0" t="e">
        <f aca="false">(I48-I53)/(3*I49)</f>
        <v>#VALUE!</v>
      </c>
      <c r="J62" s="0" t="e">
        <f aca="false">(J48-J53)/(3*J49)</f>
        <v>#VALUE!</v>
      </c>
      <c r="K62" s="0" t="e">
        <f aca="false">(K48-K53)/(3*K49)</f>
        <v>#VALUE!</v>
      </c>
      <c r="L62" s="0" t="e">
        <f aca="false">(L48-L53)/(3*L49)</f>
        <v>#VALUE!</v>
      </c>
      <c r="M62" s="0" t="e">
        <f aca="false">(M48-M53)/(3*M49)</f>
        <v>#VALUE!</v>
      </c>
      <c r="N62" s="0" t="e">
        <f aca="false">(N48-N53)/(3*N49)</f>
        <v>#VALUE!</v>
      </c>
      <c r="O62" s="0" t="e">
        <f aca="false">(O48-O53)/(3*O49)</f>
        <v>#VALUE!</v>
      </c>
      <c r="P62" s="0" t="e">
        <f aca="false">(P48-P53)/(3*P49)</f>
        <v>#VALUE!</v>
      </c>
      <c r="Q62" s="0" t="e">
        <f aca="false">(Q48-Q53)/(3*Q49)</f>
        <v>#VALUE!</v>
      </c>
      <c r="R62" s="0" t="e">
        <f aca="false">(R48-R53)/(3*R49)</f>
        <v>#VALUE!</v>
      </c>
      <c r="S62" s="0" t="e">
        <f aca="false">(S48-S53)/(3*S49)</f>
        <v>#VALUE!</v>
      </c>
      <c r="T62" s="0" t="e">
        <f aca="false">(T48-T53)/(3*T49)</f>
        <v>#VALUE!</v>
      </c>
      <c r="U62" s="0" t="e">
        <f aca="false">(U48-U53)/(3*U49)</f>
        <v>#VALUE!</v>
      </c>
      <c r="V62" s="0" t="e">
        <f aca="false">(V48-V53)/(3*V49)</f>
        <v>#VALUE!</v>
      </c>
      <c r="W62" s="0" t="e">
        <f aca="false">(W48-W53)/(3*W49)</f>
        <v>#VALUE!</v>
      </c>
      <c r="X62" s="0" t="e">
        <f aca="false">(X48-X53)/(3*X49)</f>
        <v>#VALUE!</v>
      </c>
      <c r="Y62" s="0" t="e">
        <f aca="false">(Y48-Y53)/(3*Y49)</f>
        <v>#VALUE!</v>
      </c>
      <c r="Z62" s="0" t="e">
        <f aca="false">(Z48-Z53)/(3*Z49)</f>
        <v>#VALUE!</v>
      </c>
    </row>
  </sheetData>
  <mergeCells count="2">
    <mergeCell ref="AA49:AC49"/>
    <mergeCell ref="AD49:AF49"/>
  </mergeCells>
  <printOptions headings="false" gridLines="false" gridLinesSet="true" horizontalCentered="true" verticalCentered="false"/>
  <pageMargins left="0.39375" right="0.39375" top="0.7875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LibreOffice/6.0.2.1$Windows_X86_64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2001-06-07T06:12:06Z</dcterms:created>
  <dc:creator>Alois Juchem</dc:creator>
  <dc:description/>
  <dc:language>en-ZA</dc:language>
  <cp:lastModifiedBy/>
  <cp:lastPrinted>2009-06-19T09:05:10Z</cp:lastPrinted>
  <dcterms:modified xsi:type="dcterms:W3CDTF">2018-03-06T13:11:59Z</dcterms:modified>
  <cp:revision>12</cp:revision>
  <dc:subject>Mastersheet</dc:subject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