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lemengabo\Downloads\"/>
    </mc:Choice>
  </mc:AlternateContent>
  <xr:revisionPtr revIDLastSave="0" documentId="8_{44E14A31-DF58-4F57-B32D-CF0B7C766F26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Tilgungstabelle" sheetId="1" r:id="rId1"/>
  </sheets>
  <definedNames>
    <definedName name="_xlnm._FilterDatabase" localSheetId="0" hidden="1">Tilgungstabelle!$A$17:$I$377</definedName>
    <definedName name="Beg_Bal">Tilgungstabelle!$C$18:$C$377</definedName>
    <definedName name="Data">Tilgungstabelle!$A$18:$I$377</definedName>
    <definedName name="End_Bal">Tilgungstabelle!$I$18:$I$377</definedName>
    <definedName name="Extra_Pay">Tilgungstabelle!$E$18:$E$377</definedName>
    <definedName name="Full_Print">Tilgungstabelle!$A$1:$I$377</definedName>
    <definedName name="Header_Row">ROW(Tilgungstabelle!$17:$17)</definedName>
    <definedName name="Int">Tilgungstabelle!$H$18:$H$377</definedName>
    <definedName name="Interest_Rate">Tilgungstabelle!$D$5</definedName>
    <definedName name="Last_Row">IF(Values_Entered,Header_Row+Number_of_Payments,Header_Row)</definedName>
    <definedName name="Loan_Amount">Tilgungstabelle!$D$4</definedName>
    <definedName name="Loan_Start">Tilgungstabelle!$D$7</definedName>
    <definedName name="Loan_Years">Tilgungstabelle!$D$6</definedName>
    <definedName name="Number_of_Payments">MATCH(0.01,End_Bal,-1)+1</definedName>
    <definedName name="_xlnm.Print_Titles" localSheetId="0">Tilgungstabelle!$17:$17</definedName>
    <definedName name="_xlnm.Print_Area" localSheetId="0">Tilgungstabelle!$A$1:$I$17</definedName>
    <definedName name="Pay_Date">Tilgungstabelle!$B$18:$B$377</definedName>
    <definedName name="Pay_Num">Tilgungstabelle!$A$18:$A$377</definedName>
    <definedName name="Payment_Date">DATE(YEAR(Loan_Start),MONTH(Loan_Start)+Payment_Number,DAY(Loan_Start))</definedName>
    <definedName name="Princ">Tilgungstabelle!$G$18:$G$377</definedName>
    <definedName name="Print_Area_Reset">OFFSET(Full_Print,0,0,Last_Row)</definedName>
    <definedName name="Sched_Pay">Tilgungstabelle!$D$18:$D$377</definedName>
    <definedName name="Scheduled_Extra_Payments">Tilgungstabelle!$D$8</definedName>
    <definedName name="Scheduled_Interest_Rate">Tilgungstabelle!$D$5</definedName>
    <definedName name="Scheduled_Monthly_Payment">Tilgungstabelle!$D$11</definedName>
    <definedName name="Total_Interest">Tilgungstabelle!$D$15</definedName>
    <definedName name="Total_Pay">Tilgungstabelle!$F$18:$F$377</definedName>
    <definedName name="Total_Payment">Scheduled_Payment+Extra_Payment</definedName>
    <definedName name="Values_Entered">IF(Loan_Amount*Interest_Rate*Loan_Years*Loan_Start&gt;0,1,0)</definedName>
  </definedNames>
  <calcPr calcId="191029" calcMode="manual"/>
</workbook>
</file>

<file path=xl/calcChain.xml><?xml version="1.0" encoding="utf-8"?>
<calcChain xmlns="http://schemas.openxmlformats.org/spreadsheetml/2006/main">
  <c r="D11" i="1" l="1"/>
  <c r="D12" i="1"/>
  <c r="A18" i="1"/>
  <c r="C18" i="1"/>
  <c r="B18" i="1" l="1"/>
  <c r="A19" i="1"/>
  <c r="H18" i="1"/>
  <c r="D18" i="1"/>
  <c r="E18" i="1"/>
  <c r="F18" i="1" s="1"/>
  <c r="G18" i="1" s="1"/>
  <c r="I18" i="1" s="1"/>
  <c r="B19" i="1" l="1"/>
  <c r="A20" i="1"/>
  <c r="E19" i="1"/>
  <c r="C19" i="1"/>
  <c r="H19" i="1"/>
  <c r="D19" i="1"/>
  <c r="F19" i="1" l="1"/>
  <c r="G19" i="1" s="1"/>
  <c r="I19" i="1" s="1"/>
  <c r="B20" i="1"/>
  <c r="A21" i="1"/>
  <c r="D20" i="1"/>
  <c r="E20" i="1"/>
  <c r="C20" i="1" l="1"/>
  <c r="F20" i="1"/>
  <c r="B21" i="1"/>
  <c r="F21" i="1"/>
  <c r="A22" i="1"/>
  <c r="E21" i="1"/>
  <c r="D21" i="1"/>
  <c r="H20" i="1"/>
  <c r="G20" i="1" s="1"/>
  <c r="I20" i="1" s="1"/>
  <c r="C21" i="1" s="1"/>
  <c r="H21" i="1" l="1"/>
  <c r="G21" i="1"/>
  <c r="I21" i="1" s="1"/>
  <c r="C22" i="1" s="1"/>
  <c r="E22" i="1"/>
  <c r="B22" i="1"/>
  <c r="D22" i="1"/>
  <c r="A23" i="1"/>
  <c r="F22" i="1" l="1"/>
  <c r="H22" i="1"/>
  <c r="G22" i="1"/>
  <c r="I22" i="1" s="1"/>
  <c r="C23" i="1" s="1"/>
  <c r="B23" i="1"/>
  <c r="A24" i="1"/>
  <c r="E23" i="1"/>
  <c r="D23" i="1"/>
  <c r="F23" i="1" s="1"/>
  <c r="H23" i="1" l="1"/>
  <c r="G23" i="1"/>
  <c r="I23" i="1" s="1"/>
  <c r="C24" i="1" s="1"/>
  <c r="E24" i="1"/>
  <c r="B24" i="1"/>
  <c r="D24" i="1"/>
  <c r="A25" i="1"/>
  <c r="F24" i="1"/>
  <c r="H24" i="1" l="1"/>
  <c r="G24" i="1" s="1"/>
  <c r="I24" i="1" s="1"/>
  <c r="C25" i="1" s="1"/>
  <c r="B25" i="1"/>
  <c r="E25" i="1"/>
  <c r="A26" i="1"/>
  <c r="D25" i="1"/>
  <c r="F25" i="1" l="1"/>
  <c r="H25" i="1"/>
  <c r="G25" i="1" s="1"/>
  <c r="I25" i="1" s="1"/>
  <c r="C26" i="1" s="1"/>
  <c r="D26" i="1"/>
  <c r="F26" i="1" s="1"/>
  <c r="E26" i="1"/>
  <c r="A27" i="1"/>
  <c r="B26" i="1"/>
  <c r="H26" i="1" l="1"/>
  <c r="G26" i="1"/>
  <c r="I26" i="1" s="1"/>
  <c r="C27" i="1" s="1"/>
  <c r="B27" i="1"/>
  <c r="A28" i="1"/>
  <c r="E27" i="1"/>
  <c r="D27" i="1"/>
  <c r="F27" i="1" s="1"/>
  <c r="H27" i="1" l="1"/>
  <c r="G27" i="1" s="1"/>
  <c r="I27" i="1" s="1"/>
  <c r="C28" i="1" s="1"/>
  <c r="E28" i="1"/>
  <c r="B28" i="1"/>
  <c r="D28" i="1"/>
  <c r="F28" i="1" s="1"/>
  <c r="A29" i="1"/>
  <c r="H28" i="1" l="1"/>
  <c r="G28" i="1" s="1"/>
  <c r="I28" i="1" s="1"/>
  <c r="C29" i="1" s="1"/>
  <c r="B29" i="1"/>
  <c r="E29" i="1"/>
  <c r="A30" i="1"/>
  <c r="D29" i="1"/>
  <c r="F29" i="1" s="1"/>
  <c r="H29" i="1" l="1"/>
  <c r="G29" i="1" s="1"/>
  <c r="I29" i="1" s="1"/>
  <c r="C30" i="1" s="1"/>
  <c r="B30" i="1"/>
  <c r="D30" i="1"/>
  <c r="E30" i="1"/>
  <c r="F30" i="1" s="1"/>
  <c r="A31" i="1"/>
  <c r="H30" i="1" l="1"/>
  <c r="G30" i="1" s="1"/>
  <c r="I30" i="1" s="1"/>
  <c r="C31" i="1" s="1"/>
  <c r="B31" i="1"/>
  <c r="A32" i="1"/>
  <c r="E31" i="1"/>
  <c r="F31" i="1" s="1"/>
  <c r="D31" i="1"/>
  <c r="H31" i="1" l="1"/>
  <c r="G31" i="1" s="1"/>
  <c r="I31" i="1" s="1"/>
  <c r="C32" i="1" s="1"/>
  <c r="E32" i="1"/>
  <c r="D32" i="1"/>
  <c r="A33" i="1"/>
  <c r="F32" i="1"/>
  <c r="B32" i="1"/>
  <c r="H32" i="1" l="1"/>
  <c r="G32" i="1" s="1"/>
  <c r="I32" i="1" s="1"/>
  <c r="C33" i="1" s="1"/>
  <c r="B33" i="1"/>
  <c r="A34" i="1"/>
  <c r="E33" i="1"/>
  <c r="D33" i="1"/>
  <c r="F33" i="1" l="1"/>
  <c r="H33" i="1"/>
  <c r="G33" i="1" s="1"/>
  <c r="I33" i="1" s="1"/>
  <c r="C34" i="1" s="1"/>
  <c r="B34" i="1"/>
  <c r="D34" i="1"/>
  <c r="E34" i="1"/>
  <c r="A35" i="1"/>
  <c r="F34" i="1" l="1"/>
  <c r="H34" i="1"/>
  <c r="G34" i="1" s="1"/>
  <c r="I34" i="1" s="1"/>
  <c r="C35" i="1" s="1"/>
  <c r="B35" i="1"/>
  <c r="A36" i="1"/>
  <c r="E35" i="1"/>
  <c r="D35" i="1"/>
  <c r="F35" i="1" s="1"/>
  <c r="H35" i="1" l="1"/>
  <c r="G35" i="1" s="1"/>
  <c r="I35" i="1" s="1"/>
  <c r="C36" i="1" s="1"/>
  <c r="E36" i="1"/>
  <c r="D36" i="1"/>
  <c r="F36" i="1" s="1"/>
  <c r="A37" i="1"/>
  <c r="B36" i="1"/>
  <c r="H36" i="1" l="1"/>
  <c r="G36" i="1" s="1"/>
  <c r="I36" i="1" s="1"/>
  <c r="C37" i="1" s="1"/>
  <c r="B37" i="1"/>
  <c r="A38" i="1"/>
  <c r="E37" i="1"/>
  <c r="F37" i="1" s="1"/>
  <c r="D37" i="1"/>
  <c r="H37" i="1" l="1"/>
  <c r="G37" i="1" s="1"/>
  <c r="I37" i="1" s="1"/>
  <c r="C38" i="1" s="1"/>
  <c r="E38" i="1"/>
  <c r="A39" i="1"/>
  <c r="B38" i="1"/>
  <c r="D38" i="1"/>
  <c r="F38" i="1" s="1"/>
  <c r="H38" i="1" l="1"/>
  <c r="G38" i="1" s="1"/>
  <c r="I38" i="1" s="1"/>
  <c r="C39" i="1" s="1"/>
  <c r="B39" i="1"/>
  <c r="A40" i="1"/>
  <c r="E39" i="1"/>
  <c r="F39" i="1" s="1"/>
  <c r="D39" i="1"/>
  <c r="H39" i="1" l="1"/>
  <c r="G39" i="1" s="1"/>
  <c r="I39" i="1" s="1"/>
  <c r="C40" i="1" s="1"/>
  <c r="E40" i="1"/>
  <c r="B40" i="1"/>
  <c r="D40" i="1"/>
  <c r="A41" i="1"/>
  <c r="F40" i="1" l="1"/>
  <c r="H40" i="1"/>
  <c r="G40" i="1" s="1"/>
  <c r="I40" i="1" s="1"/>
  <c r="C41" i="1" s="1"/>
  <c r="B41" i="1"/>
  <c r="E41" i="1"/>
  <c r="A42" i="1"/>
  <c r="D41" i="1"/>
  <c r="F41" i="1" l="1"/>
  <c r="G41" i="1" s="1"/>
  <c r="I41" i="1" s="1"/>
  <c r="C42" i="1" s="1"/>
  <c r="H41" i="1"/>
  <c r="D42" i="1"/>
  <c r="E42" i="1"/>
  <c r="F42" i="1" s="1"/>
  <c r="A43" i="1"/>
  <c r="B42" i="1"/>
  <c r="H42" i="1" l="1"/>
  <c r="G42" i="1" s="1"/>
  <c r="I42" i="1" s="1"/>
  <c r="C43" i="1" s="1"/>
  <c r="B43" i="1"/>
  <c r="A44" i="1"/>
  <c r="E43" i="1"/>
  <c r="D43" i="1"/>
  <c r="F43" i="1" s="1"/>
  <c r="H43" i="1" l="1"/>
  <c r="G43" i="1" s="1"/>
  <c r="I43" i="1" s="1"/>
  <c r="C44" i="1" s="1"/>
  <c r="E44" i="1"/>
  <c r="B44" i="1"/>
  <c r="A45" i="1"/>
  <c r="D44" i="1"/>
  <c r="F44" i="1" s="1"/>
  <c r="H44" i="1" l="1"/>
  <c r="G44" i="1" s="1"/>
  <c r="I44" i="1" s="1"/>
  <c r="C45" i="1" s="1"/>
  <c r="B45" i="1"/>
  <c r="E45" i="1"/>
  <c r="A46" i="1"/>
  <c r="D45" i="1"/>
  <c r="F45" i="1" l="1"/>
  <c r="H45" i="1"/>
  <c r="G45" i="1" s="1"/>
  <c r="I45" i="1" s="1"/>
  <c r="C46" i="1" s="1"/>
  <c r="B46" i="1"/>
  <c r="D46" i="1"/>
  <c r="E46" i="1"/>
  <c r="A47" i="1"/>
  <c r="F46" i="1" l="1"/>
  <c r="H46" i="1"/>
  <c r="G46" i="1"/>
  <c r="I46" i="1" s="1"/>
  <c r="C47" i="1" s="1"/>
  <c r="B47" i="1"/>
  <c r="A48" i="1"/>
  <c r="E47" i="1"/>
  <c r="D47" i="1"/>
  <c r="F47" i="1"/>
  <c r="H47" i="1" l="1"/>
  <c r="G47" i="1" s="1"/>
  <c r="I47" i="1" s="1"/>
  <c r="C48" i="1" s="1"/>
  <c r="E48" i="1"/>
  <c r="F48" i="1" s="1"/>
  <c r="D48" i="1"/>
  <c r="A49" i="1"/>
  <c r="B48" i="1"/>
  <c r="H48" i="1" l="1"/>
  <c r="G48" i="1" s="1"/>
  <c r="I48" i="1" s="1"/>
  <c r="C49" i="1" s="1"/>
  <c r="B49" i="1"/>
  <c r="E49" i="1"/>
  <c r="A50" i="1"/>
  <c r="D49" i="1"/>
  <c r="F49" i="1" s="1"/>
  <c r="H49" i="1" l="1"/>
  <c r="G49" i="1" s="1"/>
  <c r="I49" i="1" s="1"/>
  <c r="C50" i="1" s="1"/>
  <c r="B50" i="1"/>
  <c r="D50" i="1"/>
  <c r="E50" i="1"/>
  <c r="A51" i="1"/>
  <c r="F50" i="1" l="1"/>
  <c r="H50" i="1"/>
  <c r="G50" i="1" s="1"/>
  <c r="I50" i="1" s="1"/>
  <c r="C51" i="1" s="1"/>
  <c r="B51" i="1"/>
  <c r="A52" i="1"/>
  <c r="E51" i="1"/>
  <c r="D51" i="1"/>
  <c r="F51" i="1" s="1"/>
  <c r="H51" i="1" l="1"/>
  <c r="G51" i="1" s="1"/>
  <c r="I51" i="1" s="1"/>
  <c r="C52" i="1" s="1"/>
  <c r="E52" i="1"/>
  <c r="D52" i="1"/>
  <c r="F52" i="1" s="1"/>
  <c r="A53" i="1"/>
  <c r="B52" i="1"/>
  <c r="H52" i="1" l="1"/>
  <c r="G52" i="1" s="1"/>
  <c r="I52" i="1" s="1"/>
  <c r="C53" i="1" s="1"/>
  <c r="B53" i="1"/>
  <c r="A54" i="1"/>
  <c r="E53" i="1"/>
  <c r="F53" i="1" s="1"/>
  <c r="D53" i="1"/>
  <c r="H53" i="1" l="1"/>
  <c r="G53" i="1" s="1"/>
  <c r="I53" i="1" s="1"/>
  <c r="C54" i="1" s="1"/>
  <c r="B54" i="1"/>
  <c r="A55" i="1"/>
  <c r="D54" i="1"/>
  <c r="E54" i="1"/>
  <c r="F54" i="1" l="1"/>
  <c r="H54" i="1"/>
  <c r="B55" i="1"/>
  <c r="A56" i="1"/>
  <c r="E55" i="1"/>
  <c r="F55" i="1" s="1"/>
  <c r="D55" i="1"/>
  <c r="G54" i="1" l="1"/>
  <c r="I54" i="1" s="1"/>
  <c r="C55" i="1" s="1"/>
  <c r="H55" i="1"/>
  <c r="G55" i="1" s="1"/>
  <c r="I55" i="1" s="1"/>
  <c r="C56" i="1" s="1"/>
  <c r="E56" i="1"/>
  <c r="D56" i="1"/>
  <c r="F56" i="1" s="1"/>
  <c r="A57" i="1"/>
  <c r="B56" i="1"/>
  <c r="H56" i="1" l="1"/>
  <c r="G56" i="1" s="1"/>
  <c r="I56" i="1" s="1"/>
  <c r="C57" i="1" s="1"/>
  <c r="B57" i="1"/>
  <c r="A58" i="1"/>
  <c r="E57" i="1"/>
  <c r="D57" i="1"/>
  <c r="F57" i="1" s="1"/>
  <c r="H57" i="1" l="1"/>
  <c r="G57" i="1" s="1"/>
  <c r="I57" i="1" s="1"/>
  <c r="C58" i="1" s="1"/>
  <c r="E58" i="1"/>
  <c r="A59" i="1"/>
  <c r="F58" i="1"/>
  <c r="B58" i="1"/>
  <c r="D58" i="1"/>
  <c r="H58" i="1" l="1"/>
  <c r="G58" i="1" s="1"/>
  <c r="I58" i="1" s="1"/>
  <c r="C59" i="1" s="1"/>
  <c r="B59" i="1"/>
  <c r="A60" i="1"/>
  <c r="E59" i="1"/>
  <c r="D59" i="1"/>
  <c r="F59" i="1" s="1"/>
  <c r="H59" i="1" l="1"/>
  <c r="G59" i="1" s="1"/>
  <c r="I59" i="1" s="1"/>
  <c r="C60" i="1" s="1"/>
  <c r="E60" i="1"/>
  <c r="B60" i="1"/>
  <c r="A61" i="1"/>
  <c r="D60" i="1"/>
  <c r="F60" i="1" s="1"/>
  <c r="H60" i="1" l="1"/>
  <c r="G60" i="1" s="1"/>
  <c r="I60" i="1" s="1"/>
  <c r="C61" i="1" s="1"/>
  <c r="B61" i="1"/>
  <c r="E61" i="1"/>
  <c r="A62" i="1"/>
  <c r="D61" i="1"/>
  <c r="F61" i="1" s="1"/>
  <c r="H61" i="1" l="1"/>
  <c r="G61" i="1" s="1"/>
  <c r="I61" i="1" s="1"/>
  <c r="C62" i="1" s="1"/>
  <c r="D62" i="1"/>
  <c r="E62" i="1"/>
  <c r="F62" i="1" s="1"/>
  <c r="A63" i="1"/>
  <c r="B62" i="1"/>
  <c r="H62" i="1" l="1"/>
  <c r="G62" i="1" s="1"/>
  <c r="I62" i="1" s="1"/>
  <c r="C63" i="1" s="1"/>
  <c r="B63" i="1"/>
  <c r="A64" i="1"/>
  <c r="E63" i="1"/>
  <c r="D63" i="1"/>
  <c r="F63" i="1" s="1"/>
  <c r="H63" i="1" l="1"/>
  <c r="G63" i="1" s="1"/>
  <c r="I63" i="1" s="1"/>
  <c r="C64" i="1" s="1"/>
  <c r="E64" i="1"/>
  <c r="A65" i="1"/>
  <c r="B64" i="1"/>
  <c r="D64" i="1"/>
  <c r="F64" i="1" s="1"/>
  <c r="H64" i="1" l="1"/>
  <c r="G64" i="1" s="1"/>
  <c r="I64" i="1" s="1"/>
  <c r="C65" i="1" s="1"/>
  <c r="B65" i="1"/>
  <c r="A66" i="1"/>
  <c r="E65" i="1"/>
  <c r="D65" i="1"/>
  <c r="F65" i="1" s="1"/>
  <c r="H65" i="1" l="1"/>
  <c r="G65" i="1" s="1"/>
  <c r="I65" i="1" s="1"/>
  <c r="C66" i="1" s="1"/>
  <c r="D66" i="1"/>
  <c r="E66" i="1"/>
  <c r="F66" i="1"/>
  <c r="A67" i="1"/>
  <c r="B66" i="1"/>
  <c r="H66" i="1" l="1"/>
  <c r="G66" i="1" s="1"/>
  <c r="I66" i="1" s="1"/>
  <c r="C67" i="1" s="1"/>
  <c r="B67" i="1"/>
  <c r="E67" i="1"/>
  <c r="A68" i="1"/>
  <c r="D67" i="1"/>
  <c r="F67" i="1" s="1"/>
  <c r="H67" i="1" l="1"/>
  <c r="G67" i="1" s="1"/>
  <c r="I67" i="1" s="1"/>
  <c r="C68" i="1" s="1"/>
  <c r="B68" i="1"/>
  <c r="A69" i="1"/>
  <c r="D68" i="1"/>
  <c r="E68" i="1"/>
  <c r="F68" i="1" l="1"/>
  <c r="H68" i="1"/>
  <c r="G68" i="1" s="1"/>
  <c r="I68" i="1" s="1"/>
  <c r="C69" i="1" s="1"/>
  <c r="B69" i="1"/>
  <c r="A70" i="1"/>
  <c r="E69" i="1"/>
  <c r="D69" i="1"/>
  <c r="F69" i="1"/>
  <c r="H69" i="1" l="1"/>
  <c r="G69" i="1" s="1"/>
  <c r="I69" i="1" s="1"/>
  <c r="C70" i="1" s="1"/>
  <c r="D70" i="1"/>
  <c r="E70" i="1"/>
  <c r="B70" i="1"/>
  <c r="A71" i="1"/>
  <c r="F70" i="1" l="1"/>
  <c r="H70" i="1"/>
  <c r="G70" i="1" s="1"/>
  <c r="I70" i="1" s="1"/>
  <c r="C71" i="1" s="1"/>
  <c r="B71" i="1"/>
  <c r="E71" i="1"/>
  <c r="F71" i="1" s="1"/>
  <c r="A72" i="1"/>
  <c r="D71" i="1"/>
  <c r="H71" i="1" l="1"/>
  <c r="G71" i="1" s="1"/>
  <c r="I71" i="1" s="1"/>
  <c r="C72" i="1" s="1"/>
  <c r="B72" i="1"/>
  <c r="A73" i="1"/>
  <c r="D72" i="1"/>
  <c r="E72" i="1"/>
  <c r="F72" i="1" l="1"/>
  <c r="H72" i="1"/>
  <c r="G72" i="1" s="1"/>
  <c r="I72" i="1" s="1"/>
  <c r="C73" i="1" s="1"/>
  <c r="B73" i="1"/>
  <c r="A74" i="1"/>
  <c r="E73" i="1"/>
  <c r="D73" i="1"/>
  <c r="F73" i="1" s="1"/>
  <c r="H73" i="1" l="1"/>
  <c r="G73" i="1" s="1"/>
  <c r="I73" i="1" s="1"/>
  <c r="C74" i="1" s="1"/>
  <c r="D74" i="1"/>
  <c r="E74" i="1"/>
  <c r="B74" i="1"/>
  <c r="A75" i="1"/>
  <c r="F74" i="1" l="1"/>
  <c r="H74" i="1"/>
  <c r="B75" i="1"/>
  <c r="E75" i="1"/>
  <c r="A76" i="1"/>
  <c r="D75" i="1"/>
  <c r="F75" i="1" s="1"/>
  <c r="G74" i="1" l="1"/>
  <c r="I74" i="1" s="1"/>
  <c r="C75" i="1" s="1"/>
  <c r="H75" i="1" s="1"/>
  <c r="G75" i="1" s="1"/>
  <c r="I75" i="1" s="1"/>
  <c r="C76" i="1" s="1"/>
  <c r="B76" i="1"/>
  <c r="A77" i="1"/>
  <c r="D76" i="1"/>
  <c r="E76" i="1"/>
  <c r="F76" i="1" l="1"/>
  <c r="H76" i="1"/>
  <c r="B77" i="1"/>
  <c r="A78" i="1"/>
  <c r="E77" i="1"/>
  <c r="D77" i="1"/>
  <c r="F77" i="1" l="1"/>
  <c r="G76" i="1"/>
  <c r="I76" i="1" s="1"/>
  <c r="C77" i="1" s="1"/>
  <c r="H77" i="1" s="1"/>
  <c r="G77" i="1" s="1"/>
  <c r="I77" i="1" s="1"/>
  <c r="C78" i="1" s="1"/>
  <c r="E78" i="1"/>
  <c r="B78" i="1"/>
  <c r="D78" i="1"/>
  <c r="F78" i="1" s="1"/>
  <c r="A79" i="1"/>
  <c r="H78" i="1" l="1"/>
  <c r="G78" i="1" s="1"/>
  <c r="I78" i="1" s="1"/>
  <c r="C79" i="1" s="1"/>
  <c r="B79" i="1"/>
  <c r="E79" i="1"/>
  <c r="A80" i="1"/>
  <c r="D79" i="1"/>
  <c r="F79" i="1" l="1"/>
  <c r="H79" i="1"/>
  <c r="G79" i="1" s="1"/>
  <c r="I79" i="1" s="1"/>
  <c r="C80" i="1" s="1"/>
  <c r="B80" i="1"/>
  <c r="D80" i="1"/>
  <c r="A81" i="1"/>
  <c r="E80" i="1"/>
  <c r="F80" i="1" s="1"/>
  <c r="H80" i="1" l="1"/>
  <c r="G80" i="1" s="1"/>
  <c r="I80" i="1" s="1"/>
  <c r="C81" i="1" s="1"/>
  <c r="B81" i="1"/>
  <c r="A82" i="1"/>
  <c r="E81" i="1"/>
  <c r="D81" i="1"/>
  <c r="F81" i="1" s="1"/>
  <c r="H81" i="1" l="1"/>
  <c r="G81" i="1" s="1"/>
  <c r="I81" i="1" s="1"/>
  <c r="C82" i="1" s="1"/>
  <c r="E82" i="1"/>
  <c r="D82" i="1"/>
  <c r="A83" i="1"/>
  <c r="F82" i="1"/>
  <c r="B82" i="1"/>
  <c r="H82" i="1" l="1"/>
  <c r="G82" i="1" s="1"/>
  <c r="I82" i="1" s="1"/>
  <c r="C83" i="1" s="1"/>
  <c r="B83" i="1"/>
  <c r="A84" i="1"/>
  <c r="E83" i="1"/>
  <c r="D83" i="1"/>
  <c r="F83" i="1" s="1"/>
  <c r="H83" i="1" l="1"/>
  <c r="G83" i="1" s="1"/>
  <c r="I83" i="1" s="1"/>
  <c r="C84" i="1" s="1"/>
  <c r="B84" i="1"/>
  <c r="D84" i="1"/>
  <c r="E84" i="1"/>
  <c r="A85" i="1"/>
  <c r="F84" i="1" l="1"/>
  <c r="H84" i="1"/>
  <c r="B85" i="1"/>
  <c r="A86" i="1"/>
  <c r="E85" i="1"/>
  <c r="F85" i="1" s="1"/>
  <c r="D85" i="1"/>
  <c r="G84" i="1" l="1"/>
  <c r="I84" i="1" s="1"/>
  <c r="C85" i="1" s="1"/>
  <c r="H85" i="1" s="1"/>
  <c r="G85" i="1" s="1"/>
  <c r="I85" i="1" s="1"/>
  <c r="C86" i="1" s="1"/>
  <c r="E86" i="1"/>
  <c r="D86" i="1"/>
  <c r="F86" i="1" s="1"/>
  <c r="A87" i="1"/>
  <c r="B86" i="1"/>
  <c r="H86" i="1" l="1"/>
  <c r="G86" i="1" s="1"/>
  <c r="I86" i="1" s="1"/>
  <c r="C87" i="1" s="1"/>
  <c r="B87" i="1"/>
  <c r="A88" i="1"/>
  <c r="E87" i="1"/>
  <c r="D87" i="1"/>
  <c r="F87" i="1" l="1"/>
  <c r="H87" i="1"/>
  <c r="E88" i="1"/>
  <c r="A89" i="1"/>
  <c r="B88" i="1"/>
  <c r="D88" i="1"/>
  <c r="F88" i="1" l="1"/>
  <c r="G87" i="1"/>
  <c r="I87" i="1" s="1"/>
  <c r="C88" i="1" s="1"/>
  <c r="H88" i="1"/>
  <c r="G88" i="1" s="1"/>
  <c r="I88" i="1" s="1"/>
  <c r="C89" i="1" s="1"/>
  <c r="B89" i="1"/>
  <c r="A90" i="1"/>
  <c r="E89" i="1"/>
  <c r="D89" i="1"/>
  <c r="F89" i="1" s="1"/>
  <c r="H89" i="1" l="1"/>
  <c r="G89" i="1" s="1"/>
  <c r="I89" i="1" s="1"/>
  <c r="C90" i="1" s="1"/>
  <c r="E90" i="1"/>
  <c r="B90" i="1"/>
  <c r="D90" i="1"/>
  <c r="F90" i="1"/>
  <c r="A91" i="1"/>
  <c r="H90" i="1" l="1"/>
  <c r="G90" i="1" s="1"/>
  <c r="I90" i="1" s="1"/>
  <c r="C91" i="1" s="1"/>
  <c r="B91" i="1"/>
  <c r="E91" i="1"/>
  <c r="A92" i="1"/>
  <c r="D91" i="1"/>
  <c r="F91" i="1" s="1"/>
  <c r="H91" i="1" l="1"/>
  <c r="G91" i="1" s="1"/>
  <c r="I91" i="1" s="1"/>
  <c r="C92" i="1" s="1"/>
  <c r="D92" i="1"/>
  <c r="E92" i="1"/>
  <c r="A93" i="1"/>
  <c r="B92" i="1"/>
  <c r="F92" i="1" l="1"/>
  <c r="H92" i="1"/>
  <c r="B93" i="1"/>
  <c r="A94" i="1"/>
  <c r="E93" i="1"/>
  <c r="D93" i="1"/>
  <c r="F93" i="1" l="1"/>
  <c r="G92" i="1"/>
  <c r="I92" i="1" s="1"/>
  <c r="C93" i="1" s="1"/>
  <c r="H93" i="1"/>
  <c r="G93" i="1" s="1"/>
  <c r="I93" i="1" s="1"/>
  <c r="C94" i="1" s="1"/>
  <c r="E94" i="1"/>
  <c r="B94" i="1"/>
  <c r="A95" i="1"/>
  <c r="D94" i="1"/>
  <c r="F94" i="1" s="1"/>
  <c r="H94" i="1" l="1"/>
  <c r="G94" i="1" s="1"/>
  <c r="I94" i="1" s="1"/>
  <c r="C95" i="1" s="1"/>
  <c r="B95" i="1"/>
  <c r="E95" i="1"/>
  <c r="F95" i="1" s="1"/>
  <c r="A96" i="1"/>
  <c r="D95" i="1"/>
  <c r="H95" i="1" l="1"/>
  <c r="G95" i="1" s="1"/>
  <c r="I95" i="1" s="1"/>
  <c r="C96" i="1" s="1"/>
  <c r="B96" i="1"/>
  <c r="D96" i="1"/>
  <c r="E96" i="1"/>
  <c r="A97" i="1"/>
  <c r="F96" i="1" l="1"/>
  <c r="H96" i="1"/>
  <c r="B97" i="1"/>
  <c r="A98" i="1"/>
  <c r="E97" i="1"/>
  <c r="D97" i="1"/>
  <c r="F97" i="1" l="1"/>
  <c r="G96" i="1"/>
  <c r="I96" i="1" s="1"/>
  <c r="C97" i="1" s="1"/>
  <c r="H97" i="1" s="1"/>
  <c r="G97" i="1" s="1"/>
  <c r="I97" i="1" s="1"/>
  <c r="C98" i="1" s="1"/>
  <c r="E98" i="1"/>
  <c r="D98" i="1"/>
  <c r="A99" i="1"/>
  <c r="F98" i="1"/>
  <c r="B98" i="1"/>
  <c r="H98" i="1" l="1"/>
  <c r="G98" i="1" s="1"/>
  <c r="I98" i="1" s="1"/>
  <c r="C99" i="1" s="1"/>
  <c r="B99" i="1"/>
  <c r="A100" i="1"/>
  <c r="E99" i="1"/>
  <c r="D99" i="1"/>
  <c r="F99" i="1" s="1"/>
  <c r="H99" i="1" l="1"/>
  <c r="G99" i="1" s="1"/>
  <c r="I99" i="1" s="1"/>
  <c r="C100" i="1" s="1"/>
  <c r="B100" i="1"/>
  <c r="A101" i="1"/>
  <c r="D100" i="1"/>
  <c r="E100" i="1"/>
  <c r="F100" i="1" l="1"/>
  <c r="H100" i="1"/>
  <c r="G100" i="1" s="1"/>
  <c r="I100" i="1" s="1"/>
  <c r="C101" i="1" s="1"/>
  <c r="B101" i="1"/>
  <c r="A102" i="1"/>
  <c r="E101" i="1"/>
  <c r="D101" i="1"/>
  <c r="F101" i="1" s="1"/>
  <c r="H101" i="1" l="1"/>
  <c r="G101" i="1" s="1"/>
  <c r="I101" i="1" s="1"/>
  <c r="C102" i="1" s="1"/>
  <c r="E102" i="1"/>
  <c r="D102" i="1"/>
  <c r="F102" i="1" s="1"/>
  <c r="A103" i="1"/>
  <c r="B102" i="1"/>
  <c r="H102" i="1" l="1"/>
  <c r="G102" i="1" s="1"/>
  <c r="I102" i="1" s="1"/>
  <c r="C103" i="1" s="1"/>
  <c r="B103" i="1"/>
  <c r="A104" i="1"/>
  <c r="E103" i="1"/>
  <c r="D103" i="1"/>
  <c r="F103" i="1" l="1"/>
  <c r="H103" i="1"/>
  <c r="E104" i="1"/>
  <c r="A105" i="1"/>
  <c r="B104" i="1"/>
  <c r="D104" i="1"/>
  <c r="F104" i="1" s="1"/>
  <c r="G103" i="1" l="1"/>
  <c r="I103" i="1" s="1"/>
  <c r="C104" i="1" s="1"/>
  <c r="H104" i="1" s="1"/>
  <c r="G104" i="1" s="1"/>
  <c r="I104" i="1" s="1"/>
  <c r="C105" i="1" s="1"/>
  <c r="B105" i="1"/>
  <c r="A106" i="1"/>
  <c r="E105" i="1"/>
  <c r="D105" i="1"/>
  <c r="F105" i="1" l="1"/>
  <c r="H105" i="1"/>
  <c r="E106" i="1"/>
  <c r="B106" i="1"/>
  <c r="A107" i="1"/>
  <c r="D106" i="1"/>
  <c r="G105" i="1" l="1"/>
  <c r="I105" i="1" s="1"/>
  <c r="C106" i="1" s="1"/>
  <c r="H106" i="1" s="1"/>
  <c r="G106" i="1" s="1"/>
  <c r="I106" i="1" s="1"/>
  <c r="C107" i="1" s="1"/>
  <c r="F106" i="1"/>
  <c r="B107" i="1"/>
  <c r="A108" i="1"/>
  <c r="E107" i="1"/>
  <c r="D107" i="1"/>
  <c r="F107" i="1" l="1"/>
  <c r="H107" i="1"/>
  <c r="G107" i="1" s="1"/>
  <c r="I107" i="1" s="1"/>
  <c r="C108" i="1" s="1"/>
  <c r="E108" i="1"/>
  <c r="A109" i="1"/>
  <c r="B108" i="1"/>
  <c r="D108" i="1"/>
  <c r="F108" i="1" s="1"/>
  <c r="H108" i="1" l="1"/>
  <c r="G108" i="1" s="1"/>
  <c r="I108" i="1" s="1"/>
  <c r="C109" i="1" s="1"/>
  <c r="B109" i="1"/>
  <c r="A110" i="1"/>
  <c r="E109" i="1"/>
  <c r="D109" i="1"/>
  <c r="F109" i="1" l="1"/>
  <c r="H109" i="1"/>
  <c r="G109" i="1" s="1"/>
  <c r="I109" i="1" s="1"/>
  <c r="C110" i="1" s="1"/>
  <c r="E110" i="1"/>
  <c r="B110" i="1"/>
  <c r="A111" i="1"/>
  <c r="D110" i="1"/>
  <c r="F110" i="1" s="1"/>
  <c r="H110" i="1" l="1"/>
  <c r="G110" i="1" s="1"/>
  <c r="I110" i="1" s="1"/>
  <c r="C111" i="1" s="1"/>
  <c r="B111" i="1"/>
  <c r="E111" i="1"/>
  <c r="A112" i="1"/>
  <c r="D111" i="1"/>
  <c r="F111" i="1" l="1"/>
  <c r="H111" i="1"/>
  <c r="G111" i="1" s="1"/>
  <c r="I111" i="1" s="1"/>
  <c r="C112" i="1" s="1"/>
  <c r="D112" i="1"/>
  <c r="B112" i="1"/>
  <c r="A113" i="1"/>
  <c r="E112" i="1"/>
  <c r="F112" i="1" s="1"/>
  <c r="H112" i="1" l="1"/>
  <c r="G112" i="1" s="1"/>
  <c r="I112" i="1" s="1"/>
  <c r="C113" i="1" s="1"/>
  <c r="B113" i="1"/>
  <c r="A114" i="1"/>
  <c r="E113" i="1"/>
  <c r="D113" i="1"/>
  <c r="F113" i="1" s="1"/>
  <c r="H113" i="1" l="1"/>
  <c r="G113" i="1" s="1"/>
  <c r="I113" i="1" s="1"/>
  <c r="C114" i="1" s="1"/>
  <c r="E114" i="1"/>
  <c r="B114" i="1"/>
  <c r="A115" i="1"/>
  <c r="D114" i="1"/>
  <c r="F114" i="1" s="1"/>
  <c r="H114" i="1" l="1"/>
  <c r="G114" i="1" s="1"/>
  <c r="I114" i="1" s="1"/>
  <c r="C115" i="1" s="1"/>
  <c r="B115" i="1"/>
  <c r="A116" i="1"/>
  <c r="E115" i="1"/>
  <c r="D115" i="1"/>
  <c r="F115" i="1" s="1"/>
  <c r="H115" i="1" l="1"/>
  <c r="G115" i="1" s="1"/>
  <c r="I115" i="1" s="1"/>
  <c r="C116" i="1" s="1"/>
  <c r="B116" i="1"/>
  <c r="D116" i="1"/>
  <c r="A117" i="1"/>
  <c r="E116" i="1"/>
  <c r="F116" i="1" s="1"/>
  <c r="H116" i="1" l="1"/>
  <c r="G116" i="1" s="1"/>
  <c r="I116" i="1" s="1"/>
  <c r="C117" i="1" s="1"/>
  <c r="B117" i="1"/>
  <c r="A118" i="1"/>
  <c r="E117" i="1"/>
  <c r="D117" i="1"/>
  <c r="F117" i="1" s="1"/>
  <c r="H117" i="1" l="1"/>
  <c r="G117" i="1" s="1"/>
  <c r="I117" i="1" s="1"/>
  <c r="C118" i="1" s="1"/>
  <c r="E118" i="1"/>
  <c r="B118" i="1"/>
  <c r="D118" i="1"/>
  <c r="F118" i="1"/>
  <c r="A119" i="1"/>
  <c r="H118" i="1" l="1"/>
  <c r="G118" i="1" s="1"/>
  <c r="I118" i="1" s="1"/>
  <c r="C119" i="1" s="1"/>
  <c r="B119" i="1"/>
  <c r="E119" i="1"/>
  <c r="A120" i="1"/>
  <c r="D119" i="1"/>
  <c r="F119" i="1" s="1"/>
  <c r="H119" i="1" l="1"/>
  <c r="G119" i="1" s="1"/>
  <c r="I119" i="1" s="1"/>
  <c r="C120" i="1" s="1"/>
  <c r="D120" i="1"/>
  <c r="E120" i="1"/>
  <c r="F120" i="1" s="1"/>
  <c r="A121" i="1"/>
  <c r="B120" i="1"/>
  <c r="H120" i="1" l="1"/>
  <c r="G120" i="1" s="1"/>
  <c r="I120" i="1" s="1"/>
  <c r="C121" i="1" s="1"/>
  <c r="B121" i="1"/>
  <c r="A122" i="1"/>
  <c r="E121" i="1"/>
  <c r="D121" i="1"/>
  <c r="F121" i="1" s="1"/>
  <c r="H121" i="1" l="1"/>
  <c r="G121" i="1" s="1"/>
  <c r="I121" i="1" s="1"/>
  <c r="C122" i="1" s="1"/>
  <c r="E122" i="1"/>
  <c r="B122" i="1"/>
  <c r="A123" i="1"/>
  <c r="D122" i="1"/>
  <c r="F122" i="1" s="1"/>
  <c r="H122" i="1" l="1"/>
  <c r="G122" i="1" s="1"/>
  <c r="I122" i="1" s="1"/>
  <c r="C123" i="1" s="1"/>
  <c r="B123" i="1"/>
  <c r="E123" i="1"/>
  <c r="A124" i="1"/>
  <c r="D123" i="1"/>
  <c r="F123" i="1" l="1"/>
  <c r="H123" i="1"/>
  <c r="G123" i="1"/>
  <c r="I123" i="1" s="1"/>
  <c r="C124" i="1" s="1"/>
  <c r="B124" i="1"/>
  <c r="D124" i="1"/>
  <c r="F124" i="1" s="1"/>
  <c r="E124" i="1"/>
  <c r="A125" i="1"/>
  <c r="H124" i="1" l="1"/>
  <c r="G124" i="1" s="1"/>
  <c r="I124" i="1" s="1"/>
  <c r="C125" i="1" s="1"/>
  <c r="E125" i="1"/>
  <c r="A126" i="1"/>
  <c r="B125" i="1"/>
  <c r="D125" i="1"/>
  <c r="F125" i="1" s="1"/>
  <c r="H125" i="1" l="1"/>
  <c r="G125" i="1" s="1"/>
  <c r="I125" i="1" s="1"/>
  <c r="C126" i="1" s="1"/>
  <c r="E126" i="1"/>
  <c r="B126" i="1"/>
  <c r="A127" i="1"/>
  <c r="D126" i="1"/>
  <c r="F126" i="1" s="1"/>
  <c r="H126" i="1" l="1"/>
  <c r="G126" i="1" s="1"/>
  <c r="I126" i="1" s="1"/>
  <c r="C127" i="1" s="1"/>
  <c r="A128" i="1"/>
  <c r="E127" i="1"/>
  <c r="B127" i="1"/>
  <c r="D127" i="1"/>
  <c r="F127" i="1" s="1"/>
  <c r="H127" i="1" l="1"/>
  <c r="G127" i="1" s="1"/>
  <c r="I127" i="1" s="1"/>
  <c r="C128" i="1" s="1"/>
  <c r="E128" i="1"/>
  <c r="B128" i="1"/>
  <c r="A129" i="1"/>
  <c r="D128" i="1"/>
  <c r="F128" i="1" s="1"/>
  <c r="H128" i="1" l="1"/>
  <c r="G128" i="1" s="1"/>
  <c r="I128" i="1" s="1"/>
  <c r="C129" i="1" s="1"/>
  <c r="A130" i="1"/>
  <c r="E129" i="1"/>
  <c r="F129" i="1" s="1"/>
  <c r="B129" i="1"/>
  <c r="D129" i="1"/>
  <c r="H129" i="1" l="1"/>
  <c r="G129" i="1" s="1"/>
  <c r="I129" i="1" s="1"/>
  <c r="C130" i="1" s="1"/>
  <c r="E130" i="1"/>
  <c r="B130" i="1"/>
  <c r="A131" i="1"/>
  <c r="D130" i="1"/>
  <c r="F130" i="1" s="1"/>
  <c r="H130" i="1" l="1"/>
  <c r="G130" i="1" s="1"/>
  <c r="I130" i="1" s="1"/>
  <c r="C131" i="1" s="1"/>
  <c r="A132" i="1"/>
  <c r="E131" i="1"/>
  <c r="B131" i="1"/>
  <c r="D131" i="1"/>
  <c r="F131" i="1" s="1"/>
  <c r="H131" i="1" l="1"/>
  <c r="G131" i="1" s="1"/>
  <c r="I131" i="1" s="1"/>
  <c r="C132" i="1" s="1"/>
  <c r="E132" i="1"/>
  <c r="B132" i="1"/>
  <c r="A133" i="1"/>
  <c r="D132" i="1"/>
  <c r="F132" i="1" s="1"/>
  <c r="H132" i="1" l="1"/>
  <c r="G132" i="1" s="1"/>
  <c r="I132" i="1" s="1"/>
  <c r="C133" i="1" s="1"/>
  <c r="A134" i="1"/>
  <c r="E133" i="1"/>
  <c r="B133" i="1"/>
  <c r="D133" i="1"/>
  <c r="F133" i="1" s="1"/>
  <c r="H133" i="1" l="1"/>
  <c r="G133" i="1"/>
  <c r="I133" i="1" s="1"/>
  <c r="C134" i="1" s="1"/>
  <c r="E134" i="1"/>
  <c r="B134" i="1"/>
  <c r="A135" i="1"/>
  <c r="D134" i="1"/>
  <c r="F134" i="1" l="1"/>
  <c r="H134" i="1"/>
  <c r="G134" i="1"/>
  <c r="I134" i="1" s="1"/>
  <c r="C135" i="1" s="1"/>
  <c r="A136" i="1"/>
  <c r="E135" i="1"/>
  <c r="B135" i="1"/>
  <c r="D135" i="1"/>
  <c r="F135" i="1" l="1"/>
  <c r="H135" i="1"/>
  <c r="G135" i="1" s="1"/>
  <c r="I135" i="1" s="1"/>
  <c r="C136" i="1" s="1"/>
  <c r="E136" i="1"/>
  <c r="B136" i="1"/>
  <c r="A137" i="1"/>
  <c r="D136" i="1"/>
  <c r="F136" i="1" s="1"/>
  <c r="H136" i="1" l="1"/>
  <c r="G136" i="1" s="1"/>
  <c r="I136" i="1" s="1"/>
  <c r="C137" i="1" s="1"/>
  <c r="A138" i="1"/>
  <c r="E137" i="1"/>
  <c r="B137" i="1"/>
  <c r="D137" i="1"/>
  <c r="F137" i="1" l="1"/>
  <c r="H137" i="1"/>
  <c r="E138" i="1"/>
  <c r="B138" i="1"/>
  <c r="A139" i="1"/>
  <c r="D138" i="1"/>
  <c r="F138" i="1" l="1"/>
  <c r="G137" i="1"/>
  <c r="I137" i="1" s="1"/>
  <c r="C138" i="1" s="1"/>
  <c r="H138" i="1"/>
  <c r="G138" i="1" s="1"/>
  <c r="I138" i="1" s="1"/>
  <c r="C139" i="1" s="1"/>
  <c r="A140" i="1"/>
  <c r="E139" i="1"/>
  <c r="B139" i="1"/>
  <c r="D139" i="1"/>
  <c r="F139" i="1" s="1"/>
  <c r="H139" i="1" l="1"/>
  <c r="G139" i="1" s="1"/>
  <c r="I139" i="1" s="1"/>
  <c r="C140" i="1" s="1"/>
  <c r="E140" i="1"/>
  <c r="B140" i="1"/>
  <c r="A141" i="1"/>
  <c r="D140" i="1"/>
  <c r="F140" i="1" l="1"/>
  <c r="H140" i="1"/>
  <c r="G140" i="1" s="1"/>
  <c r="I140" i="1" s="1"/>
  <c r="C141" i="1" s="1"/>
  <c r="A142" i="1"/>
  <c r="E141" i="1"/>
  <c r="B141" i="1"/>
  <c r="D141" i="1"/>
  <c r="F141" i="1" l="1"/>
  <c r="H141" i="1"/>
  <c r="G141" i="1" s="1"/>
  <c r="I141" i="1"/>
  <c r="E142" i="1"/>
  <c r="B142" i="1"/>
  <c r="A143" i="1"/>
  <c r="C142" i="1"/>
  <c r="H142" i="1" s="1"/>
  <c r="D142" i="1"/>
  <c r="F142" i="1" l="1"/>
  <c r="G142" i="1" s="1"/>
  <c r="I142" i="1" s="1"/>
  <c r="C143" i="1" s="1"/>
  <c r="H143" i="1" s="1"/>
  <c r="A144" i="1"/>
  <c r="E143" i="1"/>
  <c r="B143" i="1"/>
  <c r="D143" i="1"/>
  <c r="F143" i="1" l="1"/>
  <c r="G143" i="1" s="1"/>
  <c r="I143" i="1" s="1"/>
  <c r="C144" i="1" s="1"/>
  <c r="H144" i="1" s="1"/>
  <c r="E144" i="1"/>
  <c r="B144" i="1"/>
  <c r="A145" i="1"/>
  <c r="D144" i="1"/>
  <c r="F144" i="1" l="1"/>
  <c r="G144" i="1" s="1"/>
  <c r="I144" i="1" s="1"/>
  <c r="C145" i="1" s="1"/>
  <c r="H145" i="1" s="1"/>
  <c r="A146" i="1"/>
  <c r="E145" i="1"/>
  <c r="B145" i="1"/>
  <c r="D145" i="1"/>
  <c r="F145" i="1" l="1"/>
  <c r="G145" i="1" s="1"/>
  <c r="I145" i="1" s="1"/>
  <c r="D146" i="1"/>
  <c r="E146" i="1"/>
  <c r="F146" i="1" s="1"/>
  <c r="B146" i="1"/>
  <c r="A147" i="1"/>
  <c r="C146" i="1"/>
  <c r="H146" i="1" s="1"/>
  <c r="G146" i="1" l="1"/>
  <c r="A148" i="1"/>
  <c r="E147" i="1"/>
  <c r="F147" i="1" s="1"/>
  <c r="B147" i="1"/>
  <c r="D147" i="1"/>
  <c r="I146" i="1"/>
  <c r="C147" i="1" s="1"/>
  <c r="H147" i="1" l="1"/>
  <c r="G147" i="1" s="1"/>
  <c r="I147" i="1" s="1"/>
  <c r="C148" i="1" s="1"/>
  <c r="D148" i="1"/>
  <c r="E148" i="1"/>
  <c r="B148" i="1"/>
  <c r="A149" i="1"/>
  <c r="F148" i="1" l="1"/>
  <c r="H148" i="1"/>
  <c r="A150" i="1"/>
  <c r="E149" i="1"/>
  <c r="F149" i="1" s="1"/>
  <c r="B149" i="1"/>
  <c r="D149" i="1"/>
  <c r="G148" i="1" l="1"/>
  <c r="I148" i="1" s="1"/>
  <c r="C149" i="1" s="1"/>
  <c r="H149" i="1" s="1"/>
  <c r="G149" i="1" s="1"/>
  <c r="I149" i="1" s="1"/>
  <c r="C150" i="1" s="1"/>
  <c r="D150" i="1"/>
  <c r="E150" i="1"/>
  <c r="F150" i="1"/>
  <c r="B150" i="1"/>
  <c r="A151" i="1"/>
  <c r="H150" i="1" l="1"/>
  <c r="G150" i="1" s="1"/>
  <c r="I150" i="1" s="1"/>
  <c r="C151" i="1" s="1"/>
  <c r="B151" i="1"/>
  <c r="E151" i="1"/>
  <c r="A152" i="1"/>
  <c r="D151" i="1"/>
  <c r="F151" i="1" s="1"/>
  <c r="H151" i="1" l="1"/>
  <c r="G151" i="1" s="1"/>
  <c r="I151" i="1" s="1"/>
  <c r="C152" i="1" s="1"/>
  <c r="B152" i="1"/>
  <c r="A153" i="1"/>
  <c r="D152" i="1"/>
  <c r="E152" i="1"/>
  <c r="F152" i="1" l="1"/>
  <c r="H152" i="1"/>
  <c r="G152" i="1" s="1"/>
  <c r="I152" i="1" s="1"/>
  <c r="C153" i="1" s="1"/>
  <c r="B153" i="1"/>
  <c r="A154" i="1"/>
  <c r="E153" i="1"/>
  <c r="D153" i="1"/>
  <c r="F153" i="1" l="1"/>
  <c r="H153" i="1"/>
  <c r="G153" i="1" s="1"/>
  <c r="I153" i="1" s="1"/>
  <c r="C154" i="1" s="1"/>
  <c r="D154" i="1"/>
  <c r="E154" i="1"/>
  <c r="F154" i="1" s="1"/>
  <c r="B154" i="1"/>
  <c r="A155" i="1"/>
  <c r="H154" i="1" l="1"/>
  <c r="G154" i="1" s="1"/>
  <c r="I154" i="1" s="1"/>
  <c r="C155" i="1" s="1"/>
  <c r="B155" i="1"/>
  <c r="A156" i="1"/>
  <c r="E155" i="1"/>
  <c r="F155" i="1" s="1"/>
  <c r="D155" i="1"/>
  <c r="H155" i="1" l="1"/>
  <c r="G155" i="1" s="1"/>
  <c r="I155" i="1" s="1"/>
  <c r="C156" i="1" s="1"/>
  <c r="E156" i="1"/>
  <c r="A157" i="1"/>
  <c r="B156" i="1"/>
  <c r="D156" i="1"/>
  <c r="F156" i="1" s="1"/>
  <c r="H156" i="1" l="1"/>
  <c r="G156" i="1" s="1"/>
  <c r="I156" i="1" s="1"/>
  <c r="C157" i="1" s="1"/>
  <c r="B157" i="1"/>
  <c r="A158" i="1"/>
  <c r="E157" i="1"/>
  <c r="D157" i="1"/>
  <c r="F157" i="1" s="1"/>
  <c r="H157" i="1" l="1"/>
  <c r="G157" i="1" s="1"/>
  <c r="I157" i="1" s="1"/>
  <c r="C158" i="1" s="1"/>
  <c r="E158" i="1"/>
  <c r="B158" i="1"/>
  <c r="D158" i="1"/>
  <c r="A159" i="1"/>
  <c r="F158" i="1"/>
  <c r="H158" i="1" l="1"/>
  <c r="G158" i="1" s="1"/>
  <c r="I158" i="1" s="1"/>
  <c r="C159" i="1" s="1"/>
  <c r="B159" i="1"/>
  <c r="E159" i="1"/>
  <c r="A160" i="1"/>
  <c r="D159" i="1"/>
  <c r="F159" i="1" s="1"/>
  <c r="H159" i="1" l="1"/>
  <c r="G159" i="1" s="1"/>
  <c r="I159" i="1" s="1"/>
  <c r="C160" i="1" s="1"/>
  <c r="D160" i="1"/>
  <c r="E160" i="1"/>
  <c r="A161" i="1"/>
  <c r="B160" i="1"/>
  <c r="F160" i="1" l="1"/>
  <c r="H160" i="1"/>
  <c r="B161" i="1"/>
  <c r="A162" i="1"/>
  <c r="E161" i="1"/>
  <c r="D161" i="1"/>
  <c r="F161" i="1" s="1"/>
  <c r="G160" i="1" l="1"/>
  <c r="I160" i="1" s="1"/>
  <c r="C161" i="1" s="1"/>
  <c r="H161" i="1" s="1"/>
  <c r="G161" i="1" s="1"/>
  <c r="I161" i="1" s="1"/>
  <c r="C162" i="1" s="1"/>
  <c r="E162" i="1"/>
  <c r="F162" i="1" s="1"/>
  <c r="B162" i="1"/>
  <c r="D162" i="1"/>
  <c r="A163" i="1"/>
  <c r="H162" i="1" l="1"/>
  <c r="G162" i="1" s="1"/>
  <c r="I162" i="1" s="1"/>
  <c r="C163" i="1" s="1"/>
  <c r="B163" i="1"/>
  <c r="E163" i="1"/>
  <c r="A164" i="1"/>
  <c r="D163" i="1"/>
  <c r="F163" i="1" l="1"/>
  <c r="H163" i="1"/>
  <c r="B164" i="1"/>
  <c r="D164" i="1"/>
  <c r="E164" i="1"/>
  <c r="A165" i="1"/>
  <c r="F164" i="1"/>
  <c r="G163" i="1" l="1"/>
  <c r="I163" i="1" s="1"/>
  <c r="C164" i="1" s="1"/>
  <c r="H164" i="1" s="1"/>
  <c r="G164" i="1" s="1"/>
  <c r="I164" i="1" s="1"/>
  <c r="C165" i="1" s="1"/>
  <c r="B165" i="1"/>
  <c r="A166" i="1"/>
  <c r="E165" i="1"/>
  <c r="D165" i="1"/>
  <c r="F165" i="1" l="1"/>
  <c r="H165" i="1"/>
  <c r="G165" i="1" s="1"/>
  <c r="I165" i="1" s="1"/>
  <c r="C166" i="1" s="1"/>
  <c r="E166" i="1"/>
  <c r="F166" i="1" s="1"/>
  <c r="D166" i="1"/>
  <c r="A167" i="1"/>
  <c r="B166" i="1"/>
  <c r="H166" i="1" l="1"/>
  <c r="G166" i="1" s="1"/>
  <c r="I166" i="1" s="1"/>
  <c r="C167" i="1" s="1"/>
  <c r="B167" i="1"/>
  <c r="A168" i="1"/>
  <c r="E167" i="1"/>
  <c r="D167" i="1"/>
  <c r="F167" i="1" s="1"/>
  <c r="H167" i="1" l="1"/>
  <c r="G167" i="1" s="1"/>
  <c r="I167" i="1" s="1"/>
  <c r="C168" i="1" s="1"/>
  <c r="B168" i="1"/>
  <c r="D168" i="1"/>
  <c r="F168" i="1" s="1"/>
  <c r="A169" i="1"/>
  <c r="E168" i="1"/>
  <c r="H168" i="1" l="1"/>
  <c r="G168" i="1" s="1"/>
  <c r="I168" i="1" s="1"/>
  <c r="C169" i="1" s="1"/>
  <c r="B169" i="1"/>
  <c r="A170" i="1"/>
  <c r="E169" i="1"/>
  <c r="D169" i="1"/>
  <c r="F169" i="1" l="1"/>
  <c r="H169" i="1"/>
  <c r="G169" i="1"/>
  <c r="I169" i="1" s="1"/>
  <c r="C170" i="1" s="1"/>
  <c r="E170" i="1"/>
  <c r="D170" i="1"/>
  <c r="F170" i="1" s="1"/>
  <c r="A171" i="1"/>
  <c r="B170" i="1"/>
  <c r="H170" i="1" l="1"/>
  <c r="G170" i="1" s="1"/>
  <c r="I170" i="1" s="1"/>
  <c r="C171" i="1" s="1"/>
  <c r="B171" i="1"/>
  <c r="A172" i="1"/>
  <c r="E171" i="1"/>
  <c r="D171" i="1"/>
  <c r="F171" i="1" l="1"/>
  <c r="H171" i="1"/>
  <c r="E172" i="1"/>
  <c r="A173" i="1"/>
  <c r="B172" i="1"/>
  <c r="D172" i="1"/>
  <c r="F172" i="1" s="1"/>
  <c r="G171" i="1" l="1"/>
  <c r="I171" i="1" s="1"/>
  <c r="C172" i="1" s="1"/>
  <c r="H172" i="1" s="1"/>
  <c r="G172" i="1" s="1"/>
  <c r="I172" i="1" s="1"/>
  <c r="C173" i="1" s="1"/>
  <c r="B173" i="1"/>
  <c r="A174" i="1"/>
  <c r="E173" i="1"/>
  <c r="D173" i="1"/>
  <c r="F173" i="1" l="1"/>
  <c r="H173" i="1"/>
  <c r="G173" i="1" s="1"/>
  <c r="I173" i="1" s="1"/>
  <c r="C174" i="1" s="1"/>
  <c r="E174" i="1"/>
  <c r="B174" i="1"/>
  <c r="D174" i="1"/>
  <c r="A175" i="1"/>
  <c r="F174" i="1"/>
  <c r="H174" i="1" l="1"/>
  <c r="G174" i="1" s="1"/>
  <c r="I174" i="1" s="1"/>
  <c r="C175" i="1" s="1"/>
  <c r="B175" i="1"/>
  <c r="E175" i="1"/>
  <c r="A176" i="1"/>
  <c r="D175" i="1"/>
  <c r="F175" i="1" s="1"/>
  <c r="H175" i="1" l="1"/>
  <c r="G175" i="1" s="1"/>
  <c r="I175" i="1" s="1"/>
  <c r="C176" i="1" s="1"/>
  <c r="D176" i="1"/>
  <c r="E176" i="1"/>
  <c r="F176" i="1" s="1"/>
  <c r="A177" i="1"/>
  <c r="B176" i="1"/>
  <c r="H176" i="1" l="1"/>
  <c r="G176" i="1" s="1"/>
  <c r="I176" i="1" s="1"/>
  <c r="C177" i="1" s="1"/>
  <c r="B177" i="1"/>
  <c r="A178" i="1"/>
  <c r="E177" i="1"/>
  <c r="D177" i="1"/>
  <c r="F177" i="1" s="1"/>
  <c r="H177" i="1" l="1"/>
  <c r="G177" i="1" s="1"/>
  <c r="I177" i="1" s="1"/>
  <c r="C178" i="1" s="1"/>
  <c r="E178" i="1"/>
  <c r="B178" i="1"/>
  <c r="A179" i="1"/>
  <c r="D178" i="1"/>
  <c r="F178" i="1" s="1"/>
  <c r="H178" i="1" l="1"/>
  <c r="G178" i="1" s="1"/>
  <c r="I178" i="1" s="1"/>
  <c r="C179" i="1" s="1"/>
  <c r="B179" i="1"/>
  <c r="E179" i="1"/>
  <c r="A180" i="1"/>
  <c r="D179" i="1"/>
  <c r="F179" i="1" s="1"/>
  <c r="H179" i="1" l="1"/>
  <c r="G179" i="1" s="1"/>
  <c r="I179" i="1" s="1"/>
  <c r="C180" i="1" s="1"/>
  <c r="B180" i="1"/>
  <c r="D180" i="1"/>
  <c r="E180" i="1"/>
  <c r="F180" i="1" s="1"/>
  <c r="A181" i="1"/>
  <c r="H180" i="1" l="1"/>
  <c r="G180" i="1" s="1"/>
  <c r="I180" i="1" s="1"/>
  <c r="C181" i="1" s="1"/>
  <c r="B181" i="1"/>
  <c r="A182" i="1"/>
  <c r="E181" i="1"/>
  <c r="D181" i="1"/>
  <c r="F181" i="1" s="1"/>
  <c r="H181" i="1" l="1"/>
  <c r="G181" i="1" s="1"/>
  <c r="I181" i="1" s="1"/>
  <c r="C182" i="1" s="1"/>
  <c r="E182" i="1"/>
  <c r="F182" i="1" s="1"/>
  <c r="D182" i="1"/>
  <c r="A183" i="1"/>
  <c r="B182" i="1"/>
  <c r="H182" i="1" l="1"/>
  <c r="G182" i="1" s="1"/>
  <c r="I182" i="1" s="1"/>
  <c r="C183" i="1" s="1"/>
  <c r="B183" i="1"/>
  <c r="A184" i="1"/>
  <c r="E183" i="1"/>
  <c r="D183" i="1"/>
  <c r="F183" i="1" l="1"/>
  <c r="H183" i="1"/>
  <c r="G183" i="1" s="1"/>
  <c r="I183" i="1" s="1"/>
  <c r="C184" i="1" s="1"/>
  <c r="B184" i="1"/>
  <c r="D184" i="1"/>
  <c r="A185" i="1"/>
  <c r="E184" i="1"/>
  <c r="F184" i="1" s="1"/>
  <c r="H184" i="1" l="1"/>
  <c r="G184" i="1" s="1"/>
  <c r="I184" i="1" s="1"/>
  <c r="C185" i="1" s="1"/>
  <c r="B185" i="1"/>
  <c r="A186" i="1"/>
  <c r="E185" i="1"/>
  <c r="D185" i="1"/>
  <c r="F185" i="1" l="1"/>
  <c r="H185" i="1"/>
  <c r="G185" i="1"/>
  <c r="I185" i="1" s="1"/>
  <c r="C186" i="1" s="1"/>
  <c r="E186" i="1"/>
  <c r="D186" i="1"/>
  <c r="F186" i="1" s="1"/>
  <c r="A187" i="1"/>
  <c r="B186" i="1"/>
  <c r="H186" i="1" l="1"/>
  <c r="G186" i="1" s="1"/>
  <c r="I186" i="1" s="1"/>
  <c r="C187" i="1" s="1"/>
  <c r="B187" i="1"/>
  <c r="A188" i="1"/>
  <c r="E187" i="1"/>
  <c r="D187" i="1"/>
  <c r="F187" i="1"/>
  <c r="H187" i="1" l="1"/>
  <c r="G187" i="1" s="1"/>
  <c r="I187" i="1" s="1"/>
  <c r="C188" i="1" s="1"/>
  <c r="E188" i="1"/>
  <c r="A189" i="1"/>
  <c r="B188" i="1"/>
  <c r="D188" i="1"/>
  <c r="F188" i="1" s="1"/>
  <c r="H188" i="1" l="1"/>
  <c r="G188" i="1" s="1"/>
  <c r="I188" i="1" s="1"/>
  <c r="C189" i="1" s="1"/>
  <c r="B189" i="1"/>
  <c r="A190" i="1"/>
  <c r="E189" i="1"/>
  <c r="D189" i="1"/>
  <c r="F189" i="1" s="1"/>
  <c r="H189" i="1" l="1"/>
  <c r="G189" i="1" s="1"/>
  <c r="I189" i="1" s="1"/>
  <c r="C190" i="1" s="1"/>
  <c r="E190" i="1"/>
  <c r="B190" i="1"/>
  <c r="D190" i="1"/>
  <c r="F190" i="1" s="1"/>
  <c r="A191" i="1"/>
  <c r="H190" i="1" l="1"/>
  <c r="G190" i="1" s="1"/>
  <c r="I190" i="1" s="1"/>
  <c r="C191" i="1" s="1"/>
  <c r="B191" i="1"/>
  <c r="E191" i="1"/>
  <c r="A192" i="1"/>
  <c r="D191" i="1"/>
  <c r="F191" i="1" l="1"/>
  <c r="H191" i="1"/>
  <c r="D192" i="1"/>
  <c r="E192" i="1"/>
  <c r="F192" i="1" s="1"/>
  <c r="A193" i="1"/>
  <c r="B192" i="1"/>
  <c r="G191" i="1" l="1"/>
  <c r="I191" i="1" s="1"/>
  <c r="C192" i="1" s="1"/>
  <c r="H192" i="1" s="1"/>
  <c r="G192" i="1" s="1"/>
  <c r="I192" i="1" s="1"/>
  <c r="C193" i="1" s="1"/>
  <c r="B193" i="1"/>
  <c r="A194" i="1"/>
  <c r="E193" i="1"/>
  <c r="D193" i="1"/>
  <c r="F193" i="1" l="1"/>
  <c r="H193" i="1"/>
  <c r="G193" i="1" s="1"/>
  <c r="I193" i="1" s="1"/>
  <c r="C194" i="1" s="1"/>
  <c r="E194" i="1"/>
  <c r="B194" i="1"/>
  <c r="D194" i="1"/>
  <c r="F194" i="1" s="1"/>
  <c r="A195" i="1"/>
  <c r="H194" i="1" l="1"/>
  <c r="G194" i="1" s="1"/>
  <c r="I194" i="1" s="1"/>
  <c r="C195" i="1" s="1"/>
  <c r="B195" i="1"/>
  <c r="E195" i="1"/>
  <c r="A196" i="1"/>
  <c r="D195" i="1"/>
  <c r="F195" i="1" l="1"/>
  <c r="H195" i="1"/>
  <c r="G195" i="1"/>
  <c r="I195" i="1" s="1"/>
  <c r="C196" i="1" s="1"/>
  <c r="B196" i="1"/>
  <c r="D196" i="1"/>
  <c r="E196" i="1"/>
  <c r="A197" i="1"/>
  <c r="F196" i="1"/>
  <c r="H196" i="1" l="1"/>
  <c r="G196" i="1" s="1"/>
  <c r="I196" i="1" s="1"/>
  <c r="C197" i="1" s="1"/>
  <c r="B197" i="1"/>
  <c r="A198" i="1"/>
  <c r="E197" i="1"/>
  <c r="D197" i="1"/>
  <c r="F197" i="1" s="1"/>
  <c r="H197" i="1" l="1"/>
  <c r="G197" i="1" s="1"/>
  <c r="I197" i="1" s="1"/>
  <c r="C198" i="1" s="1"/>
  <c r="E198" i="1"/>
  <c r="D198" i="1"/>
  <c r="F198" i="1" s="1"/>
  <c r="A199" i="1"/>
  <c r="B198" i="1"/>
  <c r="H198" i="1" l="1"/>
  <c r="G198" i="1" s="1"/>
  <c r="I198" i="1" s="1"/>
  <c r="C199" i="1" s="1"/>
  <c r="B199" i="1"/>
  <c r="A200" i="1"/>
  <c r="E199" i="1"/>
  <c r="D199" i="1"/>
  <c r="F199" i="1" s="1"/>
  <c r="H199" i="1" l="1"/>
  <c r="G199" i="1" s="1"/>
  <c r="I199" i="1" s="1"/>
  <c r="C200" i="1" s="1"/>
  <c r="B200" i="1"/>
  <c r="D200" i="1"/>
  <c r="E200" i="1"/>
  <c r="A201" i="1"/>
  <c r="F200" i="1" l="1"/>
  <c r="H200" i="1"/>
  <c r="G200" i="1" s="1"/>
  <c r="I200" i="1" s="1"/>
  <c r="C201" i="1" s="1"/>
  <c r="B201" i="1"/>
  <c r="A202" i="1"/>
  <c r="E201" i="1"/>
  <c r="D201" i="1"/>
  <c r="F201" i="1" s="1"/>
  <c r="H201" i="1" l="1"/>
  <c r="G201" i="1" s="1"/>
  <c r="I201" i="1" s="1"/>
  <c r="C202" i="1" s="1"/>
  <c r="E202" i="1"/>
  <c r="D202" i="1"/>
  <c r="F202" i="1" s="1"/>
  <c r="A203" i="1"/>
  <c r="B202" i="1"/>
  <c r="H202" i="1" l="1"/>
  <c r="G202" i="1" s="1"/>
  <c r="I202" i="1" s="1"/>
  <c r="C203" i="1" s="1"/>
  <c r="B203" i="1"/>
  <c r="A204" i="1"/>
  <c r="E203" i="1"/>
  <c r="D203" i="1"/>
  <c r="F203" i="1" l="1"/>
  <c r="H203" i="1"/>
  <c r="E204" i="1"/>
  <c r="A205" i="1"/>
  <c r="B204" i="1"/>
  <c r="D204" i="1"/>
  <c r="F204" i="1" s="1"/>
  <c r="G203" i="1" l="1"/>
  <c r="I203" i="1" s="1"/>
  <c r="C204" i="1" s="1"/>
  <c r="H204" i="1" s="1"/>
  <c r="G204" i="1" s="1"/>
  <c r="I204" i="1" s="1"/>
  <c r="C205" i="1" s="1"/>
  <c r="B205" i="1"/>
  <c r="A206" i="1"/>
  <c r="E205" i="1"/>
  <c r="D205" i="1"/>
  <c r="F205" i="1" l="1"/>
  <c r="H205" i="1"/>
  <c r="G205" i="1" s="1"/>
  <c r="I205" i="1" s="1"/>
  <c r="C206" i="1" s="1"/>
  <c r="E206" i="1"/>
  <c r="B206" i="1"/>
  <c r="D206" i="1"/>
  <c r="A207" i="1"/>
  <c r="F206" i="1"/>
  <c r="H206" i="1" l="1"/>
  <c r="G206" i="1" s="1"/>
  <c r="I206" i="1" s="1"/>
  <c r="C207" i="1" s="1"/>
  <c r="B207" i="1"/>
  <c r="E207" i="1"/>
  <c r="A208" i="1"/>
  <c r="D207" i="1"/>
  <c r="F207" i="1" s="1"/>
  <c r="H207" i="1" l="1"/>
  <c r="G207" i="1" s="1"/>
  <c r="I207" i="1" s="1"/>
  <c r="C208" i="1" s="1"/>
  <c r="D208" i="1"/>
  <c r="E208" i="1"/>
  <c r="F208" i="1" s="1"/>
  <c r="A209" i="1"/>
  <c r="B208" i="1"/>
  <c r="H208" i="1" l="1"/>
  <c r="G208" i="1" s="1"/>
  <c r="I208" i="1" s="1"/>
  <c r="C209" i="1" s="1"/>
  <c r="B209" i="1"/>
  <c r="A210" i="1"/>
  <c r="E209" i="1"/>
  <c r="D209" i="1"/>
  <c r="F209" i="1" s="1"/>
  <c r="H209" i="1" l="1"/>
  <c r="G209" i="1" s="1"/>
  <c r="I209" i="1" s="1"/>
  <c r="C210" i="1" s="1"/>
  <c r="E210" i="1"/>
  <c r="B210" i="1"/>
  <c r="D210" i="1"/>
  <c r="F210" i="1" s="1"/>
  <c r="A211" i="1"/>
  <c r="H210" i="1" l="1"/>
  <c r="G210" i="1" s="1"/>
  <c r="I210" i="1" s="1"/>
  <c r="C211" i="1" s="1"/>
  <c r="B211" i="1"/>
  <c r="E211" i="1"/>
  <c r="A212" i="1"/>
  <c r="D211" i="1"/>
  <c r="F211" i="1" l="1"/>
  <c r="H211" i="1"/>
  <c r="G211" i="1" s="1"/>
  <c r="I211" i="1" s="1"/>
  <c r="C212" i="1" s="1"/>
  <c r="B212" i="1"/>
  <c r="D212" i="1"/>
  <c r="E212" i="1"/>
  <c r="A213" i="1"/>
  <c r="F212" i="1"/>
  <c r="H212" i="1" l="1"/>
  <c r="G212" i="1" s="1"/>
  <c r="I212" i="1" s="1"/>
  <c r="C213" i="1" s="1"/>
  <c r="E213" i="1"/>
  <c r="A214" i="1"/>
  <c r="D213" i="1"/>
  <c r="F213" i="1" s="1"/>
  <c r="B213" i="1"/>
  <c r="H213" i="1" l="1"/>
  <c r="G213" i="1" s="1"/>
  <c r="I213" i="1" s="1"/>
  <c r="C214" i="1" s="1"/>
  <c r="B214" i="1"/>
  <c r="D214" i="1"/>
  <c r="A215" i="1"/>
  <c r="E214" i="1"/>
  <c r="F214" i="1" l="1"/>
  <c r="H214" i="1"/>
  <c r="G214" i="1" s="1"/>
  <c r="I214" i="1" s="1"/>
  <c r="C215" i="1" s="1"/>
  <c r="E215" i="1"/>
  <c r="A216" i="1"/>
  <c r="D215" i="1"/>
  <c r="B215" i="1"/>
  <c r="F215" i="1" l="1"/>
  <c r="H215" i="1"/>
  <c r="G215" i="1" s="1"/>
  <c r="I215" i="1" s="1"/>
  <c r="C216" i="1" s="1"/>
  <c r="E216" i="1"/>
  <c r="A217" i="1"/>
  <c r="B216" i="1"/>
  <c r="D216" i="1"/>
  <c r="F216" i="1" l="1"/>
  <c r="H216" i="1"/>
  <c r="E217" i="1"/>
  <c r="A218" i="1"/>
  <c r="D217" i="1"/>
  <c r="F217" i="1" s="1"/>
  <c r="B217" i="1"/>
  <c r="G216" i="1" l="1"/>
  <c r="I216" i="1" s="1"/>
  <c r="C217" i="1" s="1"/>
  <c r="H217" i="1" s="1"/>
  <c r="G217" i="1" s="1"/>
  <c r="I217" i="1" s="1"/>
  <c r="C218" i="1" s="1"/>
  <c r="D218" i="1"/>
  <c r="F218" i="1" s="1"/>
  <c r="E218" i="1"/>
  <c r="A219" i="1"/>
  <c r="B218" i="1"/>
  <c r="H218" i="1" l="1"/>
  <c r="G218" i="1" s="1"/>
  <c r="I218" i="1" s="1"/>
  <c r="C219" i="1" s="1"/>
  <c r="E219" i="1"/>
  <c r="A220" i="1"/>
  <c r="D219" i="1"/>
  <c r="B219" i="1"/>
  <c r="F219" i="1" l="1"/>
  <c r="H219" i="1"/>
  <c r="B220" i="1"/>
  <c r="A221" i="1"/>
  <c r="D220" i="1"/>
  <c r="E220" i="1"/>
  <c r="G219" i="1" l="1"/>
  <c r="I219" i="1" s="1"/>
  <c r="C220" i="1" s="1"/>
  <c r="H220" i="1" s="1"/>
  <c r="G220" i="1" s="1"/>
  <c r="I220" i="1" s="1"/>
  <c r="C221" i="1" s="1"/>
  <c r="F220" i="1"/>
  <c r="E221" i="1"/>
  <c r="F221" i="1" s="1"/>
  <c r="A222" i="1"/>
  <c r="D221" i="1"/>
  <c r="B221" i="1"/>
  <c r="H221" i="1" l="1"/>
  <c r="G221" i="1" s="1"/>
  <c r="I221" i="1" s="1"/>
  <c r="C222" i="1" s="1"/>
  <c r="B222" i="1"/>
  <c r="A223" i="1"/>
  <c r="D222" i="1"/>
  <c r="E222" i="1"/>
  <c r="F222" i="1" l="1"/>
  <c r="H222" i="1"/>
  <c r="E223" i="1"/>
  <c r="A224" i="1"/>
  <c r="D223" i="1"/>
  <c r="B223" i="1"/>
  <c r="G222" i="1" l="1"/>
  <c r="I222" i="1" s="1"/>
  <c r="C223" i="1" s="1"/>
  <c r="H223" i="1" s="1"/>
  <c r="G223" i="1" s="1"/>
  <c r="I223" i="1" s="1"/>
  <c r="C224" i="1" s="1"/>
  <c r="F223" i="1"/>
  <c r="B224" i="1"/>
  <c r="A225" i="1"/>
  <c r="D224" i="1"/>
  <c r="E224" i="1"/>
  <c r="F224" i="1" l="1"/>
  <c r="H224" i="1"/>
  <c r="G224" i="1" s="1"/>
  <c r="I224" i="1" s="1"/>
  <c r="C225" i="1" s="1"/>
  <c r="E225" i="1"/>
  <c r="A226" i="1"/>
  <c r="D225" i="1"/>
  <c r="B225" i="1"/>
  <c r="F225" i="1" l="1"/>
  <c r="H225" i="1"/>
  <c r="G225" i="1" s="1"/>
  <c r="I225" i="1" s="1"/>
  <c r="C226" i="1" s="1"/>
  <c r="B226" i="1"/>
  <c r="A227" i="1"/>
  <c r="D226" i="1"/>
  <c r="E226" i="1"/>
  <c r="F226" i="1" l="1"/>
  <c r="H226" i="1"/>
  <c r="G226" i="1" s="1"/>
  <c r="I226" i="1" s="1"/>
  <c r="C227" i="1" s="1"/>
  <c r="E227" i="1"/>
  <c r="A228" i="1"/>
  <c r="D227" i="1"/>
  <c r="B227" i="1"/>
  <c r="F227" i="1" l="1"/>
  <c r="H227" i="1"/>
  <c r="B228" i="1"/>
  <c r="A229" i="1"/>
  <c r="D228" i="1"/>
  <c r="E228" i="1"/>
  <c r="G227" i="1" l="1"/>
  <c r="I227" i="1" s="1"/>
  <c r="C228" i="1" s="1"/>
  <c r="H228" i="1" s="1"/>
  <c r="G228" i="1" s="1"/>
  <c r="I228" i="1" s="1"/>
  <c r="C229" i="1" s="1"/>
  <c r="F228" i="1"/>
  <c r="E229" i="1"/>
  <c r="F229" i="1" s="1"/>
  <c r="A230" i="1"/>
  <c r="D229" i="1"/>
  <c r="B229" i="1"/>
  <c r="H229" i="1" l="1"/>
  <c r="G229" i="1" s="1"/>
  <c r="I229" i="1" s="1"/>
  <c r="C230" i="1" s="1"/>
  <c r="B230" i="1"/>
  <c r="A231" i="1"/>
  <c r="D230" i="1"/>
  <c r="E230" i="1"/>
  <c r="F230" i="1" l="1"/>
  <c r="H230" i="1"/>
  <c r="E231" i="1"/>
  <c r="A232" i="1"/>
  <c r="D231" i="1"/>
  <c r="B231" i="1"/>
  <c r="G230" i="1" l="1"/>
  <c r="I230" i="1" s="1"/>
  <c r="C231" i="1" s="1"/>
  <c r="H231" i="1" s="1"/>
  <c r="G231" i="1" s="1"/>
  <c r="I231" i="1" s="1"/>
  <c r="C232" i="1" s="1"/>
  <c r="F231" i="1"/>
  <c r="B232" i="1"/>
  <c r="A233" i="1"/>
  <c r="D232" i="1"/>
  <c r="E232" i="1"/>
  <c r="F232" i="1" l="1"/>
  <c r="H232" i="1"/>
  <c r="G232" i="1" s="1"/>
  <c r="I232" i="1" s="1"/>
  <c r="C233" i="1" s="1"/>
  <c r="E233" i="1"/>
  <c r="A234" i="1"/>
  <c r="D233" i="1"/>
  <c r="B233" i="1"/>
  <c r="F233" i="1" l="1"/>
  <c r="G233" i="1" s="1"/>
  <c r="I233" i="1" s="1"/>
  <c r="C234" i="1" s="1"/>
  <c r="H233" i="1"/>
  <c r="B234" i="1"/>
  <c r="A235" i="1"/>
  <c r="D234" i="1"/>
  <c r="E234" i="1"/>
  <c r="F234" i="1" l="1"/>
  <c r="H234" i="1"/>
  <c r="G234" i="1" s="1"/>
  <c r="I234" i="1" s="1"/>
  <c r="C235" i="1" s="1"/>
  <c r="E235" i="1"/>
  <c r="A236" i="1"/>
  <c r="D235" i="1"/>
  <c r="B235" i="1"/>
  <c r="F235" i="1" l="1"/>
  <c r="H235" i="1"/>
  <c r="G235" i="1" s="1"/>
  <c r="I235" i="1" s="1"/>
  <c r="C236" i="1" s="1"/>
  <c r="B236" i="1"/>
  <c r="A237" i="1"/>
  <c r="D236" i="1"/>
  <c r="E236" i="1"/>
  <c r="F236" i="1" l="1"/>
  <c r="H236" i="1"/>
  <c r="G236" i="1" s="1"/>
  <c r="I236" i="1" s="1"/>
  <c r="C237" i="1" s="1"/>
  <c r="E237" i="1"/>
  <c r="A238" i="1"/>
  <c r="D237" i="1"/>
  <c r="B237" i="1"/>
  <c r="F237" i="1" l="1"/>
  <c r="H237" i="1"/>
  <c r="G237" i="1" s="1"/>
  <c r="I237" i="1" s="1"/>
  <c r="C238" i="1" s="1"/>
  <c r="B238" i="1"/>
  <c r="A239" i="1"/>
  <c r="D238" i="1"/>
  <c r="E238" i="1"/>
  <c r="F238" i="1" l="1"/>
  <c r="H238" i="1"/>
  <c r="G238" i="1" s="1"/>
  <c r="I238" i="1" s="1"/>
  <c r="C239" i="1" s="1"/>
  <c r="E239" i="1"/>
  <c r="A240" i="1"/>
  <c r="D239" i="1"/>
  <c r="B239" i="1"/>
  <c r="F239" i="1" l="1"/>
  <c r="H239" i="1"/>
  <c r="G239" i="1" s="1"/>
  <c r="I239" i="1" s="1"/>
  <c r="C240" i="1" s="1"/>
  <c r="B240" i="1"/>
  <c r="A241" i="1"/>
  <c r="D240" i="1"/>
  <c r="E240" i="1"/>
  <c r="F240" i="1" l="1"/>
  <c r="H240" i="1"/>
  <c r="G240" i="1" s="1"/>
  <c r="I240" i="1" s="1"/>
  <c r="C241" i="1" s="1"/>
  <c r="E241" i="1"/>
  <c r="A242" i="1"/>
  <c r="D241" i="1"/>
  <c r="B241" i="1"/>
  <c r="F241" i="1" l="1"/>
  <c r="H241" i="1"/>
  <c r="G241" i="1" s="1"/>
  <c r="I241" i="1" s="1"/>
  <c r="C242" i="1" s="1"/>
  <c r="B242" i="1"/>
  <c r="A243" i="1"/>
  <c r="D242" i="1"/>
  <c r="E242" i="1"/>
  <c r="F242" i="1" l="1"/>
  <c r="H242" i="1"/>
  <c r="E243" i="1"/>
  <c r="A244" i="1"/>
  <c r="D243" i="1"/>
  <c r="B243" i="1"/>
  <c r="F243" i="1"/>
  <c r="G242" i="1" l="1"/>
  <c r="I242" i="1" s="1"/>
  <c r="C243" i="1" s="1"/>
  <c r="H243" i="1" s="1"/>
  <c r="G243" i="1" s="1"/>
  <c r="I243" i="1" s="1"/>
  <c r="C244" i="1" s="1"/>
  <c r="B244" i="1"/>
  <c r="A245" i="1"/>
  <c r="D244" i="1"/>
  <c r="E244" i="1"/>
  <c r="F244" i="1" l="1"/>
  <c r="H244" i="1"/>
  <c r="E245" i="1"/>
  <c r="F245" i="1" s="1"/>
  <c r="A246" i="1"/>
  <c r="D245" i="1"/>
  <c r="B245" i="1"/>
  <c r="G244" i="1" l="1"/>
  <c r="I244" i="1" s="1"/>
  <c r="C245" i="1" s="1"/>
  <c r="H245" i="1" s="1"/>
  <c r="G245" i="1" s="1"/>
  <c r="I245" i="1" s="1"/>
  <c r="C246" i="1" s="1"/>
  <c r="B246" i="1"/>
  <c r="A247" i="1"/>
  <c r="D246" i="1"/>
  <c r="E246" i="1"/>
  <c r="F246" i="1" l="1"/>
  <c r="H246" i="1"/>
  <c r="G246" i="1" s="1"/>
  <c r="I246" i="1" s="1"/>
  <c r="C247" i="1" s="1"/>
  <c r="E247" i="1"/>
  <c r="A248" i="1"/>
  <c r="D247" i="1"/>
  <c r="B247" i="1"/>
  <c r="F247" i="1" l="1"/>
  <c r="H247" i="1"/>
  <c r="G247" i="1" s="1"/>
  <c r="I247" i="1" s="1"/>
  <c r="C248" i="1" s="1"/>
  <c r="B248" i="1"/>
  <c r="A249" i="1"/>
  <c r="D248" i="1"/>
  <c r="E248" i="1"/>
  <c r="F248" i="1" l="1"/>
  <c r="H248" i="1"/>
  <c r="G248" i="1" s="1"/>
  <c r="I248" i="1" s="1"/>
  <c r="C249" i="1" s="1"/>
  <c r="E249" i="1"/>
  <c r="A250" i="1"/>
  <c r="D249" i="1"/>
  <c r="B249" i="1"/>
  <c r="F249" i="1" l="1"/>
  <c r="H249" i="1"/>
  <c r="G249" i="1" s="1"/>
  <c r="I249" i="1" s="1"/>
  <c r="C250" i="1" s="1"/>
  <c r="B250" i="1"/>
  <c r="A251" i="1"/>
  <c r="D250" i="1"/>
  <c r="E250" i="1"/>
  <c r="F250" i="1" l="1"/>
  <c r="H250" i="1"/>
  <c r="G250" i="1" s="1"/>
  <c r="I250" i="1" s="1"/>
  <c r="C251" i="1" s="1"/>
  <c r="E251" i="1"/>
  <c r="A252" i="1"/>
  <c r="D251" i="1"/>
  <c r="B251" i="1"/>
  <c r="F251" i="1" l="1"/>
  <c r="H251" i="1"/>
  <c r="G251" i="1" s="1"/>
  <c r="I251" i="1" s="1"/>
  <c r="C252" i="1" s="1"/>
  <c r="B252" i="1"/>
  <c r="A253" i="1"/>
  <c r="D252" i="1"/>
  <c r="E252" i="1"/>
  <c r="F252" i="1" l="1"/>
  <c r="H252" i="1"/>
  <c r="G252" i="1" s="1"/>
  <c r="I252" i="1" s="1"/>
  <c r="C253" i="1" s="1"/>
  <c r="E253" i="1"/>
  <c r="F253" i="1" s="1"/>
  <c r="A254" i="1"/>
  <c r="D253" i="1"/>
  <c r="B253" i="1"/>
  <c r="H253" i="1" l="1"/>
  <c r="G253" i="1" s="1"/>
  <c r="I253" i="1" s="1"/>
  <c r="C254" i="1" s="1"/>
  <c r="H254" i="1" s="1"/>
  <c r="B254" i="1"/>
  <c r="A255" i="1"/>
  <c r="D254" i="1"/>
  <c r="E254" i="1"/>
  <c r="F254" i="1" l="1"/>
  <c r="G254" i="1" s="1"/>
  <c r="I254" i="1" s="1"/>
  <c r="C255" i="1" s="1"/>
  <c r="H255" i="1" s="1"/>
  <c r="E255" i="1"/>
  <c r="A256" i="1"/>
  <c r="D255" i="1"/>
  <c r="B255" i="1"/>
  <c r="F255" i="1" l="1"/>
  <c r="G255" i="1" s="1"/>
  <c r="I255" i="1" s="1"/>
  <c r="B256" i="1"/>
  <c r="A257" i="1"/>
  <c r="C256" i="1"/>
  <c r="H256" i="1" s="1"/>
  <c r="D256" i="1"/>
  <c r="E256" i="1"/>
  <c r="F256" i="1" l="1"/>
  <c r="G256" i="1"/>
  <c r="I256" i="1" s="1"/>
  <c r="C257" i="1" s="1"/>
  <c r="H257" i="1" s="1"/>
  <c r="E257" i="1"/>
  <c r="F257" i="1" s="1"/>
  <c r="A258" i="1"/>
  <c r="D257" i="1"/>
  <c r="B257" i="1"/>
  <c r="G257" i="1" l="1"/>
  <c r="I257" i="1" s="1"/>
  <c r="C258" i="1" s="1"/>
  <c r="H258" i="1" s="1"/>
  <c r="D258" i="1"/>
  <c r="B258" i="1"/>
  <c r="A259" i="1"/>
  <c r="E258" i="1"/>
  <c r="F258" i="1" l="1"/>
  <c r="G258" i="1" s="1"/>
  <c r="I258" i="1" s="1"/>
  <c r="C259" i="1" s="1"/>
  <c r="H259" i="1" s="1"/>
  <c r="E259" i="1"/>
  <c r="F259" i="1" s="1"/>
  <c r="A260" i="1"/>
  <c r="D259" i="1"/>
  <c r="B259" i="1"/>
  <c r="G259" i="1" l="1"/>
  <c r="I259" i="1" s="1"/>
  <c r="C260" i="1" s="1"/>
  <c r="H260" i="1" s="1"/>
  <c r="D260" i="1"/>
  <c r="B260" i="1"/>
  <c r="A261" i="1"/>
  <c r="E260" i="1"/>
  <c r="F260" i="1" s="1"/>
  <c r="G260" i="1" l="1"/>
  <c r="I260" i="1" s="1"/>
  <c r="C261" i="1"/>
  <c r="E261" i="1"/>
  <c r="A262" i="1"/>
  <c r="D261" i="1"/>
  <c r="H261" i="1"/>
  <c r="F261" i="1"/>
  <c r="G261" i="1" s="1"/>
  <c r="I261" i="1" s="1"/>
  <c r="B261" i="1"/>
  <c r="C262" i="1" l="1"/>
  <c r="D262" i="1"/>
  <c r="H262" i="1"/>
  <c r="E262" i="1"/>
  <c r="F262" i="1" s="1"/>
  <c r="G262" i="1" s="1"/>
  <c r="I262" i="1" s="1"/>
  <c r="B262" i="1"/>
  <c r="A263" i="1"/>
  <c r="C263" i="1" l="1"/>
  <c r="E263" i="1"/>
  <c r="A264" i="1"/>
  <c r="D263" i="1"/>
  <c r="B263" i="1"/>
  <c r="F263" i="1" l="1"/>
  <c r="D264" i="1"/>
  <c r="B264" i="1"/>
  <c r="A265" i="1"/>
  <c r="E264" i="1"/>
  <c r="H263" i="1"/>
  <c r="G263" i="1" s="1"/>
  <c r="I263" i="1" s="1"/>
  <c r="C264" i="1" s="1"/>
  <c r="F264" i="1" l="1"/>
  <c r="H264" i="1"/>
  <c r="G264" i="1"/>
  <c r="I264" i="1" s="1"/>
  <c r="C265" i="1" s="1"/>
  <c r="E265" i="1"/>
  <c r="F265" i="1" s="1"/>
  <c r="A266" i="1"/>
  <c r="D265" i="1"/>
  <c r="B265" i="1"/>
  <c r="H265" i="1" l="1"/>
  <c r="G265" i="1" s="1"/>
  <c r="I265" i="1" s="1"/>
  <c r="C266" i="1" s="1"/>
  <c r="B266" i="1"/>
  <c r="A267" i="1"/>
  <c r="E266" i="1"/>
  <c r="D266" i="1"/>
  <c r="F266" i="1" l="1"/>
  <c r="H266" i="1"/>
  <c r="G266" i="1"/>
  <c r="I266" i="1" s="1"/>
  <c r="C267" i="1" s="1"/>
  <c r="B267" i="1"/>
  <c r="A268" i="1"/>
  <c r="E267" i="1"/>
  <c r="D267" i="1"/>
  <c r="F267" i="1"/>
  <c r="H267" i="1" l="1"/>
  <c r="G267" i="1" s="1"/>
  <c r="I267" i="1" s="1"/>
  <c r="C268" i="1" s="1"/>
  <c r="D268" i="1"/>
  <c r="E268" i="1"/>
  <c r="B268" i="1"/>
  <c r="A269" i="1"/>
  <c r="F268" i="1" l="1"/>
  <c r="H268" i="1"/>
  <c r="G268" i="1" s="1"/>
  <c r="I268" i="1" s="1"/>
  <c r="C269" i="1" s="1"/>
  <c r="B269" i="1"/>
  <c r="E269" i="1"/>
  <c r="A270" i="1"/>
  <c r="D269" i="1"/>
  <c r="F269" i="1" l="1"/>
  <c r="H269" i="1"/>
  <c r="B270" i="1"/>
  <c r="A271" i="1"/>
  <c r="D270" i="1"/>
  <c r="E270" i="1"/>
  <c r="F270" i="1" s="1"/>
  <c r="G269" i="1" l="1"/>
  <c r="I269" i="1" s="1"/>
  <c r="C270" i="1" s="1"/>
  <c r="H270" i="1" s="1"/>
  <c r="G270" i="1" s="1"/>
  <c r="I270" i="1" s="1"/>
  <c r="C271" i="1" s="1"/>
  <c r="B271" i="1"/>
  <c r="A272" i="1"/>
  <c r="E271" i="1"/>
  <c r="D271" i="1"/>
  <c r="F271" i="1" l="1"/>
  <c r="H271" i="1"/>
  <c r="D272" i="1"/>
  <c r="E272" i="1"/>
  <c r="A273" i="1"/>
  <c r="B272" i="1"/>
  <c r="F272" i="1" l="1"/>
  <c r="G271" i="1"/>
  <c r="I271" i="1" s="1"/>
  <c r="C272" i="1" s="1"/>
  <c r="H272" i="1" s="1"/>
  <c r="G272" i="1" s="1"/>
  <c r="I272" i="1" s="1"/>
  <c r="C273" i="1" s="1"/>
  <c r="B273" i="1"/>
  <c r="E273" i="1"/>
  <c r="A274" i="1"/>
  <c r="D273" i="1"/>
  <c r="F273" i="1" l="1"/>
  <c r="H273" i="1"/>
  <c r="G273" i="1" s="1"/>
  <c r="I273" i="1" s="1"/>
  <c r="C274" i="1" s="1"/>
  <c r="B274" i="1"/>
  <c r="E274" i="1"/>
  <c r="D274" i="1"/>
  <c r="A275" i="1"/>
  <c r="F274" i="1" l="1"/>
  <c r="H274" i="1"/>
  <c r="G274" i="1" s="1"/>
  <c r="I274" i="1" s="1"/>
  <c r="C275" i="1" s="1"/>
  <c r="B275" i="1"/>
  <c r="A276" i="1"/>
  <c r="E275" i="1"/>
  <c r="D275" i="1"/>
  <c r="F275" i="1"/>
  <c r="H275" i="1" l="1"/>
  <c r="G275" i="1" s="1"/>
  <c r="I275" i="1" s="1"/>
  <c r="C276" i="1" s="1"/>
  <c r="E276" i="1"/>
  <c r="B276" i="1"/>
  <c r="D276" i="1"/>
  <c r="A277" i="1"/>
  <c r="F276" i="1" l="1"/>
  <c r="H276" i="1"/>
  <c r="G276" i="1" s="1"/>
  <c r="I276" i="1" s="1"/>
  <c r="C277" i="1" s="1"/>
  <c r="B277" i="1"/>
  <c r="E277" i="1"/>
  <c r="A278" i="1"/>
  <c r="D277" i="1"/>
  <c r="F277" i="1" s="1"/>
  <c r="H277" i="1" l="1"/>
  <c r="G277" i="1" s="1"/>
  <c r="I277" i="1" s="1"/>
  <c r="C278" i="1" s="1"/>
  <c r="E278" i="1"/>
  <c r="A279" i="1"/>
  <c r="B278" i="1"/>
  <c r="D278" i="1"/>
  <c r="F278" i="1" s="1"/>
  <c r="H278" i="1" l="1"/>
  <c r="G278" i="1" s="1"/>
  <c r="I278" i="1" s="1"/>
  <c r="C279" i="1" s="1"/>
  <c r="B279" i="1"/>
  <c r="A280" i="1"/>
  <c r="E279" i="1"/>
  <c r="F279" i="1" s="1"/>
  <c r="D279" i="1"/>
  <c r="H279" i="1" l="1"/>
  <c r="G279" i="1" s="1"/>
  <c r="I279" i="1" s="1"/>
  <c r="C280" i="1" s="1"/>
  <c r="E280" i="1"/>
  <c r="B280" i="1"/>
  <c r="D280" i="1"/>
  <c r="A281" i="1"/>
  <c r="F280" i="1"/>
  <c r="H280" i="1" l="1"/>
  <c r="G280" i="1" s="1"/>
  <c r="I280" i="1" s="1"/>
  <c r="C281" i="1" s="1"/>
  <c r="B281" i="1"/>
  <c r="E281" i="1"/>
  <c r="A282" i="1"/>
  <c r="D281" i="1"/>
  <c r="F281" i="1" l="1"/>
  <c r="H281" i="1"/>
  <c r="G281" i="1" s="1"/>
  <c r="I281" i="1" s="1"/>
  <c r="C282" i="1" s="1"/>
  <c r="D282" i="1"/>
  <c r="E282" i="1"/>
  <c r="F282" i="1" s="1"/>
  <c r="A283" i="1"/>
  <c r="B282" i="1"/>
  <c r="H282" i="1" l="1"/>
  <c r="G282" i="1" s="1"/>
  <c r="I282" i="1" s="1"/>
  <c r="C283" i="1" s="1"/>
  <c r="B283" i="1"/>
  <c r="A284" i="1"/>
  <c r="E283" i="1"/>
  <c r="D283" i="1"/>
  <c r="F283" i="1"/>
  <c r="H283" i="1" l="1"/>
  <c r="G283" i="1" s="1"/>
  <c r="I283" i="1" s="1"/>
  <c r="C284" i="1" s="1"/>
  <c r="E284" i="1"/>
  <c r="D284" i="1"/>
  <c r="B284" i="1"/>
  <c r="A285" i="1"/>
  <c r="F284" i="1" l="1"/>
  <c r="H284" i="1"/>
  <c r="G284" i="1" s="1"/>
  <c r="I284" i="1" s="1"/>
  <c r="C285" i="1" s="1"/>
  <c r="B285" i="1"/>
  <c r="A286" i="1"/>
  <c r="E285" i="1"/>
  <c r="D285" i="1"/>
  <c r="F285" i="1" s="1"/>
  <c r="H285" i="1" l="1"/>
  <c r="G285" i="1" s="1"/>
  <c r="I285" i="1" s="1"/>
  <c r="C286" i="1" s="1"/>
  <c r="B286" i="1"/>
  <c r="A287" i="1"/>
  <c r="D286" i="1"/>
  <c r="E286" i="1"/>
  <c r="F286" i="1" l="1"/>
  <c r="H286" i="1"/>
  <c r="G286" i="1" s="1"/>
  <c r="I286" i="1" s="1"/>
  <c r="C287" i="1" s="1"/>
  <c r="B287" i="1"/>
  <c r="A288" i="1"/>
  <c r="E287" i="1"/>
  <c r="D287" i="1"/>
  <c r="F287" i="1" s="1"/>
  <c r="H287" i="1" l="1"/>
  <c r="G287" i="1" s="1"/>
  <c r="I287" i="1" s="1"/>
  <c r="C288" i="1" s="1"/>
  <c r="E288" i="1"/>
  <c r="D288" i="1"/>
  <c r="F288" i="1" s="1"/>
  <c r="A289" i="1"/>
  <c r="B288" i="1"/>
  <c r="H288" i="1" l="1"/>
  <c r="G288" i="1" s="1"/>
  <c r="I288" i="1" s="1"/>
  <c r="C289" i="1" s="1"/>
  <c r="B289" i="1"/>
  <c r="A290" i="1"/>
  <c r="E289" i="1"/>
  <c r="D289" i="1"/>
  <c r="F289" i="1" l="1"/>
  <c r="H289" i="1"/>
  <c r="G289" i="1" s="1"/>
  <c r="I289" i="1" s="1"/>
  <c r="C290" i="1" s="1"/>
  <c r="A291" i="1"/>
  <c r="B290" i="1"/>
  <c r="D290" i="1"/>
  <c r="E290" i="1"/>
  <c r="F290" i="1" l="1"/>
  <c r="H290" i="1"/>
  <c r="G290" i="1" s="1"/>
  <c r="I290" i="1" s="1"/>
  <c r="C291" i="1" s="1"/>
  <c r="B291" i="1"/>
  <c r="A292" i="1"/>
  <c r="E291" i="1"/>
  <c r="D291" i="1"/>
  <c r="F291" i="1" l="1"/>
  <c r="H291" i="1"/>
  <c r="G291" i="1" s="1"/>
  <c r="I291" i="1" s="1"/>
  <c r="C292" i="1" s="1"/>
  <c r="E292" i="1"/>
  <c r="D292" i="1"/>
  <c r="A293" i="1"/>
  <c r="B292" i="1"/>
  <c r="F292" i="1" l="1"/>
  <c r="H292" i="1"/>
  <c r="G292" i="1" s="1"/>
  <c r="I292" i="1" s="1"/>
  <c r="C293" i="1" s="1"/>
  <c r="B293" i="1"/>
  <c r="A294" i="1"/>
  <c r="E293" i="1"/>
  <c r="D293" i="1"/>
  <c r="F293" i="1" s="1"/>
  <c r="H293" i="1" l="1"/>
  <c r="G293" i="1" s="1"/>
  <c r="I293" i="1" s="1"/>
  <c r="C294" i="1" s="1"/>
  <c r="E294" i="1"/>
  <c r="A295" i="1"/>
  <c r="B294" i="1"/>
  <c r="D294" i="1"/>
  <c r="F294" i="1" l="1"/>
  <c r="H294" i="1"/>
  <c r="G294" i="1" s="1"/>
  <c r="I294" i="1" s="1"/>
  <c r="C295" i="1" s="1"/>
  <c r="B295" i="1"/>
  <c r="A296" i="1"/>
  <c r="E295" i="1"/>
  <c r="D295" i="1"/>
  <c r="F295" i="1" l="1"/>
  <c r="H295" i="1"/>
  <c r="G295" i="1" s="1"/>
  <c r="I295" i="1" s="1"/>
  <c r="C296" i="1" s="1"/>
  <c r="E296" i="1"/>
  <c r="B296" i="1"/>
  <c r="D296" i="1"/>
  <c r="A297" i="1"/>
  <c r="F296" i="1" l="1"/>
  <c r="H296" i="1"/>
  <c r="B297" i="1"/>
  <c r="E297" i="1"/>
  <c r="A298" i="1"/>
  <c r="D297" i="1"/>
  <c r="G296" i="1" l="1"/>
  <c r="I296" i="1" s="1"/>
  <c r="C297" i="1" s="1"/>
  <c r="F297" i="1"/>
  <c r="H297" i="1"/>
  <c r="G297" i="1" s="1"/>
  <c r="I297" i="1" s="1"/>
  <c r="C298" i="1" s="1"/>
  <c r="D298" i="1"/>
  <c r="B298" i="1"/>
  <c r="E298" i="1"/>
  <c r="F298" i="1" s="1"/>
  <c r="A299" i="1"/>
  <c r="H298" i="1" l="1"/>
  <c r="G298" i="1"/>
  <c r="I298" i="1" s="1"/>
  <c r="C299" i="1" s="1"/>
  <c r="B299" i="1"/>
  <c r="A300" i="1"/>
  <c r="E299" i="1"/>
  <c r="D299" i="1"/>
  <c r="F299" i="1" l="1"/>
  <c r="H299" i="1"/>
  <c r="G299" i="1"/>
  <c r="I299" i="1" s="1"/>
  <c r="C300" i="1" s="1"/>
  <c r="E300" i="1"/>
  <c r="D300" i="1"/>
  <c r="B300" i="1"/>
  <c r="A301" i="1"/>
  <c r="F300" i="1" l="1"/>
  <c r="H300" i="1"/>
  <c r="B301" i="1"/>
  <c r="A302" i="1"/>
  <c r="E301" i="1"/>
  <c r="D301" i="1"/>
  <c r="F301" i="1" l="1"/>
  <c r="G300" i="1"/>
  <c r="I300" i="1" s="1"/>
  <c r="C301" i="1" s="1"/>
  <c r="H301" i="1" s="1"/>
  <c r="G301" i="1" s="1"/>
  <c r="I301" i="1" s="1"/>
  <c r="C302" i="1" s="1"/>
  <c r="B302" i="1"/>
  <c r="A303" i="1"/>
  <c r="D302" i="1"/>
  <c r="E302" i="1"/>
  <c r="F302" i="1" s="1"/>
  <c r="H302" i="1" l="1"/>
  <c r="G302" i="1" s="1"/>
  <c r="I302" i="1" s="1"/>
  <c r="C303" i="1" s="1"/>
  <c r="B303" i="1"/>
  <c r="A304" i="1"/>
  <c r="E303" i="1"/>
  <c r="D303" i="1"/>
  <c r="F303" i="1"/>
  <c r="H303" i="1" l="1"/>
  <c r="G303" i="1" s="1"/>
  <c r="I303" i="1" s="1"/>
  <c r="C304" i="1" s="1"/>
  <c r="E304" i="1"/>
  <c r="D304" i="1"/>
  <c r="F304" i="1" s="1"/>
  <c r="A305" i="1"/>
  <c r="B304" i="1"/>
  <c r="H304" i="1" l="1"/>
  <c r="G304" i="1" s="1"/>
  <c r="I304" i="1" s="1"/>
  <c r="C305" i="1" s="1"/>
  <c r="B305" i="1"/>
  <c r="A306" i="1"/>
  <c r="E305" i="1"/>
  <c r="D305" i="1"/>
  <c r="F305" i="1" l="1"/>
  <c r="H305" i="1"/>
  <c r="E306" i="1"/>
  <c r="B306" i="1"/>
  <c r="D306" i="1"/>
  <c r="A307" i="1"/>
  <c r="G305" i="1" l="1"/>
  <c r="I305" i="1" s="1"/>
  <c r="C306" i="1" s="1"/>
  <c r="H306" i="1" s="1"/>
  <c r="G306" i="1" s="1"/>
  <c r="I306" i="1" s="1"/>
  <c r="C307" i="1" s="1"/>
  <c r="F306" i="1"/>
  <c r="B307" i="1"/>
  <c r="A308" i="1"/>
  <c r="E307" i="1"/>
  <c r="D307" i="1"/>
  <c r="F307" i="1" s="1"/>
  <c r="H307" i="1" l="1"/>
  <c r="G307" i="1" s="1"/>
  <c r="I307" i="1" s="1"/>
  <c r="C308" i="1" s="1"/>
  <c r="B308" i="1"/>
  <c r="D308" i="1"/>
  <c r="E308" i="1"/>
  <c r="F308" i="1" s="1"/>
  <c r="A309" i="1"/>
  <c r="H308" i="1" l="1"/>
  <c r="G308" i="1" s="1"/>
  <c r="I308" i="1" s="1"/>
  <c r="C309" i="1" s="1"/>
  <c r="B309" i="1"/>
  <c r="A310" i="1"/>
  <c r="D309" i="1"/>
  <c r="E309" i="1"/>
  <c r="F309" i="1" l="1"/>
  <c r="H309" i="1"/>
  <c r="G309" i="1" s="1"/>
  <c r="I309" i="1" s="1"/>
  <c r="C310" i="1" s="1"/>
  <c r="E310" i="1"/>
  <c r="F310" i="1" s="1"/>
  <c r="D310" i="1"/>
  <c r="B310" i="1"/>
  <c r="A311" i="1"/>
  <c r="H310" i="1" l="1"/>
  <c r="G310" i="1" s="1"/>
  <c r="I310" i="1" s="1"/>
  <c r="C311" i="1" s="1"/>
  <c r="B311" i="1"/>
  <c r="A312" i="1"/>
  <c r="D311" i="1"/>
  <c r="E311" i="1"/>
  <c r="F311" i="1" s="1"/>
  <c r="H311" i="1" l="1"/>
  <c r="G311" i="1" s="1"/>
  <c r="I311" i="1" s="1"/>
  <c r="C312" i="1" s="1"/>
  <c r="H312" i="1" s="1"/>
  <c r="E312" i="1"/>
  <c r="B312" i="1"/>
  <c r="A313" i="1"/>
  <c r="D312" i="1"/>
  <c r="F312" i="1" s="1"/>
  <c r="G312" i="1" l="1"/>
  <c r="I312" i="1" s="1"/>
  <c r="C313" i="1" s="1"/>
  <c r="A314" i="1"/>
  <c r="D313" i="1"/>
  <c r="F313" i="1" s="1"/>
  <c r="E313" i="1"/>
  <c r="B313" i="1"/>
  <c r="H313" i="1" l="1"/>
  <c r="G313" i="1" s="1"/>
  <c r="I313" i="1" s="1"/>
  <c r="C314" i="1" s="1"/>
  <c r="E314" i="1"/>
  <c r="D314" i="1"/>
  <c r="F314" i="1" s="1"/>
  <c r="A315" i="1"/>
  <c r="B314" i="1"/>
  <c r="H314" i="1" l="1"/>
  <c r="G314" i="1" s="1"/>
  <c r="I314" i="1" s="1"/>
  <c r="C315" i="1" s="1"/>
  <c r="A316" i="1"/>
  <c r="E315" i="1"/>
  <c r="D315" i="1"/>
  <c r="F315" i="1" s="1"/>
  <c r="B315" i="1"/>
  <c r="H315" i="1" l="1"/>
  <c r="G315" i="1" s="1"/>
  <c r="I315" i="1" s="1"/>
  <c r="C316" i="1" s="1"/>
  <c r="D316" i="1"/>
  <c r="B316" i="1"/>
  <c r="A317" i="1"/>
  <c r="E316" i="1"/>
  <c r="F316" i="1" s="1"/>
  <c r="H316" i="1" l="1"/>
  <c r="G316" i="1" s="1"/>
  <c r="I316" i="1" s="1"/>
  <c r="C317" i="1" s="1"/>
  <c r="A318" i="1"/>
  <c r="E317" i="1"/>
  <c r="D317" i="1"/>
  <c r="F317" i="1" s="1"/>
  <c r="B317" i="1"/>
  <c r="H317" i="1" l="1"/>
  <c r="G317" i="1" s="1"/>
  <c r="I317" i="1" s="1"/>
  <c r="C318" i="1" s="1"/>
  <c r="E318" i="1"/>
  <c r="B318" i="1"/>
  <c r="A319" i="1"/>
  <c r="D318" i="1"/>
  <c r="F318" i="1" s="1"/>
  <c r="H318" i="1" l="1"/>
  <c r="G318" i="1" s="1"/>
  <c r="I318" i="1" s="1"/>
  <c r="C319" i="1" s="1"/>
  <c r="E319" i="1"/>
  <c r="A320" i="1"/>
  <c r="D319" i="1"/>
  <c r="B319" i="1"/>
  <c r="F319" i="1" l="1"/>
  <c r="H319" i="1"/>
  <c r="B320" i="1"/>
  <c r="A321" i="1"/>
  <c r="D320" i="1"/>
  <c r="E320" i="1"/>
  <c r="G319" i="1" l="1"/>
  <c r="I319" i="1" s="1"/>
  <c r="C320" i="1" s="1"/>
  <c r="H320" i="1" s="1"/>
  <c r="G320" i="1" s="1"/>
  <c r="I320" i="1" s="1"/>
  <c r="C321" i="1" s="1"/>
  <c r="F320" i="1"/>
  <c r="B321" i="1"/>
  <c r="A322" i="1"/>
  <c r="E321" i="1"/>
  <c r="D321" i="1"/>
  <c r="F321" i="1" l="1"/>
  <c r="B322" i="1"/>
  <c r="A323" i="1"/>
  <c r="E322" i="1"/>
  <c r="D322" i="1"/>
  <c r="F322" i="1" s="1"/>
  <c r="H321" i="1"/>
  <c r="G321" i="1" s="1"/>
  <c r="I321" i="1" s="1"/>
  <c r="C322" i="1" s="1"/>
  <c r="H322" i="1" l="1"/>
  <c r="G322" i="1" s="1"/>
  <c r="I322" i="1" s="1"/>
  <c r="C323" i="1" s="1"/>
  <c r="B323" i="1"/>
  <c r="A324" i="1"/>
  <c r="D323" i="1"/>
  <c r="E323" i="1"/>
  <c r="F323" i="1"/>
  <c r="H323" i="1" l="1"/>
  <c r="G323" i="1" s="1"/>
  <c r="I323" i="1" s="1"/>
  <c r="C324" i="1" s="1"/>
  <c r="B324" i="1"/>
  <c r="A325" i="1"/>
  <c r="D324" i="1"/>
  <c r="E324" i="1"/>
  <c r="F324" i="1"/>
  <c r="H324" i="1" l="1"/>
  <c r="G324" i="1" s="1"/>
  <c r="I324" i="1" s="1"/>
  <c r="C325" i="1" s="1"/>
  <c r="B325" i="1"/>
  <c r="E325" i="1"/>
  <c r="A326" i="1"/>
  <c r="D325" i="1"/>
  <c r="F325" i="1" s="1"/>
  <c r="H325" i="1" l="1"/>
  <c r="G325" i="1" s="1"/>
  <c r="I325" i="1" s="1"/>
  <c r="C326" i="1" s="1"/>
  <c r="B326" i="1"/>
  <c r="A327" i="1"/>
  <c r="D326" i="1"/>
  <c r="E326" i="1"/>
  <c r="F326" i="1" l="1"/>
  <c r="H326" i="1"/>
  <c r="B327" i="1"/>
  <c r="A328" i="1"/>
  <c r="E327" i="1"/>
  <c r="F327" i="1" s="1"/>
  <c r="D327" i="1"/>
  <c r="G326" i="1" l="1"/>
  <c r="I326" i="1" s="1"/>
  <c r="C327" i="1" s="1"/>
  <c r="H327" i="1" s="1"/>
  <c r="G327" i="1" s="1"/>
  <c r="I327" i="1" s="1"/>
  <c r="C328" i="1" s="1"/>
  <c r="E328" i="1"/>
  <c r="D328" i="1"/>
  <c r="B328" i="1"/>
  <c r="A329" i="1"/>
  <c r="F328" i="1" l="1"/>
  <c r="H328" i="1"/>
  <c r="B329" i="1"/>
  <c r="A330" i="1"/>
  <c r="E329" i="1"/>
  <c r="D329" i="1"/>
  <c r="G328" i="1" l="1"/>
  <c r="I328" i="1" s="1"/>
  <c r="C329" i="1" s="1"/>
  <c r="H329" i="1" s="1"/>
  <c r="G329" i="1" s="1"/>
  <c r="I329" i="1" s="1"/>
  <c r="C330" i="1" s="1"/>
  <c r="F329" i="1"/>
  <c r="D330" i="1"/>
  <c r="B330" i="1"/>
  <c r="E330" i="1"/>
  <c r="A331" i="1"/>
  <c r="F330" i="1" l="1"/>
  <c r="H330" i="1"/>
  <c r="G330" i="1" s="1"/>
  <c r="I330" i="1" s="1"/>
  <c r="C331" i="1" s="1"/>
  <c r="B331" i="1"/>
  <c r="A332" i="1"/>
  <c r="E331" i="1"/>
  <c r="D331" i="1"/>
  <c r="F331" i="1" l="1"/>
  <c r="H331" i="1"/>
  <c r="G331" i="1" s="1"/>
  <c r="I331" i="1" s="1"/>
  <c r="C332" i="1" s="1"/>
  <c r="B332" i="1"/>
  <c r="A333" i="1"/>
  <c r="D332" i="1"/>
  <c r="E332" i="1"/>
  <c r="F332" i="1" l="1"/>
  <c r="G332" i="1" s="1"/>
  <c r="I332" i="1" s="1"/>
  <c r="C333" i="1" s="1"/>
  <c r="H332" i="1"/>
  <c r="B333" i="1"/>
  <c r="A334" i="1"/>
  <c r="F333" i="1"/>
  <c r="D333" i="1"/>
  <c r="E333" i="1"/>
  <c r="H333" i="1" l="1"/>
  <c r="G333" i="1" s="1"/>
  <c r="I333" i="1" s="1"/>
  <c r="C334" i="1" s="1"/>
  <c r="E334" i="1"/>
  <c r="D334" i="1"/>
  <c r="F334" i="1" s="1"/>
  <c r="B334" i="1"/>
  <c r="A335" i="1"/>
  <c r="H334" i="1" l="1"/>
  <c r="G334" i="1" s="1"/>
  <c r="I334" i="1" s="1"/>
  <c r="C335" i="1" s="1"/>
  <c r="B335" i="1"/>
  <c r="A336" i="1"/>
  <c r="E335" i="1"/>
  <c r="D335" i="1"/>
  <c r="F335" i="1"/>
  <c r="H335" i="1" l="1"/>
  <c r="G335" i="1" s="1"/>
  <c r="I335" i="1" s="1"/>
  <c r="C336" i="1" s="1"/>
  <c r="D336" i="1"/>
  <c r="E336" i="1"/>
  <c r="A337" i="1"/>
  <c r="B336" i="1"/>
  <c r="F336" i="1" l="1"/>
  <c r="H336" i="1"/>
  <c r="A338" i="1"/>
  <c r="E337" i="1"/>
  <c r="D337" i="1"/>
  <c r="B337" i="1"/>
  <c r="G336" i="1" l="1"/>
  <c r="I336" i="1" s="1"/>
  <c r="C337" i="1" s="1"/>
  <c r="H337" i="1" s="1"/>
  <c r="G337" i="1" s="1"/>
  <c r="I337" i="1" s="1"/>
  <c r="C338" i="1" s="1"/>
  <c r="F337" i="1"/>
  <c r="A339" i="1"/>
  <c r="D338" i="1"/>
  <c r="E338" i="1"/>
  <c r="B338" i="1"/>
  <c r="F338" i="1" l="1"/>
  <c r="H338" i="1"/>
  <c r="G338" i="1" s="1"/>
  <c r="I338" i="1" s="1"/>
  <c r="C339" i="1" s="1"/>
  <c r="E339" i="1"/>
  <c r="A340" i="1"/>
  <c r="D339" i="1"/>
  <c r="F339" i="1" s="1"/>
  <c r="B339" i="1"/>
  <c r="H339" i="1" l="1"/>
  <c r="G339" i="1" s="1"/>
  <c r="I339" i="1" s="1"/>
  <c r="C340" i="1" s="1"/>
  <c r="B340" i="1"/>
  <c r="A341" i="1"/>
  <c r="D340" i="1"/>
  <c r="E340" i="1"/>
  <c r="F340" i="1" l="1"/>
  <c r="H340" i="1"/>
  <c r="G340" i="1" s="1"/>
  <c r="I340" i="1" s="1"/>
  <c r="C341" i="1" s="1"/>
  <c r="B341" i="1"/>
  <c r="A342" i="1"/>
  <c r="E341" i="1"/>
  <c r="D341" i="1"/>
  <c r="F341" i="1" s="1"/>
  <c r="H341" i="1" l="1"/>
  <c r="G341" i="1" s="1"/>
  <c r="I341" i="1" s="1"/>
  <c r="C342" i="1" s="1"/>
  <c r="E342" i="1"/>
  <c r="B342" i="1"/>
  <c r="A343" i="1"/>
  <c r="D342" i="1"/>
  <c r="F342" i="1" l="1"/>
  <c r="H342" i="1"/>
  <c r="G342" i="1" s="1"/>
  <c r="I342" i="1" s="1"/>
  <c r="C343" i="1" s="1"/>
  <c r="B343" i="1"/>
  <c r="A344" i="1"/>
  <c r="E343" i="1"/>
  <c r="D343" i="1"/>
  <c r="F343" i="1" l="1"/>
  <c r="H343" i="1"/>
  <c r="G343" i="1" s="1"/>
  <c r="I343" i="1" s="1"/>
  <c r="C344" i="1" s="1"/>
  <c r="D344" i="1"/>
  <c r="F344" i="1" s="1"/>
  <c r="E344" i="1"/>
  <c r="B344" i="1"/>
  <c r="A345" i="1"/>
  <c r="H344" i="1" l="1"/>
  <c r="G344" i="1" s="1"/>
  <c r="I344" i="1" s="1"/>
  <c r="C345" i="1" s="1"/>
  <c r="B345" i="1"/>
  <c r="A346" i="1"/>
  <c r="D345" i="1"/>
  <c r="E345" i="1"/>
  <c r="F345" i="1" l="1"/>
  <c r="H345" i="1"/>
  <c r="D346" i="1"/>
  <c r="E346" i="1"/>
  <c r="B346" i="1"/>
  <c r="A347" i="1"/>
  <c r="G345" i="1" l="1"/>
  <c r="I345" i="1" s="1"/>
  <c r="C346" i="1" s="1"/>
  <c r="H346" i="1" s="1"/>
  <c r="G346" i="1" s="1"/>
  <c r="I346" i="1" s="1"/>
  <c r="C347" i="1" s="1"/>
  <c r="F346" i="1"/>
  <c r="A348" i="1"/>
  <c r="E347" i="1"/>
  <c r="F347" i="1" s="1"/>
  <c r="D347" i="1"/>
  <c r="B347" i="1"/>
  <c r="H347" i="1" l="1"/>
  <c r="G347" i="1" s="1"/>
  <c r="I347" i="1" s="1"/>
  <c r="C348" i="1" s="1"/>
  <c r="E348" i="1"/>
  <c r="B348" i="1"/>
  <c r="A349" i="1"/>
  <c r="D348" i="1"/>
  <c r="F348" i="1" s="1"/>
  <c r="H348" i="1" l="1"/>
  <c r="G348" i="1" s="1"/>
  <c r="I348" i="1" s="1"/>
  <c r="C349" i="1" s="1"/>
  <c r="B349" i="1"/>
  <c r="A350" i="1"/>
  <c r="D349" i="1"/>
  <c r="E349" i="1"/>
  <c r="F349" i="1" s="1"/>
  <c r="H349" i="1" l="1"/>
  <c r="G349" i="1" s="1"/>
  <c r="I349" i="1" s="1"/>
  <c r="C350" i="1" s="1"/>
  <c r="E350" i="1"/>
  <c r="B350" i="1"/>
  <c r="A351" i="1"/>
  <c r="D350" i="1"/>
  <c r="F350" i="1" l="1"/>
  <c r="H350" i="1"/>
  <c r="B351" i="1"/>
  <c r="A352" i="1"/>
  <c r="E351" i="1"/>
  <c r="D351" i="1"/>
  <c r="F351" i="1" s="1"/>
  <c r="G350" i="1" l="1"/>
  <c r="I350" i="1" s="1"/>
  <c r="C351" i="1" s="1"/>
  <c r="H351" i="1" s="1"/>
  <c r="G351" i="1" s="1"/>
  <c r="I351" i="1" s="1"/>
  <c r="C352" i="1" s="1"/>
  <c r="E352" i="1"/>
  <c r="D352" i="1"/>
  <c r="A353" i="1"/>
  <c r="B352" i="1"/>
  <c r="F352" i="1" l="1"/>
  <c r="H352" i="1"/>
  <c r="B353" i="1"/>
  <c r="A354" i="1"/>
  <c r="D353" i="1"/>
  <c r="E353" i="1"/>
  <c r="F353" i="1" s="1"/>
  <c r="G352" i="1" l="1"/>
  <c r="I352" i="1" s="1"/>
  <c r="C353" i="1" s="1"/>
  <c r="H353" i="1" s="1"/>
  <c r="G353" i="1" s="1"/>
  <c r="I353" i="1" s="1"/>
  <c r="C354" i="1" s="1"/>
  <c r="D354" i="1"/>
  <c r="B354" i="1"/>
  <c r="A355" i="1"/>
  <c r="E354" i="1"/>
  <c r="F354" i="1" l="1"/>
  <c r="H354" i="1"/>
  <c r="G354" i="1" s="1"/>
  <c r="I354" i="1" s="1"/>
  <c r="C355" i="1" s="1"/>
  <c r="B355" i="1"/>
  <c r="A356" i="1"/>
  <c r="E355" i="1"/>
  <c r="D355" i="1"/>
  <c r="F355" i="1" s="1"/>
  <c r="H355" i="1" l="1"/>
  <c r="G355" i="1" s="1"/>
  <c r="I355" i="1" s="1"/>
  <c r="C356" i="1" s="1"/>
  <c r="D356" i="1"/>
  <c r="E356" i="1"/>
  <c r="F356" i="1" s="1"/>
  <c r="B356" i="1"/>
  <c r="A357" i="1"/>
  <c r="H356" i="1" l="1"/>
  <c r="G356" i="1" s="1"/>
  <c r="I356" i="1" s="1"/>
  <c r="C357" i="1" s="1"/>
  <c r="B357" i="1"/>
  <c r="E357" i="1"/>
  <c r="A358" i="1"/>
  <c r="D357" i="1"/>
  <c r="F357" i="1" l="1"/>
  <c r="H357" i="1"/>
  <c r="G357" i="1" s="1"/>
  <c r="I357" i="1" s="1"/>
  <c r="C358" i="1" s="1"/>
  <c r="B358" i="1"/>
  <c r="A359" i="1"/>
  <c r="D358" i="1"/>
  <c r="E358" i="1"/>
  <c r="F358" i="1" l="1"/>
  <c r="H358" i="1"/>
  <c r="G358" i="1"/>
  <c r="I358" i="1" s="1"/>
  <c r="C359" i="1" s="1"/>
  <c r="B359" i="1"/>
  <c r="A360" i="1"/>
  <c r="E359" i="1"/>
  <c r="D359" i="1"/>
  <c r="F359" i="1" s="1"/>
  <c r="H359" i="1" l="1"/>
  <c r="G359" i="1" s="1"/>
  <c r="I359" i="1" s="1"/>
  <c r="C360" i="1" s="1"/>
  <c r="B360" i="1"/>
  <c r="A361" i="1"/>
  <c r="D360" i="1"/>
  <c r="E360" i="1"/>
  <c r="F360" i="1" l="1"/>
  <c r="H360" i="1"/>
  <c r="B361" i="1"/>
  <c r="A362" i="1"/>
  <c r="E361" i="1"/>
  <c r="F361" i="1" s="1"/>
  <c r="D361" i="1"/>
  <c r="G360" i="1" l="1"/>
  <c r="I360" i="1" s="1"/>
  <c r="C361" i="1" s="1"/>
  <c r="H361" i="1" s="1"/>
  <c r="G361" i="1" s="1"/>
  <c r="D362" i="1"/>
  <c r="E362" i="1"/>
  <c r="B362" i="1"/>
  <c r="A363" i="1"/>
  <c r="I361" i="1" l="1"/>
  <c r="C362" i="1" s="1"/>
  <c r="H362" i="1" s="1"/>
  <c r="F362" i="1"/>
  <c r="A364" i="1"/>
  <c r="D363" i="1"/>
  <c r="E363" i="1"/>
  <c r="B363" i="1"/>
  <c r="G362" i="1" l="1"/>
  <c r="I362" i="1" s="1"/>
  <c r="C363" i="1" s="1"/>
  <c r="H363" i="1" s="1"/>
  <c r="F363" i="1"/>
  <c r="E364" i="1"/>
  <c r="B364" i="1"/>
  <c r="A365" i="1"/>
  <c r="D364" i="1"/>
  <c r="F364" i="1" s="1"/>
  <c r="G363" i="1" l="1"/>
  <c r="I363" i="1" s="1"/>
  <c r="C364" i="1" s="1"/>
  <c r="H364" i="1" s="1"/>
  <c r="G364" i="1" s="1"/>
  <c r="I364" i="1" s="1"/>
  <c r="C365" i="1" s="1"/>
  <c r="H365" i="1" s="1"/>
  <c r="G365" i="1" s="1"/>
  <c r="B365" i="1"/>
  <c r="A366" i="1"/>
  <c r="E365" i="1"/>
  <c r="D365" i="1"/>
  <c r="F365" i="1" s="1"/>
  <c r="I365" i="1" l="1"/>
  <c r="E366" i="1"/>
  <c r="B366" i="1"/>
  <c r="A367" i="1"/>
  <c r="C366" i="1"/>
  <c r="H366" i="1" s="1"/>
  <c r="D366" i="1"/>
  <c r="F366" i="1" s="1"/>
  <c r="G366" i="1" l="1"/>
  <c r="B367" i="1"/>
  <c r="A368" i="1"/>
  <c r="D367" i="1"/>
  <c r="E367" i="1"/>
  <c r="F367" i="1" s="1"/>
  <c r="I366" i="1"/>
  <c r="C367" i="1" s="1"/>
  <c r="H367" i="1" l="1"/>
  <c r="G367" i="1" s="1"/>
  <c r="I367" i="1" s="1"/>
  <c r="C368" i="1" s="1"/>
  <c r="D368" i="1"/>
  <c r="E368" i="1"/>
  <c r="F368" i="1" s="1"/>
  <c r="A369" i="1"/>
  <c r="B368" i="1"/>
  <c r="H368" i="1" l="1"/>
  <c r="G368" i="1" s="1"/>
  <c r="I368" i="1" s="1"/>
  <c r="C369" i="1" s="1"/>
  <c r="A370" i="1"/>
  <c r="D369" i="1"/>
  <c r="E369" i="1"/>
  <c r="B369" i="1"/>
  <c r="F369" i="1" l="1"/>
  <c r="H369" i="1"/>
  <c r="G369" i="1" s="1"/>
  <c r="I369" i="1" s="1"/>
  <c r="C370" i="1" s="1"/>
  <c r="D370" i="1"/>
  <c r="F370" i="1" s="1"/>
  <c r="B370" i="1"/>
  <c r="A371" i="1"/>
  <c r="E370" i="1"/>
  <c r="H370" i="1" l="1"/>
  <c r="G370" i="1" s="1"/>
  <c r="I370" i="1" s="1"/>
  <c r="C371" i="1" s="1"/>
  <c r="A372" i="1"/>
  <c r="E371" i="1"/>
  <c r="D371" i="1"/>
  <c r="B371" i="1"/>
  <c r="F371" i="1" l="1"/>
  <c r="H371" i="1"/>
  <c r="D372" i="1"/>
  <c r="E372" i="1"/>
  <c r="B372" i="1"/>
  <c r="A373" i="1"/>
  <c r="F372" i="1"/>
  <c r="G371" i="1" l="1"/>
  <c r="I371" i="1" s="1"/>
  <c r="C372" i="1" s="1"/>
  <c r="H372" i="1" s="1"/>
  <c r="G372" i="1" s="1"/>
  <c r="I372" i="1" s="1"/>
  <c r="C373" i="1" s="1"/>
  <c r="E373" i="1"/>
  <c r="A374" i="1"/>
  <c r="D373" i="1"/>
  <c r="B373" i="1"/>
  <c r="F373" i="1" l="1"/>
  <c r="H373" i="1"/>
  <c r="G373" i="1" s="1"/>
  <c r="I373" i="1" s="1"/>
  <c r="C374" i="1" s="1"/>
  <c r="B374" i="1"/>
  <c r="A375" i="1"/>
  <c r="D374" i="1"/>
  <c r="E374" i="1"/>
  <c r="F374" i="1" l="1"/>
  <c r="H374" i="1"/>
  <c r="G374" i="1" s="1"/>
  <c r="I374" i="1" s="1"/>
  <c r="C375" i="1" s="1"/>
  <c r="B375" i="1"/>
  <c r="A376" i="1"/>
  <c r="E375" i="1"/>
  <c r="D375" i="1"/>
  <c r="F375" i="1" l="1"/>
  <c r="H375" i="1"/>
  <c r="G375" i="1" s="1"/>
  <c r="I375" i="1" s="1"/>
  <c r="C376" i="1" s="1"/>
  <c r="B376" i="1"/>
  <c r="A377" i="1"/>
  <c r="D376" i="1"/>
  <c r="E376" i="1"/>
  <c r="F376" i="1" l="1"/>
  <c r="H376" i="1"/>
  <c r="G376" i="1" s="1"/>
  <c r="I376" i="1" s="1"/>
  <c r="C377" i="1" s="1"/>
  <c r="B377" i="1"/>
  <c r="E377" i="1"/>
  <c r="D377" i="1"/>
  <c r="F377" i="1" s="1"/>
  <c r="D15" i="1" l="1"/>
  <c r="D14" i="1"/>
  <c r="H377" i="1"/>
  <c r="G377" i="1" s="1"/>
  <c r="I377" i="1" s="1"/>
  <c r="D13" i="1" s="1"/>
</calcChain>
</file>

<file path=xl/sharedStrings.xml><?xml version="1.0" encoding="utf-8"?>
<sst xmlns="http://schemas.openxmlformats.org/spreadsheetml/2006/main" count="25" uniqueCount="25">
  <si>
    <t>Kreditberechnung mit Sondertilgungen</t>
  </si>
  <si>
    <t>Darlehensbetrag</t>
  </si>
  <si>
    <t>Zinssatz p.a.</t>
  </si>
  <si>
    <t>Laufzeit in Jahren</t>
  </si>
  <si>
    <t>Auszahlungstermin</t>
  </si>
  <si>
    <t>Optionale monatl. Sondertilgung</t>
  </si>
  <si>
    <t>Werte eingeben</t>
  </si>
  <si>
    <t>Anweisungen</t>
  </si>
  <si>
    <t>Muss zwischen 1 und 30 Jahren liegen.</t>
  </si>
  <si>
    <t>Planmässige monatliche Annuität</t>
  </si>
  <si>
    <t>Anzahl planmässiger Zahlungen</t>
  </si>
  <si>
    <t>Anzahl tatsächlicher Zahlungen</t>
  </si>
  <si>
    <t>Sondertilgung gesamt</t>
  </si>
  <si>
    <t>Zinsen gesamt</t>
  </si>
  <si>
    <t>Nr.</t>
  </si>
  <si>
    <t>Zahlungs-datum</t>
  </si>
  <si>
    <t>Restschuld zu Monatsbeginn</t>
  </si>
  <si>
    <t>Annuität</t>
  </si>
  <si>
    <t>Sondertilgung</t>
  </si>
  <si>
    <t>Zahlung Gesamt-betrag</t>
  </si>
  <si>
    <t>Tilgung</t>
  </si>
  <si>
    <t>Zinsen</t>
  </si>
  <si>
    <t>Restschuld zu Monatsende</t>
  </si>
  <si>
    <t>Sie können weitere Sondertilgungen direkt in der Tabelle</t>
  </si>
  <si>
    <t>eingeben.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</si>
</sst>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\(&quot;$&quot;#,##0.00\)"/>
    <numFmt numFmtId="165" formatCode="_(&quot;$&quot;* #,##0.00_);_(&quot;$&quot;* \(#,##0.00\);_(&quot;$&quot;* &quot;-&quot;??_);_(@_)"/>
    <numFmt numFmtId="166" formatCode="[$€-2]\ #,##0.00"/>
  </numFmts>
  <fonts count="8" x14ac:knownFonts="1">
    <font>
      <sz val="10"/>
      <name val="Arial"/>
    </font>
    <font>
      <sz val="10"/>
      <name val="Arial"/>
    </font>
    <font>
      <sz val="10"/>
      <name val="Century Gothic"/>
      <family val="2"/>
    </font>
    <font>
      <b/>
      <sz val="10"/>
      <name val="Century Gothic"/>
      <family val="2"/>
    </font>
    <font>
      <sz val="10"/>
      <color indexed="23"/>
      <name val="Century Gothic"/>
      <family val="2"/>
    </font>
    <font>
      <sz val="18"/>
      <color indexed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64" fontId="4" fillId="0" borderId="0" xfId="0" applyNumberFormat="1" applyFont="1" applyFill="1" applyBorder="1" applyAlignment="1">
      <alignment horizontal="left"/>
    </xf>
    <xf numFmtId="10" fontId="2" fillId="2" borderId="0" xfId="0" applyNumberFormat="1" applyFont="1" applyFill="1" applyBorder="1" applyAlignment="1">
      <alignment horizontal="right"/>
    </xf>
    <xf numFmtId="1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14" fontId="2" fillId="2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165" fontId="2" fillId="0" borderId="0" xfId="1" applyFont="1" applyFill="1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3" fillId="0" borderId="1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left"/>
    </xf>
    <xf numFmtId="10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2" fillId="0" borderId="2" xfId="0" applyFont="1" applyBorder="1" applyAlignment="1">
      <alignment horizontal="left"/>
    </xf>
    <xf numFmtId="0" fontId="6" fillId="0" borderId="0" xfId="0" applyFont="1" applyAlignment="1">
      <alignment vertical="top"/>
    </xf>
    <xf numFmtId="0" fontId="3" fillId="0" borderId="3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right"/>
    </xf>
    <xf numFmtId="166" fontId="2" fillId="2" borderId="0" xfId="0" applyNumberFormat="1" applyFont="1" applyFill="1" applyBorder="1" applyAlignment="1">
      <alignment horizontal="right" vertical="top"/>
    </xf>
    <xf numFmtId="166" fontId="2" fillId="0" borderId="0" xfId="1" applyNumberFormat="1" applyFont="1" applyFill="1" applyBorder="1" applyAlignment="1">
      <alignment horizontal="right"/>
    </xf>
    <xf numFmtId="166" fontId="4" fillId="0" borderId="0" xfId="1" applyNumberFormat="1" applyFont="1" applyFill="1" applyBorder="1" applyAlignment="1">
      <alignment horizontal="center"/>
    </xf>
    <xf numFmtId="166" fontId="4" fillId="2" borderId="0" xfId="1" applyNumberFormat="1" applyFont="1" applyFill="1" applyBorder="1" applyAlignment="1">
      <alignment horizont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2" xfId="0" applyFont="1" applyBorder="1" applyAlignment="1">
      <alignment vertical="top" wrapText="1"/>
    </xf>
  </cellXfs>
  <cellStyles count="2">
    <cellStyle name="Normál" xfId="0" builtinId="0"/>
    <cellStyle name="Pénznem" xfId="1" builtinId="4"/>
  </cellStyles>
  <dxfs count="2">
    <dxf>
      <border>
        <left/>
        <right/>
        <top/>
        <bottom style="thin">
          <color indexed="22"/>
        </bottom>
      </border>
    </dxf>
    <dxf>
      <font>
        <color theme="9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FE1E2"/>
      <rgbColor rgb="00FDF1DF"/>
      <rgbColor rgb="00FFC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L402"/>
  <sheetViews>
    <sheetView showGridLines="0" tabSelected="1" zoomScaleNormal="100" workbookViewId="0">
      <selection activeCell="H19" sqref="H19"/>
    </sheetView>
  </sheetViews>
  <sheetFormatPr defaultColWidth="9.140625" defaultRowHeight="13.5" x14ac:dyDescent="0.25"/>
  <cols>
    <col min="1" max="1" width="5.28515625" style="2" customWidth="1"/>
    <col min="2" max="9" width="18.7109375" style="2" customWidth="1"/>
    <col min="10" max="10" width="6.140625" style="2" customWidth="1"/>
    <col min="11" max="11" width="9.140625" style="1"/>
    <col min="12" max="12" width="15.28515625" style="1" customWidth="1"/>
    <col min="13" max="16384" width="9.140625" style="1"/>
  </cols>
  <sheetData>
    <row r="1" spans="1:12" ht="33" customHeight="1" x14ac:dyDescent="0.35">
      <c r="A1" s="24" t="s">
        <v>0</v>
      </c>
      <c r="B1" s="5"/>
      <c r="C1" s="5"/>
      <c r="D1" s="5"/>
      <c r="E1" s="5"/>
      <c r="F1" s="5"/>
      <c r="G1" s="5"/>
      <c r="H1" s="5"/>
      <c r="I1" s="5"/>
    </row>
    <row r="2" spans="1:12" ht="12.75" customHeight="1" thickBot="1" x14ac:dyDescent="0.3">
      <c r="A2" s="5"/>
      <c r="B2" s="5"/>
      <c r="C2" s="5"/>
      <c r="D2" s="28"/>
      <c r="E2" s="5"/>
      <c r="F2" s="28"/>
      <c r="G2" s="5"/>
      <c r="H2" s="5"/>
      <c r="I2" s="5"/>
    </row>
    <row r="3" spans="1:12" ht="19.5" customHeight="1" x14ac:dyDescent="0.25">
      <c r="A3" s="3"/>
      <c r="B3" s="3"/>
      <c r="C3" s="3"/>
      <c r="D3" s="26" t="s">
        <v>6</v>
      </c>
      <c r="E3" s="3"/>
      <c r="F3" s="26" t="s">
        <v>7</v>
      </c>
      <c r="G3" s="17"/>
      <c r="H3" s="3"/>
      <c r="I3" s="3"/>
      <c r="J3" s="4"/>
    </row>
    <row r="4" spans="1:12" x14ac:dyDescent="0.25">
      <c r="A4" s="25" t="s">
        <v>1</v>
      </c>
      <c r="B4" s="5"/>
      <c r="C4" s="5"/>
      <c r="D4" s="33">
        <v>100</v>
      </c>
      <c r="E4" s="5"/>
      <c r="F4" s="6"/>
      <c r="G4" s="18"/>
      <c r="H4" s="5"/>
      <c r="I4" s="5"/>
      <c r="J4" s="4"/>
    </row>
    <row r="5" spans="1:12" x14ac:dyDescent="0.25">
      <c r="A5" s="25" t="s">
        <v>2</v>
      </c>
      <c r="B5" s="5"/>
      <c r="C5" s="5"/>
      <c r="D5" s="7">
        <v>0.02</v>
      </c>
      <c r="E5" s="5"/>
      <c r="F5" s="8"/>
      <c r="G5" s="19"/>
      <c r="H5" s="5"/>
      <c r="I5" s="4"/>
      <c r="J5" s="4"/>
    </row>
    <row r="6" spans="1:12" x14ac:dyDescent="0.25">
      <c r="A6" s="25" t="s">
        <v>3</v>
      </c>
      <c r="B6" s="5"/>
      <c r="C6" s="5"/>
      <c r="D6" s="10">
        <v>5</v>
      </c>
      <c r="E6" s="5"/>
      <c r="F6" s="27" t="s">
        <v>8</v>
      </c>
      <c r="G6" s="20"/>
      <c r="H6" s="5"/>
      <c r="I6" s="4"/>
      <c r="J6" s="4"/>
    </row>
    <row r="7" spans="1:12" x14ac:dyDescent="0.25">
      <c r="A7" s="25" t="s">
        <v>4</v>
      </c>
      <c r="B7" s="5"/>
      <c r="C7" s="5"/>
      <c r="D7" s="12">
        <v>44197</v>
      </c>
      <c r="E7" s="5"/>
      <c r="F7" s="11"/>
      <c r="G7" s="20"/>
      <c r="H7" s="5"/>
      <c r="I7" s="4"/>
      <c r="J7" s="4"/>
    </row>
    <row r="8" spans="1:12" ht="13.5" customHeight="1" x14ac:dyDescent="0.25">
      <c r="A8" s="29" t="s">
        <v>5</v>
      </c>
      <c r="B8" s="5"/>
      <c r="C8" s="5"/>
      <c r="D8" s="34"/>
      <c r="E8" s="5"/>
      <c r="F8" s="38" t="s">
        <v>23</v>
      </c>
      <c r="G8" s="39"/>
      <c r="H8" s="39"/>
      <c r="I8" s="39"/>
      <c r="J8" s="4"/>
    </row>
    <row r="9" spans="1:12" ht="14.25" thickBot="1" x14ac:dyDescent="0.3">
      <c r="A9" s="5"/>
      <c r="B9" s="5"/>
      <c r="C9" s="5"/>
      <c r="D9" s="21"/>
      <c r="E9" s="5"/>
      <c r="F9" s="40" t="s">
        <v>24</v>
      </c>
      <c r="G9" s="40"/>
      <c r="H9" s="40"/>
      <c r="I9" s="40"/>
      <c r="J9" s="4"/>
    </row>
    <row r="10" spans="1:12" x14ac:dyDescent="0.25">
      <c r="A10" s="3"/>
      <c r="B10" s="3"/>
      <c r="C10" s="3"/>
      <c r="D10" s="3"/>
      <c r="E10" s="3"/>
      <c r="F10" s="3"/>
      <c r="G10" s="3"/>
      <c r="H10" s="3"/>
      <c r="I10" s="22"/>
      <c r="J10" s="4"/>
    </row>
    <row r="11" spans="1:12" x14ac:dyDescent="0.25">
      <c r="A11" s="25" t="s">
        <v>9</v>
      </c>
      <c r="B11" s="5"/>
      <c r="C11" s="5"/>
      <c r="D11" s="35">
        <f>IF(Values_Entered,-PMT(Interest_Rate/12,Loan_Years*12,Loan_Amount),"")</f>
        <v>1.7527760053244379</v>
      </c>
      <c r="E11" s="5"/>
      <c r="F11" s="18"/>
      <c r="G11" s="18"/>
      <c r="H11" s="5"/>
      <c r="I11" s="4"/>
      <c r="J11" s="4"/>
    </row>
    <row r="12" spans="1:12" ht="14.25" customHeight="1" x14ac:dyDescent="0.25">
      <c r="A12" s="25" t="s">
        <v>10</v>
      </c>
      <c r="B12" s="5"/>
      <c r="C12" s="5"/>
      <c r="D12" s="13">
        <f>IF(Values_Entered,Loan_Years*12,"")</f>
        <v>60</v>
      </c>
      <c r="E12" s="5"/>
      <c r="F12" s="18"/>
      <c r="G12" s="18"/>
      <c r="H12" s="5"/>
      <c r="I12" s="4"/>
      <c r="J12" s="4"/>
    </row>
    <row r="13" spans="1:12" x14ac:dyDescent="0.25">
      <c r="A13" s="25" t="s">
        <v>11</v>
      </c>
      <c r="B13" s="5"/>
      <c r="C13" s="5"/>
      <c r="D13" s="13">
        <f>IF(Values_Entered,Number_of_Payments,"")</f>
        <v>60</v>
      </c>
      <c r="E13" s="5"/>
      <c r="F13" s="23"/>
      <c r="G13" s="23"/>
      <c r="H13" s="5"/>
      <c r="I13" s="4"/>
      <c r="J13" s="4"/>
      <c r="L13" s="14"/>
    </row>
    <row r="14" spans="1:12" x14ac:dyDescent="0.25">
      <c r="A14" s="25" t="s">
        <v>12</v>
      </c>
      <c r="B14" s="5"/>
      <c r="C14" s="5"/>
      <c r="D14" s="35">
        <f>IF(Values_Entered,SUMIF(Beg_Bal,"&gt;0",Extra_Pay),"")</f>
        <v>0</v>
      </c>
      <c r="E14" s="5"/>
      <c r="F14" s="23"/>
      <c r="G14" s="23"/>
      <c r="H14" s="5"/>
      <c r="I14" s="4"/>
      <c r="J14" s="4"/>
    </row>
    <row r="15" spans="1:12" x14ac:dyDescent="0.25">
      <c r="A15" s="25" t="s">
        <v>13</v>
      </c>
      <c r="B15" s="5"/>
      <c r="C15" s="5"/>
      <c r="D15" s="35">
        <f>IF(Values_Entered,SUMIF(Beg_Bal,"&gt;0",Int),"")</f>
        <v>5.1665603194662815</v>
      </c>
      <c r="E15" s="5"/>
      <c r="F15" s="18"/>
      <c r="G15" s="18"/>
      <c r="H15" s="5"/>
      <c r="I15" s="4"/>
      <c r="J15" s="4"/>
    </row>
    <row r="16" spans="1:12" ht="14.25" thickBot="1" x14ac:dyDescent="0.3">
      <c r="A16" s="5"/>
      <c r="B16" s="5"/>
      <c r="C16" s="5"/>
      <c r="D16" s="5"/>
      <c r="E16" s="21"/>
      <c r="F16" s="21"/>
      <c r="G16" s="21"/>
      <c r="H16" s="5"/>
      <c r="I16" s="5"/>
      <c r="J16" s="4"/>
    </row>
    <row r="17" spans="1:11" s="15" customFormat="1" ht="42" customHeight="1" thickBot="1" x14ac:dyDescent="0.3">
      <c r="A17" s="30" t="s">
        <v>14</v>
      </c>
      <c r="B17" s="30" t="s">
        <v>15</v>
      </c>
      <c r="C17" s="30" t="s">
        <v>16</v>
      </c>
      <c r="D17" s="30" t="s">
        <v>17</v>
      </c>
      <c r="E17" s="30" t="s">
        <v>18</v>
      </c>
      <c r="F17" s="30" t="s">
        <v>19</v>
      </c>
      <c r="G17" s="30" t="s">
        <v>20</v>
      </c>
      <c r="H17" s="30" t="s">
        <v>21</v>
      </c>
      <c r="I17" s="30" t="s">
        <v>22</v>
      </c>
      <c r="J17" s="16"/>
    </row>
    <row r="18" spans="1:11" s="15" customFormat="1" x14ac:dyDescent="0.25">
      <c r="A18" s="31">
        <f>IF(Values_Entered,1,"")</f>
        <v>1</v>
      </c>
      <c r="B18" s="32">
        <f>IF(Pay_Num&lt;&gt;"",Loan_Start,"")</f>
        <v>44197</v>
      </c>
      <c r="C18" s="36">
        <f>IF(Values_Entered,Loan_Amount,"")</f>
        <v>100</v>
      </c>
      <c r="D18" s="36">
        <f>IF(Pay_Num&lt;&gt;"",Scheduled_Monthly_Payment,"")</f>
        <v>1.7527760053244379</v>
      </c>
      <c r="E18" s="37">
        <f>IF(Pay_Num&lt;&gt;"",Scheduled_Extra_Payments,"")</f>
        <v>0</v>
      </c>
      <c r="F18" s="36">
        <f>IF(Pay_Num&lt;&gt;"",Sched_Pay+Extra_Pay,"")</f>
        <v>1.7527760053244379</v>
      </c>
      <c r="G18" s="36">
        <f>IF(Pay_Num&lt;&gt;"",Total_Pay-Int,"")</f>
        <v>1.5861093386577712</v>
      </c>
      <c r="H18" s="36">
        <f>IF(Pay_Num&lt;&gt;"",Beg_Bal*Interest_Rate/12,"")</f>
        <v>0.16666666666666666</v>
      </c>
      <c r="I18" s="36">
        <f>IF(Pay_Num&lt;&gt;"",Beg_Bal-Princ,"")</f>
        <v>98.413890661342222</v>
      </c>
    </row>
    <row r="19" spans="1:11" s="15" customFormat="1" ht="12.75" customHeight="1" x14ac:dyDescent="0.25">
      <c r="A19" s="31">
        <f t="shared" ref="A19:A82" si="0">IF(Values_Entered,A18+1,"")</f>
        <v>2</v>
      </c>
      <c r="B19" s="32">
        <f t="shared" ref="B19:B82" si="1">IF(Pay_Num&lt;&gt;"",DATE(YEAR(B18),MONTH(B18)+1,DAY(B18)),"")</f>
        <v>44228</v>
      </c>
      <c r="C19" s="36">
        <f>IF(Pay_Num&lt;&gt;"",I18,"")</f>
        <v>98.413890661342222</v>
      </c>
      <c r="D19" s="36">
        <f>IF(Pay_Num&lt;&gt;"",Scheduled_Monthly_Payment,"")</f>
        <v>1.7527760053244379</v>
      </c>
      <c r="E19" s="37">
        <f t="shared" ref="E19:E82" si="2">IF(Pay_Num&lt;&gt;"",Scheduled_Extra_Payments,"")</f>
        <v>0</v>
      </c>
      <c r="F19" s="36">
        <f t="shared" ref="F19:F82" si="3">IF(Pay_Num&lt;&gt;"",Sched_Pay+Extra_Pay,"")</f>
        <v>1.7527760053244379</v>
      </c>
      <c r="G19" s="36">
        <f t="shared" ref="G19:G82" si="4">IF(Pay_Num&lt;&gt;"",Total_Pay-Int,"")</f>
        <v>1.5887528542222009</v>
      </c>
      <c r="H19" s="36">
        <f>IF(Pay_Num&lt;&gt;"",Beg_Bal*Interest_Rate/12,"")</f>
        <v>0.16402315110223706</v>
      </c>
      <c r="I19" s="36">
        <f t="shared" ref="I19:I82" si="5">IF(Pay_Num&lt;&gt;"",Beg_Bal-Princ,"")</f>
        <v>96.825137807120015</v>
      </c>
    </row>
    <row r="20" spans="1:11" s="15" customFormat="1" ht="12.75" customHeight="1" x14ac:dyDescent="0.25">
      <c r="A20" s="31">
        <f t="shared" si="0"/>
        <v>3</v>
      </c>
      <c r="B20" s="32">
        <f t="shared" si="1"/>
        <v>44256</v>
      </c>
      <c r="C20" s="36">
        <f t="shared" ref="C20:C83" si="6">IF(Pay_Num&lt;&gt;"",I19,"")</f>
        <v>96.825137807120015</v>
      </c>
      <c r="D20" s="36">
        <f t="shared" ref="D20:D83" si="7">IF(Pay_Num&lt;&gt;"",Scheduled_Monthly_Payment,"")</f>
        <v>1.7527760053244379</v>
      </c>
      <c r="E20" s="37">
        <f t="shared" si="2"/>
        <v>0</v>
      </c>
      <c r="F20" s="36">
        <f t="shared" si="3"/>
        <v>1.7527760053244379</v>
      </c>
      <c r="G20" s="36">
        <f t="shared" si="4"/>
        <v>1.5914007756459045</v>
      </c>
      <c r="H20" s="36">
        <f t="shared" ref="H20:H83" si="8">IF(Pay_Num&lt;&gt;"",Beg_Bal*Interest_Rate/12,"")</f>
        <v>0.16137522967853338</v>
      </c>
      <c r="I20" s="36">
        <f t="shared" si="5"/>
        <v>95.233737031474107</v>
      </c>
    </row>
    <row r="21" spans="1:11" s="15" customFormat="1" x14ac:dyDescent="0.25">
      <c r="A21" s="31">
        <f t="shared" si="0"/>
        <v>4</v>
      </c>
      <c r="B21" s="32">
        <f t="shared" si="1"/>
        <v>44287</v>
      </c>
      <c r="C21" s="36">
        <f t="shared" si="6"/>
        <v>95.233737031474107</v>
      </c>
      <c r="D21" s="36">
        <f t="shared" si="7"/>
        <v>1.7527760053244379</v>
      </c>
      <c r="E21" s="37">
        <f t="shared" si="2"/>
        <v>0</v>
      </c>
      <c r="F21" s="36">
        <f t="shared" si="3"/>
        <v>1.7527760053244379</v>
      </c>
      <c r="G21" s="36">
        <f t="shared" si="4"/>
        <v>1.594053110271981</v>
      </c>
      <c r="H21" s="36">
        <f t="shared" si="8"/>
        <v>0.15872289505245685</v>
      </c>
      <c r="I21" s="36">
        <f t="shared" si="5"/>
        <v>93.639683921202121</v>
      </c>
    </row>
    <row r="22" spans="1:11" s="15" customFormat="1" x14ac:dyDescent="0.25">
      <c r="A22" s="31">
        <f t="shared" si="0"/>
        <v>5</v>
      </c>
      <c r="B22" s="32">
        <f t="shared" si="1"/>
        <v>44317</v>
      </c>
      <c r="C22" s="36">
        <f t="shared" si="6"/>
        <v>93.639683921202121</v>
      </c>
      <c r="D22" s="36">
        <f t="shared" si="7"/>
        <v>1.7527760053244379</v>
      </c>
      <c r="E22" s="37">
        <f t="shared" si="2"/>
        <v>0</v>
      </c>
      <c r="F22" s="36">
        <f t="shared" si="3"/>
        <v>1.7527760053244379</v>
      </c>
      <c r="G22" s="36">
        <f t="shared" si="4"/>
        <v>1.5967098654557677</v>
      </c>
      <c r="H22" s="36">
        <f t="shared" si="8"/>
        <v>0.15606613986867021</v>
      </c>
      <c r="I22" s="36">
        <f t="shared" si="5"/>
        <v>92.042974055746356</v>
      </c>
    </row>
    <row r="23" spans="1:11" x14ac:dyDescent="0.25">
      <c r="A23" s="31">
        <f t="shared" si="0"/>
        <v>6</v>
      </c>
      <c r="B23" s="32">
        <f t="shared" si="1"/>
        <v>44348</v>
      </c>
      <c r="C23" s="36">
        <f>IF(Pay_Num&lt;&gt;"",I22,"")</f>
        <v>92.042974055746356</v>
      </c>
      <c r="D23" s="36">
        <f t="shared" si="7"/>
        <v>1.7527760053244379</v>
      </c>
      <c r="E23" s="37">
        <f t="shared" si="2"/>
        <v>0</v>
      </c>
      <c r="F23" s="36">
        <f t="shared" si="3"/>
        <v>1.7527760053244379</v>
      </c>
      <c r="G23" s="36">
        <f t="shared" si="4"/>
        <v>1.5993710485648607</v>
      </c>
      <c r="H23" s="36">
        <f t="shared" si="8"/>
        <v>0.15340495675957727</v>
      </c>
      <c r="I23" s="36">
        <f t="shared" si="5"/>
        <v>90.443603007181494</v>
      </c>
      <c r="J23" s="15"/>
      <c r="K23" s="15"/>
    </row>
    <row r="24" spans="1:11" x14ac:dyDescent="0.25">
      <c r="A24" s="31">
        <f t="shared" si="0"/>
        <v>7</v>
      </c>
      <c r="B24" s="32">
        <f t="shared" si="1"/>
        <v>44378</v>
      </c>
      <c r="C24" s="36">
        <f t="shared" si="6"/>
        <v>90.443603007181494</v>
      </c>
      <c r="D24" s="36">
        <f t="shared" si="7"/>
        <v>1.7527760053244379</v>
      </c>
      <c r="E24" s="37">
        <f t="shared" si="2"/>
        <v>0</v>
      </c>
      <c r="F24" s="36">
        <f t="shared" si="3"/>
        <v>1.7527760053244379</v>
      </c>
      <c r="G24" s="36">
        <f t="shared" si="4"/>
        <v>1.6020366669791355</v>
      </c>
      <c r="H24" s="36">
        <f t="shared" si="8"/>
        <v>0.15073933834530248</v>
      </c>
      <c r="I24" s="36">
        <f t="shared" si="5"/>
        <v>88.841566340202363</v>
      </c>
      <c r="J24" s="15"/>
      <c r="K24" s="15"/>
    </row>
    <row r="25" spans="1:11" x14ac:dyDescent="0.25">
      <c r="A25" s="31">
        <f t="shared" si="0"/>
        <v>8</v>
      </c>
      <c r="B25" s="32">
        <f t="shared" si="1"/>
        <v>44409</v>
      </c>
      <c r="C25" s="36">
        <f>IF(Pay_Num&lt;&gt;"",I24,"")</f>
        <v>88.841566340202363</v>
      </c>
      <c r="D25" s="36">
        <f t="shared" si="7"/>
        <v>1.7527760053244379</v>
      </c>
      <c r="E25" s="37">
        <f t="shared" si="2"/>
        <v>0</v>
      </c>
      <c r="F25" s="36">
        <f t="shared" si="3"/>
        <v>1.7527760053244379</v>
      </c>
      <c r="G25" s="36">
        <f t="shared" si="4"/>
        <v>1.6047067280907672</v>
      </c>
      <c r="H25" s="36">
        <f t="shared" si="8"/>
        <v>0.14806927723367061</v>
      </c>
      <c r="I25" s="36">
        <f t="shared" si="5"/>
        <v>87.236859612111601</v>
      </c>
      <c r="J25" s="15"/>
      <c r="K25" s="15"/>
    </row>
    <row r="26" spans="1:11" x14ac:dyDescent="0.25">
      <c r="A26" s="31">
        <f t="shared" si="0"/>
        <v>9</v>
      </c>
      <c r="B26" s="32">
        <f t="shared" si="1"/>
        <v>44440</v>
      </c>
      <c r="C26" s="36">
        <f t="shared" si="6"/>
        <v>87.236859612111601</v>
      </c>
      <c r="D26" s="36">
        <f t="shared" si="7"/>
        <v>1.7527760053244379</v>
      </c>
      <c r="E26" s="37">
        <f t="shared" si="2"/>
        <v>0</v>
      </c>
      <c r="F26" s="36">
        <f t="shared" si="3"/>
        <v>1.7527760053244379</v>
      </c>
      <c r="G26" s="36">
        <f>IF(Pay_Num&lt;&gt;"",Total_Pay-Int,"")</f>
        <v>1.6073812393042519</v>
      </c>
      <c r="H26" s="36">
        <f t="shared" si="8"/>
        <v>0.145394766020186</v>
      </c>
      <c r="I26" s="36">
        <f t="shared" si="5"/>
        <v>85.629478372807355</v>
      </c>
      <c r="J26" s="15"/>
      <c r="K26" s="15"/>
    </row>
    <row r="27" spans="1:11" x14ac:dyDescent="0.25">
      <c r="A27" s="31">
        <f t="shared" si="0"/>
        <v>10</v>
      </c>
      <c r="B27" s="32">
        <f t="shared" si="1"/>
        <v>44470</v>
      </c>
      <c r="C27" s="36">
        <f t="shared" si="6"/>
        <v>85.629478372807355</v>
      </c>
      <c r="D27" s="36">
        <f t="shared" si="7"/>
        <v>1.7527760053244379</v>
      </c>
      <c r="E27" s="37">
        <f t="shared" si="2"/>
        <v>0</v>
      </c>
      <c r="F27" s="36">
        <f t="shared" si="3"/>
        <v>1.7527760053244379</v>
      </c>
      <c r="G27" s="36">
        <f t="shared" si="4"/>
        <v>1.6100602080364257</v>
      </c>
      <c r="H27" s="36">
        <f t="shared" si="8"/>
        <v>0.14271579728801226</v>
      </c>
      <c r="I27" s="36">
        <f t="shared" si="5"/>
        <v>84.019418164770926</v>
      </c>
      <c r="J27" s="15"/>
      <c r="K27" s="15"/>
    </row>
    <row r="28" spans="1:11" x14ac:dyDescent="0.25">
      <c r="A28" s="31">
        <f t="shared" si="0"/>
        <v>11</v>
      </c>
      <c r="B28" s="32">
        <f t="shared" si="1"/>
        <v>44501</v>
      </c>
      <c r="C28" s="36">
        <f t="shared" si="6"/>
        <v>84.019418164770926</v>
      </c>
      <c r="D28" s="36">
        <f t="shared" si="7"/>
        <v>1.7527760053244379</v>
      </c>
      <c r="E28" s="37">
        <f t="shared" si="2"/>
        <v>0</v>
      </c>
      <c r="F28" s="36">
        <f t="shared" si="3"/>
        <v>1.7527760053244379</v>
      </c>
      <c r="G28" s="36">
        <f t="shared" si="4"/>
        <v>1.6127436417164864</v>
      </c>
      <c r="H28" s="36">
        <f t="shared" si="8"/>
        <v>0.14003236360795154</v>
      </c>
      <c r="I28" s="36">
        <f t="shared" si="5"/>
        <v>82.406674523054434</v>
      </c>
      <c r="J28" s="15"/>
      <c r="K28" s="15"/>
    </row>
    <row r="29" spans="1:11" x14ac:dyDescent="0.25">
      <c r="A29" s="31">
        <f t="shared" si="0"/>
        <v>12</v>
      </c>
      <c r="B29" s="32">
        <f t="shared" si="1"/>
        <v>44531</v>
      </c>
      <c r="C29" s="36">
        <f t="shared" si="6"/>
        <v>82.406674523054434</v>
      </c>
      <c r="D29" s="36">
        <f t="shared" si="7"/>
        <v>1.7527760053244379</v>
      </c>
      <c r="E29" s="37">
        <f t="shared" si="2"/>
        <v>0</v>
      </c>
      <c r="F29" s="36">
        <f t="shared" si="3"/>
        <v>1.7527760053244379</v>
      </c>
      <c r="G29" s="36">
        <f t="shared" si="4"/>
        <v>1.6154315477860139</v>
      </c>
      <c r="H29" s="36">
        <f t="shared" si="8"/>
        <v>0.13734445753842406</v>
      </c>
      <c r="I29" s="36">
        <f t="shared" si="5"/>
        <v>80.791242975268418</v>
      </c>
      <c r="J29" s="15"/>
      <c r="K29" s="15"/>
    </row>
    <row r="30" spans="1:11" x14ac:dyDescent="0.25">
      <c r="A30" s="31">
        <f t="shared" si="0"/>
        <v>13</v>
      </c>
      <c r="B30" s="32">
        <f t="shared" si="1"/>
        <v>44562</v>
      </c>
      <c r="C30" s="36">
        <f t="shared" si="6"/>
        <v>80.791242975268418</v>
      </c>
      <c r="D30" s="36">
        <f t="shared" si="7"/>
        <v>1.7527760053244379</v>
      </c>
      <c r="E30" s="37">
        <f t="shared" si="2"/>
        <v>0</v>
      </c>
      <c r="F30" s="36">
        <f t="shared" si="3"/>
        <v>1.7527760053244379</v>
      </c>
      <c r="G30" s="36">
        <f t="shared" si="4"/>
        <v>1.6181239336989905</v>
      </c>
      <c r="H30" s="36">
        <f t="shared" si="8"/>
        <v>0.13465207162544737</v>
      </c>
      <c r="I30" s="36">
        <f t="shared" si="5"/>
        <v>79.173119041569421</v>
      </c>
      <c r="J30" s="15"/>
      <c r="K30" s="15"/>
    </row>
    <row r="31" spans="1:11" x14ac:dyDescent="0.25">
      <c r="A31" s="31">
        <f t="shared" si="0"/>
        <v>14</v>
      </c>
      <c r="B31" s="32">
        <f t="shared" si="1"/>
        <v>44593</v>
      </c>
      <c r="C31" s="36">
        <f t="shared" si="6"/>
        <v>79.173119041569421</v>
      </c>
      <c r="D31" s="36">
        <f t="shared" si="7"/>
        <v>1.7527760053244379</v>
      </c>
      <c r="E31" s="37">
        <f t="shared" si="2"/>
        <v>0</v>
      </c>
      <c r="F31" s="36">
        <f t="shared" si="3"/>
        <v>1.7527760053244379</v>
      </c>
      <c r="G31" s="36">
        <f t="shared" si="4"/>
        <v>1.6208208069218222</v>
      </c>
      <c r="H31" s="36">
        <f t="shared" si="8"/>
        <v>0.13195519840261571</v>
      </c>
      <c r="I31" s="36">
        <f t="shared" si="5"/>
        <v>77.552298234647594</v>
      </c>
      <c r="J31" s="15"/>
      <c r="K31" s="15"/>
    </row>
    <row r="32" spans="1:11" x14ac:dyDescent="0.25">
      <c r="A32" s="31">
        <f t="shared" si="0"/>
        <v>15</v>
      </c>
      <c r="B32" s="32">
        <f t="shared" si="1"/>
        <v>44621</v>
      </c>
      <c r="C32" s="36">
        <f t="shared" si="6"/>
        <v>77.552298234647594</v>
      </c>
      <c r="D32" s="36">
        <f t="shared" si="7"/>
        <v>1.7527760053244379</v>
      </c>
      <c r="E32" s="37">
        <f t="shared" si="2"/>
        <v>0</v>
      </c>
      <c r="F32" s="36">
        <f t="shared" si="3"/>
        <v>1.7527760053244379</v>
      </c>
      <c r="G32" s="36">
        <f t="shared" si="4"/>
        <v>1.6235221749333586</v>
      </c>
      <c r="H32" s="36">
        <f t="shared" si="8"/>
        <v>0.12925383039107932</v>
      </c>
      <c r="I32" s="36">
        <f t="shared" si="5"/>
        <v>75.928776059714238</v>
      </c>
      <c r="J32" s="15"/>
      <c r="K32" s="15"/>
    </row>
    <row r="33" spans="1:11" x14ac:dyDescent="0.25">
      <c r="A33" s="31">
        <f t="shared" si="0"/>
        <v>16</v>
      </c>
      <c r="B33" s="32">
        <f t="shared" si="1"/>
        <v>44652</v>
      </c>
      <c r="C33" s="36">
        <f t="shared" si="6"/>
        <v>75.928776059714238</v>
      </c>
      <c r="D33" s="36">
        <f t="shared" si="7"/>
        <v>1.7527760053244379</v>
      </c>
      <c r="E33" s="37">
        <f t="shared" si="2"/>
        <v>0</v>
      </c>
      <c r="F33" s="36">
        <f t="shared" si="3"/>
        <v>1.7527760053244379</v>
      </c>
      <c r="G33" s="36">
        <f t="shared" si="4"/>
        <v>1.6262280452249143</v>
      </c>
      <c r="H33" s="36">
        <f t="shared" si="8"/>
        <v>0.12654796009952374</v>
      </c>
      <c r="I33" s="36">
        <f t="shared" si="5"/>
        <v>74.302548014489318</v>
      </c>
      <c r="J33" s="15"/>
      <c r="K33" s="15"/>
    </row>
    <row r="34" spans="1:11" x14ac:dyDescent="0.25">
      <c r="A34" s="31">
        <f t="shared" si="0"/>
        <v>17</v>
      </c>
      <c r="B34" s="32">
        <f t="shared" si="1"/>
        <v>44682</v>
      </c>
      <c r="C34" s="36">
        <f t="shared" si="6"/>
        <v>74.302548014489318</v>
      </c>
      <c r="D34" s="36">
        <f t="shared" si="7"/>
        <v>1.7527760053244379</v>
      </c>
      <c r="E34" s="37">
        <f t="shared" si="2"/>
        <v>0</v>
      </c>
      <c r="F34" s="36">
        <f t="shared" si="3"/>
        <v>1.7527760053244379</v>
      </c>
      <c r="G34" s="36">
        <f t="shared" si="4"/>
        <v>1.628938425300289</v>
      </c>
      <c r="H34" s="36">
        <f t="shared" si="8"/>
        <v>0.12383758002414887</v>
      </c>
      <c r="I34" s="36">
        <f t="shared" si="5"/>
        <v>72.673609589189027</v>
      </c>
      <c r="J34" s="15"/>
      <c r="K34" s="15"/>
    </row>
    <row r="35" spans="1:11" x14ac:dyDescent="0.25">
      <c r="A35" s="31">
        <f t="shared" si="0"/>
        <v>18</v>
      </c>
      <c r="B35" s="32">
        <f t="shared" si="1"/>
        <v>44713</v>
      </c>
      <c r="C35" s="36">
        <f t="shared" si="6"/>
        <v>72.673609589189027</v>
      </c>
      <c r="D35" s="36">
        <f t="shared" si="7"/>
        <v>1.7527760053244379</v>
      </c>
      <c r="E35" s="37">
        <f t="shared" si="2"/>
        <v>0</v>
      </c>
      <c r="F35" s="36">
        <f t="shared" si="3"/>
        <v>1.7527760053244379</v>
      </c>
      <c r="G35" s="36">
        <f t="shared" si="4"/>
        <v>1.6316533226757894</v>
      </c>
      <c r="H35" s="36">
        <f t="shared" si="8"/>
        <v>0.12112268264864838</v>
      </c>
      <c r="I35" s="36">
        <f t="shared" si="5"/>
        <v>71.041956266513239</v>
      </c>
      <c r="J35" s="15"/>
      <c r="K35" s="15"/>
    </row>
    <row r="36" spans="1:11" x14ac:dyDescent="0.25">
      <c r="A36" s="31">
        <f t="shared" si="0"/>
        <v>19</v>
      </c>
      <c r="B36" s="32">
        <f t="shared" si="1"/>
        <v>44743</v>
      </c>
      <c r="C36" s="36">
        <f t="shared" si="6"/>
        <v>71.041956266513239</v>
      </c>
      <c r="D36" s="36">
        <f t="shared" si="7"/>
        <v>1.7527760053244379</v>
      </c>
      <c r="E36" s="37">
        <f t="shared" si="2"/>
        <v>0</v>
      </c>
      <c r="F36" s="36">
        <f t="shared" si="3"/>
        <v>1.7527760053244379</v>
      </c>
      <c r="G36" s="36">
        <f t="shared" si="4"/>
        <v>1.6343727448802492</v>
      </c>
      <c r="H36" s="36">
        <f t="shared" si="8"/>
        <v>0.11840326044418874</v>
      </c>
      <c r="I36" s="36">
        <f t="shared" si="5"/>
        <v>69.407583521632986</v>
      </c>
      <c r="J36" s="15"/>
      <c r="K36" s="15"/>
    </row>
    <row r="37" spans="1:11" x14ac:dyDescent="0.25">
      <c r="A37" s="31">
        <f t="shared" si="0"/>
        <v>20</v>
      </c>
      <c r="B37" s="32">
        <f t="shared" si="1"/>
        <v>44774</v>
      </c>
      <c r="C37" s="36">
        <f t="shared" si="6"/>
        <v>69.407583521632986</v>
      </c>
      <c r="D37" s="36">
        <f t="shared" si="7"/>
        <v>1.7527760053244379</v>
      </c>
      <c r="E37" s="37">
        <f t="shared" si="2"/>
        <v>0</v>
      </c>
      <c r="F37" s="36">
        <f t="shared" si="3"/>
        <v>1.7527760053244379</v>
      </c>
      <c r="G37" s="36">
        <f t="shared" si="4"/>
        <v>1.6370966994550495</v>
      </c>
      <c r="H37" s="36">
        <f t="shared" si="8"/>
        <v>0.11567930586938831</v>
      </c>
      <c r="I37" s="36">
        <f t="shared" si="5"/>
        <v>67.770486822177944</v>
      </c>
      <c r="J37" s="15"/>
      <c r="K37" s="15"/>
    </row>
    <row r="38" spans="1:11" x14ac:dyDescent="0.25">
      <c r="A38" s="31">
        <f t="shared" si="0"/>
        <v>21</v>
      </c>
      <c r="B38" s="32">
        <f t="shared" si="1"/>
        <v>44805</v>
      </c>
      <c r="C38" s="36">
        <f t="shared" si="6"/>
        <v>67.770486822177944</v>
      </c>
      <c r="D38" s="36">
        <f t="shared" si="7"/>
        <v>1.7527760053244379</v>
      </c>
      <c r="E38" s="37">
        <f t="shared" si="2"/>
        <v>0</v>
      </c>
      <c r="F38" s="36">
        <f t="shared" si="3"/>
        <v>1.7527760053244379</v>
      </c>
      <c r="G38" s="36">
        <f t="shared" si="4"/>
        <v>1.6398251939541413</v>
      </c>
      <c r="H38" s="36">
        <f t="shared" si="8"/>
        <v>0.11295081137029657</v>
      </c>
      <c r="I38" s="36">
        <f t="shared" si="5"/>
        <v>66.130661628223805</v>
      </c>
      <c r="J38" s="15"/>
      <c r="K38" s="15"/>
    </row>
    <row r="39" spans="1:11" x14ac:dyDescent="0.25">
      <c r="A39" s="31">
        <f t="shared" si="0"/>
        <v>22</v>
      </c>
      <c r="B39" s="32">
        <f t="shared" si="1"/>
        <v>44835</v>
      </c>
      <c r="C39" s="36">
        <f t="shared" si="6"/>
        <v>66.130661628223805</v>
      </c>
      <c r="D39" s="36">
        <f t="shared" si="7"/>
        <v>1.7527760053244379</v>
      </c>
      <c r="E39" s="37">
        <f t="shared" si="2"/>
        <v>0</v>
      </c>
      <c r="F39" s="36">
        <f t="shared" si="3"/>
        <v>1.7527760053244379</v>
      </c>
      <c r="G39" s="36">
        <f t="shared" si="4"/>
        <v>1.6425582359440649</v>
      </c>
      <c r="H39" s="36">
        <f t="shared" si="8"/>
        <v>0.11021776938037302</v>
      </c>
      <c r="I39" s="36">
        <f t="shared" si="5"/>
        <v>64.48810339227974</v>
      </c>
      <c r="J39" s="15"/>
      <c r="K39" s="15"/>
    </row>
    <row r="40" spans="1:11" x14ac:dyDescent="0.25">
      <c r="A40" s="31">
        <f t="shared" si="0"/>
        <v>23</v>
      </c>
      <c r="B40" s="32">
        <f t="shared" si="1"/>
        <v>44866</v>
      </c>
      <c r="C40" s="36">
        <f t="shared" si="6"/>
        <v>64.48810339227974</v>
      </c>
      <c r="D40" s="36">
        <f t="shared" si="7"/>
        <v>1.7527760053244379</v>
      </c>
      <c r="E40" s="37">
        <f t="shared" si="2"/>
        <v>0</v>
      </c>
      <c r="F40" s="36">
        <f t="shared" si="3"/>
        <v>1.7527760053244379</v>
      </c>
      <c r="G40" s="36">
        <f t="shared" si="4"/>
        <v>1.6452958330039718</v>
      </c>
      <c r="H40" s="36">
        <f t="shared" si="8"/>
        <v>0.10748017232046624</v>
      </c>
      <c r="I40" s="36">
        <f t="shared" si="5"/>
        <v>62.842807559275769</v>
      </c>
      <c r="J40" s="15"/>
      <c r="K40" s="15"/>
    </row>
    <row r="41" spans="1:11" x14ac:dyDescent="0.25">
      <c r="A41" s="31">
        <f t="shared" si="0"/>
        <v>24</v>
      </c>
      <c r="B41" s="32">
        <f t="shared" si="1"/>
        <v>44896</v>
      </c>
      <c r="C41" s="36">
        <f t="shared" si="6"/>
        <v>62.842807559275769</v>
      </c>
      <c r="D41" s="36">
        <f t="shared" si="7"/>
        <v>1.7527760053244379</v>
      </c>
      <c r="E41" s="37">
        <f t="shared" si="2"/>
        <v>0</v>
      </c>
      <c r="F41" s="36">
        <f t="shared" si="3"/>
        <v>1.7527760053244379</v>
      </c>
      <c r="G41" s="36">
        <f t="shared" si="4"/>
        <v>1.648037992725645</v>
      </c>
      <c r="H41" s="36">
        <f t="shared" si="8"/>
        <v>0.10473801259879295</v>
      </c>
      <c r="I41" s="36">
        <f t="shared" si="5"/>
        <v>61.194769566550121</v>
      </c>
      <c r="J41" s="15"/>
      <c r="K41" s="15"/>
    </row>
    <row r="42" spans="1:11" x14ac:dyDescent="0.25">
      <c r="A42" s="31">
        <f t="shared" si="0"/>
        <v>25</v>
      </c>
      <c r="B42" s="32">
        <f t="shared" si="1"/>
        <v>44927</v>
      </c>
      <c r="C42" s="36">
        <f t="shared" si="6"/>
        <v>61.194769566550121</v>
      </c>
      <c r="D42" s="36">
        <f t="shared" si="7"/>
        <v>1.7527760053244379</v>
      </c>
      <c r="E42" s="37">
        <f t="shared" si="2"/>
        <v>0</v>
      </c>
      <c r="F42" s="36">
        <f t="shared" si="3"/>
        <v>1.7527760053244379</v>
      </c>
      <c r="G42" s="36">
        <f t="shared" si="4"/>
        <v>1.6507847227135211</v>
      </c>
      <c r="H42" s="36">
        <f t="shared" si="8"/>
        <v>0.10199128261091688</v>
      </c>
      <c r="I42" s="36">
        <f t="shared" si="5"/>
        <v>59.543984843836597</v>
      </c>
      <c r="J42" s="15"/>
      <c r="K42" s="15"/>
    </row>
    <row r="43" spans="1:11" x14ac:dyDescent="0.25">
      <c r="A43" s="31">
        <f t="shared" si="0"/>
        <v>26</v>
      </c>
      <c r="B43" s="32">
        <f t="shared" si="1"/>
        <v>44958</v>
      </c>
      <c r="C43" s="36">
        <f t="shared" si="6"/>
        <v>59.543984843836597</v>
      </c>
      <c r="D43" s="36">
        <f t="shared" si="7"/>
        <v>1.7527760053244379</v>
      </c>
      <c r="E43" s="37">
        <f t="shared" si="2"/>
        <v>0</v>
      </c>
      <c r="F43" s="36">
        <f t="shared" si="3"/>
        <v>1.7527760053244379</v>
      </c>
      <c r="G43" s="36">
        <f t="shared" si="4"/>
        <v>1.6535360305847102</v>
      </c>
      <c r="H43" s="36">
        <f t="shared" si="8"/>
        <v>9.9239974739727663E-2</v>
      </c>
      <c r="I43" s="36">
        <f t="shared" si="5"/>
        <v>57.890448813251886</v>
      </c>
      <c r="J43" s="15"/>
      <c r="K43" s="15"/>
    </row>
    <row r="44" spans="1:11" x14ac:dyDescent="0.25">
      <c r="A44" s="31">
        <f t="shared" si="0"/>
        <v>27</v>
      </c>
      <c r="B44" s="32">
        <f t="shared" si="1"/>
        <v>44986</v>
      </c>
      <c r="C44" s="36">
        <f t="shared" si="6"/>
        <v>57.890448813251886</v>
      </c>
      <c r="D44" s="36">
        <f t="shared" si="7"/>
        <v>1.7527760053244379</v>
      </c>
      <c r="E44" s="37">
        <f t="shared" si="2"/>
        <v>0</v>
      </c>
      <c r="F44" s="36">
        <f t="shared" si="3"/>
        <v>1.7527760053244379</v>
      </c>
      <c r="G44" s="36">
        <f t="shared" si="4"/>
        <v>1.6562919239690181</v>
      </c>
      <c r="H44" s="36">
        <f t="shared" si="8"/>
        <v>9.6484081355419804E-2</v>
      </c>
      <c r="I44" s="36">
        <f t="shared" si="5"/>
        <v>56.234156889282872</v>
      </c>
      <c r="J44" s="15"/>
      <c r="K44" s="15"/>
    </row>
    <row r="45" spans="1:11" x14ac:dyDescent="0.25">
      <c r="A45" s="31">
        <f t="shared" si="0"/>
        <v>28</v>
      </c>
      <c r="B45" s="32">
        <f t="shared" si="1"/>
        <v>45017</v>
      </c>
      <c r="C45" s="36">
        <f t="shared" si="6"/>
        <v>56.234156889282872</v>
      </c>
      <c r="D45" s="36">
        <f t="shared" si="7"/>
        <v>1.7527760053244379</v>
      </c>
      <c r="E45" s="37">
        <f t="shared" si="2"/>
        <v>0</v>
      </c>
      <c r="F45" s="36">
        <f t="shared" si="3"/>
        <v>1.7527760053244379</v>
      </c>
      <c r="G45" s="36">
        <f t="shared" si="4"/>
        <v>1.6590524105089663</v>
      </c>
      <c r="H45" s="36">
        <f t="shared" si="8"/>
        <v>9.3723594815471448E-2</v>
      </c>
      <c r="I45" s="36">
        <f t="shared" si="5"/>
        <v>54.575104478773909</v>
      </c>
      <c r="J45" s="15"/>
      <c r="K45" s="15"/>
    </row>
    <row r="46" spans="1:11" x14ac:dyDescent="0.25">
      <c r="A46" s="31">
        <f t="shared" si="0"/>
        <v>29</v>
      </c>
      <c r="B46" s="32">
        <f t="shared" si="1"/>
        <v>45047</v>
      </c>
      <c r="C46" s="36">
        <f t="shared" si="6"/>
        <v>54.575104478773909</v>
      </c>
      <c r="D46" s="36">
        <f t="shared" si="7"/>
        <v>1.7527760053244379</v>
      </c>
      <c r="E46" s="37">
        <f t="shared" si="2"/>
        <v>0</v>
      </c>
      <c r="F46" s="36">
        <f t="shared" si="3"/>
        <v>1.7527760053244379</v>
      </c>
      <c r="G46" s="36">
        <f t="shared" si="4"/>
        <v>1.6618174978598148</v>
      </c>
      <c r="H46" s="36">
        <f t="shared" si="8"/>
        <v>9.0958507464623181E-2</v>
      </c>
      <c r="I46" s="36">
        <f t="shared" si="5"/>
        <v>52.913286980914094</v>
      </c>
      <c r="J46" s="15"/>
      <c r="K46" s="15"/>
    </row>
    <row r="47" spans="1:11" x14ac:dyDescent="0.25">
      <c r="A47" s="31">
        <f t="shared" si="0"/>
        <v>30</v>
      </c>
      <c r="B47" s="32">
        <f t="shared" si="1"/>
        <v>45078</v>
      </c>
      <c r="C47" s="36">
        <f t="shared" si="6"/>
        <v>52.913286980914094</v>
      </c>
      <c r="D47" s="36">
        <f t="shared" si="7"/>
        <v>1.7527760053244379</v>
      </c>
      <c r="E47" s="37">
        <f t="shared" si="2"/>
        <v>0</v>
      </c>
      <c r="F47" s="36">
        <f t="shared" si="3"/>
        <v>1.7527760053244379</v>
      </c>
      <c r="G47" s="36">
        <f t="shared" si="4"/>
        <v>1.6645871936895811</v>
      </c>
      <c r="H47" s="36">
        <f t="shared" si="8"/>
        <v>8.8188811634856826E-2</v>
      </c>
      <c r="I47" s="36">
        <f t="shared" si="5"/>
        <v>51.24869978722451</v>
      </c>
      <c r="J47" s="15"/>
      <c r="K47" s="15"/>
    </row>
    <row r="48" spans="1:11" x14ac:dyDescent="0.25">
      <c r="A48" s="31">
        <f t="shared" si="0"/>
        <v>31</v>
      </c>
      <c r="B48" s="32">
        <f t="shared" si="1"/>
        <v>45108</v>
      </c>
      <c r="C48" s="36">
        <f t="shared" si="6"/>
        <v>51.24869978722451</v>
      </c>
      <c r="D48" s="36">
        <f t="shared" si="7"/>
        <v>1.7527760053244379</v>
      </c>
      <c r="E48" s="37">
        <f t="shared" si="2"/>
        <v>0</v>
      </c>
      <c r="F48" s="36">
        <f t="shared" si="3"/>
        <v>1.7527760053244379</v>
      </c>
      <c r="G48" s="36">
        <f t="shared" si="4"/>
        <v>1.6673615056790636</v>
      </c>
      <c r="H48" s="36">
        <f t="shared" si="8"/>
        <v>8.5414499645374176E-2</v>
      </c>
      <c r="I48" s="36">
        <f t="shared" si="5"/>
        <v>49.581338281545449</v>
      </c>
      <c r="J48" s="15"/>
      <c r="K48" s="15"/>
    </row>
    <row r="49" spans="1:11" x14ac:dyDescent="0.25">
      <c r="A49" s="31">
        <f t="shared" si="0"/>
        <v>32</v>
      </c>
      <c r="B49" s="32">
        <f t="shared" si="1"/>
        <v>45139</v>
      </c>
      <c r="C49" s="36">
        <f t="shared" si="6"/>
        <v>49.581338281545449</v>
      </c>
      <c r="D49" s="36">
        <f t="shared" si="7"/>
        <v>1.7527760053244379</v>
      </c>
      <c r="E49" s="37">
        <f t="shared" si="2"/>
        <v>0</v>
      </c>
      <c r="F49" s="36">
        <f t="shared" si="3"/>
        <v>1.7527760053244379</v>
      </c>
      <c r="G49" s="36">
        <f t="shared" si="4"/>
        <v>1.6701404415218621</v>
      </c>
      <c r="H49" s="36">
        <f t="shared" si="8"/>
        <v>8.2635563802575751E-2</v>
      </c>
      <c r="I49" s="36">
        <f t="shared" si="5"/>
        <v>47.91119784002359</v>
      </c>
      <c r="J49" s="15"/>
      <c r="K49" s="15"/>
    </row>
    <row r="50" spans="1:11" x14ac:dyDescent="0.25">
      <c r="A50" s="31">
        <f t="shared" si="0"/>
        <v>33</v>
      </c>
      <c r="B50" s="32">
        <f t="shared" si="1"/>
        <v>45170</v>
      </c>
      <c r="C50" s="36">
        <f t="shared" si="6"/>
        <v>47.91119784002359</v>
      </c>
      <c r="D50" s="36">
        <f t="shared" si="7"/>
        <v>1.7527760053244379</v>
      </c>
      <c r="E50" s="37">
        <f t="shared" si="2"/>
        <v>0</v>
      </c>
      <c r="F50" s="36">
        <f t="shared" si="3"/>
        <v>1.7527760053244379</v>
      </c>
      <c r="G50" s="36">
        <f t="shared" si="4"/>
        <v>1.6729240089243986</v>
      </c>
      <c r="H50" s="36">
        <f t="shared" si="8"/>
        <v>7.9851996400039316E-2</v>
      </c>
      <c r="I50" s="36">
        <f t="shared" si="5"/>
        <v>46.238273831099193</v>
      </c>
      <c r="J50" s="15"/>
      <c r="K50" s="15"/>
    </row>
    <row r="51" spans="1:11" x14ac:dyDescent="0.25">
      <c r="A51" s="31">
        <f t="shared" si="0"/>
        <v>34</v>
      </c>
      <c r="B51" s="32">
        <f t="shared" si="1"/>
        <v>45200</v>
      </c>
      <c r="C51" s="36">
        <f t="shared" si="6"/>
        <v>46.238273831099193</v>
      </c>
      <c r="D51" s="36">
        <f t="shared" si="7"/>
        <v>1.7527760053244379</v>
      </c>
      <c r="E51" s="37">
        <f t="shared" si="2"/>
        <v>0</v>
      </c>
      <c r="F51" s="36">
        <f t="shared" si="3"/>
        <v>1.7527760053244379</v>
      </c>
      <c r="G51" s="36">
        <f t="shared" si="4"/>
        <v>1.6757122156059392</v>
      </c>
      <c r="H51" s="36">
        <f t="shared" si="8"/>
        <v>7.7063789718498657E-2</v>
      </c>
      <c r="I51" s="36">
        <f t="shared" si="5"/>
        <v>44.562561615493252</v>
      </c>
      <c r="J51" s="15"/>
      <c r="K51" s="15"/>
    </row>
    <row r="52" spans="1:11" x14ac:dyDescent="0.25">
      <c r="A52" s="31">
        <f t="shared" si="0"/>
        <v>35</v>
      </c>
      <c r="B52" s="32">
        <f t="shared" si="1"/>
        <v>45231</v>
      </c>
      <c r="C52" s="36">
        <f t="shared" si="6"/>
        <v>44.562561615493252</v>
      </c>
      <c r="D52" s="36">
        <f t="shared" si="7"/>
        <v>1.7527760053244379</v>
      </c>
      <c r="E52" s="37">
        <f t="shared" si="2"/>
        <v>0</v>
      </c>
      <c r="F52" s="36">
        <f t="shared" si="3"/>
        <v>1.7527760053244379</v>
      </c>
      <c r="G52" s="36">
        <f t="shared" si="4"/>
        <v>1.6785050692986159</v>
      </c>
      <c r="H52" s="36">
        <f t="shared" si="8"/>
        <v>7.427093602582209E-2</v>
      </c>
      <c r="I52" s="36">
        <f t="shared" si="5"/>
        <v>42.884056546194635</v>
      </c>
      <c r="J52" s="15"/>
      <c r="K52" s="15"/>
    </row>
    <row r="53" spans="1:11" x14ac:dyDescent="0.25">
      <c r="A53" s="31">
        <f t="shared" si="0"/>
        <v>36</v>
      </c>
      <c r="B53" s="32">
        <f t="shared" si="1"/>
        <v>45261</v>
      </c>
      <c r="C53" s="36">
        <f t="shared" si="6"/>
        <v>42.884056546194635</v>
      </c>
      <c r="D53" s="36">
        <f t="shared" si="7"/>
        <v>1.7527760053244379</v>
      </c>
      <c r="E53" s="37">
        <f t="shared" si="2"/>
        <v>0</v>
      </c>
      <c r="F53" s="36">
        <f t="shared" si="3"/>
        <v>1.7527760053244379</v>
      </c>
      <c r="G53" s="36">
        <f t="shared" si="4"/>
        <v>1.6813025777474468</v>
      </c>
      <c r="H53" s="36">
        <f t="shared" si="8"/>
        <v>7.1473427576991058E-2</v>
      </c>
      <c r="I53" s="36">
        <f t="shared" si="5"/>
        <v>41.20275396844719</v>
      </c>
      <c r="J53" s="15"/>
      <c r="K53" s="15"/>
    </row>
    <row r="54" spans="1:11" x14ac:dyDescent="0.25">
      <c r="A54" s="31">
        <f t="shared" si="0"/>
        <v>37</v>
      </c>
      <c r="B54" s="32">
        <f t="shared" si="1"/>
        <v>45292</v>
      </c>
      <c r="C54" s="36">
        <f t="shared" si="6"/>
        <v>41.20275396844719</v>
      </c>
      <c r="D54" s="36">
        <f t="shared" si="7"/>
        <v>1.7527760053244379</v>
      </c>
      <c r="E54" s="37">
        <f t="shared" si="2"/>
        <v>0</v>
      </c>
      <c r="F54" s="36">
        <f t="shared" si="3"/>
        <v>1.7527760053244379</v>
      </c>
      <c r="G54" s="36">
        <f t="shared" si="4"/>
        <v>1.6841047487103593</v>
      </c>
      <c r="H54" s="36">
        <f t="shared" si="8"/>
        <v>6.8671256614078649E-2</v>
      </c>
      <c r="I54" s="36">
        <f t="shared" si="5"/>
        <v>39.51864921973683</v>
      </c>
      <c r="J54" s="15"/>
      <c r="K54" s="15"/>
    </row>
    <row r="55" spans="1:11" x14ac:dyDescent="0.25">
      <c r="A55" s="31">
        <f t="shared" si="0"/>
        <v>38</v>
      </c>
      <c r="B55" s="32">
        <f t="shared" si="1"/>
        <v>45323</v>
      </c>
      <c r="C55" s="36">
        <f t="shared" si="6"/>
        <v>39.51864921973683</v>
      </c>
      <c r="D55" s="36">
        <f t="shared" si="7"/>
        <v>1.7527760053244379</v>
      </c>
      <c r="E55" s="37">
        <f t="shared" si="2"/>
        <v>0</v>
      </c>
      <c r="F55" s="36">
        <f t="shared" si="3"/>
        <v>1.7527760053244379</v>
      </c>
      <c r="G55" s="36">
        <f t="shared" si="4"/>
        <v>1.6869115899582099</v>
      </c>
      <c r="H55" s="36">
        <f t="shared" si="8"/>
        <v>6.5864415366228043E-2</v>
      </c>
      <c r="I55" s="36">
        <f t="shared" si="5"/>
        <v>37.831737629778623</v>
      </c>
      <c r="J55" s="15"/>
      <c r="K55" s="15"/>
    </row>
    <row r="56" spans="1:11" x14ac:dyDescent="0.25">
      <c r="A56" s="31">
        <f t="shared" si="0"/>
        <v>39</v>
      </c>
      <c r="B56" s="32">
        <f t="shared" si="1"/>
        <v>45352</v>
      </c>
      <c r="C56" s="36">
        <f t="shared" si="6"/>
        <v>37.831737629778623</v>
      </c>
      <c r="D56" s="36">
        <f t="shared" si="7"/>
        <v>1.7527760053244379</v>
      </c>
      <c r="E56" s="37">
        <f t="shared" si="2"/>
        <v>0</v>
      </c>
      <c r="F56" s="36">
        <f t="shared" si="3"/>
        <v>1.7527760053244379</v>
      </c>
      <c r="G56" s="36">
        <f t="shared" si="4"/>
        <v>1.6897231092748068</v>
      </c>
      <c r="H56" s="36">
        <f t="shared" si="8"/>
        <v>6.3052896049631033E-2</v>
      </c>
      <c r="I56" s="36">
        <f t="shared" si="5"/>
        <v>36.142014520503814</v>
      </c>
      <c r="J56" s="15"/>
      <c r="K56" s="15"/>
    </row>
    <row r="57" spans="1:11" x14ac:dyDescent="0.25">
      <c r="A57" s="31">
        <f t="shared" si="0"/>
        <v>40</v>
      </c>
      <c r="B57" s="32">
        <f t="shared" si="1"/>
        <v>45383</v>
      </c>
      <c r="C57" s="36">
        <f t="shared" si="6"/>
        <v>36.142014520503814</v>
      </c>
      <c r="D57" s="36">
        <f t="shared" si="7"/>
        <v>1.7527760053244379</v>
      </c>
      <c r="E57" s="37">
        <f t="shared" si="2"/>
        <v>0</v>
      </c>
      <c r="F57" s="36">
        <f t="shared" si="3"/>
        <v>1.7527760053244379</v>
      </c>
      <c r="G57" s="36">
        <f t="shared" si="4"/>
        <v>1.6925393144569316</v>
      </c>
      <c r="H57" s="36">
        <f t="shared" si="8"/>
        <v>6.0236690867506354E-2</v>
      </c>
      <c r="I57" s="36">
        <f t="shared" si="5"/>
        <v>34.449475206046884</v>
      </c>
      <c r="J57" s="15"/>
      <c r="K57" s="15"/>
    </row>
    <row r="58" spans="1:11" x14ac:dyDescent="0.25">
      <c r="A58" s="31">
        <f t="shared" si="0"/>
        <v>41</v>
      </c>
      <c r="B58" s="32">
        <f t="shared" si="1"/>
        <v>45413</v>
      </c>
      <c r="C58" s="36">
        <f t="shared" si="6"/>
        <v>34.449475206046884</v>
      </c>
      <c r="D58" s="36">
        <f t="shared" si="7"/>
        <v>1.7527760053244379</v>
      </c>
      <c r="E58" s="37">
        <f t="shared" si="2"/>
        <v>0</v>
      </c>
      <c r="F58" s="36">
        <f t="shared" si="3"/>
        <v>1.7527760053244379</v>
      </c>
      <c r="G58" s="36">
        <f t="shared" si="4"/>
        <v>1.6953602133143597</v>
      </c>
      <c r="H58" s="36">
        <f t="shared" si="8"/>
        <v>5.7415792010078147E-2</v>
      </c>
      <c r="I58" s="36">
        <f t="shared" si="5"/>
        <v>32.754114992732525</v>
      </c>
      <c r="J58" s="15"/>
      <c r="K58" s="15"/>
    </row>
    <row r="59" spans="1:11" x14ac:dyDescent="0.25">
      <c r="A59" s="31">
        <f t="shared" si="0"/>
        <v>42</v>
      </c>
      <c r="B59" s="32">
        <f t="shared" si="1"/>
        <v>45444</v>
      </c>
      <c r="C59" s="36">
        <f t="shared" si="6"/>
        <v>32.754114992732525</v>
      </c>
      <c r="D59" s="36">
        <f t="shared" si="7"/>
        <v>1.7527760053244379</v>
      </c>
      <c r="E59" s="37">
        <f t="shared" si="2"/>
        <v>0</v>
      </c>
      <c r="F59" s="36">
        <f t="shared" si="3"/>
        <v>1.7527760053244379</v>
      </c>
      <c r="G59" s="36">
        <f t="shared" si="4"/>
        <v>1.6981858136698837</v>
      </c>
      <c r="H59" s="36">
        <f t="shared" si="8"/>
        <v>5.4590191654554206E-2</v>
      </c>
      <c r="I59" s="36">
        <f t="shared" si="5"/>
        <v>31.055929179062641</v>
      </c>
      <c r="J59" s="15"/>
      <c r="K59" s="15"/>
    </row>
    <row r="60" spans="1:11" x14ac:dyDescent="0.25">
      <c r="A60" s="31">
        <f t="shared" si="0"/>
        <v>43</v>
      </c>
      <c r="B60" s="32">
        <f t="shared" si="1"/>
        <v>45474</v>
      </c>
      <c r="C60" s="36">
        <f t="shared" si="6"/>
        <v>31.055929179062641</v>
      </c>
      <c r="D60" s="36">
        <f t="shared" si="7"/>
        <v>1.7527760053244379</v>
      </c>
      <c r="E60" s="37">
        <f t="shared" si="2"/>
        <v>0</v>
      </c>
      <c r="F60" s="36">
        <f t="shared" si="3"/>
        <v>1.7527760053244379</v>
      </c>
      <c r="G60" s="36">
        <f t="shared" si="4"/>
        <v>1.7010161233593335</v>
      </c>
      <c r="H60" s="36">
        <f t="shared" si="8"/>
        <v>5.17598819651044E-2</v>
      </c>
      <c r="I60" s="36">
        <f t="shared" si="5"/>
        <v>29.354913055703307</v>
      </c>
      <c r="J60" s="15"/>
      <c r="K60" s="15"/>
    </row>
    <row r="61" spans="1:11" x14ac:dyDescent="0.25">
      <c r="A61" s="31">
        <f t="shared" si="0"/>
        <v>44</v>
      </c>
      <c r="B61" s="32">
        <f t="shared" si="1"/>
        <v>45505</v>
      </c>
      <c r="C61" s="36">
        <f t="shared" si="6"/>
        <v>29.354913055703307</v>
      </c>
      <c r="D61" s="36">
        <f t="shared" si="7"/>
        <v>1.7527760053244379</v>
      </c>
      <c r="E61" s="37">
        <f t="shared" si="2"/>
        <v>0</v>
      </c>
      <c r="F61" s="36">
        <f t="shared" si="3"/>
        <v>1.7527760053244379</v>
      </c>
      <c r="G61" s="36">
        <f t="shared" si="4"/>
        <v>1.7038511502315989</v>
      </c>
      <c r="H61" s="36">
        <f t="shared" si="8"/>
        <v>4.8924855092838844E-2</v>
      </c>
      <c r="I61" s="36">
        <f t="shared" si="5"/>
        <v>27.651061905471707</v>
      </c>
      <c r="J61" s="15"/>
      <c r="K61" s="15"/>
    </row>
    <row r="62" spans="1:11" x14ac:dyDescent="0.25">
      <c r="A62" s="31">
        <f t="shared" si="0"/>
        <v>45</v>
      </c>
      <c r="B62" s="32">
        <f t="shared" si="1"/>
        <v>45536</v>
      </c>
      <c r="C62" s="36">
        <f t="shared" si="6"/>
        <v>27.651061905471707</v>
      </c>
      <c r="D62" s="36">
        <f t="shared" si="7"/>
        <v>1.7527760053244379</v>
      </c>
      <c r="E62" s="37">
        <f t="shared" si="2"/>
        <v>0</v>
      </c>
      <c r="F62" s="36">
        <f t="shared" si="3"/>
        <v>1.7527760053244379</v>
      </c>
      <c r="G62" s="36">
        <f t="shared" si="4"/>
        <v>1.7066909021486518</v>
      </c>
      <c r="H62" s="36">
        <f t="shared" si="8"/>
        <v>4.608510317578618E-2</v>
      </c>
      <c r="I62" s="36">
        <f t="shared" si="5"/>
        <v>25.944371003323056</v>
      </c>
      <c r="J62" s="15"/>
      <c r="K62" s="15"/>
    </row>
    <row r="63" spans="1:11" x14ac:dyDescent="0.25">
      <c r="A63" s="31">
        <f t="shared" si="0"/>
        <v>46</v>
      </c>
      <c r="B63" s="32">
        <f t="shared" si="1"/>
        <v>45566</v>
      </c>
      <c r="C63" s="36">
        <f t="shared" si="6"/>
        <v>25.944371003323056</v>
      </c>
      <c r="D63" s="36">
        <f t="shared" si="7"/>
        <v>1.7527760053244379</v>
      </c>
      <c r="E63" s="37">
        <f t="shared" si="2"/>
        <v>0</v>
      </c>
      <c r="F63" s="36">
        <f t="shared" si="3"/>
        <v>1.7527760053244379</v>
      </c>
      <c r="G63" s="36">
        <f t="shared" si="4"/>
        <v>1.7095353869855661</v>
      </c>
      <c r="H63" s="36">
        <f t="shared" si="8"/>
        <v>4.3240618338871765E-2</v>
      </c>
      <c r="I63" s="36">
        <f t="shared" si="5"/>
        <v>24.234835616337492</v>
      </c>
      <c r="J63" s="15"/>
      <c r="K63" s="15"/>
    </row>
    <row r="64" spans="1:11" x14ac:dyDescent="0.25">
      <c r="A64" s="31">
        <f t="shared" si="0"/>
        <v>47</v>
      </c>
      <c r="B64" s="32">
        <f t="shared" si="1"/>
        <v>45597</v>
      </c>
      <c r="C64" s="36">
        <f t="shared" si="6"/>
        <v>24.234835616337492</v>
      </c>
      <c r="D64" s="36">
        <f t="shared" si="7"/>
        <v>1.7527760053244379</v>
      </c>
      <c r="E64" s="37">
        <f t="shared" si="2"/>
        <v>0</v>
      </c>
      <c r="F64" s="36">
        <f t="shared" si="3"/>
        <v>1.7527760053244379</v>
      </c>
      <c r="G64" s="36">
        <f t="shared" si="4"/>
        <v>1.712384612630542</v>
      </c>
      <c r="H64" s="36">
        <f t="shared" si="8"/>
        <v>4.0391392693895821E-2</v>
      </c>
      <c r="I64" s="36">
        <f t="shared" si="5"/>
        <v>22.522451003706948</v>
      </c>
      <c r="J64" s="15"/>
      <c r="K64" s="15"/>
    </row>
    <row r="65" spans="1:11" x14ac:dyDescent="0.25">
      <c r="A65" s="31">
        <f t="shared" si="0"/>
        <v>48</v>
      </c>
      <c r="B65" s="32">
        <f t="shared" si="1"/>
        <v>45627</v>
      </c>
      <c r="C65" s="36">
        <f t="shared" si="6"/>
        <v>22.522451003706948</v>
      </c>
      <c r="D65" s="36">
        <f t="shared" si="7"/>
        <v>1.7527760053244379</v>
      </c>
      <c r="E65" s="37">
        <f t="shared" si="2"/>
        <v>0</v>
      </c>
      <c r="F65" s="36">
        <f t="shared" si="3"/>
        <v>1.7527760053244379</v>
      </c>
      <c r="G65" s="36">
        <f t="shared" si="4"/>
        <v>1.7152385869849263</v>
      </c>
      <c r="H65" s="36">
        <f t="shared" si="8"/>
        <v>3.7537418339511582E-2</v>
      </c>
      <c r="I65" s="36">
        <f t="shared" si="5"/>
        <v>20.80721241672202</v>
      </c>
      <c r="J65" s="15"/>
      <c r="K65" s="15"/>
    </row>
    <row r="66" spans="1:11" x14ac:dyDescent="0.25">
      <c r="A66" s="31">
        <f t="shared" si="0"/>
        <v>49</v>
      </c>
      <c r="B66" s="32">
        <f t="shared" si="1"/>
        <v>45658</v>
      </c>
      <c r="C66" s="36">
        <f t="shared" si="6"/>
        <v>20.80721241672202</v>
      </c>
      <c r="D66" s="36">
        <f t="shared" si="7"/>
        <v>1.7527760053244379</v>
      </c>
      <c r="E66" s="37">
        <f t="shared" si="2"/>
        <v>0</v>
      </c>
      <c r="F66" s="36">
        <f t="shared" si="3"/>
        <v>1.7527760053244379</v>
      </c>
      <c r="G66" s="36">
        <f t="shared" si="4"/>
        <v>1.7180973179632346</v>
      </c>
      <c r="H66" s="36">
        <f t="shared" si="8"/>
        <v>3.4678687361203366E-2</v>
      </c>
      <c r="I66" s="36">
        <f t="shared" si="5"/>
        <v>19.089115098758786</v>
      </c>
      <c r="J66" s="15"/>
      <c r="K66" s="15"/>
    </row>
    <row r="67" spans="1:11" x14ac:dyDescent="0.25">
      <c r="A67" s="31">
        <f t="shared" si="0"/>
        <v>50</v>
      </c>
      <c r="B67" s="32">
        <f t="shared" si="1"/>
        <v>45689</v>
      </c>
      <c r="C67" s="36">
        <f t="shared" si="6"/>
        <v>19.089115098758786</v>
      </c>
      <c r="D67" s="36">
        <f t="shared" si="7"/>
        <v>1.7527760053244379</v>
      </c>
      <c r="E67" s="37">
        <f t="shared" si="2"/>
        <v>0</v>
      </c>
      <c r="F67" s="36">
        <f t="shared" si="3"/>
        <v>1.7527760053244379</v>
      </c>
      <c r="G67" s="36">
        <f t="shared" si="4"/>
        <v>1.7209608134931733</v>
      </c>
      <c r="H67" s="36">
        <f t="shared" si="8"/>
        <v>3.181519183126464E-2</v>
      </c>
      <c r="I67" s="36">
        <f t="shared" si="5"/>
        <v>17.368154285265611</v>
      </c>
      <c r="J67" s="15"/>
      <c r="K67" s="15"/>
    </row>
    <row r="68" spans="1:11" x14ac:dyDescent="0.25">
      <c r="A68" s="31">
        <f t="shared" si="0"/>
        <v>51</v>
      </c>
      <c r="B68" s="32">
        <f t="shared" si="1"/>
        <v>45717</v>
      </c>
      <c r="C68" s="36">
        <f t="shared" si="6"/>
        <v>17.368154285265611</v>
      </c>
      <c r="D68" s="36">
        <f t="shared" si="7"/>
        <v>1.7527760053244379</v>
      </c>
      <c r="E68" s="37">
        <f t="shared" si="2"/>
        <v>0</v>
      </c>
      <c r="F68" s="36">
        <f t="shared" si="3"/>
        <v>1.7527760053244379</v>
      </c>
      <c r="G68" s="36">
        <f t="shared" si="4"/>
        <v>1.7238290815156618</v>
      </c>
      <c r="H68" s="36">
        <f t="shared" si="8"/>
        <v>2.8946923808776018E-2</v>
      </c>
      <c r="I68" s="36">
        <f t="shared" si="5"/>
        <v>15.644325203749949</v>
      </c>
      <c r="J68" s="15"/>
      <c r="K68" s="15"/>
    </row>
    <row r="69" spans="1:11" x14ac:dyDescent="0.25">
      <c r="A69" s="31">
        <f t="shared" si="0"/>
        <v>52</v>
      </c>
      <c r="B69" s="32">
        <f t="shared" si="1"/>
        <v>45748</v>
      </c>
      <c r="C69" s="36">
        <f t="shared" si="6"/>
        <v>15.644325203749949</v>
      </c>
      <c r="D69" s="36">
        <f t="shared" si="7"/>
        <v>1.7527760053244379</v>
      </c>
      <c r="E69" s="37">
        <f t="shared" si="2"/>
        <v>0</v>
      </c>
      <c r="F69" s="36">
        <f t="shared" si="3"/>
        <v>1.7527760053244379</v>
      </c>
      <c r="G69" s="36">
        <f t="shared" si="4"/>
        <v>1.7267021299848546</v>
      </c>
      <c r="H69" s="36">
        <f t="shared" si="8"/>
        <v>2.6073875339583247E-2</v>
      </c>
      <c r="I69" s="36">
        <f t="shared" si="5"/>
        <v>13.917623073765094</v>
      </c>
      <c r="J69" s="15"/>
      <c r="K69" s="15"/>
    </row>
    <row r="70" spans="1:11" x14ac:dyDescent="0.25">
      <c r="A70" s="31">
        <f t="shared" si="0"/>
        <v>53</v>
      </c>
      <c r="B70" s="32">
        <f t="shared" si="1"/>
        <v>45778</v>
      </c>
      <c r="C70" s="36">
        <f t="shared" si="6"/>
        <v>13.917623073765094</v>
      </c>
      <c r="D70" s="36">
        <f t="shared" si="7"/>
        <v>1.7527760053244379</v>
      </c>
      <c r="E70" s="37">
        <f t="shared" si="2"/>
        <v>0</v>
      </c>
      <c r="F70" s="36">
        <f t="shared" si="3"/>
        <v>1.7527760053244379</v>
      </c>
      <c r="G70" s="36">
        <f t="shared" si="4"/>
        <v>1.7295799668681626</v>
      </c>
      <c r="H70" s="36">
        <f t="shared" si="8"/>
        <v>2.3196038456275159E-2</v>
      </c>
      <c r="I70" s="36">
        <f t="shared" si="5"/>
        <v>12.188043106896931</v>
      </c>
      <c r="J70" s="15"/>
      <c r="K70" s="15"/>
    </row>
    <row r="71" spans="1:11" x14ac:dyDescent="0.25">
      <c r="A71" s="31">
        <f t="shared" si="0"/>
        <v>54</v>
      </c>
      <c r="B71" s="32">
        <f t="shared" si="1"/>
        <v>45809</v>
      </c>
      <c r="C71" s="36">
        <f t="shared" si="6"/>
        <v>12.188043106896931</v>
      </c>
      <c r="D71" s="36">
        <f t="shared" si="7"/>
        <v>1.7527760053244379</v>
      </c>
      <c r="E71" s="37">
        <f t="shared" si="2"/>
        <v>0</v>
      </c>
      <c r="F71" s="36">
        <f t="shared" si="3"/>
        <v>1.7527760053244379</v>
      </c>
      <c r="G71" s="36">
        <f t="shared" si="4"/>
        <v>1.7324626001462764</v>
      </c>
      <c r="H71" s="36">
        <f t="shared" si="8"/>
        <v>2.0313405178161551E-2</v>
      </c>
      <c r="I71" s="36">
        <f t="shared" si="5"/>
        <v>10.455580506750655</v>
      </c>
      <c r="J71" s="15"/>
      <c r="K71" s="15"/>
    </row>
    <row r="72" spans="1:11" x14ac:dyDescent="0.25">
      <c r="A72" s="31">
        <f t="shared" si="0"/>
        <v>55</v>
      </c>
      <c r="B72" s="32">
        <f t="shared" si="1"/>
        <v>45839</v>
      </c>
      <c r="C72" s="36">
        <f t="shared" si="6"/>
        <v>10.455580506750655</v>
      </c>
      <c r="D72" s="36">
        <f t="shared" si="7"/>
        <v>1.7527760053244379</v>
      </c>
      <c r="E72" s="37">
        <f t="shared" si="2"/>
        <v>0</v>
      </c>
      <c r="F72" s="36">
        <f t="shared" si="3"/>
        <v>1.7527760053244379</v>
      </c>
      <c r="G72" s="36">
        <f t="shared" si="4"/>
        <v>1.7353500378131868</v>
      </c>
      <c r="H72" s="36">
        <f t="shared" si="8"/>
        <v>1.7425967511251094E-2</v>
      </c>
      <c r="I72" s="36">
        <f t="shared" si="5"/>
        <v>8.7202304689374692</v>
      </c>
      <c r="J72" s="15"/>
      <c r="K72" s="15"/>
    </row>
    <row r="73" spans="1:11" x14ac:dyDescent="0.25">
      <c r="A73" s="31">
        <f t="shared" si="0"/>
        <v>56</v>
      </c>
      <c r="B73" s="32">
        <f t="shared" si="1"/>
        <v>45870</v>
      </c>
      <c r="C73" s="36">
        <f t="shared" si="6"/>
        <v>8.7202304689374692</v>
      </c>
      <c r="D73" s="36">
        <f t="shared" si="7"/>
        <v>1.7527760053244379</v>
      </c>
      <c r="E73" s="37">
        <f t="shared" si="2"/>
        <v>0</v>
      </c>
      <c r="F73" s="36">
        <f t="shared" si="3"/>
        <v>1.7527760053244379</v>
      </c>
      <c r="G73" s="36">
        <f t="shared" si="4"/>
        <v>1.7382422878762087</v>
      </c>
      <c r="H73" s="36">
        <f t="shared" si="8"/>
        <v>1.4533717448229115E-2</v>
      </c>
      <c r="I73" s="36">
        <f t="shared" si="5"/>
        <v>6.9819881810612605</v>
      </c>
      <c r="J73" s="15"/>
      <c r="K73" s="15"/>
    </row>
    <row r="74" spans="1:11" x14ac:dyDescent="0.25">
      <c r="A74" s="31">
        <f t="shared" si="0"/>
        <v>57</v>
      </c>
      <c r="B74" s="32">
        <f t="shared" si="1"/>
        <v>45901</v>
      </c>
      <c r="C74" s="36">
        <f t="shared" si="6"/>
        <v>6.9819881810612605</v>
      </c>
      <c r="D74" s="36">
        <f t="shared" si="7"/>
        <v>1.7527760053244379</v>
      </c>
      <c r="E74" s="37">
        <f t="shared" si="2"/>
        <v>0</v>
      </c>
      <c r="F74" s="36">
        <f t="shared" si="3"/>
        <v>1.7527760053244379</v>
      </c>
      <c r="G74" s="36">
        <f t="shared" si="4"/>
        <v>1.7411393583560024</v>
      </c>
      <c r="H74" s="36">
        <f t="shared" si="8"/>
        <v>1.1636646968435435E-2</v>
      </c>
      <c r="I74" s="36">
        <f t="shared" si="5"/>
        <v>5.2408488227052583</v>
      </c>
      <c r="J74" s="15"/>
      <c r="K74" s="15"/>
    </row>
    <row r="75" spans="1:11" x14ac:dyDescent="0.25">
      <c r="A75" s="31">
        <f t="shared" si="0"/>
        <v>58</v>
      </c>
      <c r="B75" s="32">
        <f t="shared" si="1"/>
        <v>45931</v>
      </c>
      <c r="C75" s="36">
        <f t="shared" si="6"/>
        <v>5.2408488227052583</v>
      </c>
      <c r="D75" s="36">
        <f t="shared" si="7"/>
        <v>1.7527760053244379</v>
      </c>
      <c r="E75" s="37">
        <f t="shared" si="2"/>
        <v>0</v>
      </c>
      <c r="F75" s="36">
        <f t="shared" si="3"/>
        <v>1.7527760053244379</v>
      </c>
      <c r="G75" s="36">
        <f t="shared" si="4"/>
        <v>1.7440412572865958</v>
      </c>
      <c r="H75" s="36">
        <f t="shared" si="8"/>
        <v>8.7347480378420963E-3</v>
      </c>
      <c r="I75" s="36">
        <f t="shared" si="5"/>
        <v>3.4968075654186626</v>
      </c>
      <c r="J75" s="15"/>
      <c r="K75" s="15"/>
    </row>
    <row r="76" spans="1:11" x14ac:dyDescent="0.25">
      <c r="A76" s="31">
        <f t="shared" si="0"/>
        <v>59</v>
      </c>
      <c r="B76" s="32">
        <f t="shared" si="1"/>
        <v>45962</v>
      </c>
      <c r="C76" s="36">
        <f t="shared" si="6"/>
        <v>3.4968075654186626</v>
      </c>
      <c r="D76" s="36">
        <f t="shared" si="7"/>
        <v>1.7527760053244379</v>
      </c>
      <c r="E76" s="37">
        <f t="shared" si="2"/>
        <v>0</v>
      </c>
      <c r="F76" s="36">
        <f t="shared" si="3"/>
        <v>1.7527760053244379</v>
      </c>
      <c r="G76" s="36">
        <f t="shared" si="4"/>
        <v>1.7469479927154068</v>
      </c>
      <c r="H76" s="36">
        <f t="shared" si="8"/>
        <v>5.8280126090311047E-3</v>
      </c>
      <c r="I76" s="36">
        <f t="shared" si="5"/>
        <v>1.7498595727032558</v>
      </c>
      <c r="J76" s="15"/>
      <c r="K76" s="15"/>
    </row>
    <row r="77" spans="1:11" x14ac:dyDescent="0.25">
      <c r="A77" s="31">
        <f t="shared" si="0"/>
        <v>60</v>
      </c>
      <c r="B77" s="32">
        <f t="shared" si="1"/>
        <v>45992</v>
      </c>
      <c r="C77" s="36">
        <f t="shared" si="6"/>
        <v>1.7498595727032558</v>
      </c>
      <c r="D77" s="36">
        <f t="shared" si="7"/>
        <v>1.7527760053244379</v>
      </c>
      <c r="E77" s="37">
        <f t="shared" si="2"/>
        <v>0</v>
      </c>
      <c r="F77" s="36">
        <f t="shared" si="3"/>
        <v>1.7527760053244379</v>
      </c>
      <c r="G77" s="36">
        <f t="shared" si="4"/>
        <v>1.7498595727032658</v>
      </c>
      <c r="H77" s="36">
        <f t="shared" si="8"/>
        <v>2.916432621172093E-3</v>
      </c>
      <c r="I77" s="36">
        <f t="shared" si="5"/>
        <v>-9.9920072216264089E-15</v>
      </c>
      <c r="J77" s="15"/>
      <c r="K77" s="15"/>
    </row>
    <row r="78" spans="1:11" x14ac:dyDescent="0.25">
      <c r="A78" s="31">
        <f t="shared" si="0"/>
        <v>61</v>
      </c>
      <c r="B78" s="32">
        <f t="shared" si="1"/>
        <v>46023</v>
      </c>
      <c r="C78" s="36">
        <f t="shared" si="6"/>
        <v>-9.9920072216264089E-15</v>
      </c>
      <c r="D78" s="36">
        <f t="shared" si="7"/>
        <v>1.7527760053244379</v>
      </c>
      <c r="E78" s="37">
        <f t="shared" si="2"/>
        <v>0</v>
      </c>
      <c r="F78" s="36">
        <f t="shared" si="3"/>
        <v>1.7527760053244379</v>
      </c>
      <c r="G78" s="36">
        <f t="shared" si="4"/>
        <v>1.7527760053244379</v>
      </c>
      <c r="H78" s="36">
        <f t="shared" si="8"/>
        <v>-1.6653345369377347E-17</v>
      </c>
      <c r="I78" s="36">
        <f t="shared" si="5"/>
        <v>-1.7527760053244479</v>
      </c>
      <c r="J78" s="15"/>
      <c r="K78" s="15"/>
    </row>
    <row r="79" spans="1:11" x14ac:dyDescent="0.25">
      <c r="A79" s="31">
        <f t="shared" si="0"/>
        <v>62</v>
      </c>
      <c r="B79" s="32">
        <f t="shared" si="1"/>
        <v>46054</v>
      </c>
      <c r="C79" s="36">
        <f t="shared" si="6"/>
        <v>-1.7527760053244479</v>
      </c>
      <c r="D79" s="36">
        <f t="shared" si="7"/>
        <v>1.7527760053244379</v>
      </c>
      <c r="E79" s="37">
        <f t="shared" si="2"/>
        <v>0</v>
      </c>
      <c r="F79" s="36">
        <f t="shared" si="3"/>
        <v>1.7527760053244379</v>
      </c>
      <c r="G79" s="36">
        <f t="shared" si="4"/>
        <v>1.7556972986666453</v>
      </c>
      <c r="H79" s="36">
        <f t="shared" si="8"/>
        <v>-2.9212933422074132E-3</v>
      </c>
      <c r="I79" s="36">
        <f t="shared" si="5"/>
        <v>-3.5084733039910931</v>
      </c>
      <c r="J79" s="15"/>
      <c r="K79" s="15"/>
    </row>
    <row r="80" spans="1:11" x14ac:dyDescent="0.25">
      <c r="A80" s="31">
        <f t="shared" si="0"/>
        <v>63</v>
      </c>
      <c r="B80" s="32">
        <f t="shared" si="1"/>
        <v>46082</v>
      </c>
      <c r="C80" s="36">
        <f t="shared" si="6"/>
        <v>-3.5084733039910931</v>
      </c>
      <c r="D80" s="36">
        <f t="shared" si="7"/>
        <v>1.7527760053244379</v>
      </c>
      <c r="E80" s="37">
        <f t="shared" si="2"/>
        <v>0</v>
      </c>
      <c r="F80" s="36">
        <f t="shared" si="3"/>
        <v>1.7527760053244379</v>
      </c>
      <c r="G80" s="36">
        <f t="shared" si="4"/>
        <v>1.7586234608310898</v>
      </c>
      <c r="H80" s="36">
        <f t="shared" si="8"/>
        <v>-5.8474555066518226E-3</v>
      </c>
      <c r="I80" s="36">
        <f t="shared" si="5"/>
        <v>-5.2670967648221829</v>
      </c>
      <c r="J80" s="15"/>
      <c r="K80" s="15"/>
    </row>
    <row r="81" spans="1:11" x14ac:dyDescent="0.25">
      <c r="A81" s="31">
        <f t="shared" si="0"/>
        <v>64</v>
      </c>
      <c r="B81" s="32">
        <f t="shared" si="1"/>
        <v>46113</v>
      </c>
      <c r="C81" s="36">
        <f t="shared" si="6"/>
        <v>-5.2670967648221829</v>
      </c>
      <c r="D81" s="36">
        <f t="shared" si="7"/>
        <v>1.7527760053244379</v>
      </c>
      <c r="E81" s="37">
        <f t="shared" si="2"/>
        <v>0</v>
      </c>
      <c r="F81" s="36">
        <f t="shared" si="3"/>
        <v>1.7527760053244379</v>
      </c>
      <c r="G81" s="36">
        <f t="shared" si="4"/>
        <v>1.7615544999324748</v>
      </c>
      <c r="H81" s="36">
        <f t="shared" si="8"/>
        <v>-8.778494608036971E-3</v>
      </c>
      <c r="I81" s="36">
        <f t="shared" si="5"/>
        <v>-7.0286512647546573</v>
      </c>
      <c r="J81" s="15"/>
      <c r="K81" s="15"/>
    </row>
    <row r="82" spans="1:11" x14ac:dyDescent="0.25">
      <c r="A82" s="31">
        <f t="shared" si="0"/>
        <v>65</v>
      </c>
      <c r="B82" s="32">
        <f t="shared" si="1"/>
        <v>46143</v>
      </c>
      <c r="C82" s="36">
        <f t="shared" si="6"/>
        <v>-7.0286512647546573</v>
      </c>
      <c r="D82" s="36">
        <f t="shared" si="7"/>
        <v>1.7527760053244379</v>
      </c>
      <c r="E82" s="37">
        <f t="shared" si="2"/>
        <v>0</v>
      </c>
      <c r="F82" s="36">
        <f t="shared" si="3"/>
        <v>1.7527760053244379</v>
      </c>
      <c r="G82" s="36">
        <f t="shared" si="4"/>
        <v>1.7644904240990289</v>
      </c>
      <c r="H82" s="36">
        <f t="shared" si="8"/>
        <v>-1.1714418774591097E-2</v>
      </c>
      <c r="I82" s="36">
        <f t="shared" si="5"/>
        <v>-8.7931416888536855</v>
      </c>
      <c r="J82" s="15"/>
      <c r="K82" s="15"/>
    </row>
    <row r="83" spans="1:11" x14ac:dyDescent="0.25">
      <c r="A83" s="31">
        <f t="shared" ref="A83:A146" si="9">IF(Values_Entered,A82+1,"")</f>
        <v>66</v>
      </c>
      <c r="B83" s="32">
        <f t="shared" ref="B83:B146" si="10">IF(Pay_Num&lt;&gt;"",DATE(YEAR(B82),MONTH(B82)+1,DAY(B82)),"")</f>
        <v>46174</v>
      </c>
      <c r="C83" s="36">
        <f t="shared" si="6"/>
        <v>-8.7931416888536855</v>
      </c>
      <c r="D83" s="36">
        <f t="shared" si="7"/>
        <v>1.7527760053244379</v>
      </c>
      <c r="E83" s="37">
        <f t="shared" ref="E83:E146" si="11">IF(Pay_Num&lt;&gt;"",Scheduled_Extra_Payments,"")</f>
        <v>0</v>
      </c>
      <c r="F83" s="36">
        <f t="shared" ref="F83:F146" si="12">IF(Pay_Num&lt;&gt;"",Sched_Pay+Extra_Pay,"")</f>
        <v>1.7527760053244379</v>
      </c>
      <c r="G83" s="36">
        <f t="shared" ref="G83:G146" si="13">IF(Pay_Num&lt;&gt;"",Total_Pay-Int,"")</f>
        <v>1.7674312414725273</v>
      </c>
      <c r="H83" s="36">
        <f t="shared" si="8"/>
        <v>-1.4655236148089475E-2</v>
      </c>
      <c r="I83" s="36">
        <f t="shared" ref="I83:I146" si="14">IF(Pay_Num&lt;&gt;"",Beg_Bal-Princ,"")</f>
        <v>-10.560572930326213</v>
      </c>
      <c r="J83" s="15"/>
      <c r="K83" s="15"/>
    </row>
    <row r="84" spans="1:11" x14ac:dyDescent="0.25">
      <c r="A84" s="31">
        <f t="shared" si="9"/>
        <v>67</v>
      </c>
      <c r="B84" s="32">
        <f t="shared" si="10"/>
        <v>46204</v>
      </c>
      <c r="C84" s="36">
        <f t="shared" ref="C84:C147" si="15">IF(Pay_Num&lt;&gt;"",I83,"")</f>
        <v>-10.560572930326213</v>
      </c>
      <c r="D84" s="36">
        <f t="shared" ref="D84:D147" si="16">IF(Pay_Num&lt;&gt;"",Scheduled_Monthly_Payment,"")</f>
        <v>1.7527760053244379</v>
      </c>
      <c r="E84" s="37">
        <f t="shared" si="11"/>
        <v>0</v>
      </c>
      <c r="F84" s="36">
        <f t="shared" si="12"/>
        <v>1.7527760053244379</v>
      </c>
      <c r="G84" s="36">
        <f t="shared" si="13"/>
        <v>1.7703769602083148</v>
      </c>
      <c r="H84" s="36">
        <f t="shared" ref="H84:H147" si="17">IF(Pay_Num&lt;&gt;"",Beg_Bal*Interest_Rate/12,"")</f>
        <v>-1.7600954883877022E-2</v>
      </c>
      <c r="I84" s="36">
        <f t="shared" si="14"/>
        <v>-12.330949890534528</v>
      </c>
      <c r="J84" s="15"/>
      <c r="K84" s="15"/>
    </row>
    <row r="85" spans="1:11" x14ac:dyDescent="0.25">
      <c r="A85" s="31">
        <f t="shared" si="9"/>
        <v>68</v>
      </c>
      <c r="B85" s="32">
        <f t="shared" si="10"/>
        <v>46235</v>
      </c>
      <c r="C85" s="36">
        <f t="shared" si="15"/>
        <v>-12.330949890534528</v>
      </c>
      <c r="D85" s="36">
        <f t="shared" si="16"/>
        <v>1.7527760053244379</v>
      </c>
      <c r="E85" s="37">
        <f t="shared" si="11"/>
        <v>0</v>
      </c>
      <c r="F85" s="36">
        <f t="shared" si="12"/>
        <v>1.7527760053244379</v>
      </c>
      <c r="G85" s="36">
        <f t="shared" si="13"/>
        <v>1.7733275884753288</v>
      </c>
      <c r="H85" s="36">
        <f t="shared" si="17"/>
        <v>-2.0551583150890881E-2</v>
      </c>
      <c r="I85" s="36">
        <f t="shared" si="14"/>
        <v>-14.104277479009857</v>
      </c>
      <c r="J85" s="15"/>
      <c r="K85" s="15"/>
    </row>
    <row r="86" spans="1:11" x14ac:dyDescent="0.25">
      <c r="A86" s="31">
        <f t="shared" si="9"/>
        <v>69</v>
      </c>
      <c r="B86" s="32">
        <f t="shared" si="10"/>
        <v>46266</v>
      </c>
      <c r="C86" s="36">
        <f t="shared" si="15"/>
        <v>-14.104277479009857</v>
      </c>
      <c r="D86" s="36">
        <f t="shared" si="16"/>
        <v>1.7527760053244379</v>
      </c>
      <c r="E86" s="37">
        <f t="shared" si="11"/>
        <v>0</v>
      </c>
      <c r="F86" s="36">
        <f t="shared" si="12"/>
        <v>1.7527760053244379</v>
      </c>
      <c r="G86" s="36">
        <f t="shared" si="13"/>
        <v>1.776283134456121</v>
      </c>
      <c r="H86" s="36">
        <f t="shared" si="17"/>
        <v>-2.3507129131683097E-2</v>
      </c>
      <c r="I86" s="36">
        <f t="shared" si="14"/>
        <v>-15.880560613465978</v>
      </c>
      <c r="J86" s="15"/>
      <c r="K86" s="15"/>
    </row>
    <row r="87" spans="1:11" x14ac:dyDescent="0.25">
      <c r="A87" s="31">
        <f t="shared" si="9"/>
        <v>70</v>
      </c>
      <c r="B87" s="32">
        <f t="shared" si="10"/>
        <v>46296</v>
      </c>
      <c r="C87" s="36">
        <f t="shared" si="15"/>
        <v>-15.880560613465978</v>
      </c>
      <c r="D87" s="36">
        <f t="shared" si="16"/>
        <v>1.7527760053244379</v>
      </c>
      <c r="E87" s="37">
        <f t="shared" si="11"/>
        <v>0</v>
      </c>
      <c r="F87" s="36">
        <f t="shared" si="12"/>
        <v>1.7527760053244379</v>
      </c>
      <c r="G87" s="36">
        <f t="shared" si="13"/>
        <v>1.7792436063468813</v>
      </c>
      <c r="H87" s="36">
        <f t="shared" si="17"/>
        <v>-2.6467601022443294E-2</v>
      </c>
      <c r="I87" s="36">
        <f t="shared" si="14"/>
        <v>-17.659804219812859</v>
      </c>
      <c r="J87" s="15"/>
      <c r="K87" s="15"/>
    </row>
    <row r="88" spans="1:11" x14ac:dyDescent="0.25">
      <c r="A88" s="31">
        <f t="shared" si="9"/>
        <v>71</v>
      </c>
      <c r="B88" s="32">
        <f t="shared" si="10"/>
        <v>46327</v>
      </c>
      <c r="C88" s="36">
        <f t="shared" si="15"/>
        <v>-17.659804219812859</v>
      </c>
      <c r="D88" s="36">
        <f t="shared" si="16"/>
        <v>1.7527760053244379</v>
      </c>
      <c r="E88" s="37">
        <f t="shared" si="11"/>
        <v>0</v>
      </c>
      <c r="F88" s="36">
        <f t="shared" si="12"/>
        <v>1.7527760053244379</v>
      </c>
      <c r="G88" s="36">
        <f t="shared" si="13"/>
        <v>1.7822090123574594</v>
      </c>
      <c r="H88" s="36">
        <f t="shared" si="17"/>
        <v>-2.943300703302143E-2</v>
      </c>
      <c r="I88" s="36">
        <f t="shared" si="14"/>
        <v>-19.442013232170318</v>
      </c>
      <c r="J88" s="15"/>
      <c r="K88" s="15"/>
    </row>
    <row r="89" spans="1:11" x14ac:dyDescent="0.25">
      <c r="A89" s="31">
        <f t="shared" si="9"/>
        <v>72</v>
      </c>
      <c r="B89" s="32">
        <f t="shared" si="10"/>
        <v>46357</v>
      </c>
      <c r="C89" s="36">
        <f t="shared" si="15"/>
        <v>-19.442013232170318</v>
      </c>
      <c r="D89" s="36">
        <f t="shared" si="16"/>
        <v>1.7527760053244379</v>
      </c>
      <c r="E89" s="37">
        <f t="shared" si="11"/>
        <v>0</v>
      </c>
      <c r="F89" s="36">
        <f t="shared" si="12"/>
        <v>1.7527760053244379</v>
      </c>
      <c r="G89" s="36">
        <f t="shared" si="13"/>
        <v>1.7851793607113884</v>
      </c>
      <c r="H89" s="36">
        <f t="shared" si="17"/>
        <v>-3.2403355386950529E-2</v>
      </c>
      <c r="I89" s="36">
        <f t="shared" si="14"/>
        <v>-21.227192592881707</v>
      </c>
      <c r="J89" s="15"/>
      <c r="K89" s="15"/>
    </row>
    <row r="90" spans="1:11" x14ac:dyDescent="0.25">
      <c r="A90" s="31">
        <f t="shared" si="9"/>
        <v>73</v>
      </c>
      <c r="B90" s="32">
        <f t="shared" si="10"/>
        <v>46388</v>
      </c>
      <c r="C90" s="36">
        <f t="shared" si="15"/>
        <v>-21.227192592881707</v>
      </c>
      <c r="D90" s="36">
        <f t="shared" si="16"/>
        <v>1.7527760053244379</v>
      </c>
      <c r="E90" s="37">
        <f t="shared" si="11"/>
        <v>0</v>
      </c>
      <c r="F90" s="36">
        <f t="shared" si="12"/>
        <v>1.7527760053244379</v>
      </c>
      <c r="G90" s="36">
        <f t="shared" si="13"/>
        <v>1.7881546596459075</v>
      </c>
      <c r="H90" s="36">
        <f t="shared" si="17"/>
        <v>-3.5378654321469513E-2</v>
      </c>
      <c r="I90" s="36">
        <f t="shared" si="14"/>
        <v>-23.015347252527615</v>
      </c>
      <c r="J90" s="15"/>
      <c r="K90" s="15"/>
    </row>
    <row r="91" spans="1:11" x14ac:dyDescent="0.25">
      <c r="A91" s="31">
        <f t="shared" si="9"/>
        <v>74</v>
      </c>
      <c r="B91" s="32">
        <f t="shared" si="10"/>
        <v>46419</v>
      </c>
      <c r="C91" s="36">
        <f t="shared" si="15"/>
        <v>-23.015347252527615</v>
      </c>
      <c r="D91" s="36">
        <f t="shared" si="16"/>
        <v>1.7527760053244379</v>
      </c>
      <c r="E91" s="37">
        <f t="shared" si="11"/>
        <v>0</v>
      </c>
      <c r="F91" s="36">
        <f t="shared" si="12"/>
        <v>1.7527760053244379</v>
      </c>
      <c r="G91" s="36">
        <f t="shared" si="13"/>
        <v>1.7911349174119839</v>
      </c>
      <c r="H91" s="36">
        <f t="shared" si="17"/>
        <v>-3.8358912087546028E-2</v>
      </c>
      <c r="I91" s="36">
        <f t="shared" si="14"/>
        <v>-24.806482169939599</v>
      </c>
      <c r="J91" s="15"/>
      <c r="K91" s="15"/>
    </row>
    <row r="92" spans="1:11" x14ac:dyDescent="0.25">
      <c r="A92" s="31">
        <f t="shared" si="9"/>
        <v>75</v>
      </c>
      <c r="B92" s="32">
        <f t="shared" si="10"/>
        <v>46447</v>
      </c>
      <c r="C92" s="36">
        <f t="shared" si="15"/>
        <v>-24.806482169939599</v>
      </c>
      <c r="D92" s="36">
        <f t="shared" si="16"/>
        <v>1.7527760053244379</v>
      </c>
      <c r="E92" s="37">
        <f t="shared" si="11"/>
        <v>0</v>
      </c>
      <c r="F92" s="36">
        <f t="shared" si="12"/>
        <v>1.7527760053244379</v>
      </c>
      <c r="G92" s="36">
        <f t="shared" si="13"/>
        <v>1.7941201422743371</v>
      </c>
      <c r="H92" s="36">
        <f t="shared" si="17"/>
        <v>-4.1344136949899336E-2</v>
      </c>
      <c r="I92" s="36">
        <f t="shared" si="14"/>
        <v>-26.600602312213937</v>
      </c>
      <c r="J92" s="15"/>
      <c r="K92" s="15"/>
    </row>
    <row r="93" spans="1:11" x14ac:dyDescent="0.25">
      <c r="A93" s="31">
        <f t="shared" si="9"/>
        <v>76</v>
      </c>
      <c r="B93" s="32">
        <f t="shared" si="10"/>
        <v>46478</v>
      </c>
      <c r="C93" s="36">
        <f t="shared" si="15"/>
        <v>-26.600602312213937</v>
      </c>
      <c r="D93" s="36">
        <f t="shared" si="16"/>
        <v>1.7527760053244379</v>
      </c>
      <c r="E93" s="37">
        <f t="shared" si="11"/>
        <v>0</v>
      </c>
      <c r="F93" s="36">
        <f t="shared" si="12"/>
        <v>1.7527760053244379</v>
      </c>
      <c r="G93" s="36">
        <f t="shared" si="13"/>
        <v>1.7971103425114612</v>
      </c>
      <c r="H93" s="36">
        <f t="shared" si="17"/>
        <v>-4.4334337187023232E-2</v>
      </c>
      <c r="I93" s="36">
        <f t="shared" si="14"/>
        <v>-28.3977126547254</v>
      </c>
      <c r="J93" s="15"/>
      <c r="K93" s="15"/>
    </row>
    <row r="94" spans="1:11" x14ac:dyDescent="0.25">
      <c r="A94" s="31">
        <f t="shared" si="9"/>
        <v>77</v>
      </c>
      <c r="B94" s="32">
        <f t="shared" si="10"/>
        <v>46508</v>
      </c>
      <c r="C94" s="36">
        <f t="shared" si="15"/>
        <v>-28.3977126547254</v>
      </c>
      <c r="D94" s="36">
        <f t="shared" si="16"/>
        <v>1.7527760053244379</v>
      </c>
      <c r="E94" s="37">
        <f t="shared" si="11"/>
        <v>0</v>
      </c>
      <c r="F94" s="36">
        <f t="shared" si="12"/>
        <v>1.7527760053244379</v>
      </c>
      <c r="G94" s="36">
        <f t="shared" si="13"/>
        <v>1.8001055264156469</v>
      </c>
      <c r="H94" s="36">
        <f t="shared" si="17"/>
        <v>-4.7329521091208998E-2</v>
      </c>
      <c r="I94" s="36">
        <f t="shared" si="14"/>
        <v>-30.197818181141045</v>
      </c>
      <c r="J94" s="15"/>
      <c r="K94" s="15"/>
    </row>
    <row r="95" spans="1:11" x14ac:dyDescent="0.25">
      <c r="A95" s="31">
        <f t="shared" si="9"/>
        <v>78</v>
      </c>
      <c r="B95" s="32">
        <f t="shared" si="10"/>
        <v>46539</v>
      </c>
      <c r="C95" s="36">
        <f t="shared" si="15"/>
        <v>-30.197818181141045</v>
      </c>
      <c r="D95" s="36">
        <f t="shared" si="16"/>
        <v>1.7527760053244379</v>
      </c>
      <c r="E95" s="37">
        <f t="shared" si="11"/>
        <v>0</v>
      </c>
      <c r="F95" s="36">
        <f t="shared" si="12"/>
        <v>1.7527760053244379</v>
      </c>
      <c r="G95" s="36">
        <f t="shared" si="13"/>
        <v>1.8031057022930064</v>
      </c>
      <c r="H95" s="36">
        <f t="shared" si="17"/>
        <v>-5.0329696968568406E-2</v>
      </c>
      <c r="I95" s="36">
        <f t="shared" si="14"/>
        <v>-32.000923883434055</v>
      </c>
      <c r="J95" s="15"/>
      <c r="K95" s="15"/>
    </row>
    <row r="96" spans="1:11" x14ac:dyDescent="0.25">
      <c r="A96" s="31">
        <f t="shared" si="9"/>
        <v>79</v>
      </c>
      <c r="B96" s="32">
        <f t="shared" si="10"/>
        <v>46569</v>
      </c>
      <c r="C96" s="36">
        <f t="shared" si="15"/>
        <v>-32.000923883434055</v>
      </c>
      <c r="D96" s="36">
        <f t="shared" si="16"/>
        <v>1.7527760053244379</v>
      </c>
      <c r="E96" s="37">
        <f t="shared" si="11"/>
        <v>0</v>
      </c>
      <c r="F96" s="36">
        <f t="shared" si="12"/>
        <v>1.7527760053244379</v>
      </c>
      <c r="G96" s="36">
        <f t="shared" si="13"/>
        <v>1.8061108784634947</v>
      </c>
      <c r="H96" s="36">
        <f t="shared" si="17"/>
        <v>-5.3334873139056764E-2</v>
      </c>
      <c r="I96" s="36">
        <f t="shared" si="14"/>
        <v>-33.807034761897548</v>
      </c>
      <c r="J96" s="15"/>
      <c r="K96" s="15"/>
    </row>
    <row r="97" spans="1:11" x14ac:dyDescent="0.25">
      <c r="A97" s="31">
        <f t="shared" si="9"/>
        <v>80</v>
      </c>
      <c r="B97" s="32">
        <f t="shared" si="10"/>
        <v>46600</v>
      </c>
      <c r="C97" s="36">
        <f t="shared" si="15"/>
        <v>-33.807034761897548</v>
      </c>
      <c r="D97" s="36">
        <f t="shared" si="16"/>
        <v>1.7527760053244379</v>
      </c>
      <c r="E97" s="37">
        <f t="shared" si="11"/>
        <v>0</v>
      </c>
      <c r="F97" s="36">
        <f t="shared" si="12"/>
        <v>1.7527760053244379</v>
      </c>
      <c r="G97" s="36">
        <f t="shared" si="13"/>
        <v>1.8091210632609338</v>
      </c>
      <c r="H97" s="36">
        <f t="shared" si="17"/>
        <v>-5.6345057936495913E-2</v>
      </c>
      <c r="I97" s="36">
        <f t="shared" si="14"/>
        <v>-35.616155825158479</v>
      </c>
      <c r="J97" s="15"/>
      <c r="K97" s="15"/>
    </row>
    <row r="98" spans="1:11" x14ac:dyDescent="0.25">
      <c r="A98" s="31">
        <f t="shared" si="9"/>
        <v>81</v>
      </c>
      <c r="B98" s="32">
        <f t="shared" si="10"/>
        <v>46631</v>
      </c>
      <c r="C98" s="36">
        <f t="shared" si="15"/>
        <v>-35.616155825158479</v>
      </c>
      <c r="D98" s="36">
        <f t="shared" si="16"/>
        <v>1.7527760053244379</v>
      </c>
      <c r="E98" s="37">
        <f t="shared" si="11"/>
        <v>0</v>
      </c>
      <c r="F98" s="36">
        <f t="shared" si="12"/>
        <v>1.7527760053244379</v>
      </c>
      <c r="G98" s="36">
        <f t="shared" si="13"/>
        <v>1.8121362650330353</v>
      </c>
      <c r="H98" s="36">
        <f t="shared" si="17"/>
        <v>-5.9360259708597464E-2</v>
      </c>
      <c r="I98" s="36">
        <f t="shared" si="14"/>
        <v>-37.428292090191512</v>
      </c>
      <c r="J98" s="15"/>
      <c r="K98" s="15"/>
    </row>
    <row r="99" spans="1:11" x14ac:dyDescent="0.25">
      <c r="A99" s="31">
        <f t="shared" si="9"/>
        <v>82</v>
      </c>
      <c r="B99" s="32">
        <f t="shared" si="10"/>
        <v>46661</v>
      </c>
      <c r="C99" s="36">
        <f t="shared" si="15"/>
        <v>-37.428292090191512</v>
      </c>
      <c r="D99" s="36">
        <f t="shared" si="16"/>
        <v>1.7527760053244379</v>
      </c>
      <c r="E99" s="37">
        <f t="shared" si="11"/>
        <v>0</v>
      </c>
      <c r="F99" s="36">
        <f t="shared" si="12"/>
        <v>1.7527760053244379</v>
      </c>
      <c r="G99" s="36">
        <f t="shared" si="13"/>
        <v>1.8151564921414238</v>
      </c>
      <c r="H99" s="36">
        <f t="shared" si="17"/>
        <v>-6.2380486816985853E-2</v>
      </c>
      <c r="I99" s="36">
        <f t="shared" si="14"/>
        <v>-39.243448582332938</v>
      </c>
      <c r="J99" s="15"/>
      <c r="K99" s="15"/>
    </row>
    <row r="100" spans="1:11" x14ac:dyDescent="0.25">
      <c r="A100" s="31">
        <f t="shared" si="9"/>
        <v>83</v>
      </c>
      <c r="B100" s="32">
        <f t="shared" si="10"/>
        <v>46692</v>
      </c>
      <c r="C100" s="36">
        <f t="shared" si="15"/>
        <v>-39.243448582332938</v>
      </c>
      <c r="D100" s="36">
        <f t="shared" si="16"/>
        <v>1.7527760053244379</v>
      </c>
      <c r="E100" s="37">
        <f t="shared" si="11"/>
        <v>0</v>
      </c>
      <c r="F100" s="36">
        <f t="shared" si="12"/>
        <v>1.7527760053244379</v>
      </c>
      <c r="G100" s="36">
        <f t="shared" si="13"/>
        <v>1.8181817529616595</v>
      </c>
      <c r="H100" s="36">
        <f t="shared" si="17"/>
        <v>-6.5405747637221567E-2</v>
      </c>
      <c r="I100" s="36">
        <f t="shared" si="14"/>
        <v>-41.061630335294595</v>
      </c>
      <c r="J100" s="15"/>
      <c r="K100" s="15"/>
    </row>
    <row r="101" spans="1:11" x14ac:dyDescent="0.25">
      <c r="A101" s="31">
        <f t="shared" si="9"/>
        <v>84</v>
      </c>
      <c r="B101" s="32">
        <f t="shared" si="10"/>
        <v>46722</v>
      </c>
      <c r="C101" s="36">
        <f t="shared" si="15"/>
        <v>-41.061630335294595</v>
      </c>
      <c r="D101" s="36">
        <f t="shared" si="16"/>
        <v>1.7527760053244379</v>
      </c>
      <c r="E101" s="37">
        <f t="shared" si="11"/>
        <v>0</v>
      </c>
      <c r="F101" s="36">
        <f t="shared" si="12"/>
        <v>1.7527760053244379</v>
      </c>
      <c r="G101" s="36">
        <f t="shared" si="13"/>
        <v>1.8212120558832623</v>
      </c>
      <c r="H101" s="36">
        <f t="shared" si="17"/>
        <v>-6.8436050558824332E-2</v>
      </c>
      <c r="I101" s="36">
        <f t="shared" si="14"/>
        <v>-42.88284239117786</v>
      </c>
      <c r="J101" s="15"/>
      <c r="K101" s="15"/>
    </row>
    <row r="102" spans="1:11" x14ac:dyDescent="0.25">
      <c r="A102" s="31">
        <f t="shared" si="9"/>
        <v>85</v>
      </c>
      <c r="B102" s="32">
        <f t="shared" si="10"/>
        <v>46753</v>
      </c>
      <c r="C102" s="36">
        <f t="shared" si="15"/>
        <v>-42.88284239117786</v>
      </c>
      <c r="D102" s="36">
        <f t="shared" si="16"/>
        <v>1.7527760053244379</v>
      </c>
      <c r="E102" s="37">
        <f t="shared" si="11"/>
        <v>0</v>
      </c>
      <c r="F102" s="36">
        <f t="shared" si="12"/>
        <v>1.7527760053244379</v>
      </c>
      <c r="G102" s="36">
        <f t="shared" si="13"/>
        <v>1.8242474093097343</v>
      </c>
      <c r="H102" s="36">
        <f t="shared" si="17"/>
        <v>-7.1471403985296431E-2</v>
      </c>
      <c r="I102" s="36">
        <f t="shared" si="14"/>
        <v>-44.707089800487594</v>
      </c>
      <c r="J102" s="15"/>
      <c r="K102" s="15"/>
    </row>
    <row r="103" spans="1:11" x14ac:dyDescent="0.25">
      <c r="A103" s="31">
        <f t="shared" si="9"/>
        <v>86</v>
      </c>
      <c r="B103" s="32">
        <f t="shared" si="10"/>
        <v>46784</v>
      </c>
      <c r="C103" s="36">
        <f t="shared" si="15"/>
        <v>-44.707089800487594</v>
      </c>
      <c r="D103" s="36">
        <f t="shared" si="16"/>
        <v>1.7527760053244379</v>
      </c>
      <c r="E103" s="37">
        <f t="shared" si="11"/>
        <v>0</v>
      </c>
      <c r="F103" s="36">
        <f t="shared" si="12"/>
        <v>1.7527760053244379</v>
      </c>
      <c r="G103" s="36">
        <f t="shared" si="13"/>
        <v>1.8272878216585839</v>
      </c>
      <c r="H103" s="36">
        <f t="shared" si="17"/>
        <v>-7.4511816334145983E-2</v>
      </c>
      <c r="I103" s="36">
        <f t="shared" si="14"/>
        <v>-46.534377622146181</v>
      </c>
      <c r="J103" s="15"/>
      <c r="K103" s="15"/>
    </row>
    <row r="104" spans="1:11" x14ac:dyDescent="0.25">
      <c r="A104" s="31">
        <f t="shared" si="9"/>
        <v>87</v>
      </c>
      <c r="B104" s="32">
        <f t="shared" si="10"/>
        <v>46813</v>
      </c>
      <c r="C104" s="36">
        <f t="shared" si="15"/>
        <v>-46.534377622146181</v>
      </c>
      <c r="D104" s="36">
        <f t="shared" si="16"/>
        <v>1.7527760053244379</v>
      </c>
      <c r="E104" s="37">
        <f t="shared" si="11"/>
        <v>0</v>
      </c>
      <c r="F104" s="36">
        <f t="shared" si="12"/>
        <v>1.7527760053244379</v>
      </c>
      <c r="G104" s="36">
        <f t="shared" si="13"/>
        <v>1.8303333013613483</v>
      </c>
      <c r="H104" s="36">
        <f t="shared" si="17"/>
        <v>-7.7557296036910306E-2</v>
      </c>
      <c r="I104" s="36">
        <f t="shared" si="14"/>
        <v>-48.364710923507531</v>
      </c>
      <c r="J104" s="15"/>
      <c r="K104" s="15"/>
    </row>
    <row r="105" spans="1:11" x14ac:dyDescent="0.25">
      <c r="A105" s="31">
        <f t="shared" si="9"/>
        <v>88</v>
      </c>
      <c r="B105" s="32">
        <f t="shared" si="10"/>
        <v>46844</v>
      </c>
      <c r="C105" s="36">
        <f t="shared" si="15"/>
        <v>-48.364710923507531</v>
      </c>
      <c r="D105" s="36">
        <f t="shared" si="16"/>
        <v>1.7527760053244379</v>
      </c>
      <c r="E105" s="37">
        <f t="shared" si="11"/>
        <v>0</v>
      </c>
      <c r="F105" s="36">
        <f t="shared" si="12"/>
        <v>1.7527760053244379</v>
      </c>
      <c r="G105" s="36">
        <f t="shared" si="13"/>
        <v>1.8333838568636172</v>
      </c>
      <c r="H105" s="36">
        <f t="shared" si="17"/>
        <v>-8.0607851539179223E-2</v>
      </c>
      <c r="I105" s="36">
        <f t="shared" si="14"/>
        <v>-50.19809478037115</v>
      </c>
      <c r="J105" s="15"/>
      <c r="K105" s="15"/>
    </row>
    <row r="106" spans="1:11" x14ac:dyDescent="0.25">
      <c r="A106" s="31">
        <f t="shared" si="9"/>
        <v>89</v>
      </c>
      <c r="B106" s="32">
        <f t="shared" si="10"/>
        <v>46874</v>
      </c>
      <c r="C106" s="36">
        <f t="shared" si="15"/>
        <v>-50.19809478037115</v>
      </c>
      <c r="D106" s="36">
        <f t="shared" si="16"/>
        <v>1.7527760053244379</v>
      </c>
      <c r="E106" s="37">
        <f t="shared" si="11"/>
        <v>0</v>
      </c>
      <c r="F106" s="36">
        <f t="shared" si="12"/>
        <v>1.7527760053244379</v>
      </c>
      <c r="G106" s="36">
        <f t="shared" si="13"/>
        <v>1.8364394966250566</v>
      </c>
      <c r="H106" s="36">
        <f t="shared" si="17"/>
        <v>-8.3663491300618578E-2</v>
      </c>
      <c r="I106" s="36">
        <f t="shared" si="14"/>
        <v>-52.034534276996204</v>
      </c>
      <c r="J106" s="15"/>
      <c r="K106" s="15"/>
    </row>
    <row r="107" spans="1:11" x14ac:dyDescent="0.25">
      <c r="A107" s="31">
        <f t="shared" si="9"/>
        <v>90</v>
      </c>
      <c r="B107" s="32">
        <f t="shared" si="10"/>
        <v>46905</v>
      </c>
      <c r="C107" s="36">
        <f t="shared" si="15"/>
        <v>-52.034534276996204</v>
      </c>
      <c r="D107" s="36">
        <f t="shared" si="16"/>
        <v>1.7527760053244379</v>
      </c>
      <c r="E107" s="37">
        <f t="shared" si="11"/>
        <v>0</v>
      </c>
      <c r="F107" s="36">
        <f t="shared" si="12"/>
        <v>1.7527760053244379</v>
      </c>
      <c r="G107" s="36">
        <f t="shared" si="13"/>
        <v>1.8395002291194316</v>
      </c>
      <c r="H107" s="36">
        <f t="shared" si="17"/>
        <v>-8.6724223794993671E-2</v>
      </c>
      <c r="I107" s="36">
        <f t="shared" si="14"/>
        <v>-53.874034506115635</v>
      </c>
      <c r="J107" s="15"/>
      <c r="K107" s="15"/>
    </row>
    <row r="108" spans="1:11" x14ac:dyDescent="0.25">
      <c r="A108" s="31">
        <f t="shared" si="9"/>
        <v>91</v>
      </c>
      <c r="B108" s="32">
        <f t="shared" si="10"/>
        <v>46935</v>
      </c>
      <c r="C108" s="36">
        <f t="shared" si="15"/>
        <v>-53.874034506115635</v>
      </c>
      <c r="D108" s="36">
        <f t="shared" si="16"/>
        <v>1.7527760053244379</v>
      </c>
      <c r="E108" s="37">
        <f t="shared" si="11"/>
        <v>0</v>
      </c>
      <c r="F108" s="36">
        <f t="shared" si="12"/>
        <v>1.7527760053244379</v>
      </c>
      <c r="G108" s="36">
        <f t="shared" si="13"/>
        <v>1.8425660628346305</v>
      </c>
      <c r="H108" s="36">
        <f t="shared" si="17"/>
        <v>-8.9790057510192714E-2</v>
      </c>
      <c r="I108" s="36">
        <f t="shared" si="14"/>
        <v>-55.716600568950263</v>
      </c>
      <c r="J108" s="15"/>
      <c r="K108" s="15"/>
    </row>
    <row r="109" spans="1:11" x14ac:dyDescent="0.25">
      <c r="A109" s="31">
        <f t="shared" si="9"/>
        <v>92</v>
      </c>
      <c r="B109" s="32">
        <f t="shared" si="10"/>
        <v>46966</v>
      </c>
      <c r="C109" s="36">
        <f t="shared" si="15"/>
        <v>-55.716600568950263</v>
      </c>
      <c r="D109" s="36">
        <f t="shared" si="16"/>
        <v>1.7527760053244379</v>
      </c>
      <c r="E109" s="37">
        <f t="shared" si="11"/>
        <v>0</v>
      </c>
      <c r="F109" s="36">
        <f t="shared" si="12"/>
        <v>1.7527760053244379</v>
      </c>
      <c r="G109" s="36">
        <f t="shared" si="13"/>
        <v>1.8456370062726883</v>
      </c>
      <c r="H109" s="36">
        <f t="shared" si="17"/>
        <v>-9.2861000948250436E-2</v>
      </c>
      <c r="I109" s="36">
        <f t="shared" si="14"/>
        <v>-57.562237575222952</v>
      </c>
      <c r="J109" s="15"/>
      <c r="K109" s="15"/>
    </row>
    <row r="110" spans="1:11" x14ac:dyDescent="0.25">
      <c r="A110" s="31">
        <f t="shared" si="9"/>
        <v>93</v>
      </c>
      <c r="B110" s="32">
        <f t="shared" si="10"/>
        <v>46997</v>
      </c>
      <c r="C110" s="36">
        <f t="shared" si="15"/>
        <v>-57.562237575222952</v>
      </c>
      <c r="D110" s="36">
        <f t="shared" si="16"/>
        <v>1.7527760053244379</v>
      </c>
      <c r="E110" s="37">
        <f t="shared" si="11"/>
        <v>0</v>
      </c>
      <c r="F110" s="36">
        <f t="shared" si="12"/>
        <v>1.7527760053244379</v>
      </c>
      <c r="G110" s="36">
        <f t="shared" si="13"/>
        <v>1.8487130679498094</v>
      </c>
      <c r="H110" s="36">
        <f t="shared" si="17"/>
        <v>-9.5937062625371591E-2</v>
      </c>
      <c r="I110" s="36">
        <f t="shared" si="14"/>
        <v>-59.410950643172761</v>
      </c>
      <c r="J110" s="15"/>
      <c r="K110" s="15"/>
    </row>
    <row r="111" spans="1:11" x14ac:dyDescent="0.25">
      <c r="A111" s="31">
        <f t="shared" si="9"/>
        <v>94</v>
      </c>
      <c r="B111" s="32">
        <f t="shared" si="10"/>
        <v>47027</v>
      </c>
      <c r="C111" s="36">
        <f t="shared" si="15"/>
        <v>-59.410950643172761</v>
      </c>
      <c r="D111" s="36">
        <f t="shared" si="16"/>
        <v>1.7527760053244379</v>
      </c>
      <c r="E111" s="37">
        <f t="shared" si="11"/>
        <v>0</v>
      </c>
      <c r="F111" s="36">
        <f t="shared" si="12"/>
        <v>1.7527760053244379</v>
      </c>
      <c r="G111" s="36">
        <f t="shared" si="13"/>
        <v>1.8517942563963925</v>
      </c>
      <c r="H111" s="36">
        <f t="shared" si="17"/>
        <v>-9.9018251071954611E-2</v>
      </c>
      <c r="I111" s="36">
        <f t="shared" si="14"/>
        <v>-61.262744899569157</v>
      </c>
      <c r="J111" s="15"/>
      <c r="K111" s="15"/>
    </row>
    <row r="112" spans="1:11" x14ac:dyDescent="0.25">
      <c r="A112" s="31">
        <f t="shared" si="9"/>
        <v>95</v>
      </c>
      <c r="B112" s="32">
        <f t="shared" si="10"/>
        <v>47058</v>
      </c>
      <c r="C112" s="36">
        <f t="shared" si="15"/>
        <v>-61.262744899569157</v>
      </c>
      <c r="D112" s="36">
        <f t="shared" si="16"/>
        <v>1.7527760053244379</v>
      </c>
      <c r="E112" s="37">
        <f t="shared" si="11"/>
        <v>0</v>
      </c>
      <c r="F112" s="36">
        <f t="shared" si="12"/>
        <v>1.7527760053244379</v>
      </c>
      <c r="G112" s="36">
        <f t="shared" si="13"/>
        <v>1.8548805801570531</v>
      </c>
      <c r="H112" s="36">
        <f t="shared" si="17"/>
        <v>-0.10210457483261526</v>
      </c>
      <c r="I112" s="36">
        <f t="shared" si="14"/>
        <v>-63.117625479726208</v>
      </c>
      <c r="J112" s="15"/>
      <c r="K112" s="15"/>
    </row>
    <row r="113" spans="1:11" x14ac:dyDescent="0.25">
      <c r="A113" s="31">
        <f t="shared" si="9"/>
        <v>96</v>
      </c>
      <c r="B113" s="32">
        <f t="shared" si="10"/>
        <v>47088</v>
      </c>
      <c r="C113" s="36">
        <f t="shared" si="15"/>
        <v>-63.117625479726208</v>
      </c>
      <c r="D113" s="36">
        <f t="shared" si="16"/>
        <v>1.7527760053244379</v>
      </c>
      <c r="E113" s="37">
        <f t="shared" si="11"/>
        <v>0</v>
      </c>
      <c r="F113" s="36">
        <f t="shared" si="12"/>
        <v>1.7527760053244379</v>
      </c>
      <c r="G113" s="36">
        <f t="shared" si="13"/>
        <v>1.8579720477906483</v>
      </c>
      <c r="H113" s="36">
        <f t="shared" si="17"/>
        <v>-0.10519604246621035</v>
      </c>
      <c r="I113" s="36">
        <f t="shared" si="14"/>
        <v>-64.975597527516854</v>
      </c>
      <c r="J113" s="15"/>
      <c r="K113" s="15"/>
    </row>
    <row r="114" spans="1:11" x14ac:dyDescent="0.25">
      <c r="A114" s="31">
        <f t="shared" si="9"/>
        <v>97</v>
      </c>
      <c r="B114" s="32">
        <f t="shared" si="10"/>
        <v>47119</v>
      </c>
      <c r="C114" s="36">
        <f t="shared" si="15"/>
        <v>-64.975597527516854</v>
      </c>
      <c r="D114" s="36">
        <f t="shared" si="16"/>
        <v>1.7527760053244379</v>
      </c>
      <c r="E114" s="37">
        <f t="shared" si="11"/>
        <v>0</v>
      </c>
      <c r="F114" s="36">
        <f t="shared" si="12"/>
        <v>1.7527760053244379</v>
      </c>
      <c r="G114" s="36">
        <f t="shared" si="13"/>
        <v>1.8610686678702992</v>
      </c>
      <c r="H114" s="36">
        <f t="shared" si="17"/>
        <v>-0.10829266254586144</v>
      </c>
      <c r="I114" s="36">
        <f t="shared" si="14"/>
        <v>-66.836666195387153</v>
      </c>
      <c r="J114" s="15"/>
      <c r="K114" s="15"/>
    </row>
    <row r="115" spans="1:11" x14ac:dyDescent="0.25">
      <c r="A115" s="31">
        <f t="shared" si="9"/>
        <v>98</v>
      </c>
      <c r="B115" s="32">
        <f t="shared" si="10"/>
        <v>47150</v>
      </c>
      <c r="C115" s="36">
        <f t="shared" si="15"/>
        <v>-66.836666195387153</v>
      </c>
      <c r="D115" s="36">
        <f t="shared" si="16"/>
        <v>1.7527760053244379</v>
      </c>
      <c r="E115" s="37">
        <f t="shared" si="11"/>
        <v>0</v>
      </c>
      <c r="F115" s="36">
        <f t="shared" si="12"/>
        <v>1.7527760053244379</v>
      </c>
      <c r="G115" s="36">
        <f t="shared" si="13"/>
        <v>1.8641704489834166</v>
      </c>
      <c r="H115" s="36">
        <f t="shared" si="17"/>
        <v>-0.11139444365897859</v>
      </c>
      <c r="I115" s="36">
        <f t="shared" si="14"/>
        <v>-68.700836644370568</v>
      </c>
      <c r="J115" s="15"/>
      <c r="K115" s="15"/>
    </row>
    <row r="116" spans="1:11" x14ac:dyDescent="0.25">
      <c r="A116" s="31">
        <f t="shared" si="9"/>
        <v>99</v>
      </c>
      <c r="B116" s="32">
        <f t="shared" si="10"/>
        <v>47178</v>
      </c>
      <c r="C116" s="36">
        <f t="shared" si="15"/>
        <v>-68.700836644370568</v>
      </c>
      <c r="D116" s="36">
        <f t="shared" si="16"/>
        <v>1.7527760053244379</v>
      </c>
      <c r="E116" s="37">
        <f t="shared" si="11"/>
        <v>0</v>
      </c>
      <c r="F116" s="36">
        <f t="shared" si="12"/>
        <v>1.7527760053244379</v>
      </c>
      <c r="G116" s="36">
        <f t="shared" si="13"/>
        <v>1.8672773997317222</v>
      </c>
      <c r="H116" s="36">
        <f t="shared" si="17"/>
        <v>-0.11450139440728428</v>
      </c>
      <c r="I116" s="36">
        <f t="shared" si="14"/>
        <v>-70.568114044102288</v>
      </c>
      <c r="J116" s="15"/>
      <c r="K116" s="15"/>
    </row>
    <row r="117" spans="1:11" x14ac:dyDescent="0.25">
      <c r="A117" s="31">
        <f t="shared" si="9"/>
        <v>100</v>
      </c>
      <c r="B117" s="32">
        <f t="shared" si="10"/>
        <v>47209</v>
      </c>
      <c r="C117" s="36">
        <f t="shared" si="15"/>
        <v>-70.568114044102288</v>
      </c>
      <c r="D117" s="36">
        <f t="shared" si="16"/>
        <v>1.7527760053244379</v>
      </c>
      <c r="E117" s="37">
        <f t="shared" si="11"/>
        <v>0</v>
      </c>
      <c r="F117" s="36">
        <f t="shared" si="12"/>
        <v>1.7527760053244379</v>
      </c>
      <c r="G117" s="36">
        <f t="shared" si="13"/>
        <v>1.8703895287312751</v>
      </c>
      <c r="H117" s="36">
        <f t="shared" si="17"/>
        <v>-0.11761352340683716</v>
      </c>
      <c r="I117" s="36">
        <f t="shared" si="14"/>
        <v>-72.438503572833568</v>
      </c>
      <c r="J117" s="15"/>
      <c r="K117" s="15"/>
    </row>
    <row r="118" spans="1:11" x14ac:dyDescent="0.25">
      <c r="A118" s="31">
        <f t="shared" si="9"/>
        <v>101</v>
      </c>
      <c r="B118" s="32">
        <f t="shared" si="10"/>
        <v>47239</v>
      </c>
      <c r="C118" s="36">
        <f t="shared" si="15"/>
        <v>-72.438503572833568</v>
      </c>
      <c r="D118" s="36">
        <f t="shared" si="16"/>
        <v>1.7527760053244379</v>
      </c>
      <c r="E118" s="37">
        <f t="shared" si="11"/>
        <v>0</v>
      </c>
      <c r="F118" s="36">
        <f t="shared" si="12"/>
        <v>1.7527760053244379</v>
      </c>
      <c r="G118" s="36">
        <f t="shared" si="13"/>
        <v>1.8735068446124938</v>
      </c>
      <c r="H118" s="36">
        <f t="shared" si="17"/>
        <v>-0.12073083928805595</v>
      </c>
      <c r="I118" s="36">
        <f t="shared" si="14"/>
        <v>-74.312010417446061</v>
      </c>
      <c r="J118" s="15"/>
      <c r="K118" s="15"/>
    </row>
    <row r="119" spans="1:11" x14ac:dyDescent="0.25">
      <c r="A119" s="31">
        <f t="shared" si="9"/>
        <v>102</v>
      </c>
      <c r="B119" s="32">
        <f t="shared" si="10"/>
        <v>47270</v>
      </c>
      <c r="C119" s="36">
        <f t="shared" si="15"/>
        <v>-74.312010417446061</v>
      </c>
      <c r="D119" s="36">
        <f t="shared" si="16"/>
        <v>1.7527760053244379</v>
      </c>
      <c r="E119" s="37">
        <f t="shared" si="11"/>
        <v>0</v>
      </c>
      <c r="F119" s="36">
        <f t="shared" si="12"/>
        <v>1.7527760053244379</v>
      </c>
      <c r="G119" s="36">
        <f t="shared" si="13"/>
        <v>1.8766293560201812</v>
      </c>
      <c r="H119" s="36">
        <f t="shared" si="17"/>
        <v>-0.12385335069574344</v>
      </c>
      <c r="I119" s="36">
        <f t="shared" si="14"/>
        <v>-76.188639773466235</v>
      </c>
      <c r="J119" s="15"/>
      <c r="K119" s="15"/>
    </row>
    <row r="120" spans="1:11" x14ac:dyDescent="0.25">
      <c r="A120" s="31">
        <f t="shared" si="9"/>
        <v>103</v>
      </c>
      <c r="B120" s="32">
        <f t="shared" si="10"/>
        <v>47300</v>
      </c>
      <c r="C120" s="36">
        <f t="shared" si="15"/>
        <v>-76.188639773466235</v>
      </c>
      <c r="D120" s="36">
        <f t="shared" si="16"/>
        <v>1.7527760053244379</v>
      </c>
      <c r="E120" s="37">
        <f t="shared" si="11"/>
        <v>0</v>
      </c>
      <c r="F120" s="36">
        <f t="shared" si="12"/>
        <v>1.7527760053244379</v>
      </c>
      <c r="G120" s="36">
        <f t="shared" si="13"/>
        <v>1.8797570716135483</v>
      </c>
      <c r="H120" s="36">
        <f t="shared" si="17"/>
        <v>-0.12698106628911041</v>
      </c>
      <c r="I120" s="36">
        <f t="shared" si="14"/>
        <v>-78.068396845079789</v>
      </c>
      <c r="J120" s="15"/>
      <c r="K120" s="15"/>
    </row>
    <row r="121" spans="1:11" x14ac:dyDescent="0.25">
      <c r="A121" s="31">
        <f t="shared" si="9"/>
        <v>104</v>
      </c>
      <c r="B121" s="32">
        <f t="shared" si="10"/>
        <v>47331</v>
      </c>
      <c r="C121" s="36">
        <f t="shared" si="15"/>
        <v>-78.068396845079789</v>
      </c>
      <c r="D121" s="36">
        <f t="shared" si="16"/>
        <v>1.7527760053244379</v>
      </c>
      <c r="E121" s="37">
        <f t="shared" si="11"/>
        <v>0</v>
      </c>
      <c r="F121" s="36">
        <f t="shared" si="12"/>
        <v>1.7527760053244379</v>
      </c>
      <c r="G121" s="36">
        <f t="shared" si="13"/>
        <v>1.8828900000662376</v>
      </c>
      <c r="H121" s="36">
        <f t="shared" si="17"/>
        <v>-0.13011399474179966</v>
      </c>
      <c r="I121" s="36">
        <f t="shared" si="14"/>
        <v>-79.951286845146029</v>
      </c>
      <c r="J121" s="15"/>
      <c r="K121" s="15"/>
    </row>
    <row r="122" spans="1:11" x14ac:dyDescent="0.25">
      <c r="A122" s="31">
        <f t="shared" si="9"/>
        <v>105</v>
      </c>
      <c r="B122" s="32">
        <f t="shared" si="10"/>
        <v>47362</v>
      </c>
      <c r="C122" s="36">
        <f t="shared" si="15"/>
        <v>-79.951286845146029</v>
      </c>
      <c r="D122" s="36">
        <f t="shared" si="16"/>
        <v>1.7527760053244379</v>
      </c>
      <c r="E122" s="37">
        <f t="shared" si="11"/>
        <v>0</v>
      </c>
      <c r="F122" s="36">
        <f t="shared" si="12"/>
        <v>1.7527760053244379</v>
      </c>
      <c r="G122" s="36">
        <f t="shared" si="13"/>
        <v>1.8860281500663478</v>
      </c>
      <c r="H122" s="36">
        <f t="shared" si="17"/>
        <v>-0.13325214474191005</v>
      </c>
      <c r="I122" s="36">
        <f t="shared" si="14"/>
        <v>-81.837314995212381</v>
      </c>
      <c r="J122" s="15"/>
      <c r="K122" s="15"/>
    </row>
    <row r="123" spans="1:11" x14ac:dyDescent="0.25">
      <c r="A123" s="31">
        <f t="shared" si="9"/>
        <v>106</v>
      </c>
      <c r="B123" s="32">
        <f t="shared" si="10"/>
        <v>47392</v>
      </c>
      <c r="C123" s="36">
        <f t="shared" si="15"/>
        <v>-81.837314995212381</v>
      </c>
      <c r="D123" s="36">
        <f t="shared" si="16"/>
        <v>1.7527760053244379</v>
      </c>
      <c r="E123" s="37">
        <f t="shared" si="11"/>
        <v>0</v>
      </c>
      <c r="F123" s="36">
        <f t="shared" si="12"/>
        <v>1.7527760053244379</v>
      </c>
      <c r="G123" s="36">
        <f t="shared" si="13"/>
        <v>1.8891715303164585</v>
      </c>
      <c r="H123" s="36">
        <f t="shared" si="17"/>
        <v>-0.13639552499202065</v>
      </c>
      <c r="I123" s="36">
        <f t="shared" si="14"/>
        <v>-83.726486525528841</v>
      </c>
      <c r="J123" s="15"/>
      <c r="K123" s="15"/>
    </row>
    <row r="124" spans="1:11" x14ac:dyDescent="0.25">
      <c r="A124" s="31">
        <f t="shared" si="9"/>
        <v>107</v>
      </c>
      <c r="B124" s="32">
        <f t="shared" si="10"/>
        <v>47423</v>
      </c>
      <c r="C124" s="36">
        <f t="shared" si="15"/>
        <v>-83.726486525528841</v>
      </c>
      <c r="D124" s="36">
        <f t="shared" si="16"/>
        <v>1.7527760053244379</v>
      </c>
      <c r="E124" s="37">
        <f t="shared" si="11"/>
        <v>0</v>
      </c>
      <c r="F124" s="36">
        <f t="shared" si="12"/>
        <v>1.7527760053244379</v>
      </c>
      <c r="G124" s="36">
        <f t="shared" si="13"/>
        <v>1.8923201495336526</v>
      </c>
      <c r="H124" s="36">
        <f t="shared" si="17"/>
        <v>-0.13954414420921474</v>
      </c>
      <c r="I124" s="36">
        <f t="shared" si="14"/>
        <v>-85.618806675062487</v>
      </c>
      <c r="J124" s="15"/>
      <c r="K124" s="15"/>
    </row>
    <row r="125" spans="1:11" x14ac:dyDescent="0.25">
      <c r="A125" s="31">
        <f t="shared" si="9"/>
        <v>108</v>
      </c>
      <c r="B125" s="32">
        <f t="shared" si="10"/>
        <v>47453</v>
      </c>
      <c r="C125" s="36">
        <f t="shared" si="15"/>
        <v>-85.618806675062487</v>
      </c>
      <c r="D125" s="36">
        <f t="shared" si="16"/>
        <v>1.7527760053244379</v>
      </c>
      <c r="E125" s="37">
        <f t="shared" si="11"/>
        <v>0</v>
      </c>
      <c r="F125" s="36">
        <f t="shared" si="12"/>
        <v>1.7527760053244379</v>
      </c>
      <c r="G125" s="36">
        <f t="shared" si="13"/>
        <v>1.8954740164495421</v>
      </c>
      <c r="H125" s="36">
        <f t="shared" si="17"/>
        <v>-0.14269801112510413</v>
      </c>
      <c r="I125" s="36">
        <f t="shared" si="14"/>
        <v>-87.514280691512027</v>
      </c>
      <c r="J125" s="15"/>
      <c r="K125" s="15"/>
    </row>
    <row r="126" spans="1:11" x14ac:dyDescent="0.25">
      <c r="A126" s="31">
        <f t="shared" si="9"/>
        <v>109</v>
      </c>
      <c r="B126" s="32">
        <f t="shared" si="10"/>
        <v>47484</v>
      </c>
      <c r="C126" s="36">
        <f t="shared" si="15"/>
        <v>-87.514280691512027</v>
      </c>
      <c r="D126" s="36">
        <f t="shared" si="16"/>
        <v>1.7527760053244379</v>
      </c>
      <c r="E126" s="37">
        <f t="shared" si="11"/>
        <v>0</v>
      </c>
      <c r="F126" s="36">
        <f t="shared" si="12"/>
        <v>1.7527760053244379</v>
      </c>
      <c r="G126" s="36">
        <f t="shared" si="13"/>
        <v>1.8986331398102914</v>
      </c>
      <c r="H126" s="36">
        <f t="shared" si="17"/>
        <v>-0.14585713448585338</v>
      </c>
      <c r="I126" s="36">
        <f t="shared" si="14"/>
        <v>-89.412913831322314</v>
      </c>
      <c r="J126" s="15"/>
      <c r="K126" s="15"/>
    </row>
    <row r="127" spans="1:11" x14ac:dyDescent="0.25">
      <c r="A127" s="31">
        <f t="shared" si="9"/>
        <v>110</v>
      </c>
      <c r="B127" s="32">
        <f t="shared" si="10"/>
        <v>47515</v>
      </c>
      <c r="C127" s="36">
        <f t="shared" si="15"/>
        <v>-89.412913831322314</v>
      </c>
      <c r="D127" s="36">
        <f t="shared" si="16"/>
        <v>1.7527760053244379</v>
      </c>
      <c r="E127" s="37">
        <f t="shared" si="11"/>
        <v>0</v>
      </c>
      <c r="F127" s="36">
        <f t="shared" si="12"/>
        <v>1.7527760053244379</v>
      </c>
      <c r="G127" s="36">
        <f t="shared" si="13"/>
        <v>1.9017975283766417</v>
      </c>
      <c r="H127" s="36">
        <f t="shared" si="17"/>
        <v>-0.14902152305220387</v>
      </c>
      <c r="I127" s="36">
        <f t="shared" si="14"/>
        <v>-91.314711359698961</v>
      </c>
      <c r="J127" s="15"/>
      <c r="K127" s="15"/>
    </row>
    <row r="128" spans="1:11" x14ac:dyDescent="0.25">
      <c r="A128" s="31">
        <f t="shared" si="9"/>
        <v>111</v>
      </c>
      <c r="B128" s="32">
        <f t="shared" si="10"/>
        <v>47543</v>
      </c>
      <c r="C128" s="36">
        <f t="shared" si="15"/>
        <v>-91.314711359698961</v>
      </c>
      <c r="D128" s="36">
        <f t="shared" si="16"/>
        <v>1.7527760053244379</v>
      </c>
      <c r="E128" s="37">
        <f t="shared" si="11"/>
        <v>0</v>
      </c>
      <c r="F128" s="36">
        <f t="shared" si="12"/>
        <v>1.7527760053244379</v>
      </c>
      <c r="G128" s="36">
        <f t="shared" si="13"/>
        <v>1.9049671909239361</v>
      </c>
      <c r="H128" s="36">
        <f t="shared" si="17"/>
        <v>-0.15219118559949826</v>
      </c>
      <c r="I128" s="36">
        <f t="shared" si="14"/>
        <v>-93.219678550622902</v>
      </c>
      <c r="J128" s="15"/>
      <c r="K128" s="15"/>
    </row>
    <row r="129" spans="1:11" x14ac:dyDescent="0.25">
      <c r="A129" s="31">
        <f t="shared" si="9"/>
        <v>112</v>
      </c>
      <c r="B129" s="32">
        <f t="shared" si="10"/>
        <v>47574</v>
      </c>
      <c r="C129" s="36">
        <f t="shared" si="15"/>
        <v>-93.219678550622902</v>
      </c>
      <c r="D129" s="36">
        <f t="shared" si="16"/>
        <v>1.7527760053244379</v>
      </c>
      <c r="E129" s="37">
        <f t="shared" si="11"/>
        <v>0</v>
      </c>
      <c r="F129" s="36">
        <f t="shared" si="12"/>
        <v>1.7527760053244379</v>
      </c>
      <c r="G129" s="36">
        <f t="shared" si="13"/>
        <v>1.9081421362421427</v>
      </c>
      <c r="H129" s="36">
        <f t="shared" si="17"/>
        <v>-0.15536613091770485</v>
      </c>
      <c r="I129" s="36">
        <f t="shared" si="14"/>
        <v>-95.12782068686505</v>
      </c>
      <c r="J129" s="15"/>
      <c r="K129" s="15"/>
    </row>
    <row r="130" spans="1:11" x14ac:dyDescent="0.25">
      <c r="A130" s="31">
        <f t="shared" si="9"/>
        <v>113</v>
      </c>
      <c r="B130" s="32">
        <f t="shared" si="10"/>
        <v>47604</v>
      </c>
      <c r="C130" s="36">
        <f t="shared" si="15"/>
        <v>-95.12782068686505</v>
      </c>
      <c r="D130" s="36">
        <f t="shared" si="16"/>
        <v>1.7527760053244379</v>
      </c>
      <c r="E130" s="37">
        <f t="shared" si="11"/>
        <v>0</v>
      </c>
      <c r="F130" s="36">
        <f t="shared" si="12"/>
        <v>1.7527760053244379</v>
      </c>
      <c r="G130" s="36">
        <f t="shared" si="13"/>
        <v>1.9113223731358797</v>
      </c>
      <c r="H130" s="36">
        <f t="shared" si="17"/>
        <v>-0.15854636781144174</v>
      </c>
      <c r="I130" s="36">
        <f t="shared" si="14"/>
        <v>-97.039143060000924</v>
      </c>
      <c r="J130" s="15"/>
      <c r="K130" s="15"/>
    </row>
    <row r="131" spans="1:11" x14ac:dyDescent="0.25">
      <c r="A131" s="31">
        <f t="shared" si="9"/>
        <v>114</v>
      </c>
      <c r="B131" s="32">
        <f t="shared" si="10"/>
        <v>47635</v>
      </c>
      <c r="C131" s="36">
        <f t="shared" si="15"/>
        <v>-97.039143060000924</v>
      </c>
      <c r="D131" s="36">
        <f t="shared" si="16"/>
        <v>1.7527760053244379</v>
      </c>
      <c r="E131" s="37">
        <f t="shared" si="11"/>
        <v>0</v>
      </c>
      <c r="F131" s="36">
        <f t="shared" si="12"/>
        <v>1.7527760053244379</v>
      </c>
      <c r="G131" s="36">
        <f t="shared" si="13"/>
        <v>1.9145079104244394</v>
      </c>
      <c r="H131" s="36">
        <f t="shared" si="17"/>
        <v>-0.16173190510000154</v>
      </c>
      <c r="I131" s="36">
        <f t="shared" si="14"/>
        <v>-98.953650970425358</v>
      </c>
      <c r="J131" s="15"/>
      <c r="K131" s="15"/>
    </row>
    <row r="132" spans="1:11" x14ac:dyDescent="0.25">
      <c r="A132" s="31">
        <f t="shared" si="9"/>
        <v>115</v>
      </c>
      <c r="B132" s="32">
        <f t="shared" si="10"/>
        <v>47665</v>
      </c>
      <c r="C132" s="36">
        <f t="shared" si="15"/>
        <v>-98.953650970425358</v>
      </c>
      <c r="D132" s="36">
        <f t="shared" si="16"/>
        <v>1.7527760053244379</v>
      </c>
      <c r="E132" s="37">
        <f t="shared" si="11"/>
        <v>0</v>
      </c>
      <c r="F132" s="36">
        <f t="shared" si="12"/>
        <v>1.7527760053244379</v>
      </c>
      <c r="G132" s="36">
        <f t="shared" si="13"/>
        <v>1.9176987569418136</v>
      </c>
      <c r="H132" s="36">
        <f t="shared" si="17"/>
        <v>-0.1649227516173756</v>
      </c>
      <c r="I132" s="36">
        <f t="shared" si="14"/>
        <v>-100.87134972736717</v>
      </c>
      <c r="J132" s="15"/>
      <c r="K132" s="15"/>
    </row>
    <row r="133" spans="1:11" x14ac:dyDescent="0.25">
      <c r="A133" s="31">
        <f t="shared" si="9"/>
        <v>116</v>
      </c>
      <c r="B133" s="32">
        <f t="shared" si="10"/>
        <v>47696</v>
      </c>
      <c r="C133" s="36">
        <f t="shared" si="15"/>
        <v>-100.87134972736717</v>
      </c>
      <c r="D133" s="36">
        <f t="shared" si="16"/>
        <v>1.7527760053244379</v>
      </c>
      <c r="E133" s="37">
        <f t="shared" si="11"/>
        <v>0</v>
      </c>
      <c r="F133" s="36">
        <f t="shared" si="12"/>
        <v>1.7527760053244379</v>
      </c>
      <c r="G133" s="36">
        <f t="shared" si="13"/>
        <v>1.9208949215367166</v>
      </c>
      <c r="H133" s="36">
        <f t="shared" si="17"/>
        <v>-0.16811891621227862</v>
      </c>
      <c r="I133" s="36">
        <f t="shared" si="14"/>
        <v>-102.79224464890389</v>
      </c>
      <c r="J133" s="15"/>
      <c r="K133" s="15"/>
    </row>
    <row r="134" spans="1:11" x14ac:dyDescent="0.25">
      <c r="A134" s="31">
        <f t="shared" si="9"/>
        <v>117</v>
      </c>
      <c r="B134" s="32">
        <f t="shared" si="10"/>
        <v>47727</v>
      </c>
      <c r="C134" s="36">
        <f t="shared" si="15"/>
        <v>-102.79224464890389</v>
      </c>
      <c r="D134" s="36">
        <f t="shared" si="16"/>
        <v>1.7527760053244379</v>
      </c>
      <c r="E134" s="37">
        <f t="shared" si="11"/>
        <v>0</v>
      </c>
      <c r="F134" s="36">
        <f t="shared" si="12"/>
        <v>1.7527760053244379</v>
      </c>
      <c r="G134" s="36">
        <f t="shared" si="13"/>
        <v>1.924096413072611</v>
      </c>
      <c r="H134" s="36">
        <f t="shared" si="17"/>
        <v>-0.17132040774817314</v>
      </c>
      <c r="I134" s="36">
        <f t="shared" si="14"/>
        <v>-104.71634106197649</v>
      </c>
      <c r="J134" s="15"/>
      <c r="K134" s="15"/>
    </row>
    <row r="135" spans="1:11" x14ac:dyDescent="0.25">
      <c r="A135" s="31">
        <f t="shared" si="9"/>
        <v>118</v>
      </c>
      <c r="B135" s="32">
        <f t="shared" si="10"/>
        <v>47757</v>
      </c>
      <c r="C135" s="36">
        <f t="shared" si="15"/>
        <v>-104.71634106197649</v>
      </c>
      <c r="D135" s="36">
        <f t="shared" si="16"/>
        <v>1.7527760053244379</v>
      </c>
      <c r="E135" s="37">
        <f t="shared" si="11"/>
        <v>0</v>
      </c>
      <c r="F135" s="36">
        <f t="shared" si="12"/>
        <v>1.7527760053244379</v>
      </c>
      <c r="G135" s="36">
        <f t="shared" si="13"/>
        <v>1.9273032404277322</v>
      </c>
      <c r="H135" s="36">
        <f t="shared" si="17"/>
        <v>-0.17452723510329415</v>
      </c>
      <c r="I135" s="36">
        <f t="shared" si="14"/>
        <v>-106.64364430240423</v>
      </c>
      <c r="J135" s="15"/>
      <c r="K135" s="15"/>
    </row>
    <row r="136" spans="1:11" x14ac:dyDescent="0.25">
      <c r="A136" s="31">
        <f t="shared" si="9"/>
        <v>119</v>
      </c>
      <c r="B136" s="32">
        <f t="shared" si="10"/>
        <v>47788</v>
      </c>
      <c r="C136" s="36">
        <f t="shared" si="15"/>
        <v>-106.64364430240423</v>
      </c>
      <c r="D136" s="36">
        <f t="shared" si="16"/>
        <v>1.7527760053244379</v>
      </c>
      <c r="E136" s="37">
        <f t="shared" si="11"/>
        <v>0</v>
      </c>
      <c r="F136" s="36">
        <f t="shared" si="12"/>
        <v>1.7527760053244379</v>
      </c>
      <c r="G136" s="36">
        <f t="shared" si="13"/>
        <v>1.9305154124951116</v>
      </c>
      <c r="H136" s="36">
        <f t="shared" si="17"/>
        <v>-0.17773940717067371</v>
      </c>
      <c r="I136" s="36">
        <f t="shared" si="14"/>
        <v>-108.57415971489934</v>
      </c>
      <c r="J136" s="15"/>
      <c r="K136" s="15"/>
    </row>
    <row r="137" spans="1:11" x14ac:dyDescent="0.25">
      <c r="A137" s="31">
        <f t="shared" si="9"/>
        <v>120</v>
      </c>
      <c r="B137" s="32">
        <f t="shared" si="10"/>
        <v>47818</v>
      </c>
      <c r="C137" s="36">
        <f t="shared" si="15"/>
        <v>-108.57415971489934</v>
      </c>
      <c r="D137" s="36">
        <f t="shared" si="16"/>
        <v>1.7527760053244379</v>
      </c>
      <c r="E137" s="37">
        <f t="shared" si="11"/>
        <v>0</v>
      </c>
      <c r="F137" s="36">
        <f t="shared" si="12"/>
        <v>1.7527760053244379</v>
      </c>
      <c r="G137" s="36">
        <f t="shared" si="13"/>
        <v>1.9337329381826034</v>
      </c>
      <c r="H137" s="36">
        <f t="shared" si="17"/>
        <v>-0.18095693285816558</v>
      </c>
      <c r="I137" s="36">
        <f t="shared" si="14"/>
        <v>-110.50789265308194</v>
      </c>
      <c r="J137" s="15"/>
      <c r="K137" s="15"/>
    </row>
    <row r="138" spans="1:11" x14ac:dyDescent="0.25">
      <c r="A138" s="31">
        <f t="shared" si="9"/>
        <v>121</v>
      </c>
      <c r="B138" s="32">
        <f t="shared" si="10"/>
        <v>47849</v>
      </c>
      <c r="C138" s="36">
        <f t="shared" si="15"/>
        <v>-110.50789265308194</v>
      </c>
      <c r="D138" s="36">
        <f t="shared" si="16"/>
        <v>1.7527760053244379</v>
      </c>
      <c r="E138" s="37">
        <f t="shared" si="11"/>
        <v>0</v>
      </c>
      <c r="F138" s="36">
        <f t="shared" si="12"/>
        <v>1.7527760053244379</v>
      </c>
      <c r="G138" s="36">
        <f t="shared" si="13"/>
        <v>1.9369558264129079</v>
      </c>
      <c r="H138" s="36">
        <f t="shared" si="17"/>
        <v>-0.18417982108846989</v>
      </c>
      <c r="I138" s="36">
        <f t="shared" si="14"/>
        <v>-112.44484847949485</v>
      </c>
      <c r="J138" s="15"/>
      <c r="K138" s="15"/>
    </row>
    <row r="139" spans="1:11" x14ac:dyDescent="0.25">
      <c r="A139" s="31">
        <f t="shared" si="9"/>
        <v>122</v>
      </c>
      <c r="B139" s="32">
        <f t="shared" si="10"/>
        <v>47880</v>
      </c>
      <c r="C139" s="36">
        <f t="shared" si="15"/>
        <v>-112.44484847949485</v>
      </c>
      <c r="D139" s="36">
        <f t="shared" si="16"/>
        <v>1.7527760053244379</v>
      </c>
      <c r="E139" s="37">
        <f t="shared" si="11"/>
        <v>0</v>
      </c>
      <c r="F139" s="36">
        <f t="shared" si="12"/>
        <v>1.7527760053244379</v>
      </c>
      <c r="G139" s="36">
        <f t="shared" si="13"/>
        <v>1.9401840861235959</v>
      </c>
      <c r="H139" s="36">
        <f t="shared" si="17"/>
        <v>-0.18740808079915808</v>
      </c>
      <c r="I139" s="36">
        <f t="shared" si="14"/>
        <v>-114.38503256561845</v>
      </c>
      <c r="J139" s="15"/>
      <c r="K139" s="15"/>
    </row>
    <row r="140" spans="1:11" x14ac:dyDescent="0.25">
      <c r="A140" s="31">
        <f t="shared" si="9"/>
        <v>123</v>
      </c>
      <c r="B140" s="32">
        <f t="shared" si="10"/>
        <v>47908</v>
      </c>
      <c r="C140" s="36">
        <f t="shared" si="15"/>
        <v>-114.38503256561845</v>
      </c>
      <c r="D140" s="36">
        <f t="shared" si="16"/>
        <v>1.7527760053244379</v>
      </c>
      <c r="E140" s="37">
        <f t="shared" si="11"/>
        <v>0</v>
      </c>
      <c r="F140" s="36">
        <f t="shared" si="12"/>
        <v>1.7527760053244379</v>
      </c>
      <c r="G140" s="36">
        <f t="shared" si="13"/>
        <v>1.9434177262671353</v>
      </c>
      <c r="H140" s="36">
        <f t="shared" si="17"/>
        <v>-0.19064172094269741</v>
      </c>
      <c r="I140" s="36">
        <f t="shared" si="14"/>
        <v>-116.32845029188557</v>
      </c>
      <c r="J140" s="15"/>
      <c r="K140" s="15"/>
    </row>
    <row r="141" spans="1:11" x14ac:dyDescent="0.25">
      <c r="A141" s="31">
        <f t="shared" si="9"/>
        <v>124</v>
      </c>
      <c r="B141" s="32">
        <f t="shared" si="10"/>
        <v>47939</v>
      </c>
      <c r="C141" s="36">
        <f t="shared" si="15"/>
        <v>-116.32845029188557</v>
      </c>
      <c r="D141" s="36">
        <f t="shared" si="16"/>
        <v>1.7527760053244379</v>
      </c>
      <c r="E141" s="37">
        <f t="shared" si="11"/>
        <v>0</v>
      </c>
      <c r="F141" s="36">
        <f t="shared" si="12"/>
        <v>1.7527760053244379</v>
      </c>
      <c r="G141" s="36">
        <f t="shared" si="13"/>
        <v>1.9466567558109138</v>
      </c>
      <c r="H141" s="36">
        <f t="shared" si="17"/>
        <v>-0.19388075048647593</v>
      </c>
      <c r="I141" s="36">
        <f t="shared" si="14"/>
        <v>-118.27510704769649</v>
      </c>
      <c r="J141" s="15"/>
      <c r="K141" s="15"/>
    </row>
    <row r="142" spans="1:11" x14ac:dyDescent="0.25">
      <c r="A142" s="31">
        <f t="shared" si="9"/>
        <v>125</v>
      </c>
      <c r="B142" s="32">
        <f t="shared" si="10"/>
        <v>47969</v>
      </c>
      <c r="C142" s="36">
        <f t="shared" si="15"/>
        <v>-118.27510704769649</v>
      </c>
      <c r="D142" s="36">
        <f t="shared" si="16"/>
        <v>1.7527760053244379</v>
      </c>
      <c r="E142" s="37">
        <f t="shared" si="11"/>
        <v>0</v>
      </c>
      <c r="F142" s="36">
        <f t="shared" si="12"/>
        <v>1.7527760053244379</v>
      </c>
      <c r="G142" s="36">
        <f t="shared" si="13"/>
        <v>1.9499011837372655</v>
      </c>
      <c r="H142" s="36">
        <f t="shared" si="17"/>
        <v>-0.19712517841282751</v>
      </c>
      <c r="I142" s="36">
        <f t="shared" si="14"/>
        <v>-120.22500823143376</v>
      </c>
      <c r="J142" s="15"/>
      <c r="K142" s="15"/>
    </row>
    <row r="143" spans="1:11" x14ac:dyDescent="0.25">
      <c r="A143" s="31">
        <f t="shared" si="9"/>
        <v>126</v>
      </c>
      <c r="B143" s="32">
        <f t="shared" si="10"/>
        <v>48000</v>
      </c>
      <c r="C143" s="36">
        <f t="shared" si="15"/>
        <v>-120.22500823143376</v>
      </c>
      <c r="D143" s="36">
        <f t="shared" si="16"/>
        <v>1.7527760053244379</v>
      </c>
      <c r="E143" s="37">
        <f t="shared" si="11"/>
        <v>0</v>
      </c>
      <c r="F143" s="36">
        <f t="shared" si="12"/>
        <v>1.7527760053244379</v>
      </c>
      <c r="G143" s="36">
        <f t="shared" si="13"/>
        <v>1.9531510190434942</v>
      </c>
      <c r="H143" s="36">
        <f t="shared" si="17"/>
        <v>-0.20037501371905628</v>
      </c>
      <c r="I143" s="36">
        <f t="shared" si="14"/>
        <v>-122.17815925047725</v>
      </c>
      <c r="J143" s="15"/>
      <c r="K143" s="15"/>
    </row>
    <row r="144" spans="1:11" x14ac:dyDescent="0.25">
      <c r="A144" s="31">
        <f t="shared" si="9"/>
        <v>127</v>
      </c>
      <c r="B144" s="32">
        <f t="shared" si="10"/>
        <v>48030</v>
      </c>
      <c r="C144" s="36">
        <f t="shared" si="15"/>
        <v>-122.17815925047725</v>
      </c>
      <c r="D144" s="36">
        <f t="shared" si="16"/>
        <v>1.7527760053244379</v>
      </c>
      <c r="E144" s="37">
        <f t="shared" si="11"/>
        <v>0</v>
      </c>
      <c r="F144" s="36">
        <f t="shared" si="12"/>
        <v>1.7527760053244379</v>
      </c>
      <c r="G144" s="36">
        <f t="shared" si="13"/>
        <v>1.9564062707418999</v>
      </c>
      <c r="H144" s="36">
        <f t="shared" si="17"/>
        <v>-0.2036302654174621</v>
      </c>
      <c r="I144" s="36">
        <f t="shared" si="14"/>
        <v>-124.13456552121914</v>
      </c>
      <c r="J144" s="15"/>
      <c r="K144" s="15"/>
    </row>
    <row r="145" spans="1:11" x14ac:dyDescent="0.25">
      <c r="A145" s="31">
        <f t="shared" si="9"/>
        <v>128</v>
      </c>
      <c r="B145" s="32">
        <f t="shared" si="10"/>
        <v>48061</v>
      </c>
      <c r="C145" s="36">
        <f t="shared" si="15"/>
        <v>-124.13456552121914</v>
      </c>
      <c r="D145" s="36">
        <f t="shared" si="16"/>
        <v>1.7527760053244379</v>
      </c>
      <c r="E145" s="37">
        <f t="shared" si="11"/>
        <v>0</v>
      </c>
      <c r="F145" s="36">
        <f t="shared" si="12"/>
        <v>1.7527760053244379</v>
      </c>
      <c r="G145" s="36">
        <f t="shared" si="13"/>
        <v>1.9596669478598032</v>
      </c>
      <c r="H145" s="36">
        <f t="shared" si="17"/>
        <v>-0.20689094253536525</v>
      </c>
      <c r="I145" s="36">
        <f t="shared" si="14"/>
        <v>-126.09423246907895</v>
      </c>
      <c r="J145" s="15"/>
      <c r="K145" s="15"/>
    </row>
    <row r="146" spans="1:11" x14ac:dyDescent="0.25">
      <c r="A146" s="31">
        <f t="shared" si="9"/>
        <v>129</v>
      </c>
      <c r="B146" s="32">
        <f t="shared" si="10"/>
        <v>48092</v>
      </c>
      <c r="C146" s="36">
        <f t="shared" si="15"/>
        <v>-126.09423246907895</v>
      </c>
      <c r="D146" s="36">
        <f t="shared" si="16"/>
        <v>1.7527760053244379</v>
      </c>
      <c r="E146" s="37">
        <f t="shared" si="11"/>
        <v>0</v>
      </c>
      <c r="F146" s="36">
        <f t="shared" si="12"/>
        <v>1.7527760053244379</v>
      </c>
      <c r="G146" s="36">
        <f t="shared" si="13"/>
        <v>1.9629330594395695</v>
      </c>
      <c r="H146" s="36">
        <f t="shared" si="17"/>
        <v>-0.21015705411513161</v>
      </c>
      <c r="I146" s="36">
        <f t="shared" si="14"/>
        <v>-128.05716552851851</v>
      </c>
      <c r="J146" s="15"/>
      <c r="K146" s="15"/>
    </row>
    <row r="147" spans="1:11" x14ac:dyDescent="0.25">
      <c r="A147" s="31">
        <f t="shared" ref="A147:A210" si="18">IF(Values_Entered,A146+1,"")</f>
        <v>130</v>
      </c>
      <c r="B147" s="32">
        <f t="shared" ref="B147:B210" si="19">IF(Pay_Num&lt;&gt;"",DATE(YEAR(B146),MONTH(B146)+1,DAY(B146)),"")</f>
        <v>48122</v>
      </c>
      <c r="C147" s="36">
        <f t="shared" si="15"/>
        <v>-128.05716552851851</v>
      </c>
      <c r="D147" s="36">
        <f t="shared" si="16"/>
        <v>1.7527760053244379</v>
      </c>
      <c r="E147" s="37">
        <f t="shared" ref="E147:E210" si="20">IF(Pay_Num&lt;&gt;"",Scheduled_Extra_Payments,"")</f>
        <v>0</v>
      </c>
      <c r="F147" s="36">
        <f t="shared" ref="F147:F210" si="21">IF(Pay_Num&lt;&gt;"",Sched_Pay+Extra_Pay,"")</f>
        <v>1.7527760053244379</v>
      </c>
      <c r="G147" s="36">
        <f t="shared" ref="G147:G210" si="22">IF(Pay_Num&lt;&gt;"",Total_Pay-Int,"")</f>
        <v>1.9662046145386354</v>
      </c>
      <c r="H147" s="36">
        <f t="shared" si="17"/>
        <v>-0.21342860921419751</v>
      </c>
      <c r="I147" s="36">
        <f t="shared" ref="I147:I210" si="23">IF(Pay_Num&lt;&gt;"",Beg_Bal-Princ,"")</f>
        <v>-130.02337014305715</v>
      </c>
      <c r="J147" s="15"/>
      <c r="K147" s="15"/>
    </row>
    <row r="148" spans="1:11" x14ac:dyDescent="0.25">
      <c r="A148" s="31">
        <f t="shared" si="18"/>
        <v>131</v>
      </c>
      <c r="B148" s="32">
        <f t="shared" si="19"/>
        <v>48153</v>
      </c>
      <c r="C148" s="36">
        <f t="shared" ref="C148:C211" si="24">IF(Pay_Num&lt;&gt;"",I147,"")</f>
        <v>-130.02337014305715</v>
      </c>
      <c r="D148" s="36">
        <f t="shared" ref="D148:D211" si="25">IF(Pay_Num&lt;&gt;"",Scheduled_Monthly_Payment,"")</f>
        <v>1.7527760053244379</v>
      </c>
      <c r="E148" s="37">
        <f t="shared" si="20"/>
        <v>0</v>
      </c>
      <c r="F148" s="36">
        <f t="shared" si="21"/>
        <v>1.7527760053244379</v>
      </c>
      <c r="G148" s="36">
        <f t="shared" si="22"/>
        <v>1.9694816222295333</v>
      </c>
      <c r="H148" s="36">
        <f t="shared" ref="H148:H211" si="26">IF(Pay_Num&lt;&gt;"",Beg_Bal*Interest_Rate/12,"")</f>
        <v>-0.21670561690509527</v>
      </c>
      <c r="I148" s="36">
        <f t="shared" si="23"/>
        <v>-131.99285176528667</v>
      </c>
      <c r="J148" s="15"/>
      <c r="K148" s="15"/>
    </row>
    <row r="149" spans="1:11" x14ac:dyDescent="0.25">
      <c r="A149" s="31">
        <f t="shared" si="18"/>
        <v>132</v>
      </c>
      <c r="B149" s="32">
        <f t="shared" si="19"/>
        <v>48183</v>
      </c>
      <c r="C149" s="36">
        <f t="shared" si="24"/>
        <v>-131.99285176528667</v>
      </c>
      <c r="D149" s="36">
        <f t="shared" si="25"/>
        <v>1.7527760053244379</v>
      </c>
      <c r="E149" s="37">
        <f t="shared" si="20"/>
        <v>0</v>
      </c>
      <c r="F149" s="36">
        <f t="shared" si="21"/>
        <v>1.7527760053244379</v>
      </c>
      <c r="G149" s="36">
        <f t="shared" si="22"/>
        <v>1.9727640915999156</v>
      </c>
      <c r="H149" s="36">
        <f t="shared" si="26"/>
        <v>-0.21998808627547781</v>
      </c>
      <c r="I149" s="36">
        <f t="shared" si="23"/>
        <v>-133.96561585688659</v>
      </c>
      <c r="J149" s="15"/>
      <c r="K149" s="15"/>
    </row>
    <row r="150" spans="1:11" x14ac:dyDescent="0.25">
      <c r="A150" s="31">
        <f t="shared" si="18"/>
        <v>133</v>
      </c>
      <c r="B150" s="32">
        <f t="shared" si="19"/>
        <v>48214</v>
      </c>
      <c r="C150" s="36">
        <f t="shared" si="24"/>
        <v>-133.96561585688659</v>
      </c>
      <c r="D150" s="36">
        <f t="shared" si="25"/>
        <v>1.7527760053244379</v>
      </c>
      <c r="E150" s="37">
        <f t="shared" si="20"/>
        <v>0</v>
      </c>
      <c r="F150" s="36">
        <f t="shared" si="21"/>
        <v>1.7527760053244379</v>
      </c>
      <c r="G150" s="36">
        <f t="shared" si="22"/>
        <v>1.9760520317525823</v>
      </c>
      <c r="H150" s="36">
        <f t="shared" si="26"/>
        <v>-0.22327602642814434</v>
      </c>
      <c r="I150" s="36">
        <f t="shared" si="23"/>
        <v>-135.94166788863916</v>
      </c>
      <c r="J150" s="15"/>
      <c r="K150" s="15"/>
    </row>
    <row r="151" spans="1:11" x14ac:dyDescent="0.25">
      <c r="A151" s="31">
        <f t="shared" si="18"/>
        <v>134</v>
      </c>
      <c r="B151" s="32">
        <f t="shared" si="19"/>
        <v>48245</v>
      </c>
      <c r="C151" s="36">
        <f t="shared" si="24"/>
        <v>-135.94166788863916</v>
      </c>
      <c r="D151" s="36">
        <f t="shared" si="25"/>
        <v>1.7527760053244379</v>
      </c>
      <c r="E151" s="37">
        <f t="shared" si="20"/>
        <v>0</v>
      </c>
      <c r="F151" s="36">
        <f t="shared" si="21"/>
        <v>1.7527760053244379</v>
      </c>
      <c r="G151" s="36">
        <f t="shared" si="22"/>
        <v>1.9793454518055031</v>
      </c>
      <c r="H151" s="36">
        <f t="shared" si="26"/>
        <v>-0.22656944648106528</v>
      </c>
      <c r="I151" s="36">
        <f t="shared" si="23"/>
        <v>-137.92101334044466</v>
      </c>
      <c r="J151" s="15"/>
      <c r="K151" s="15"/>
    </row>
    <row r="152" spans="1:11" x14ac:dyDescent="0.25">
      <c r="A152" s="31">
        <f t="shared" si="18"/>
        <v>135</v>
      </c>
      <c r="B152" s="32">
        <f t="shared" si="19"/>
        <v>48274</v>
      </c>
      <c r="C152" s="36">
        <f t="shared" si="24"/>
        <v>-137.92101334044466</v>
      </c>
      <c r="D152" s="36">
        <f t="shared" si="25"/>
        <v>1.7527760053244379</v>
      </c>
      <c r="E152" s="37">
        <f t="shared" si="20"/>
        <v>0</v>
      </c>
      <c r="F152" s="36">
        <f t="shared" si="21"/>
        <v>1.7527760053244379</v>
      </c>
      <c r="G152" s="36">
        <f t="shared" si="22"/>
        <v>1.9826443608918456</v>
      </c>
      <c r="H152" s="36">
        <f t="shared" si="26"/>
        <v>-0.22986835556740778</v>
      </c>
      <c r="I152" s="36">
        <f t="shared" si="23"/>
        <v>-139.9036577013365</v>
      </c>
      <c r="J152" s="15"/>
      <c r="K152" s="15"/>
    </row>
    <row r="153" spans="1:11" x14ac:dyDescent="0.25">
      <c r="A153" s="31">
        <f t="shared" si="18"/>
        <v>136</v>
      </c>
      <c r="B153" s="32">
        <f t="shared" si="19"/>
        <v>48305</v>
      </c>
      <c r="C153" s="36">
        <f t="shared" si="24"/>
        <v>-139.9036577013365</v>
      </c>
      <c r="D153" s="36">
        <f t="shared" si="25"/>
        <v>1.7527760053244379</v>
      </c>
      <c r="E153" s="37">
        <f t="shared" si="20"/>
        <v>0</v>
      </c>
      <c r="F153" s="36">
        <f t="shared" si="21"/>
        <v>1.7527760053244379</v>
      </c>
      <c r="G153" s="36">
        <f t="shared" si="22"/>
        <v>1.9859487681599988</v>
      </c>
      <c r="H153" s="36">
        <f t="shared" si="26"/>
        <v>-0.23317276283556085</v>
      </c>
      <c r="I153" s="36">
        <f t="shared" si="23"/>
        <v>-141.8896064694965</v>
      </c>
      <c r="J153" s="15"/>
      <c r="K153" s="15"/>
    </row>
    <row r="154" spans="1:11" x14ac:dyDescent="0.25">
      <c r="A154" s="31">
        <f t="shared" si="18"/>
        <v>137</v>
      </c>
      <c r="B154" s="32">
        <f t="shared" si="19"/>
        <v>48335</v>
      </c>
      <c r="C154" s="36">
        <f t="shared" si="24"/>
        <v>-141.8896064694965</v>
      </c>
      <c r="D154" s="36">
        <f t="shared" si="25"/>
        <v>1.7527760053244379</v>
      </c>
      <c r="E154" s="37">
        <f t="shared" si="20"/>
        <v>0</v>
      </c>
      <c r="F154" s="36">
        <f t="shared" si="21"/>
        <v>1.7527760053244379</v>
      </c>
      <c r="G154" s="36">
        <f t="shared" si="22"/>
        <v>1.9892586827735987</v>
      </c>
      <c r="H154" s="36">
        <f t="shared" si="26"/>
        <v>-0.23648267744916085</v>
      </c>
      <c r="I154" s="36">
        <f t="shared" si="23"/>
        <v>-143.87886515227009</v>
      </c>
      <c r="J154" s="15"/>
      <c r="K154" s="15"/>
    </row>
    <row r="155" spans="1:11" x14ac:dyDescent="0.25">
      <c r="A155" s="31">
        <f t="shared" si="18"/>
        <v>138</v>
      </c>
      <c r="B155" s="32">
        <f t="shared" si="19"/>
        <v>48366</v>
      </c>
      <c r="C155" s="36">
        <f t="shared" si="24"/>
        <v>-143.87886515227009</v>
      </c>
      <c r="D155" s="36">
        <f t="shared" si="25"/>
        <v>1.7527760053244379</v>
      </c>
      <c r="E155" s="37">
        <f t="shared" si="20"/>
        <v>0</v>
      </c>
      <c r="F155" s="36">
        <f t="shared" si="21"/>
        <v>1.7527760053244379</v>
      </c>
      <c r="G155" s="36">
        <f t="shared" si="22"/>
        <v>1.9925741139115547</v>
      </c>
      <c r="H155" s="36">
        <f t="shared" si="26"/>
        <v>-0.23979810858711684</v>
      </c>
      <c r="I155" s="36">
        <f t="shared" si="23"/>
        <v>-145.87143926618165</v>
      </c>
      <c r="J155" s="15"/>
      <c r="K155" s="15"/>
    </row>
    <row r="156" spans="1:11" x14ac:dyDescent="0.25">
      <c r="A156" s="31">
        <f t="shared" si="18"/>
        <v>139</v>
      </c>
      <c r="B156" s="32">
        <f t="shared" si="19"/>
        <v>48396</v>
      </c>
      <c r="C156" s="36">
        <f t="shared" si="24"/>
        <v>-145.87143926618165</v>
      </c>
      <c r="D156" s="36">
        <f t="shared" si="25"/>
        <v>1.7527760053244379</v>
      </c>
      <c r="E156" s="37">
        <f t="shared" si="20"/>
        <v>0</v>
      </c>
      <c r="F156" s="36">
        <f t="shared" si="21"/>
        <v>1.7527760053244379</v>
      </c>
      <c r="G156" s="36">
        <f t="shared" si="22"/>
        <v>1.995895070768074</v>
      </c>
      <c r="H156" s="36">
        <f t="shared" si="26"/>
        <v>-0.24311906544363607</v>
      </c>
      <c r="I156" s="36">
        <f t="shared" si="23"/>
        <v>-147.86733433694974</v>
      </c>
      <c r="J156" s="15"/>
      <c r="K156" s="15"/>
    </row>
    <row r="157" spans="1:11" x14ac:dyDescent="0.25">
      <c r="A157" s="31">
        <f t="shared" si="18"/>
        <v>140</v>
      </c>
      <c r="B157" s="32">
        <f t="shared" si="19"/>
        <v>48427</v>
      </c>
      <c r="C157" s="36">
        <f t="shared" si="24"/>
        <v>-147.86733433694974</v>
      </c>
      <c r="D157" s="36">
        <f t="shared" si="25"/>
        <v>1.7527760053244379</v>
      </c>
      <c r="E157" s="37">
        <f t="shared" si="20"/>
        <v>0</v>
      </c>
      <c r="F157" s="36">
        <f t="shared" si="21"/>
        <v>1.7527760053244379</v>
      </c>
      <c r="G157" s="36">
        <f t="shared" si="22"/>
        <v>1.9992215625526875</v>
      </c>
      <c r="H157" s="36">
        <f t="shared" si="26"/>
        <v>-0.24644555722824957</v>
      </c>
      <c r="I157" s="36">
        <f t="shared" si="23"/>
        <v>-149.86655589950243</v>
      </c>
      <c r="J157" s="15"/>
      <c r="K157" s="15"/>
    </row>
    <row r="158" spans="1:11" x14ac:dyDescent="0.25">
      <c r="A158" s="31">
        <f t="shared" si="18"/>
        <v>141</v>
      </c>
      <c r="B158" s="32">
        <f t="shared" si="19"/>
        <v>48458</v>
      </c>
      <c r="C158" s="36">
        <f t="shared" si="24"/>
        <v>-149.86655589950243</v>
      </c>
      <c r="D158" s="36">
        <f t="shared" si="25"/>
        <v>1.7527760053244379</v>
      </c>
      <c r="E158" s="37">
        <f t="shared" si="20"/>
        <v>0</v>
      </c>
      <c r="F158" s="36">
        <f t="shared" si="21"/>
        <v>1.7527760053244379</v>
      </c>
      <c r="G158" s="36">
        <f t="shared" si="22"/>
        <v>2.0025535984902754</v>
      </c>
      <c r="H158" s="36">
        <f t="shared" si="26"/>
        <v>-0.24977759316583739</v>
      </c>
      <c r="I158" s="36">
        <f t="shared" si="23"/>
        <v>-151.8691094979927</v>
      </c>
      <c r="J158" s="15"/>
      <c r="K158" s="15"/>
    </row>
    <row r="159" spans="1:11" x14ac:dyDescent="0.25">
      <c r="A159" s="31">
        <f t="shared" si="18"/>
        <v>142</v>
      </c>
      <c r="B159" s="32">
        <f t="shared" si="19"/>
        <v>48488</v>
      </c>
      <c r="C159" s="36">
        <f t="shared" si="24"/>
        <v>-151.8691094979927</v>
      </c>
      <c r="D159" s="36">
        <f t="shared" si="25"/>
        <v>1.7527760053244379</v>
      </c>
      <c r="E159" s="37">
        <f t="shared" si="20"/>
        <v>0</v>
      </c>
      <c r="F159" s="36">
        <f t="shared" si="21"/>
        <v>1.7527760053244379</v>
      </c>
      <c r="G159" s="36">
        <f t="shared" si="22"/>
        <v>2.0058911878210925</v>
      </c>
      <c r="H159" s="36">
        <f t="shared" si="26"/>
        <v>-0.25311518249665449</v>
      </c>
      <c r="I159" s="36">
        <f t="shared" si="23"/>
        <v>-153.8750006858138</v>
      </c>
      <c r="J159" s="15"/>
      <c r="K159" s="15"/>
    </row>
    <row r="160" spans="1:11" x14ac:dyDescent="0.25">
      <c r="A160" s="31">
        <f t="shared" si="18"/>
        <v>143</v>
      </c>
      <c r="B160" s="32">
        <f t="shared" si="19"/>
        <v>48519</v>
      </c>
      <c r="C160" s="36">
        <f t="shared" si="24"/>
        <v>-153.8750006858138</v>
      </c>
      <c r="D160" s="36">
        <f t="shared" si="25"/>
        <v>1.7527760053244379</v>
      </c>
      <c r="E160" s="37">
        <f t="shared" si="20"/>
        <v>0</v>
      </c>
      <c r="F160" s="36">
        <f t="shared" si="21"/>
        <v>1.7527760053244379</v>
      </c>
      <c r="G160" s="36">
        <f t="shared" si="22"/>
        <v>2.0092343398007944</v>
      </c>
      <c r="H160" s="36">
        <f t="shared" si="26"/>
        <v>-0.25645833447635635</v>
      </c>
      <c r="I160" s="36">
        <f t="shared" si="23"/>
        <v>-155.8842350256146</v>
      </c>
      <c r="J160" s="15"/>
      <c r="K160" s="15"/>
    </row>
    <row r="161" spans="1:11" x14ac:dyDescent="0.25">
      <c r="A161" s="31">
        <f t="shared" si="18"/>
        <v>144</v>
      </c>
      <c r="B161" s="32">
        <f t="shared" si="19"/>
        <v>48549</v>
      </c>
      <c r="C161" s="36">
        <f t="shared" si="24"/>
        <v>-155.8842350256146</v>
      </c>
      <c r="D161" s="36">
        <f t="shared" si="25"/>
        <v>1.7527760053244379</v>
      </c>
      <c r="E161" s="37">
        <f t="shared" si="20"/>
        <v>0</v>
      </c>
      <c r="F161" s="36">
        <f t="shared" si="21"/>
        <v>1.7527760053244379</v>
      </c>
      <c r="G161" s="36">
        <f t="shared" si="22"/>
        <v>2.012583063700462</v>
      </c>
      <c r="H161" s="36">
        <f t="shared" si="26"/>
        <v>-0.25980705837602436</v>
      </c>
      <c r="I161" s="36">
        <f t="shared" si="23"/>
        <v>-157.89681808931508</v>
      </c>
      <c r="J161" s="15"/>
      <c r="K161" s="15"/>
    </row>
    <row r="162" spans="1:11" x14ac:dyDescent="0.25">
      <c r="A162" s="31">
        <f t="shared" si="18"/>
        <v>145</v>
      </c>
      <c r="B162" s="32">
        <f t="shared" si="19"/>
        <v>48580</v>
      </c>
      <c r="C162" s="36">
        <f t="shared" si="24"/>
        <v>-157.89681808931508</v>
      </c>
      <c r="D162" s="36">
        <f t="shared" si="25"/>
        <v>1.7527760053244379</v>
      </c>
      <c r="E162" s="37">
        <f t="shared" si="20"/>
        <v>0</v>
      </c>
      <c r="F162" s="36">
        <f t="shared" si="21"/>
        <v>1.7527760053244379</v>
      </c>
      <c r="G162" s="36">
        <f t="shared" si="22"/>
        <v>2.0159373688066298</v>
      </c>
      <c r="H162" s="36">
        <f t="shared" si="26"/>
        <v>-0.26316136348219182</v>
      </c>
      <c r="I162" s="36">
        <f t="shared" si="23"/>
        <v>-159.91275545812169</v>
      </c>
      <c r="J162" s="15"/>
      <c r="K162" s="15"/>
    </row>
    <row r="163" spans="1:11" x14ac:dyDescent="0.25">
      <c r="A163" s="31">
        <f t="shared" si="18"/>
        <v>146</v>
      </c>
      <c r="B163" s="32">
        <f t="shared" si="19"/>
        <v>48611</v>
      </c>
      <c r="C163" s="36">
        <f t="shared" si="24"/>
        <v>-159.91275545812169</v>
      </c>
      <c r="D163" s="36">
        <f t="shared" si="25"/>
        <v>1.7527760053244379</v>
      </c>
      <c r="E163" s="37">
        <f t="shared" si="20"/>
        <v>0</v>
      </c>
      <c r="F163" s="36">
        <f t="shared" si="21"/>
        <v>1.7527760053244379</v>
      </c>
      <c r="G163" s="36">
        <f t="shared" si="22"/>
        <v>2.0192972644213074</v>
      </c>
      <c r="H163" s="36">
        <f t="shared" si="26"/>
        <v>-0.26652125909686947</v>
      </c>
      <c r="I163" s="36">
        <f t="shared" si="23"/>
        <v>-161.93205272254301</v>
      </c>
      <c r="J163" s="15"/>
      <c r="K163" s="15"/>
    </row>
    <row r="164" spans="1:11" x14ac:dyDescent="0.25">
      <c r="A164" s="31">
        <f t="shared" si="18"/>
        <v>147</v>
      </c>
      <c r="B164" s="32">
        <f t="shared" si="19"/>
        <v>48639</v>
      </c>
      <c r="C164" s="36">
        <f t="shared" si="24"/>
        <v>-161.93205272254301</v>
      </c>
      <c r="D164" s="36">
        <f t="shared" si="25"/>
        <v>1.7527760053244379</v>
      </c>
      <c r="E164" s="37">
        <f t="shared" si="20"/>
        <v>0</v>
      </c>
      <c r="F164" s="36">
        <f t="shared" si="21"/>
        <v>1.7527760053244379</v>
      </c>
      <c r="G164" s="36">
        <f t="shared" si="22"/>
        <v>2.0226627598620097</v>
      </c>
      <c r="H164" s="36">
        <f t="shared" si="26"/>
        <v>-0.26988675453757166</v>
      </c>
      <c r="I164" s="36">
        <f t="shared" si="23"/>
        <v>-163.95471548240502</v>
      </c>
      <c r="J164" s="15"/>
      <c r="K164" s="15"/>
    </row>
    <row r="165" spans="1:11" x14ac:dyDescent="0.25">
      <c r="A165" s="31">
        <f t="shared" si="18"/>
        <v>148</v>
      </c>
      <c r="B165" s="32">
        <f t="shared" si="19"/>
        <v>48670</v>
      </c>
      <c r="C165" s="36">
        <f t="shared" si="24"/>
        <v>-163.95471548240502</v>
      </c>
      <c r="D165" s="36">
        <f t="shared" si="25"/>
        <v>1.7527760053244379</v>
      </c>
      <c r="E165" s="37">
        <f t="shared" si="20"/>
        <v>0</v>
      </c>
      <c r="F165" s="36">
        <f t="shared" si="21"/>
        <v>1.7527760053244379</v>
      </c>
      <c r="G165" s="36">
        <f t="shared" si="22"/>
        <v>2.0260338644617795</v>
      </c>
      <c r="H165" s="36">
        <f t="shared" si="26"/>
        <v>-0.27325785913734174</v>
      </c>
      <c r="I165" s="36">
        <f t="shared" si="23"/>
        <v>-165.98074934686679</v>
      </c>
      <c r="J165" s="15"/>
      <c r="K165" s="15"/>
    </row>
    <row r="166" spans="1:11" x14ac:dyDescent="0.25">
      <c r="A166" s="31">
        <f t="shared" si="18"/>
        <v>149</v>
      </c>
      <c r="B166" s="32">
        <f t="shared" si="19"/>
        <v>48700</v>
      </c>
      <c r="C166" s="36">
        <f t="shared" si="24"/>
        <v>-165.98074934686679</v>
      </c>
      <c r="D166" s="36">
        <f t="shared" si="25"/>
        <v>1.7527760053244379</v>
      </c>
      <c r="E166" s="37">
        <f t="shared" si="20"/>
        <v>0</v>
      </c>
      <c r="F166" s="36">
        <f t="shared" si="21"/>
        <v>1.7527760053244379</v>
      </c>
      <c r="G166" s="36">
        <f t="shared" si="22"/>
        <v>2.0294105875692159</v>
      </c>
      <c r="H166" s="36">
        <f t="shared" si="26"/>
        <v>-0.27663458224477799</v>
      </c>
      <c r="I166" s="36">
        <f t="shared" si="23"/>
        <v>-168.01015993443599</v>
      </c>
      <c r="J166" s="15"/>
      <c r="K166" s="15"/>
    </row>
    <row r="167" spans="1:11" x14ac:dyDescent="0.25">
      <c r="A167" s="31">
        <f t="shared" si="18"/>
        <v>150</v>
      </c>
      <c r="B167" s="32">
        <f t="shared" si="19"/>
        <v>48731</v>
      </c>
      <c r="C167" s="36">
        <f t="shared" si="24"/>
        <v>-168.01015993443599</v>
      </c>
      <c r="D167" s="36">
        <f t="shared" si="25"/>
        <v>1.7527760053244379</v>
      </c>
      <c r="E167" s="37">
        <f t="shared" si="20"/>
        <v>0</v>
      </c>
      <c r="F167" s="36">
        <f t="shared" si="21"/>
        <v>1.7527760053244379</v>
      </c>
      <c r="G167" s="36">
        <f t="shared" si="22"/>
        <v>2.0327929385484977</v>
      </c>
      <c r="H167" s="36">
        <f t="shared" si="26"/>
        <v>-0.28001693322406002</v>
      </c>
      <c r="I167" s="36">
        <f t="shared" si="23"/>
        <v>-170.0429528729845</v>
      </c>
      <c r="J167" s="15"/>
      <c r="K167" s="15"/>
    </row>
    <row r="168" spans="1:11" x14ac:dyDescent="0.25">
      <c r="A168" s="31">
        <f t="shared" si="18"/>
        <v>151</v>
      </c>
      <c r="B168" s="32">
        <f t="shared" si="19"/>
        <v>48761</v>
      </c>
      <c r="C168" s="36">
        <f t="shared" si="24"/>
        <v>-170.0429528729845</v>
      </c>
      <c r="D168" s="36">
        <f t="shared" si="25"/>
        <v>1.7527760053244379</v>
      </c>
      <c r="E168" s="37">
        <f t="shared" si="20"/>
        <v>0</v>
      </c>
      <c r="F168" s="36">
        <f t="shared" si="21"/>
        <v>1.7527760053244379</v>
      </c>
      <c r="G168" s="36">
        <f t="shared" si="22"/>
        <v>2.0361809267794122</v>
      </c>
      <c r="H168" s="36">
        <f t="shared" si="26"/>
        <v>-0.28340492145497415</v>
      </c>
      <c r="I168" s="36">
        <f t="shared" si="23"/>
        <v>-172.07913379976392</v>
      </c>
      <c r="J168" s="15"/>
      <c r="K168" s="15"/>
    </row>
    <row r="169" spans="1:11" x14ac:dyDescent="0.25">
      <c r="A169" s="31">
        <f t="shared" si="18"/>
        <v>152</v>
      </c>
      <c r="B169" s="32">
        <f t="shared" si="19"/>
        <v>48792</v>
      </c>
      <c r="C169" s="36">
        <f t="shared" si="24"/>
        <v>-172.07913379976392</v>
      </c>
      <c r="D169" s="36">
        <f t="shared" si="25"/>
        <v>1.7527760053244379</v>
      </c>
      <c r="E169" s="37">
        <f t="shared" si="20"/>
        <v>0</v>
      </c>
      <c r="F169" s="36">
        <f t="shared" si="21"/>
        <v>1.7527760053244379</v>
      </c>
      <c r="G169" s="36">
        <f t="shared" si="22"/>
        <v>2.0395745616573779</v>
      </c>
      <c r="H169" s="36">
        <f t="shared" si="26"/>
        <v>-0.28679855633293988</v>
      </c>
      <c r="I169" s="36">
        <f t="shared" si="23"/>
        <v>-174.11870836142131</v>
      </c>
      <c r="J169" s="15"/>
      <c r="K169" s="15"/>
    </row>
    <row r="170" spans="1:11" x14ac:dyDescent="0.25">
      <c r="A170" s="31">
        <f t="shared" si="18"/>
        <v>153</v>
      </c>
      <c r="B170" s="32">
        <f t="shared" si="19"/>
        <v>48823</v>
      </c>
      <c r="C170" s="36">
        <f t="shared" si="24"/>
        <v>-174.11870836142131</v>
      </c>
      <c r="D170" s="36">
        <f t="shared" si="25"/>
        <v>1.7527760053244379</v>
      </c>
      <c r="E170" s="37">
        <f t="shared" si="20"/>
        <v>0</v>
      </c>
      <c r="F170" s="36">
        <f t="shared" si="21"/>
        <v>1.7527760053244379</v>
      </c>
      <c r="G170" s="36">
        <f t="shared" si="22"/>
        <v>2.0429738525934735</v>
      </c>
      <c r="H170" s="36">
        <f t="shared" si="26"/>
        <v>-0.29019784726903552</v>
      </c>
      <c r="I170" s="36">
        <f t="shared" si="23"/>
        <v>-176.16168221401477</v>
      </c>
      <c r="J170" s="15"/>
      <c r="K170" s="15"/>
    </row>
    <row r="171" spans="1:11" x14ac:dyDescent="0.25">
      <c r="A171" s="31">
        <f t="shared" si="18"/>
        <v>154</v>
      </c>
      <c r="B171" s="32">
        <f t="shared" si="19"/>
        <v>48853</v>
      </c>
      <c r="C171" s="36">
        <f t="shared" si="24"/>
        <v>-176.16168221401477</v>
      </c>
      <c r="D171" s="36">
        <f t="shared" si="25"/>
        <v>1.7527760053244379</v>
      </c>
      <c r="E171" s="37">
        <f t="shared" si="20"/>
        <v>0</v>
      </c>
      <c r="F171" s="36">
        <f t="shared" si="21"/>
        <v>1.7527760053244379</v>
      </c>
      <c r="G171" s="36">
        <f t="shared" si="22"/>
        <v>2.0463788090144623</v>
      </c>
      <c r="H171" s="36">
        <f t="shared" si="26"/>
        <v>-0.29360280369002462</v>
      </c>
      <c r="I171" s="36">
        <f t="shared" si="23"/>
        <v>-178.20806102302925</v>
      </c>
      <c r="J171" s="15"/>
      <c r="K171" s="15"/>
    </row>
    <row r="172" spans="1:11" x14ac:dyDescent="0.25">
      <c r="A172" s="31">
        <f t="shared" si="18"/>
        <v>155</v>
      </c>
      <c r="B172" s="32">
        <f t="shared" si="19"/>
        <v>48884</v>
      </c>
      <c r="C172" s="36">
        <f t="shared" si="24"/>
        <v>-178.20806102302925</v>
      </c>
      <c r="D172" s="36">
        <f t="shared" si="25"/>
        <v>1.7527760053244379</v>
      </c>
      <c r="E172" s="37">
        <f t="shared" si="20"/>
        <v>0</v>
      </c>
      <c r="F172" s="36">
        <f t="shared" si="21"/>
        <v>1.7527760053244379</v>
      </c>
      <c r="G172" s="36">
        <f t="shared" si="22"/>
        <v>2.0497894403628201</v>
      </c>
      <c r="H172" s="36">
        <f t="shared" si="26"/>
        <v>-0.29701343503838207</v>
      </c>
      <c r="I172" s="36">
        <f t="shared" si="23"/>
        <v>-180.25785046339206</v>
      </c>
      <c r="J172" s="15"/>
      <c r="K172" s="15"/>
    </row>
    <row r="173" spans="1:11" x14ac:dyDescent="0.25">
      <c r="A173" s="31">
        <f t="shared" si="18"/>
        <v>156</v>
      </c>
      <c r="B173" s="32">
        <f t="shared" si="19"/>
        <v>48914</v>
      </c>
      <c r="C173" s="36">
        <f t="shared" si="24"/>
        <v>-180.25785046339206</v>
      </c>
      <c r="D173" s="36">
        <f t="shared" si="25"/>
        <v>1.7527760053244379</v>
      </c>
      <c r="E173" s="37">
        <f t="shared" si="20"/>
        <v>0</v>
      </c>
      <c r="F173" s="36">
        <f t="shared" si="21"/>
        <v>1.7527760053244379</v>
      </c>
      <c r="G173" s="36">
        <f t="shared" si="22"/>
        <v>2.0532057560967578</v>
      </c>
      <c r="H173" s="36">
        <f t="shared" si="26"/>
        <v>-0.30042975077232009</v>
      </c>
      <c r="I173" s="36">
        <f t="shared" si="23"/>
        <v>-182.31105621948882</v>
      </c>
      <c r="J173" s="15"/>
      <c r="K173" s="15"/>
    </row>
    <row r="174" spans="1:11" x14ac:dyDescent="0.25">
      <c r="A174" s="31">
        <f t="shared" si="18"/>
        <v>157</v>
      </c>
      <c r="B174" s="32">
        <f t="shared" si="19"/>
        <v>48945</v>
      </c>
      <c r="C174" s="36">
        <f t="shared" si="24"/>
        <v>-182.31105621948882</v>
      </c>
      <c r="D174" s="36">
        <f t="shared" si="25"/>
        <v>1.7527760053244379</v>
      </c>
      <c r="E174" s="37">
        <f t="shared" si="20"/>
        <v>0</v>
      </c>
      <c r="F174" s="36">
        <f t="shared" si="21"/>
        <v>1.7527760053244379</v>
      </c>
      <c r="G174" s="36">
        <f t="shared" si="22"/>
        <v>2.0566277656902527</v>
      </c>
      <c r="H174" s="36">
        <f t="shared" si="26"/>
        <v>-0.30385176036581468</v>
      </c>
      <c r="I174" s="36">
        <f t="shared" si="23"/>
        <v>-184.36768398517907</v>
      </c>
      <c r="J174" s="15"/>
      <c r="K174" s="15"/>
    </row>
    <row r="175" spans="1:11" x14ac:dyDescent="0.25">
      <c r="A175" s="31">
        <f t="shared" si="18"/>
        <v>158</v>
      </c>
      <c r="B175" s="32">
        <f t="shared" si="19"/>
        <v>48976</v>
      </c>
      <c r="C175" s="36">
        <f t="shared" si="24"/>
        <v>-184.36768398517907</v>
      </c>
      <c r="D175" s="36">
        <f t="shared" si="25"/>
        <v>1.7527760053244379</v>
      </c>
      <c r="E175" s="37">
        <f t="shared" si="20"/>
        <v>0</v>
      </c>
      <c r="F175" s="36">
        <f t="shared" si="21"/>
        <v>1.7527760053244379</v>
      </c>
      <c r="G175" s="36">
        <f t="shared" si="22"/>
        <v>2.0600554786330698</v>
      </c>
      <c r="H175" s="36">
        <f t="shared" si="26"/>
        <v>-0.30727947330863176</v>
      </c>
      <c r="I175" s="36">
        <f t="shared" si="23"/>
        <v>-186.42773946381215</v>
      </c>
      <c r="J175" s="15"/>
      <c r="K175" s="15"/>
    </row>
    <row r="176" spans="1:11" x14ac:dyDescent="0.25">
      <c r="A176" s="31">
        <f t="shared" si="18"/>
        <v>159</v>
      </c>
      <c r="B176" s="32">
        <f t="shared" si="19"/>
        <v>49004</v>
      </c>
      <c r="C176" s="36">
        <f t="shared" si="24"/>
        <v>-186.42773946381215</v>
      </c>
      <c r="D176" s="36">
        <f t="shared" si="25"/>
        <v>1.7527760053244379</v>
      </c>
      <c r="E176" s="37">
        <f t="shared" si="20"/>
        <v>0</v>
      </c>
      <c r="F176" s="36">
        <f t="shared" si="21"/>
        <v>1.7527760053244379</v>
      </c>
      <c r="G176" s="36">
        <f t="shared" si="22"/>
        <v>2.0634889044307916</v>
      </c>
      <c r="H176" s="36">
        <f t="shared" si="26"/>
        <v>-0.31071289910635358</v>
      </c>
      <c r="I176" s="36">
        <f t="shared" si="23"/>
        <v>-188.49122836824293</v>
      </c>
      <c r="J176" s="15"/>
      <c r="K176" s="15"/>
    </row>
    <row r="177" spans="1:11" x14ac:dyDescent="0.25">
      <c r="A177" s="31">
        <f t="shared" si="18"/>
        <v>160</v>
      </c>
      <c r="B177" s="32">
        <f t="shared" si="19"/>
        <v>49035</v>
      </c>
      <c r="C177" s="36">
        <f t="shared" si="24"/>
        <v>-188.49122836824293</v>
      </c>
      <c r="D177" s="36">
        <f t="shared" si="25"/>
        <v>1.7527760053244379</v>
      </c>
      <c r="E177" s="37">
        <f t="shared" si="20"/>
        <v>0</v>
      </c>
      <c r="F177" s="36">
        <f t="shared" si="21"/>
        <v>1.7527760053244379</v>
      </c>
      <c r="G177" s="36">
        <f t="shared" si="22"/>
        <v>2.0669280526048426</v>
      </c>
      <c r="H177" s="36">
        <f t="shared" si="26"/>
        <v>-0.31415204728040486</v>
      </c>
      <c r="I177" s="36">
        <f t="shared" si="23"/>
        <v>-190.55815642084778</v>
      </c>
      <c r="J177" s="15"/>
      <c r="K177" s="15"/>
    </row>
    <row r="178" spans="1:11" x14ac:dyDescent="0.25">
      <c r="A178" s="31">
        <f t="shared" si="18"/>
        <v>161</v>
      </c>
      <c r="B178" s="32">
        <f t="shared" si="19"/>
        <v>49065</v>
      </c>
      <c r="C178" s="36">
        <f t="shared" si="24"/>
        <v>-190.55815642084778</v>
      </c>
      <c r="D178" s="36">
        <f t="shared" si="25"/>
        <v>1.7527760053244379</v>
      </c>
      <c r="E178" s="37">
        <f t="shared" si="20"/>
        <v>0</v>
      </c>
      <c r="F178" s="36">
        <f t="shared" si="21"/>
        <v>1.7527760053244379</v>
      </c>
      <c r="G178" s="36">
        <f t="shared" si="22"/>
        <v>2.0703729326925178</v>
      </c>
      <c r="H178" s="36">
        <f t="shared" si="26"/>
        <v>-0.31759692736807965</v>
      </c>
      <c r="I178" s="36">
        <f t="shared" si="23"/>
        <v>-192.6285293535403</v>
      </c>
      <c r="J178" s="15"/>
      <c r="K178" s="15"/>
    </row>
    <row r="179" spans="1:11" x14ac:dyDescent="0.25">
      <c r="A179" s="31">
        <f t="shared" si="18"/>
        <v>162</v>
      </c>
      <c r="B179" s="32">
        <f t="shared" si="19"/>
        <v>49096</v>
      </c>
      <c r="C179" s="36">
        <f t="shared" si="24"/>
        <v>-192.6285293535403</v>
      </c>
      <c r="D179" s="36">
        <f t="shared" si="25"/>
        <v>1.7527760053244379</v>
      </c>
      <c r="E179" s="37">
        <f t="shared" si="20"/>
        <v>0</v>
      </c>
      <c r="F179" s="36">
        <f t="shared" si="21"/>
        <v>1.7527760053244379</v>
      </c>
      <c r="G179" s="36">
        <f t="shared" si="22"/>
        <v>2.0738235542470052</v>
      </c>
      <c r="H179" s="36">
        <f t="shared" si="26"/>
        <v>-0.32104754892256721</v>
      </c>
      <c r="I179" s="36">
        <f t="shared" si="23"/>
        <v>-194.70235290778731</v>
      </c>
      <c r="J179" s="15"/>
      <c r="K179" s="15"/>
    </row>
    <row r="180" spans="1:11" x14ac:dyDescent="0.25">
      <c r="A180" s="31">
        <f t="shared" si="18"/>
        <v>163</v>
      </c>
      <c r="B180" s="32">
        <f t="shared" si="19"/>
        <v>49126</v>
      </c>
      <c r="C180" s="36">
        <f t="shared" si="24"/>
        <v>-194.70235290778731</v>
      </c>
      <c r="D180" s="36">
        <f t="shared" si="25"/>
        <v>1.7527760053244379</v>
      </c>
      <c r="E180" s="37">
        <f t="shared" si="20"/>
        <v>0</v>
      </c>
      <c r="F180" s="36">
        <f t="shared" si="21"/>
        <v>1.7527760053244379</v>
      </c>
      <c r="G180" s="36">
        <f t="shared" si="22"/>
        <v>2.0772799268374169</v>
      </c>
      <c r="H180" s="36">
        <f t="shared" si="26"/>
        <v>-0.32450392151297885</v>
      </c>
      <c r="I180" s="36">
        <f t="shared" si="23"/>
        <v>-196.77963283462472</v>
      </c>
      <c r="J180" s="15"/>
      <c r="K180" s="15"/>
    </row>
    <row r="181" spans="1:11" x14ac:dyDescent="0.25">
      <c r="A181" s="31">
        <f t="shared" si="18"/>
        <v>164</v>
      </c>
      <c r="B181" s="32">
        <f t="shared" si="19"/>
        <v>49157</v>
      </c>
      <c r="C181" s="36">
        <f t="shared" si="24"/>
        <v>-196.77963283462472</v>
      </c>
      <c r="D181" s="36">
        <f t="shared" si="25"/>
        <v>1.7527760053244379</v>
      </c>
      <c r="E181" s="37">
        <f t="shared" si="20"/>
        <v>0</v>
      </c>
      <c r="F181" s="36">
        <f t="shared" si="21"/>
        <v>1.7527760053244379</v>
      </c>
      <c r="G181" s="36">
        <f t="shared" si="22"/>
        <v>2.0807420600488125</v>
      </c>
      <c r="H181" s="36">
        <f t="shared" si="26"/>
        <v>-0.32796605472437451</v>
      </c>
      <c r="I181" s="36">
        <f t="shared" si="23"/>
        <v>-198.86037489467353</v>
      </c>
      <c r="J181" s="15"/>
      <c r="K181" s="15"/>
    </row>
    <row r="182" spans="1:11" x14ac:dyDescent="0.25">
      <c r="A182" s="31">
        <f t="shared" si="18"/>
        <v>165</v>
      </c>
      <c r="B182" s="32">
        <f t="shared" si="19"/>
        <v>49188</v>
      </c>
      <c r="C182" s="36">
        <f t="shared" si="24"/>
        <v>-198.86037489467353</v>
      </c>
      <c r="D182" s="36">
        <f t="shared" si="25"/>
        <v>1.7527760053244379</v>
      </c>
      <c r="E182" s="37">
        <f t="shared" si="20"/>
        <v>0</v>
      </c>
      <c r="F182" s="36">
        <f t="shared" si="21"/>
        <v>1.7527760053244379</v>
      </c>
      <c r="G182" s="36">
        <f t="shared" si="22"/>
        <v>2.0842099634822273</v>
      </c>
      <c r="H182" s="36">
        <f t="shared" si="26"/>
        <v>-0.33143395815778925</v>
      </c>
      <c r="I182" s="36">
        <f t="shared" si="23"/>
        <v>-200.94458485815576</v>
      </c>
      <c r="J182" s="15"/>
      <c r="K182" s="15"/>
    </row>
    <row r="183" spans="1:11" x14ac:dyDescent="0.25">
      <c r="A183" s="31">
        <f t="shared" si="18"/>
        <v>166</v>
      </c>
      <c r="B183" s="32">
        <f t="shared" si="19"/>
        <v>49218</v>
      </c>
      <c r="C183" s="36">
        <f t="shared" si="24"/>
        <v>-200.94458485815576</v>
      </c>
      <c r="D183" s="36">
        <f t="shared" si="25"/>
        <v>1.7527760053244379</v>
      </c>
      <c r="E183" s="37">
        <f t="shared" si="20"/>
        <v>0</v>
      </c>
      <c r="F183" s="36">
        <f t="shared" si="21"/>
        <v>1.7527760053244379</v>
      </c>
      <c r="G183" s="36">
        <f t="shared" si="22"/>
        <v>2.0876836467546975</v>
      </c>
      <c r="H183" s="36">
        <f t="shared" si="26"/>
        <v>-0.33490764143025964</v>
      </c>
      <c r="I183" s="36">
        <f t="shared" si="23"/>
        <v>-203.03226850491046</v>
      </c>
      <c r="J183" s="15"/>
      <c r="K183" s="15"/>
    </row>
    <row r="184" spans="1:11" x14ac:dyDescent="0.25">
      <c r="A184" s="31">
        <f t="shared" si="18"/>
        <v>167</v>
      </c>
      <c r="B184" s="32">
        <f t="shared" si="19"/>
        <v>49249</v>
      </c>
      <c r="C184" s="36">
        <f t="shared" si="24"/>
        <v>-203.03226850491046</v>
      </c>
      <c r="D184" s="36">
        <f t="shared" si="25"/>
        <v>1.7527760053244379</v>
      </c>
      <c r="E184" s="37">
        <f t="shared" si="20"/>
        <v>0</v>
      </c>
      <c r="F184" s="36">
        <f t="shared" si="21"/>
        <v>1.7527760053244379</v>
      </c>
      <c r="G184" s="36">
        <f t="shared" si="22"/>
        <v>2.0911631194992886</v>
      </c>
      <c r="H184" s="36">
        <f t="shared" si="26"/>
        <v>-0.33838711417485073</v>
      </c>
      <c r="I184" s="36">
        <f t="shared" si="23"/>
        <v>-205.12343162440976</v>
      </c>
      <c r="J184" s="15"/>
      <c r="K184" s="15"/>
    </row>
    <row r="185" spans="1:11" x14ac:dyDescent="0.25">
      <c r="A185" s="31">
        <f t="shared" si="18"/>
        <v>168</v>
      </c>
      <c r="B185" s="32">
        <f t="shared" si="19"/>
        <v>49279</v>
      </c>
      <c r="C185" s="36">
        <f t="shared" si="24"/>
        <v>-205.12343162440976</v>
      </c>
      <c r="D185" s="36">
        <f t="shared" si="25"/>
        <v>1.7527760053244379</v>
      </c>
      <c r="E185" s="37">
        <f t="shared" si="20"/>
        <v>0</v>
      </c>
      <c r="F185" s="36">
        <f t="shared" si="21"/>
        <v>1.7527760053244379</v>
      </c>
      <c r="G185" s="36">
        <f t="shared" si="22"/>
        <v>2.094648391365121</v>
      </c>
      <c r="H185" s="36">
        <f t="shared" si="26"/>
        <v>-0.34187238604068293</v>
      </c>
      <c r="I185" s="36">
        <f t="shared" si="23"/>
        <v>-207.21808001577489</v>
      </c>
      <c r="J185" s="15"/>
      <c r="K185" s="15"/>
    </row>
    <row r="186" spans="1:11" x14ac:dyDescent="0.25">
      <c r="A186" s="31">
        <f t="shared" si="18"/>
        <v>169</v>
      </c>
      <c r="B186" s="32">
        <f t="shared" si="19"/>
        <v>49310</v>
      </c>
      <c r="C186" s="36">
        <f t="shared" si="24"/>
        <v>-207.21808001577489</v>
      </c>
      <c r="D186" s="36">
        <f t="shared" si="25"/>
        <v>1.7527760053244379</v>
      </c>
      <c r="E186" s="37">
        <f t="shared" si="20"/>
        <v>0</v>
      </c>
      <c r="F186" s="36">
        <f t="shared" si="21"/>
        <v>1.7527760053244379</v>
      </c>
      <c r="G186" s="36">
        <f t="shared" si="22"/>
        <v>2.098139472017396</v>
      </c>
      <c r="H186" s="36">
        <f t="shared" si="26"/>
        <v>-0.34536346669295814</v>
      </c>
      <c r="I186" s="36">
        <f t="shared" si="23"/>
        <v>-209.3162194877923</v>
      </c>
      <c r="J186" s="15"/>
      <c r="K186" s="15"/>
    </row>
    <row r="187" spans="1:11" x14ac:dyDescent="0.25">
      <c r="A187" s="31">
        <f t="shared" si="18"/>
        <v>170</v>
      </c>
      <c r="B187" s="32">
        <f t="shared" si="19"/>
        <v>49341</v>
      </c>
      <c r="C187" s="36">
        <f t="shared" si="24"/>
        <v>-209.3162194877923</v>
      </c>
      <c r="D187" s="36">
        <f t="shared" si="25"/>
        <v>1.7527760053244379</v>
      </c>
      <c r="E187" s="37">
        <f t="shared" si="20"/>
        <v>0</v>
      </c>
      <c r="F187" s="36">
        <f t="shared" si="21"/>
        <v>1.7527760053244379</v>
      </c>
      <c r="G187" s="36">
        <f t="shared" si="22"/>
        <v>2.1016363711374249</v>
      </c>
      <c r="H187" s="36">
        <f t="shared" si="26"/>
        <v>-0.34886036581298718</v>
      </c>
      <c r="I187" s="36">
        <f t="shared" si="23"/>
        <v>-211.41785585892973</v>
      </c>
      <c r="J187" s="15"/>
      <c r="K187" s="15"/>
    </row>
    <row r="188" spans="1:11" x14ac:dyDescent="0.25">
      <c r="A188" s="31">
        <f t="shared" si="18"/>
        <v>171</v>
      </c>
      <c r="B188" s="32">
        <f t="shared" si="19"/>
        <v>49369</v>
      </c>
      <c r="C188" s="36">
        <f t="shared" si="24"/>
        <v>-211.41785585892973</v>
      </c>
      <c r="D188" s="36">
        <f t="shared" si="25"/>
        <v>1.7527760053244379</v>
      </c>
      <c r="E188" s="37">
        <f t="shared" si="20"/>
        <v>0</v>
      </c>
      <c r="F188" s="36">
        <f t="shared" si="21"/>
        <v>1.7527760053244379</v>
      </c>
      <c r="G188" s="36">
        <f t="shared" si="22"/>
        <v>2.1051390984226543</v>
      </c>
      <c r="H188" s="36">
        <f t="shared" si="26"/>
        <v>-0.35236309309821623</v>
      </c>
      <c r="I188" s="36">
        <f t="shared" si="23"/>
        <v>-213.52299495735238</v>
      </c>
      <c r="J188" s="15"/>
      <c r="K188" s="15"/>
    </row>
    <row r="189" spans="1:11" x14ac:dyDescent="0.25">
      <c r="A189" s="31">
        <f t="shared" si="18"/>
        <v>172</v>
      </c>
      <c r="B189" s="32">
        <f t="shared" si="19"/>
        <v>49400</v>
      </c>
      <c r="C189" s="36">
        <f t="shared" si="24"/>
        <v>-213.52299495735238</v>
      </c>
      <c r="D189" s="36">
        <f t="shared" si="25"/>
        <v>1.7527760053244379</v>
      </c>
      <c r="E189" s="37">
        <f t="shared" si="20"/>
        <v>0</v>
      </c>
      <c r="F189" s="36">
        <f t="shared" si="21"/>
        <v>1.7527760053244379</v>
      </c>
      <c r="G189" s="36">
        <f t="shared" si="22"/>
        <v>2.1086476635866918</v>
      </c>
      <c r="H189" s="36">
        <f t="shared" si="26"/>
        <v>-0.35587165826225392</v>
      </c>
      <c r="I189" s="36">
        <f t="shared" si="23"/>
        <v>-215.63164262093906</v>
      </c>
      <c r="J189" s="15"/>
      <c r="K189" s="15"/>
    </row>
    <row r="190" spans="1:11" x14ac:dyDescent="0.25">
      <c r="A190" s="31">
        <f t="shared" si="18"/>
        <v>173</v>
      </c>
      <c r="B190" s="32">
        <f t="shared" si="19"/>
        <v>49430</v>
      </c>
      <c r="C190" s="36">
        <f t="shared" si="24"/>
        <v>-215.63164262093906</v>
      </c>
      <c r="D190" s="36">
        <f t="shared" si="25"/>
        <v>1.7527760053244379</v>
      </c>
      <c r="E190" s="37">
        <f t="shared" si="20"/>
        <v>0</v>
      </c>
      <c r="F190" s="36">
        <f t="shared" si="21"/>
        <v>1.7527760053244379</v>
      </c>
      <c r="G190" s="36">
        <f t="shared" si="22"/>
        <v>2.1121620763593363</v>
      </c>
      <c r="H190" s="36">
        <f t="shared" si="26"/>
        <v>-0.35938607103489845</v>
      </c>
      <c r="I190" s="36">
        <f t="shared" si="23"/>
        <v>-217.7438046972984</v>
      </c>
      <c r="J190" s="15"/>
      <c r="K190" s="15"/>
    </row>
    <row r="191" spans="1:11" x14ac:dyDescent="0.25">
      <c r="A191" s="31">
        <f t="shared" si="18"/>
        <v>174</v>
      </c>
      <c r="B191" s="32">
        <f t="shared" si="19"/>
        <v>49461</v>
      </c>
      <c r="C191" s="36">
        <f t="shared" si="24"/>
        <v>-217.7438046972984</v>
      </c>
      <c r="D191" s="36">
        <f t="shared" si="25"/>
        <v>1.7527760053244379</v>
      </c>
      <c r="E191" s="37">
        <f t="shared" si="20"/>
        <v>0</v>
      </c>
      <c r="F191" s="36">
        <f t="shared" si="21"/>
        <v>1.7527760053244379</v>
      </c>
      <c r="G191" s="36">
        <f t="shared" si="22"/>
        <v>2.1156823464866017</v>
      </c>
      <c r="H191" s="36">
        <f t="shared" si="26"/>
        <v>-0.36290634116216403</v>
      </c>
      <c r="I191" s="36">
        <f t="shared" si="23"/>
        <v>-219.85948704378501</v>
      </c>
      <c r="J191" s="15"/>
      <c r="K191" s="15"/>
    </row>
    <row r="192" spans="1:11" x14ac:dyDescent="0.25">
      <c r="A192" s="31">
        <f t="shared" si="18"/>
        <v>175</v>
      </c>
      <c r="B192" s="32">
        <f t="shared" si="19"/>
        <v>49491</v>
      </c>
      <c r="C192" s="36">
        <f t="shared" si="24"/>
        <v>-219.85948704378501</v>
      </c>
      <c r="D192" s="36">
        <f t="shared" si="25"/>
        <v>1.7527760053244379</v>
      </c>
      <c r="E192" s="37">
        <f t="shared" si="20"/>
        <v>0</v>
      </c>
      <c r="F192" s="36">
        <f t="shared" si="21"/>
        <v>1.7527760053244379</v>
      </c>
      <c r="G192" s="36">
        <f t="shared" si="22"/>
        <v>2.1192084837307461</v>
      </c>
      <c r="H192" s="36">
        <f t="shared" si="26"/>
        <v>-0.36643247840630838</v>
      </c>
      <c r="I192" s="36">
        <f t="shared" si="23"/>
        <v>-221.97869552751575</v>
      </c>
      <c r="J192" s="15"/>
      <c r="K192" s="15"/>
    </row>
    <row r="193" spans="1:11" x14ac:dyDescent="0.25">
      <c r="A193" s="31">
        <f t="shared" si="18"/>
        <v>176</v>
      </c>
      <c r="B193" s="32">
        <f t="shared" si="19"/>
        <v>49522</v>
      </c>
      <c r="C193" s="36">
        <f t="shared" si="24"/>
        <v>-221.97869552751575</v>
      </c>
      <c r="D193" s="36">
        <f t="shared" si="25"/>
        <v>1.7527760053244379</v>
      </c>
      <c r="E193" s="37">
        <f t="shared" si="20"/>
        <v>0</v>
      </c>
      <c r="F193" s="36">
        <f t="shared" si="21"/>
        <v>1.7527760053244379</v>
      </c>
      <c r="G193" s="36">
        <f t="shared" si="22"/>
        <v>2.1227404978702973</v>
      </c>
      <c r="H193" s="36">
        <f t="shared" si="26"/>
        <v>-0.36996449254585961</v>
      </c>
      <c r="I193" s="36">
        <f t="shared" si="23"/>
        <v>-224.10143602538605</v>
      </c>
      <c r="J193" s="15"/>
      <c r="K193" s="15"/>
    </row>
    <row r="194" spans="1:11" x14ac:dyDescent="0.25">
      <c r="A194" s="31">
        <f t="shared" si="18"/>
        <v>177</v>
      </c>
      <c r="B194" s="32">
        <f t="shared" si="19"/>
        <v>49553</v>
      </c>
      <c r="C194" s="36">
        <f t="shared" si="24"/>
        <v>-224.10143602538605</v>
      </c>
      <c r="D194" s="36">
        <f t="shared" si="25"/>
        <v>1.7527760053244379</v>
      </c>
      <c r="E194" s="37">
        <f t="shared" si="20"/>
        <v>0</v>
      </c>
      <c r="F194" s="36">
        <f t="shared" si="21"/>
        <v>1.7527760053244379</v>
      </c>
      <c r="G194" s="36">
        <f t="shared" si="22"/>
        <v>2.1262783987000811</v>
      </c>
      <c r="H194" s="36">
        <f t="shared" si="26"/>
        <v>-0.37350239337564339</v>
      </c>
      <c r="I194" s="36">
        <f t="shared" si="23"/>
        <v>-226.22771442408614</v>
      </c>
      <c r="J194" s="15"/>
      <c r="K194" s="15"/>
    </row>
    <row r="195" spans="1:11" x14ac:dyDescent="0.25">
      <c r="A195" s="31">
        <f t="shared" si="18"/>
        <v>178</v>
      </c>
      <c r="B195" s="32">
        <f t="shared" si="19"/>
        <v>49583</v>
      </c>
      <c r="C195" s="36">
        <f t="shared" si="24"/>
        <v>-226.22771442408614</v>
      </c>
      <c r="D195" s="36">
        <f t="shared" si="25"/>
        <v>1.7527760053244379</v>
      </c>
      <c r="E195" s="37">
        <f t="shared" si="20"/>
        <v>0</v>
      </c>
      <c r="F195" s="36">
        <f t="shared" si="21"/>
        <v>1.7527760053244379</v>
      </c>
      <c r="G195" s="36">
        <f t="shared" si="22"/>
        <v>2.129822196031248</v>
      </c>
      <c r="H195" s="36">
        <f t="shared" si="26"/>
        <v>-0.37704619070681028</v>
      </c>
      <c r="I195" s="36">
        <f t="shared" si="23"/>
        <v>-228.3575366201174</v>
      </c>
      <c r="J195" s="15"/>
      <c r="K195" s="15"/>
    </row>
    <row r="196" spans="1:11" x14ac:dyDescent="0.25">
      <c r="A196" s="31">
        <f t="shared" si="18"/>
        <v>179</v>
      </c>
      <c r="B196" s="32">
        <f t="shared" si="19"/>
        <v>49614</v>
      </c>
      <c r="C196" s="36">
        <f t="shared" si="24"/>
        <v>-228.3575366201174</v>
      </c>
      <c r="D196" s="36">
        <f t="shared" si="25"/>
        <v>1.7527760053244379</v>
      </c>
      <c r="E196" s="37">
        <f t="shared" si="20"/>
        <v>0</v>
      </c>
      <c r="F196" s="36">
        <f t="shared" si="21"/>
        <v>1.7527760053244379</v>
      </c>
      <c r="G196" s="36">
        <f t="shared" si="22"/>
        <v>2.1333718996913005</v>
      </c>
      <c r="H196" s="36">
        <f t="shared" si="26"/>
        <v>-0.38059589436686236</v>
      </c>
      <c r="I196" s="36">
        <f t="shared" si="23"/>
        <v>-230.4909085198087</v>
      </c>
      <c r="J196" s="15"/>
      <c r="K196" s="15"/>
    </row>
    <row r="197" spans="1:11" x14ac:dyDescent="0.25">
      <c r="A197" s="31">
        <f t="shared" si="18"/>
        <v>180</v>
      </c>
      <c r="B197" s="32">
        <f t="shared" si="19"/>
        <v>49644</v>
      </c>
      <c r="C197" s="36">
        <f t="shared" si="24"/>
        <v>-230.4909085198087</v>
      </c>
      <c r="D197" s="36">
        <f t="shared" si="25"/>
        <v>1.7527760053244379</v>
      </c>
      <c r="E197" s="37">
        <f t="shared" si="20"/>
        <v>0</v>
      </c>
      <c r="F197" s="36">
        <f t="shared" si="21"/>
        <v>1.7527760053244379</v>
      </c>
      <c r="G197" s="36">
        <f t="shared" si="22"/>
        <v>2.1369275195241189</v>
      </c>
      <c r="H197" s="36">
        <f t="shared" si="26"/>
        <v>-0.38415151419968119</v>
      </c>
      <c r="I197" s="36">
        <f t="shared" si="23"/>
        <v>-232.62783603933281</v>
      </c>
      <c r="J197" s="15"/>
      <c r="K197" s="15"/>
    </row>
    <row r="198" spans="1:11" x14ac:dyDescent="0.25">
      <c r="A198" s="31">
        <f t="shared" si="18"/>
        <v>181</v>
      </c>
      <c r="B198" s="32">
        <f t="shared" si="19"/>
        <v>49675</v>
      </c>
      <c r="C198" s="36">
        <f t="shared" si="24"/>
        <v>-232.62783603933281</v>
      </c>
      <c r="D198" s="36">
        <f t="shared" si="25"/>
        <v>1.7527760053244379</v>
      </c>
      <c r="E198" s="37">
        <f t="shared" si="20"/>
        <v>0</v>
      </c>
      <c r="F198" s="36">
        <f t="shared" si="21"/>
        <v>1.7527760053244379</v>
      </c>
      <c r="G198" s="36">
        <f t="shared" si="22"/>
        <v>2.1404890653899926</v>
      </c>
      <c r="H198" s="36">
        <f t="shared" si="26"/>
        <v>-0.38771306006555467</v>
      </c>
      <c r="I198" s="36">
        <f t="shared" si="23"/>
        <v>-234.76832510472281</v>
      </c>
      <c r="J198" s="15"/>
      <c r="K198" s="15"/>
    </row>
    <row r="199" spans="1:11" x14ac:dyDescent="0.25">
      <c r="A199" s="31">
        <f t="shared" si="18"/>
        <v>182</v>
      </c>
      <c r="B199" s="32">
        <f t="shared" si="19"/>
        <v>49706</v>
      </c>
      <c r="C199" s="36">
        <f t="shared" si="24"/>
        <v>-234.76832510472281</v>
      </c>
      <c r="D199" s="36">
        <f t="shared" si="25"/>
        <v>1.7527760053244379</v>
      </c>
      <c r="E199" s="37">
        <f t="shared" si="20"/>
        <v>0</v>
      </c>
      <c r="F199" s="36">
        <f t="shared" si="21"/>
        <v>1.7527760053244379</v>
      </c>
      <c r="G199" s="36">
        <f t="shared" si="22"/>
        <v>2.1440565471656425</v>
      </c>
      <c r="H199" s="36">
        <f t="shared" si="26"/>
        <v>-0.3912805418412047</v>
      </c>
      <c r="I199" s="36">
        <f t="shared" si="23"/>
        <v>-236.91238165188844</v>
      </c>
      <c r="J199" s="15"/>
      <c r="K199" s="15"/>
    </row>
    <row r="200" spans="1:11" x14ac:dyDescent="0.25">
      <c r="A200" s="31">
        <f t="shared" si="18"/>
        <v>183</v>
      </c>
      <c r="B200" s="32">
        <f t="shared" si="19"/>
        <v>49735</v>
      </c>
      <c r="C200" s="36">
        <f t="shared" si="24"/>
        <v>-236.91238165188844</v>
      </c>
      <c r="D200" s="36">
        <f t="shared" si="25"/>
        <v>1.7527760053244379</v>
      </c>
      <c r="E200" s="37">
        <f t="shared" si="20"/>
        <v>0</v>
      </c>
      <c r="F200" s="36">
        <f t="shared" si="21"/>
        <v>1.7527760053244379</v>
      </c>
      <c r="G200" s="36">
        <f t="shared" si="22"/>
        <v>2.1476299747442518</v>
      </c>
      <c r="H200" s="36">
        <f t="shared" si="26"/>
        <v>-0.3948539694198141</v>
      </c>
      <c r="I200" s="36">
        <f t="shared" si="23"/>
        <v>-239.0600116266327</v>
      </c>
      <c r="J200" s="15"/>
      <c r="K200" s="15"/>
    </row>
    <row r="201" spans="1:11" x14ac:dyDescent="0.25">
      <c r="A201" s="31">
        <f t="shared" si="18"/>
        <v>184</v>
      </c>
      <c r="B201" s="32">
        <f t="shared" si="19"/>
        <v>49766</v>
      </c>
      <c r="C201" s="36">
        <f t="shared" si="24"/>
        <v>-239.0600116266327</v>
      </c>
      <c r="D201" s="36">
        <f t="shared" si="25"/>
        <v>1.7527760053244379</v>
      </c>
      <c r="E201" s="37">
        <f t="shared" si="20"/>
        <v>0</v>
      </c>
      <c r="F201" s="36">
        <f t="shared" si="21"/>
        <v>1.7527760053244379</v>
      </c>
      <c r="G201" s="36">
        <f t="shared" si="22"/>
        <v>2.1512093580354925</v>
      </c>
      <c r="H201" s="36">
        <f t="shared" si="26"/>
        <v>-0.39843335271105446</v>
      </c>
      <c r="I201" s="36">
        <f t="shared" si="23"/>
        <v>-241.21122098466819</v>
      </c>
      <c r="J201" s="15"/>
      <c r="K201" s="15"/>
    </row>
    <row r="202" spans="1:11" x14ac:dyDescent="0.25">
      <c r="A202" s="31">
        <f t="shared" si="18"/>
        <v>185</v>
      </c>
      <c r="B202" s="32">
        <f t="shared" si="19"/>
        <v>49796</v>
      </c>
      <c r="C202" s="36">
        <f t="shared" si="24"/>
        <v>-241.21122098466819</v>
      </c>
      <c r="D202" s="36">
        <f t="shared" si="25"/>
        <v>1.7527760053244379</v>
      </c>
      <c r="E202" s="37">
        <f t="shared" si="20"/>
        <v>0</v>
      </c>
      <c r="F202" s="36">
        <f t="shared" si="21"/>
        <v>1.7527760053244379</v>
      </c>
      <c r="G202" s="36">
        <f t="shared" si="22"/>
        <v>2.1547947069655518</v>
      </c>
      <c r="H202" s="36">
        <f t="shared" si="26"/>
        <v>-0.40201870164111364</v>
      </c>
      <c r="I202" s="36">
        <f t="shared" si="23"/>
        <v>-243.36601569163375</v>
      </c>
      <c r="J202" s="15"/>
      <c r="K202" s="15"/>
    </row>
    <row r="203" spans="1:11" x14ac:dyDescent="0.25">
      <c r="A203" s="31">
        <f t="shared" si="18"/>
        <v>186</v>
      </c>
      <c r="B203" s="32">
        <f t="shared" si="19"/>
        <v>49827</v>
      </c>
      <c r="C203" s="36">
        <f t="shared" si="24"/>
        <v>-243.36601569163375</v>
      </c>
      <c r="D203" s="36">
        <f t="shared" si="25"/>
        <v>1.7527760053244379</v>
      </c>
      <c r="E203" s="37">
        <f t="shared" si="20"/>
        <v>0</v>
      </c>
      <c r="F203" s="36">
        <f t="shared" si="21"/>
        <v>1.7527760053244379</v>
      </c>
      <c r="G203" s="36">
        <f t="shared" si="22"/>
        <v>2.1583860314771606</v>
      </c>
      <c r="H203" s="36">
        <f t="shared" si="26"/>
        <v>-0.4056100261527229</v>
      </c>
      <c r="I203" s="36">
        <f t="shared" si="23"/>
        <v>-245.52440172311091</v>
      </c>
      <c r="J203" s="15"/>
      <c r="K203" s="15"/>
    </row>
    <row r="204" spans="1:11" x14ac:dyDescent="0.25">
      <c r="A204" s="31">
        <f t="shared" si="18"/>
        <v>187</v>
      </c>
      <c r="B204" s="32">
        <f t="shared" si="19"/>
        <v>49857</v>
      </c>
      <c r="C204" s="36">
        <f t="shared" si="24"/>
        <v>-245.52440172311091</v>
      </c>
      <c r="D204" s="36">
        <f t="shared" si="25"/>
        <v>1.7527760053244379</v>
      </c>
      <c r="E204" s="37">
        <f t="shared" si="20"/>
        <v>0</v>
      </c>
      <c r="F204" s="36">
        <f t="shared" si="21"/>
        <v>1.7527760053244379</v>
      </c>
      <c r="G204" s="36">
        <f t="shared" si="22"/>
        <v>2.1619833415296226</v>
      </c>
      <c r="H204" s="36">
        <f t="shared" si="26"/>
        <v>-0.40920733620518485</v>
      </c>
      <c r="I204" s="36">
        <f t="shared" si="23"/>
        <v>-247.68638506464055</v>
      </c>
      <c r="J204" s="15"/>
      <c r="K204" s="15"/>
    </row>
    <row r="205" spans="1:11" x14ac:dyDescent="0.25">
      <c r="A205" s="31">
        <f t="shared" si="18"/>
        <v>188</v>
      </c>
      <c r="B205" s="32">
        <f t="shared" si="19"/>
        <v>49888</v>
      </c>
      <c r="C205" s="36">
        <f t="shared" si="24"/>
        <v>-247.68638506464055</v>
      </c>
      <c r="D205" s="36">
        <f t="shared" si="25"/>
        <v>1.7527760053244379</v>
      </c>
      <c r="E205" s="37">
        <f t="shared" si="20"/>
        <v>0</v>
      </c>
      <c r="F205" s="36">
        <f t="shared" si="21"/>
        <v>1.7527760053244379</v>
      </c>
      <c r="G205" s="36">
        <f t="shared" si="22"/>
        <v>2.1655866470988387</v>
      </c>
      <c r="H205" s="36">
        <f t="shared" si="26"/>
        <v>-0.41281064177440091</v>
      </c>
      <c r="I205" s="36">
        <f t="shared" si="23"/>
        <v>-249.8519717117394</v>
      </c>
      <c r="J205" s="15"/>
      <c r="K205" s="15"/>
    </row>
    <row r="206" spans="1:11" x14ac:dyDescent="0.25">
      <c r="A206" s="31">
        <f t="shared" si="18"/>
        <v>189</v>
      </c>
      <c r="B206" s="32">
        <f t="shared" si="19"/>
        <v>49919</v>
      </c>
      <c r="C206" s="36">
        <f t="shared" si="24"/>
        <v>-249.8519717117394</v>
      </c>
      <c r="D206" s="36">
        <f t="shared" si="25"/>
        <v>1.7527760053244379</v>
      </c>
      <c r="E206" s="37">
        <f t="shared" si="20"/>
        <v>0</v>
      </c>
      <c r="F206" s="36">
        <f t="shared" si="21"/>
        <v>1.7527760053244379</v>
      </c>
      <c r="G206" s="36">
        <f t="shared" si="22"/>
        <v>2.1691959581773368</v>
      </c>
      <c r="H206" s="36">
        <f t="shared" si="26"/>
        <v>-0.41641995285289896</v>
      </c>
      <c r="I206" s="36">
        <f t="shared" si="23"/>
        <v>-252.02116766991674</v>
      </c>
      <c r="J206" s="15"/>
      <c r="K206" s="15"/>
    </row>
    <row r="207" spans="1:11" x14ac:dyDescent="0.25">
      <c r="A207" s="31">
        <f t="shared" si="18"/>
        <v>190</v>
      </c>
      <c r="B207" s="32">
        <f t="shared" si="19"/>
        <v>49949</v>
      </c>
      <c r="C207" s="36">
        <f t="shared" si="24"/>
        <v>-252.02116766991674</v>
      </c>
      <c r="D207" s="36">
        <f t="shared" si="25"/>
        <v>1.7527760053244379</v>
      </c>
      <c r="E207" s="37">
        <f t="shared" si="20"/>
        <v>0</v>
      </c>
      <c r="F207" s="36">
        <f t="shared" si="21"/>
        <v>1.7527760053244379</v>
      </c>
      <c r="G207" s="36">
        <f t="shared" si="22"/>
        <v>2.1728112847742991</v>
      </c>
      <c r="H207" s="36">
        <f t="shared" si="26"/>
        <v>-0.42003527944986124</v>
      </c>
      <c r="I207" s="36">
        <f t="shared" si="23"/>
        <v>-254.19397895469103</v>
      </c>
      <c r="J207" s="15"/>
      <c r="K207" s="15"/>
    </row>
    <row r="208" spans="1:11" x14ac:dyDescent="0.25">
      <c r="A208" s="31">
        <f t="shared" si="18"/>
        <v>191</v>
      </c>
      <c r="B208" s="32">
        <f t="shared" si="19"/>
        <v>49980</v>
      </c>
      <c r="C208" s="36">
        <f t="shared" si="24"/>
        <v>-254.19397895469103</v>
      </c>
      <c r="D208" s="36">
        <f t="shared" si="25"/>
        <v>1.7527760053244379</v>
      </c>
      <c r="E208" s="37">
        <f t="shared" si="20"/>
        <v>0</v>
      </c>
      <c r="F208" s="36">
        <f t="shared" si="21"/>
        <v>1.7527760053244379</v>
      </c>
      <c r="G208" s="36">
        <f t="shared" si="22"/>
        <v>2.1764326369155897</v>
      </c>
      <c r="H208" s="36">
        <f t="shared" si="26"/>
        <v>-0.42365663159115169</v>
      </c>
      <c r="I208" s="36">
        <f t="shared" si="23"/>
        <v>-256.37041159160663</v>
      </c>
      <c r="J208" s="15"/>
      <c r="K208" s="15"/>
    </row>
    <row r="209" spans="1:11" x14ac:dyDescent="0.25">
      <c r="A209" s="31">
        <f t="shared" si="18"/>
        <v>192</v>
      </c>
      <c r="B209" s="32">
        <f t="shared" si="19"/>
        <v>50010</v>
      </c>
      <c r="C209" s="36">
        <f t="shared" si="24"/>
        <v>-256.37041159160663</v>
      </c>
      <c r="D209" s="36">
        <f t="shared" si="25"/>
        <v>1.7527760053244379</v>
      </c>
      <c r="E209" s="37">
        <f t="shared" si="20"/>
        <v>0</v>
      </c>
      <c r="F209" s="36">
        <f t="shared" si="21"/>
        <v>1.7527760053244379</v>
      </c>
      <c r="G209" s="36">
        <f t="shared" si="22"/>
        <v>2.1800600246437822</v>
      </c>
      <c r="H209" s="36">
        <f t="shared" si="26"/>
        <v>-0.4272840193193444</v>
      </c>
      <c r="I209" s="36">
        <f t="shared" si="23"/>
        <v>-258.55047161625043</v>
      </c>
      <c r="J209" s="15"/>
      <c r="K209" s="15"/>
    </row>
    <row r="210" spans="1:11" x14ac:dyDescent="0.25">
      <c r="A210" s="31">
        <f t="shared" si="18"/>
        <v>193</v>
      </c>
      <c r="B210" s="32">
        <f t="shared" si="19"/>
        <v>50041</v>
      </c>
      <c r="C210" s="36">
        <f t="shared" si="24"/>
        <v>-258.55047161625043</v>
      </c>
      <c r="D210" s="36">
        <f t="shared" si="25"/>
        <v>1.7527760053244379</v>
      </c>
      <c r="E210" s="37">
        <f t="shared" si="20"/>
        <v>0</v>
      </c>
      <c r="F210" s="36">
        <f t="shared" si="21"/>
        <v>1.7527760053244379</v>
      </c>
      <c r="G210" s="36">
        <f t="shared" si="22"/>
        <v>2.1836934580181886</v>
      </c>
      <c r="H210" s="36">
        <f t="shared" si="26"/>
        <v>-0.4309174526937507</v>
      </c>
      <c r="I210" s="36">
        <f t="shared" si="23"/>
        <v>-260.73416507426862</v>
      </c>
      <c r="J210" s="15"/>
      <c r="K210" s="15"/>
    </row>
    <row r="211" spans="1:11" x14ac:dyDescent="0.25">
      <c r="A211" s="31">
        <f t="shared" ref="A211:A274" si="27">IF(Values_Entered,A210+1,"")</f>
        <v>194</v>
      </c>
      <c r="B211" s="32">
        <f t="shared" ref="B211:B274" si="28">IF(Pay_Num&lt;&gt;"",DATE(YEAR(B210),MONTH(B210)+1,DAY(B210)),"")</f>
        <v>50072</v>
      </c>
      <c r="C211" s="36">
        <f t="shared" si="24"/>
        <v>-260.73416507426862</v>
      </c>
      <c r="D211" s="36">
        <f t="shared" si="25"/>
        <v>1.7527760053244379</v>
      </c>
      <c r="E211" s="37">
        <f t="shared" ref="E211:E274" si="29">IF(Pay_Num&lt;&gt;"",Scheduled_Extra_Payments,"")</f>
        <v>0</v>
      </c>
      <c r="F211" s="36">
        <f t="shared" ref="F211:F274" si="30">IF(Pay_Num&lt;&gt;"",Sched_Pay+Extra_Pay,"")</f>
        <v>1.7527760053244379</v>
      </c>
      <c r="G211" s="36">
        <f t="shared" ref="G211:G274" si="31">IF(Pay_Num&lt;&gt;"",Total_Pay-Int,"")</f>
        <v>2.1873329471148857</v>
      </c>
      <c r="H211" s="36">
        <f t="shared" si="26"/>
        <v>-0.43455694179044774</v>
      </c>
      <c r="I211" s="36">
        <f t="shared" ref="I211:I274" si="32">IF(Pay_Num&lt;&gt;"",Beg_Bal-Princ,"")</f>
        <v>-262.92149802138351</v>
      </c>
      <c r="J211" s="15"/>
      <c r="K211" s="15"/>
    </row>
    <row r="212" spans="1:11" x14ac:dyDescent="0.25">
      <c r="A212" s="31">
        <f t="shared" si="27"/>
        <v>195</v>
      </c>
      <c r="B212" s="32">
        <f t="shared" si="28"/>
        <v>50100</v>
      </c>
      <c r="C212" s="36">
        <f t="shared" ref="C212:C275" si="33">IF(Pay_Num&lt;&gt;"",I211,"")</f>
        <v>-262.92149802138351</v>
      </c>
      <c r="D212" s="36">
        <f t="shared" ref="D212:D275" si="34">IF(Pay_Num&lt;&gt;"",Scheduled_Monthly_Payment,"")</f>
        <v>1.7527760053244379</v>
      </c>
      <c r="E212" s="37">
        <f t="shared" si="29"/>
        <v>0</v>
      </c>
      <c r="F212" s="36">
        <f t="shared" si="30"/>
        <v>1.7527760053244379</v>
      </c>
      <c r="G212" s="36">
        <f t="shared" si="31"/>
        <v>2.1909785020267436</v>
      </c>
      <c r="H212" s="36">
        <f t="shared" ref="H212:H275" si="35">IF(Pay_Num&lt;&gt;"",Beg_Bal*Interest_Rate/12,"")</f>
        <v>-0.43820249670230588</v>
      </c>
      <c r="I212" s="36">
        <f t="shared" si="32"/>
        <v>-265.11247652341024</v>
      </c>
      <c r="J212" s="15"/>
      <c r="K212" s="15"/>
    </row>
    <row r="213" spans="1:11" x14ac:dyDescent="0.25">
      <c r="A213" s="31">
        <f t="shared" si="27"/>
        <v>196</v>
      </c>
      <c r="B213" s="32">
        <f t="shared" si="28"/>
        <v>50131</v>
      </c>
      <c r="C213" s="36">
        <f t="shared" si="33"/>
        <v>-265.11247652341024</v>
      </c>
      <c r="D213" s="36">
        <f t="shared" si="34"/>
        <v>1.7527760053244379</v>
      </c>
      <c r="E213" s="37">
        <f t="shared" si="29"/>
        <v>0</v>
      </c>
      <c r="F213" s="36">
        <f t="shared" si="30"/>
        <v>1.7527760053244379</v>
      </c>
      <c r="G213" s="36">
        <f t="shared" si="31"/>
        <v>2.194630132863455</v>
      </c>
      <c r="H213" s="36">
        <f t="shared" si="35"/>
        <v>-0.44185412753901709</v>
      </c>
      <c r="I213" s="36">
        <f t="shared" si="32"/>
        <v>-267.30710665627367</v>
      </c>
      <c r="J213" s="15"/>
      <c r="K213" s="15"/>
    </row>
    <row r="214" spans="1:11" x14ac:dyDescent="0.25">
      <c r="A214" s="31">
        <f t="shared" si="27"/>
        <v>197</v>
      </c>
      <c r="B214" s="32">
        <f t="shared" si="28"/>
        <v>50161</v>
      </c>
      <c r="C214" s="36">
        <f t="shared" si="33"/>
        <v>-267.30710665627367</v>
      </c>
      <c r="D214" s="36">
        <f t="shared" si="34"/>
        <v>1.7527760053244379</v>
      </c>
      <c r="E214" s="37">
        <f t="shared" si="29"/>
        <v>0</v>
      </c>
      <c r="F214" s="36">
        <f t="shared" si="30"/>
        <v>1.7527760053244379</v>
      </c>
      <c r="G214" s="36">
        <f t="shared" si="31"/>
        <v>2.1982878497515608</v>
      </c>
      <c r="H214" s="36">
        <f t="shared" si="35"/>
        <v>-0.44551184442712283</v>
      </c>
      <c r="I214" s="36">
        <f t="shared" si="32"/>
        <v>-269.50539450602525</v>
      </c>
      <c r="J214" s="15"/>
      <c r="K214" s="15"/>
    </row>
    <row r="215" spans="1:11" x14ac:dyDescent="0.25">
      <c r="A215" s="31">
        <f t="shared" si="27"/>
        <v>198</v>
      </c>
      <c r="B215" s="32">
        <f t="shared" si="28"/>
        <v>50192</v>
      </c>
      <c r="C215" s="36">
        <f t="shared" si="33"/>
        <v>-269.50539450602525</v>
      </c>
      <c r="D215" s="36">
        <f t="shared" si="34"/>
        <v>1.7527760053244379</v>
      </c>
      <c r="E215" s="37">
        <f t="shared" si="29"/>
        <v>0</v>
      </c>
      <c r="F215" s="36">
        <f t="shared" si="30"/>
        <v>1.7527760053244379</v>
      </c>
      <c r="G215" s="36">
        <f t="shared" si="31"/>
        <v>2.20195166283448</v>
      </c>
      <c r="H215" s="36">
        <f t="shared" si="35"/>
        <v>-0.44917565751004207</v>
      </c>
      <c r="I215" s="36">
        <f t="shared" si="32"/>
        <v>-271.70734616885971</v>
      </c>
      <c r="J215" s="15"/>
      <c r="K215" s="15"/>
    </row>
    <row r="216" spans="1:11" x14ac:dyDescent="0.25">
      <c r="A216" s="31">
        <f t="shared" si="27"/>
        <v>199</v>
      </c>
      <c r="B216" s="32">
        <f t="shared" si="28"/>
        <v>50222</v>
      </c>
      <c r="C216" s="36">
        <f t="shared" si="33"/>
        <v>-271.70734616885971</v>
      </c>
      <c r="D216" s="36">
        <f t="shared" si="34"/>
        <v>1.7527760053244379</v>
      </c>
      <c r="E216" s="37">
        <f t="shared" si="29"/>
        <v>0</v>
      </c>
      <c r="F216" s="36">
        <f t="shared" si="30"/>
        <v>1.7527760053244379</v>
      </c>
      <c r="G216" s="36">
        <f t="shared" si="31"/>
        <v>2.2056215822725376</v>
      </c>
      <c r="H216" s="36">
        <f t="shared" si="35"/>
        <v>-0.45284557694809952</v>
      </c>
      <c r="I216" s="36">
        <f t="shared" si="32"/>
        <v>-273.91296775113227</v>
      </c>
      <c r="J216" s="15"/>
      <c r="K216" s="15"/>
    </row>
    <row r="217" spans="1:11" x14ac:dyDescent="0.25">
      <c r="A217" s="31">
        <f t="shared" si="27"/>
        <v>200</v>
      </c>
      <c r="B217" s="32">
        <f t="shared" si="28"/>
        <v>50253</v>
      </c>
      <c r="C217" s="36">
        <f t="shared" si="33"/>
        <v>-273.91296775113227</v>
      </c>
      <c r="D217" s="36">
        <f t="shared" si="34"/>
        <v>1.7527760053244379</v>
      </c>
      <c r="E217" s="37">
        <f t="shared" si="29"/>
        <v>0</v>
      </c>
      <c r="F217" s="36">
        <f t="shared" si="30"/>
        <v>1.7527760053244379</v>
      </c>
      <c r="G217" s="36">
        <f t="shared" si="31"/>
        <v>2.2092976182429918</v>
      </c>
      <c r="H217" s="36">
        <f t="shared" si="35"/>
        <v>-0.45652161291855381</v>
      </c>
      <c r="I217" s="36">
        <f t="shared" si="32"/>
        <v>-276.12226536937527</v>
      </c>
      <c r="J217" s="15"/>
      <c r="K217" s="15"/>
    </row>
    <row r="218" spans="1:11" x14ac:dyDescent="0.25">
      <c r="A218" s="31">
        <f t="shared" si="27"/>
        <v>201</v>
      </c>
      <c r="B218" s="32">
        <f t="shared" si="28"/>
        <v>50284</v>
      </c>
      <c r="C218" s="36">
        <f t="shared" si="33"/>
        <v>-276.12226536937527</v>
      </c>
      <c r="D218" s="36">
        <f t="shared" si="34"/>
        <v>1.7527760053244379</v>
      </c>
      <c r="E218" s="37">
        <f t="shared" si="29"/>
        <v>0</v>
      </c>
      <c r="F218" s="36">
        <f t="shared" si="30"/>
        <v>1.7527760053244379</v>
      </c>
      <c r="G218" s="36">
        <f t="shared" si="31"/>
        <v>2.2129797809400635</v>
      </c>
      <c r="H218" s="36">
        <f t="shared" si="35"/>
        <v>-0.46020377561562548</v>
      </c>
      <c r="I218" s="36">
        <f t="shared" si="32"/>
        <v>-278.33524515031536</v>
      </c>
      <c r="J218" s="15"/>
      <c r="K218" s="15"/>
    </row>
    <row r="219" spans="1:11" x14ac:dyDescent="0.25">
      <c r="A219" s="31">
        <f t="shared" si="27"/>
        <v>202</v>
      </c>
      <c r="B219" s="32">
        <f t="shared" si="28"/>
        <v>50314</v>
      </c>
      <c r="C219" s="36">
        <f t="shared" si="33"/>
        <v>-278.33524515031536</v>
      </c>
      <c r="D219" s="36">
        <f t="shared" si="34"/>
        <v>1.7527760053244379</v>
      </c>
      <c r="E219" s="37">
        <f t="shared" si="29"/>
        <v>0</v>
      </c>
      <c r="F219" s="36">
        <f t="shared" si="30"/>
        <v>1.7527760053244379</v>
      </c>
      <c r="G219" s="36">
        <f t="shared" si="31"/>
        <v>2.2166680805749635</v>
      </c>
      <c r="H219" s="36">
        <f t="shared" si="35"/>
        <v>-0.46389207525052562</v>
      </c>
      <c r="I219" s="36">
        <f t="shared" si="32"/>
        <v>-280.55191323089031</v>
      </c>
      <c r="J219" s="15"/>
      <c r="K219" s="15"/>
    </row>
    <row r="220" spans="1:11" x14ac:dyDescent="0.25">
      <c r="A220" s="31">
        <f t="shared" si="27"/>
        <v>203</v>
      </c>
      <c r="B220" s="32">
        <f t="shared" si="28"/>
        <v>50345</v>
      </c>
      <c r="C220" s="36">
        <f t="shared" si="33"/>
        <v>-280.55191323089031</v>
      </c>
      <c r="D220" s="36">
        <f t="shared" si="34"/>
        <v>1.7527760053244379</v>
      </c>
      <c r="E220" s="37">
        <f t="shared" si="29"/>
        <v>0</v>
      </c>
      <c r="F220" s="36">
        <f t="shared" si="30"/>
        <v>1.7527760053244379</v>
      </c>
      <c r="G220" s="36">
        <f t="shared" si="31"/>
        <v>2.2203625273759218</v>
      </c>
      <c r="H220" s="36">
        <f t="shared" si="35"/>
        <v>-0.46758652205148388</v>
      </c>
      <c r="I220" s="36">
        <f t="shared" si="32"/>
        <v>-282.77227575826623</v>
      </c>
      <c r="J220" s="15"/>
      <c r="K220" s="15"/>
    </row>
    <row r="221" spans="1:11" x14ac:dyDescent="0.25">
      <c r="A221" s="31">
        <f t="shared" si="27"/>
        <v>204</v>
      </c>
      <c r="B221" s="32">
        <f t="shared" si="28"/>
        <v>50375</v>
      </c>
      <c r="C221" s="36">
        <f t="shared" si="33"/>
        <v>-282.77227575826623</v>
      </c>
      <c r="D221" s="36">
        <f t="shared" si="34"/>
        <v>1.7527760053244379</v>
      </c>
      <c r="E221" s="37">
        <f t="shared" si="29"/>
        <v>0</v>
      </c>
      <c r="F221" s="36">
        <f t="shared" si="30"/>
        <v>1.7527760053244379</v>
      </c>
      <c r="G221" s="36">
        <f t="shared" si="31"/>
        <v>2.2240631315882151</v>
      </c>
      <c r="H221" s="36">
        <f t="shared" si="35"/>
        <v>-0.47128712626377706</v>
      </c>
      <c r="I221" s="36">
        <f t="shared" si="32"/>
        <v>-284.99633888985443</v>
      </c>
      <c r="J221" s="15"/>
      <c r="K221" s="15"/>
    </row>
    <row r="222" spans="1:11" x14ac:dyDescent="0.25">
      <c r="A222" s="31">
        <f t="shared" si="27"/>
        <v>205</v>
      </c>
      <c r="B222" s="32">
        <f t="shared" si="28"/>
        <v>50406</v>
      </c>
      <c r="C222" s="36">
        <f t="shared" si="33"/>
        <v>-284.99633888985443</v>
      </c>
      <c r="D222" s="36">
        <f t="shared" si="34"/>
        <v>1.7527760053244379</v>
      </c>
      <c r="E222" s="37">
        <f t="shared" si="29"/>
        <v>0</v>
      </c>
      <c r="F222" s="36">
        <f t="shared" si="30"/>
        <v>1.7527760053244379</v>
      </c>
      <c r="G222" s="36">
        <f t="shared" si="31"/>
        <v>2.2277699034741953</v>
      </c>
      <c r="H222" s="36">
        <f t="shared" si="35"/>
        <v>-0.4749938981497574</v>
      </c>
      <c r="I222" s="36">
        <f t="shared" si="32"/>
        <v>-287.22410879332864</v>
      </c>
      <c r="J222" s="15"/>
      <c r="K222" s="15"/>
    </row>
    <row r="223" spans="1:11" x14ac:dyDescent="0.25">
      <c r="A223" s="31">
        <f t="shared" si="27"/>
        <v>206</v>
      </c>
      <c r="B223" s="32">
        <f t="shared" si="28"/>
        <v>50437</v>
      </c>
      <c r="C223" s="36">
        <f t="shared" si="33"/>
        <v>-287.22410879332864</v>
      </c>
      <c r="D223" s="36">
        <f t="shared" si="34"/>
        <v>1.7527760053244379</v>
      </c>
      <c r="E223" s="37">
        <f t="shared" si="29"/>
        <v>0</v>
      </c>
      <c r="F223" s="36">
        <f t="shared" si="30"/>
        <v>1.7527760053244379</v>
      </c>
      <c r="G223" s="36">
        <f t="shared" si="31"/>
        <v>2.2314828533133189</v>
      </c>
      <c r="H223" s="36">
        <f t="shared" si="35"/>
        <v>-0.47870684798888102</v>
      </c>
      <c r="I223" s="36">
        <f t="shared" si="32"/>
        <v>-289.45559164664195</v>
      </c>
      <c r="J223" s="15"/>
      <c r="K223" s="15"/>
    </row>
    <row r="224" spans="1:11" x14ac:dyDescent="0.25">
      <c r="A224" s="31">
        <f t="shared" si="27"/>
        <v>207</v>
      </c>
      <c r="B224" s="32">
        <f t="shared" si="28"/>
        <v>50465</v>
      </c>
      <c r="C224" s="36">
        <f t="shared" si="33"/>
        <v>-289.45559164664195</v>
      </c>
      <c r="D224" s="36">
        <f t="shared" si="34"/>
        <v>1.7527760053244379</v>
      </c>
      <c r="E224" s="37">
        <f t="shared" si="29"/>
        <v>0</v>
      </c>
      <c r="F224" s="36">
        <f t="shared" si="30"/>
        <v>1.7527760053244379</v>
      </c>
      <c r="G224" s="36">
        <f t="shared" si="31"/>
        <v>2.2352019914021746</v>
      </c>
      <c r="H224" s="36">
        <f t="shared" si="35"/>
        <v>-0.48242598607773662</v>
      </c>
      <c r="I224" s="36">
        <f t="shared" si="32"/>
        <v>-291.69079363804411</v>
      </c>
      <c r="J224" s="15"/>
      <c r="K224" s="15"/>
    </row>
    <row r="225" spans="1:11" x14ac:dyDescent="0.25">
      <c r="A225" s="31">
        <f t="shared" si="27"/>
        <v>208</v>
      </c>
      <c r="B225" s="32">
        <f t="shared" si="28"/>
        <v>50496</v>
      </c>
      <c r="C225" s="36">
        <f t="shared" si="33"/>
        <v>-291.69079363804411</v>
      </c>
      <c r="D225" s="36">
        <f t="shared" si="34"/>
        <v>1.7527760053244379</v>
      </c>
      <c r="E225" s="37">
        <f t="shared" si="29"/>
        <v>0</v>
      </c>
      <c r="F225" s="36">
        <f t="shared" si="30"/>
        <v>1.7527760053244379</v>
      </c>
      <c r="G225" s="36">
        <f t="shared" si="31"/>
        <v>2.2389273280545114</v>
      </c>
      <c r="H225" s="36">
        <f t="shared" si="35"/>
        <v>-0.48615132273007355</v>
      </c>
      <c r="I225" s="36">
        <f t="shared" si="32"/>
        <v>-293.92972096609861</v>
      </c>
      <c r="J225" s="15"/>
      <c r="K225" s="15"/>
    </row>
    <row r="226" spans="1:11" x14ac:dyDescent="0.25">
      <c r="A226" s="31">
        <f t="shared" si="27"/>
        <v>209</v>
      </c>
      <c r="B226" s="32">
        <f t="shared" si="28"/>
        <v>50526</v>
      </c>
      <c r="C226" s="36">
        <f t="shared" si="33"/>
        <v>-293.92972096609861</v>
      </c>
      <c r="D226" s="36">
        <f t="shared" si="34"/>
        <v>1.7527760053244379</v>
      </c>
      <c r="E226" s="37">
        <f t="shared" si="29"/>
        <v>0</v>
      </c>
      <c r="F226" s="36">
        <f t="shared" si="30"/>
        <v>1.7527760053244379</v>
      </c>
      <c r="G226" s="36">
        <f t="shared" si="31"/>
        <v>2.2426588736012691</v>
      </c>
      <c r="H226" s="36">
        <f t="shared" si="35"/>
        <v>-0.48988286827683103</v>
      </c>
      <c r="I226" s="36">
        <f t="shared" si="32"/>
        <v>-296.17237983969989</v>
      </c>
      <c r="J226" s="15"/>
      <c r="K226" s="15"/>
    </row>
    <row r="227" spans="1:11" x14ac:dyDescent="0.25">
      <c r="A227" s="31">
        <f t="shared" si="27"/>
        <v>210</v>
      </c>
      <c r="B227" s="32">
        <f t="shared" si="28"/>
        <v>50557</v>
      </c>
      <c r="C227" s="36">
        <f t="shared" si="33"/>
        <v>-296.17237983969989</v>
      </c>
      <c r="D227" s="36">
        <f t="shared" si="34"/>
        <v>1.7527760053244379</v>
      </c>
      <c r="E227" s="37">
        <f t="shared" si="29"/>
        <v>0</v>
      </c>
      <c r="F227" s="36">
        <f t="shared" si="30"/>
        <v>1.7527760053244379</v>
      </c>
      <c r="G227" s="36">
        <f t="shared" si="31"/>
        <v>2.2463966383906042</v>
      </c>
      <c r="H227" s="36">
        <f t="shared" si="35"/>
        <v>-0.49362063306616649</v>
      </c>
      <c r="I227" s="36">
        <f t="shared" si="32"/>
        <v>-298.41877647809048</v>
      </c>
      <c r="J227" s="15"/>
      <c r="K227" s="15"/>
    </row>
    <row r="228" spans="1:11" x14ac:dyDescent="0.25">
      <c r="A228" s="31">
        <f t="shared" si="27"/>
        <v>211</v>
      </c>
      <c r="B228" s="32">
        <f t="shared" si="28"/>
        <v>50587</v>
      </c>
      <c r="C228" s="36">
        <f t="shared" si="33"/>
        <v>-298.41877647809048</v>
      </c>
      <c r="D228" s="36">
        <f t="shared" si="34"/>
        <v>1.7527760053244379</v>
      </c>
      <c r="E228" s="37">
        <f t="shared" si="29"/>
        <v>0</v>
      </c>
      <c r="F228" s="36">
        <f t="shared" si="30"/>
        <v>1.7527760053244379</v>
      </c>
      <c r="G228" s="36">
        <f t="shared" si="31"/>
        <v>2.2501406327879221</v>
      </c>
      <c r="H228" s="36">
        <f t="shared" si="35"/>
        <v>-0.49736462746348414</v>
      </c>
      <c r="I228" s="36">
        <f t="shared" si="32"/>
        <v>-300.6689171108784</v>
      </c>
      <c r="J228" s="15"/>
      <c r="K228" s="15"/>
    </row>
    <row r="229" spans="1:11" x14ac:dyDescent="0.25">
      <c r="A229" s="31">
        <f t="shared" si="27"/>
        <v>212</v>
      </c>
      <c r="B229" s="32">
        <f t="shared" si="28"/>
        <v>50618</v>
      </c>
      <c r="C229" s="36">
        <f t="shared" si="33"/>
        <v>-300.6689171108784</v>
      </c>
      <c r="D229" s="36">
        <f t="shared" si="34"/>
        <v>1.7527760053244379</v>
      </c>
      <c r="E229" s="37">
        <f t="shared" si="29"/>
        <v>0</v>
      </c>
      <c r="F229" s="36">
        <f t="shared" si="30"/>
        <v>1.7527760053244379</v>
      </c>
      <c r="G229" s="36">
        <f t="shared" si="31"/>
        <v>2.2538908671759019</v>
      </c>
      <c r="H229" s="36">
        <f t="shared" si="35"/>
        <v>-0.50111486185146403</v>
      </c>
      <c r="I229" s="36">
        <f t="shared" si="32"/>
        <v>-302.92280797805432</v>
      </c>
      <c r="J229" s="15"/>
      <c r="K229" s="15"/>
    </row>
    <row r="230" spans="1:11" x14ac:dyDescent="0.25">
      <c r="A230" s="31">
        <f t="shared" si="27"/>
        <v>213</v>
      </c>
      <c r="B230" s="32">
        <f t="shared" si="28"/>
        <v>50649</v>
      </c>
      <c r="C230" s="36">
        <f t="shared" si="33"/>
        <v>-302.92280797805432</v>
      </c>
      <c r="D230" s="36">
        <f t="shared" si="34"/>
        <v>1.7527760053244379</v>
      </c>
      <c r="E230" s="37">
        <f t="shared" si="29"/>
        <v>0</v>
      </c>
      <c r="F230" s="36">
        <f t="shared" si="30"/>
        <v>1.7527760053244379</v>
      </c>
      <c r="G230" s="36">
        <f t="shared" si="31"/>
        <v>2.2576473519545286</v>
      </c>
      <c r="H230" s="36">
        <f t="shared" si="35"/>
        <v>-0.50487134663009059</v>
      </c>
      <c r="I230" s="36">
        <f t="shared" si="32"/>
        <v>-305.18045533000884</v>
      </c>
      <c r="J230" s="15"/>
      <c r="K230" s="15"/>
    </row>
    <row r="231" spans="1:11" x14ac:dyDescent="0.25">
      <c r="A231" s="31">
        <f t="shared" si="27"/>
        <v>214</v>
      </c>
      <c r="B231" s="32">
        <f t="shared" si="28"/>
        <v>50679</v>
      </c>
      <c r="C231" s="36">
        <f t="shared" si="33"/>
        <v>-305.18045533000884</v>
      </c>
      <c r="D231" s="36">
        <f t="shared" si="34"/>
        <v>1.7527760053244379</v>
      </c>
      <c r="E231" s="37">
        <f t="shared" si="29"/>
        <v>0</v>
      </c>
      <c r="F231" s="36">
        <f t="shared" si="30"/>
        <v>1.7527760053244379</v>
      </c>
      <c r="G231" s="36">
        <f t="shared" si="31"/>
        <v>2.2614100975411193</v>
      </c>
      <c r="H231" s="36">
        <f t="shared" si="35"/>
        <v>-0.50863409221668143</v>
      </c>
      <c r="I231" s="36">
        <f t="shared" si="32"/>
        <v>-307.44186542754994</v>
      </c>
      <c r="J231" s="15"/>
      <c r="K231" s="15"/>
    </row>
    <row r="232" spans="1:11" x14ac:dyDescent="0.25">
      <c r="A232" s="31">
        <f t="shared" si="27"/>
        <v>215</v>
      </c>
      <c r="B232" s="32">
        <f t="shared" si="28"/>
        <v>50710</v>
      </c>
      <c r="C232" s="36">
        <f t="shared" si="33"/>
        <v>-307.44186542754994</v>
      </c>
      <c r="D232" s="36">
        <f t="shared" si="34"/>
        <v>1.7527760053244379</v>
      </c>
      <c r="E232" s="37">
        <f t="shared" si="29"/>
        <v>0</v>
      </c>
      <c r="F232" s="36">
        <f t="shared" si="30"/>
        <v>1.7527760053244379</v>
      </c>
      <c r="G232" s="36">
        <f t="shared" si="31"/>
        <v>2.2651791143703544</v>
      </c>
      <c r="H232" s="36">
        <f t="shared" si="35"/>
        <v>-0.51240310904591657</v>
      </c>
      <c r="I232" s="36">
        <f t="shared" si="32"/>
        <v>-309.70704454192031</v>
      </c>
      <c r="J232" s="15"/>
      <c r="K232" s="15"/>
    </row>
    <row r="233" spans="1:11" x14ac:dyDescent="0.25">
      <c r="A233" s="31">
        <f t="shared" si="27"/>
        <v>216</v>
      </c>
      <c r="B233" s="32">
        <f t="shared" si="28"/>
        <v>50740</v>
      </c>
      <c r="C233" s="36">
        <f t="shared" si="33"/>
        <v>-309.70704454192031</v>
      </c>
      <c r="D233" s="36">
        <f t="shared" si="34"/>
        <v>1.7527760053244379</v>
      </c>
      <c r="E233" s="37">
        <f t="shared" si="29"/>
        <v>0</v>
      </c>
      <c r="F233" s="36">
        <f t="shared" si="30"/>
        <v>1.7527760053244379</v>
      </c>
      <c r="G233" s="36">
        <f t="shared" si="31"/>
        <v>2.2689544128943053</v>
      </c>
      <c r="H233" s="36">
        <f t="shared" si="35"/>
        <v>-0.51617840756986721</v>
      </c>
      <c r="I233" s="36">
        <f t="shared" si="32"/>
        <v>-311.9759989548146</v>
      </c>
      <c r="J233" s="15"/>
      <c r="K233" s="15"/>
    </row>
    <row r="234" spans="1:11" x14ac:dyDescent="0.25">
      <c r="A234" s="31">
        <f t="shared" si="27"/>
        <v>217</v>
      </c>
      <c r="B234" s="32">
        <f t="shared" si="28"/>
        <v>50771</v>
      </c>
      <c r="C234" s="36">
        <f t="shared" si="33"/>
        <v>-311.9759989548146</v>
      </c>
      <c r="D234" s="36">
        <f t="shared" si="34"/>
        <v>1.7527760053244379</v>
      </c>
      <c r="E234" s="37">
        <f t="shared" si="29"/>
        <v>0</v>
      </c>
      <c r="F234" s="36">
        <f t="shared" si="30"/>
        <v>1.7527760053244379</v>
      </c>
      <c r="G234" s="36">
        <f t="shared" si="31"/>
        <v>2.2727360035824624</v>
      </c>
      <c r="H234" s="36">
        <f t="shared" si="35"/>
        <v>-0.51995999825802441</v>
      </c>
      <c r="I234" s="36">
        <f t="shared" si="32"/>
        <v>-314.24873495839705</v>
      </c>
      <c r="J234" s="15"/>
      <c r="K234" s="15"/>
    </row>
    <row r="235" spans="1:11" x14ac:dyDescent="0.25">
      <c r="A235" s="31">
        <f t="shared" si="27"/>
        <v>218</v>
      </c>
      <c r="B235" s="32">
        <f t="shared" si="28"/>
        <v>50802</v>
      </c>
      <c r="C235" s="36">
        <f t="shared" si="33"/>
        <v>-314.24873495839705</v>
      </c>
      <c r="D235" s="36">
        <f t="shared" si="34"/>
        <v>1.7527760053244379</v>
      </c>
      <c r="E235" s="37">
        <f t="shared" si="29"/>
        <v>0</v>
      </c>
      <c r="F235" s="36">
        <f t="shared" si="30"/>
        <v>1.7527760053244379</v>
      </c>
      <c r="G235" s="36">
        <f t="shared" si="31"/>
        <v>2.2765238969217663</v>
      </c>
      <c r="H235" s="36">
        <f t="shared" si="35"/>
        <v>-0.52374789159732849</v>
      </c>
      <c r="I235" s="36">
        <f t="shared" si="32"/>
        <v>-316.52525885531884</v>
      </c>
      <c r="J235" s="15"/>
      <c r="K235" s="15"/>
    </row>
    <row r="236" spans="1:11" x14ac:dyDescent="0.25">
      <c r="A236" s="31">
        <f t="shared" si="27"/>
        <v>219</v>
      </c>
      <c r="B236" s="32">
        <f t="shared" si="28"/>
        <v>50830</v>
      </c>
      <c r="C236" s="36">
        <f t="shared" si="33"/>
        <v>-316.52525885531884</v>
      </c>
      <c r="D236" s="36">
        <f t="shared" si="34"/>
        <v>1.7527760053244379</v>
      </c>
      <c r="E236" s="37">
        <f t="shared" si="29"/>
        <v>0</v>
      </c>
      <c r="F236" s="36">
        <f t="shared" si="30"/>
        <v>1.7527760053244379</v>
      </c>
      <c r="G236" s="36">
        <f t="shared" si="31"/>
        <v>2.280318103416636</v>
      </c>
      <c r="H236" s="36">
        <f t="shared" si="35"/>
        <v>-0.5275420980921981</v>
      </c>
      <c r="I236" s="36">
        <f t="shared" si="32"/>
        <v>-318.80557695873546</v>
      </c>
      <c r="J236" s="15"/>
      <c r="K236" s="15"/>
    </row>
    <row r="237" spans="1:11" x14ac:dyDescent="0.25">
      <c r="A237" s="31">
        <f t="shared" si="27"/>
        <v>220</v>
      </c>
      <c r="B237" s="32">
        <f t="shared" si="28"/>
        <v>50861</v>
      </c>
      <c r="C237" s="36">
        <f t="shared" si="33"/>
        <v>-318.80557695873546</v>
      </c>
      <c r="D237" s="36">
        <f t="shared" si="34"/>
        <v>1.7527760053244379</v>
      </c>
      <c r="E237" s="37">
        <f t="shared" si="29"/>
        <v>0</v>
      </c>
      <c r="F237" s="36">
        <f t="shared" si="30"/>
        <v>1.7527760053244379</v>
      </c>
      <c r="G237" s="36">
        <f t="shared" si="31"/>
        <v>2.2841186335889971</v>
      </c>
      <c r="H237" s="36">
        <f t="shared" si="35"/>
        <v>-0.53134262826455914</v>
      </c>
      <c r="I237" s="36">
        <f t="shared" si="32"/>
        <v>-321.08969559232446</v>
      </c>
      <c r="J237" s="15"/>
      <c r="K237" s="15"/>
    </row>
    <row r="238" spans="1:11" x14ac:dyDescent="0.25">
      <c r="A238" s="31">
        <f t="shared" si="27"/>
        <v>221</v>
      </c>
      <c r="B238" s="32">
        <f t="shared" si="28"/>
        <v>50891</v>
      </c>
      <c r="C238" s="36">
        <f t="shared" si="33"/>
        <v>-321.08969559232446</v>
      </c>
      <c r="D238" s="36">
        <f t="shared" si="34"/>
        <v>1.7527760053244379</v>
      </c>
      <c r="E238" s="37">
        <f t="shared" si="29"/>
        <v>0</v>
      </c>
      <c r="F238" s="36">
        <f t="shared" si="30"/>
        <v>1.7527760053244379</v>
      </c>
      <c r="G238" s="36">
        <f t="shared" si="31"/>
        <v>2.2879254979783119</v>
      </c>
      <c r="H238" s="36">
        <f t="shared" si="35"/>
        <v>-0.53514949265387413</v>
      </c>
      <c r="I238" s="36">
        <f t="shared" si="32"/>
        <v>-323.3776210903028</v>
      </c>
      <c r="J238" s="15"/>
      <c r="K238" s="15"/>
    </row>
    <row r="239" spans="1:11" x14ac:dyDescent="0.25">
      <c r="A239" s="31">
        <f t="shared" si="27"/>
        <v>222</v>
      </c>
      <c r="B239" s="32">
        <f t="shared" si="28"/>
        <v>50922</v>
      </c>
      <c r="C239" s="36">
        <f t="shared" si="33"/>
        <v>-323.3776210903028</v>
      </c>
      <c r="D239" s="36">
        <f t="shared" si="34"/>
        <v>1.7527760053244379</v>
      </c>
      <c r="E239" s="37">
        <f t="shared" si="29"/>
        <v>0</v>
      </c>
      <c r="F239" s="36">
        <f t="shared" si="30"/>
        <v>1.7527760053244379</v>
      </c>
      <c r="G239" s="36">
        <f t="shared" si="31"/>
        <v>2.2917387071416093</v>
      </c>
      <c r="H239" s="36">
        <f t="shared" si="35"/>
        <v>-0.53896270181717132</v>
      </c>
      <c r="I239" s="36">
        <f t="shared" si="32"/>
        <v>-325.66935979744443</v>
      </c>
      <c r="J239" s="15"/>
      <c r="K239" s="15"/>
    </row>
    <row r="240" spans="1:11" x14ac:dyDescent="0.25">
      <c r="A240" s="31">
        <f t="shared" si="27"/>
        <v>223</v>
      </c>
      <c r="B240" s="32">
        <f t="shared" si="28"/>
        <v>50952</v>
      </c>
      <c r="C240" s="36">
        <f t="shared" si="33"/>
        <v>-325.66935979744443</v>
      </c>
      <c r="D240" s="36">
        <f t="shared" si="34"/>
        <v>1.7527760053244379</v>
      </c>
      <c r="E240" s="37">
        <f t="shared" si="29"/>
        <v>0</v>
      </c>
      <c r="F240" s="36">
        <f t="shared" si="30"/>
        <v>1.7527760053244379</v>
      </c>
      <c r="G240" s="36">
        <f t="shared" si="31"/>
        <v>2.2955582716535119</v>
      </c>
      <c r="H240" s="36">
        <f t="shared" si="35"/>
        <v>-0.54278226632907411</v>
      </c>
      <c r="I240" s="36">
        <f t="shared" si="32"/>
        <v>-327.96491806909796</v>
      </c>
      <c r="J240" s="15"/>
      <c r="K240" s="15"/>
    </row>
    <row r="241" spans="1:11" x14ac:dyDescent="0.25">
      <c r="A241" s="31">
        <f t="shared" si="27"/>
        <v>224</v>
      </c>
      <c r="B241" s="32">
        <f t="shared" si="28"/>
        <v>50983</v>
      </c>
      <c r="C241" s="36">
        <f t="shared" si="33"/>
        <v>-327.96491806909796</v>
      </c>
      <c r="D241" s="36">
        <f t="shared" si="34"/>
        <v>1.7527760053244379</v>
      </c>
      <c r="E241" s="37">
        <f t="shared" si="29"/>
        <v>0</v>
      </c>
      <c r="F241" s="36">
        <f t="shared" si="30"/>
        <v>1.7527760053244379</v>
      </c>
      <c r="G241" s="36">
        <f t="shared" si="31"/>
        <v>2.2993842021062676</v>
      </c>
      <c r="H241" s="36">
        <f t="shared" si="35"/>
        <v>-0.54660819678182992</v>
      </c>
      <c r="I241" s="36">
        <f t="shared" si="32"/>
        <v>-330.2643022712042</v>
      </c>
      <c r="J241" s="15"/>
      <c r="K241" s="15"/>
    </row>
    <row r="242" spans="1:11" x14ac:dyDescent="0.25">
      <c r="A242" s="31">
        <f t="shared" si="27"/>
        <v>225</v>
      </c>
      <c r="B242" s="32">
        <f t="shared" si="28"/>
        <v>51014</v>
      </c>
      <c r="C242" s="36">
        <f t="shared" si="33"/>
        <v>-330.2643022712042</v>
      </c>
      <c r="D242" s="36">
        <f t="shared" si="34"/>
        <v>1.7527760053244379</v>
      </c>
      <c r="E242" s="37">
        <f t="shared" si="29"/>
        <v>0</v>
      </c>
      <c r="F242" s="36">
        <f t="shared" si="30"/>
        <v>1.7527760053244379</v>
      </c>
      <c r="G242" s="36">
        <f t="shared" si="31"/>
        <v>2.3032165091097783</v>
      </c>
      <c r="H242" s="36">
        <f t="shared" si="35"/>
        <v>-0.55044050378534037</v>
      </c>
      <c r="I242" s="36">
        <f t="shared" si="32"/>
        <v>-332.567518780314</v>
      </c>
      <c r="J242" s="15"/>
      <c r="K242" s="15"/>
    </row>
    <row r="243" spans="1:11" x14ac:dyDescent="0.25">
      <c r="A243" s="31">
        <f t="shared" si="27"/>
        <v>226</v>
      </c>
      <c r="B243" s="32">
        <f t="shared" si="28"/>
        <v>51044</v>
      </c>
      <c r="C243" s="36">
        <f t="shared" si="33"/>
        <v>-332.567518780314</v>
      </c>
      <c r="D243" s="36">
        <f t="shared" si="34"/>
        <v>1.7527760053244379</v>
      </c>
      <c r="E243" s="37">
        <f t="shared" si="29"/>
        <v>0</v>
      </c>
      <c r="F243" s="36">
        <f t="shared" si="30"/>
        <v>1.7527760053244379</v>
      </c>
      <c r="G243" s="36">
        <f t="shared" si="31"/>
        <v>2.3070552032916281</v>
      </c>
      <c r="H243" s="36">
        <f t="shared" si="35"/>
        <v>-0.55427919796719005</v>
      </c>
      <c r="I243" s="36">
        <f t="shared" si="32"/>
        <v>-334.87457398360561</v>
      </c>
      <c r="J243" s="15"/>
      <c r="K243" s="15"/>
    </row>
    <row r="244" spans="1:11" x14ac:dyDescent="0.25">
      <c r="A244" s="31">
        <f t="shared" si="27"/>
        <v>227</v>
      </c>
      <c r="B244" s="32">
        <f t="shared" si="28"/>
        <v>51075</v>
      </c>
      <c r="C244" s="36">
        <f t="shared" si="33"/>
        <v>-334.87457398360561</v>
      </c>
      <c r="D244" s="36">
        <f t="shared" si="34"/>
        <v>1.7527760053244379</v>
      </c>
      <c r="E244" s="37">
        <f t="shared" si="29"/>
        <v>0</v>
      </c>
      <c r="F244" s="36">
        <f t="shared" si="30"/>
        <v>1.7527760053244379</v>
      </c>
      <c r="G244" s="36">
        <f t="shared" si="31"/>
        <v>2.310900295297114</v>
      </c>
      <c r="H244" s="36">
        <f t="shared" si="35"/>
        <v>-0.55812428997267605</v>
      </c>
      <c r="I244" s="36">
        <f t="shared" si="32"/>
        <v>-337.18547427890275</v>
      </c>
      <c r="J244" s="15"/>
      <c r="K244" s="15"/>
    </row>
    <row r="245" spans="1:11" x14ac:dyDescent="0.25">
      <c r="A245" s="31">
        <f t="shared" si="27"/>
        <v>228</v>
      </c>
      <c r="B245" s="32">
        <f t="shared" si="28"/>
        <v>51105</v>
      </c>
      <c r="C245" s="36">
        <f t="shared" si="33"/>
        <v>-337.18547427890275</v>
      </c>
      <c r="D245" s="36">
        <f t="shared" si="34"/>
        <v>1.7527760053244379</v>
      </c>
      <c r="E245" s="37">
        <f t="shared" si="29"/>
        <v>0</v>
      </c>
      <c r="F245" s="36">
        <f t="shared" si="30"/>
        <v>1.7527760053244379</v>
      </c>
      <c r="G245" s="36">
        <f t="shared" si="31"/>
        <v>2.3147517957892756</v>
      </c>
      <c r="H245" s="36">
        <f t="shared" si="35"/>
        <v>-0.56197579046483792</v>
      </c>
      <c r="I245" s="36">
        <f t="shared" si="32"/>
        <v>-339.50022607469202</v>
      </c>
      <c r="J245" s="15"/>
      <c r="K245" s="15"/>
    </row>
    <row r="246" spans="1:11" x14ac:dyDescent="0.25">
      <c r="A246" s="31">
        <f t="shared" si="27"/>
        <v>229</v>
      </c>
      <c r="B246" s="32">
        <f t="shared" si="28"/>
        <v>51136</v>
      </c>
      <c r="C246" s="36">
        <f t="shared" si="33"/>
        <v>-339.50022607469202</v>
      </c>
      <c r="D246" s="36">
        <f t="shared" si="34"/>
        <v>1.7527760053244379</v>
      </c>
      <c r="E246" s="37">
        <f t="shared" si="29"/>
        <v>0</v>
      </c>
      <c r="F246" s="36">
        <f t="shared" si="30"/>
        <v>1.7527760053244379</v>
      </c>
      <c r="G246" s="36">
        <f t="shared" si="31"/>
        <v>2.3186097154489245</v>
      </c>
      <c r="H246" s="36">
        <f t="shared" si="35"/>
        <v>-0.56583371012448669</v>
      </c>
      <c r="I246" s="36">
        <f t="shared" si="32"/>
        <v>-341.81883579014095</v>
      </c>
      <c r="J246" s="15"/>
      <c r="K246" s="15"/>
    </row>
    <row r="247" spans="1:11" x14ac:dyDescent="0.25">
      <c r="A247" s="31">
        <f t="shared" si="27"/>
        <v>230</v>
      </c>
      <c r="B247" s="32">
        <f t="shared" si="28"/>
        <v>51167</v>
      </c>
      <c r="C247" s="36">
        <f t="shared" si="33"/>
        <v>-341.81883579014095</v>
      </c>
      <c r="D247" s="36">
        <f t="shared" si="34"/>
        <v>1.7527760053244379</v>
      </c>
      <c r="E247" s="37">
        <f t="shared" si="29"/>
        <v>0</v>
      </c>
      <c r="F247" s="36">
        <f t="shared" si="30"/>
        <v>1.7527760053244379</v>
      </c>
      <c r="G247" s="36">
        <f t="shared" si="31"/>
        <v>2.3224740649746729</v>
      </c>
      <c r="H247" s="36">
        <f t="shared" si="35"/>
        <v>-0.5696980596502349</v>
      </c>
      <c r="I247" s="36">
        <f t="shared" si="32"/>
        <v>-344.14130985511565</v>
      </c>
      <c r="J247" s="15"/>
      <c r="K247" s="15"/>
    </row>
    <row r="248" spans="1:11" x14ac:dyDescent="0.25">
      <c r="A248" s="31">
        <f t="shared" si="27"/>
        <v>231</v>
      </c>
      <c r="B248" s="32">
        <f t="shared" si="28"/>
        <v>51196</v>
      </c>
      <c r="C248" s="36">
        <f t="shared" si="33"/>
        <v>-344.14130985511565</v>
      </c>
      <c r="D248" s="36">
        <f t="shared" si="34"/>
        <v>1.7527760053244379</v>
      </c>
      <c r="E248" s="37">
        <f t="shared" si="29"/>
        <v>0</v>
      </c>
      <c r="F248" s="36">
        <f t="shared" si="30"/>
        <v>1.7527760053244379</v>
      </c>
      <c r="G248" s="36">
        <f t="shared" si="31"/>
        <v>2.3263448550829642</v>
      </c>
      <c r="H248" s="36">
        <f t="shared" si="35"/>
        <v>-0.57356884975852607</v>
      </c>
      <c r="I248" s="36">
        <f t="shared" si="32"/>
        <v>-346.46765471019859</v>
      </c>
      <c r="J248" s="15"/>
      <c r="K248" s="15"/>
    </row>
    <row r="249" spans="1:11" x14ac:dyDescent="0.25">
      <c r="A249" s="31">
        <f t="shared" si="27"/>
        <v>232</v>
      </c>
      <c r="B249" s="32">
        <f t="shared" si="28"/>
        <v>51227</v>
      </c>
      <c r="C249" s="36">
        <f t="shared" si="33"/>
        <v>-346.46765471019859</v>
      </c>
      <c r="D249" s="36">
        <f t="shared" si="34"/>
        <v>1.7527760053244379</v>
      </c>
      <c r="E249" s="37">
        <f t="shared" si="29"/>
        <v>0</v>
      </c>
      <c r="F249" s="36">
        <f t="shared" si="30"/>
        <v>1.7527760053244379</v>
      </c>
      <c r="G249" s="36">
        <f t="shared" si="31"/>
        <v>2.330222096508102</v>
      </c>
      <c r="H249" s="36">
        <f t="shared" si="35"/>
        <v>-0.5774460911836643</v>
      </c>
      <c r="I249" s="36">
        <f t="shared" si="32"/>
        <v>-348.79787680670671</v>
      </c>
      <c r="J249" s="15"/>
      <c r="K249" s="15"/>
    </row>
    <row r="250" spans="1:11" x14ac:dyDescent="0.25">
      <c r="A250" s="31">
        <f t="shared" si="27"/>
        <v>233</v>
      </c>
      <c r="B250" s="32">
        <f t="shared" si="28"/>
        <v>51257</v>
      </c>
      <c r="C250" s="36">
        <f t="shared" si="33"/>
        <v>-348.79787680670671</v>
      </c>
      <c r="D250" s="36">
        <f t="shared" si="34"/>
        <v>1.7527760053244379</v>
      </c>
      <c r="E250" s="37">
        <f t="shared" si="29"/>
        <v>0</v>
      </c>
      <c r="F250" s="36">
        <f t="shared" si="30"/>
        <v>1.7527760053244379</v>
      </c>
      <c r="G250" s="36">
        <f t="shared" si="31"/>
        <v>2.3341058000022823</v>
      </c>
      <c r="H250" s="36">
        <f t="shared" si="35"/>
        <v>-0.58132979467784451</v>
      </c>
      <c r="I250" s="36">
        <f t="shared" si="32"/>
        <v>-351.13198260670902</v>
      </c>
      <c r="J250" s="15"/>
      <c r="K250" s="15"/>
    </row>
    <row r="251" spans="1:11" x14ac:dyDescent="0.25">
      <c r="A251" s="31">
        <f t="shared" si="27"/>
        <v>234</v>
      </c>
      <c r="B251" s="32">
        <f t="shared" si="28"/>
        <v>51288</v>
      </c>
      <c r="C251" s="36">
        <f t="shared" si="33"/>
        <v>-351.13198260670902</v>
      </c>
      <c r="D251" s="36">
        <f t="shared" si="34"/>
        <v>1.7527760053244379</v>
      </c>
      <c r="E251" s="37">
        <f t="shared" si="29"/>
        <v>0</v>
      </c>
      <c r="F251" s="36">
        <f t="shared" si="30"/>
        <v>1.7527760053244379</v>
      </c>
      <c r="G251" s="36">
        <f t="shared" si="31"/>
        <v>2.3379959763356197</v>
      </c>
      <c r="H251" s="36">
        <f t="shared" si="35"/>
        <v>-0.58521997101118173</v>
      </c>
      <c r="I251" s="36">
        <f t="shared" si="32"/>
        <v>-353.46997858304462</v>
      </c>
      <c r="J251" s="15"/>
      <c r="K251" s="15"/>
    </row>
    <row r="252" spans="1:11" x14ac:dyDescent="0.25">
      <c r="A252" s="31">
        <f t="shared" si="27"/>
        <v>235</v>
      </c>
      <c r="B252" s="32">
        <f t="shared" si="28"/>
        <v>51318</v>
      </c>
      <c r="C252" s="36">
        <f t="shared" si="33"/>
        <v>-353.46997858304462</v>
      </c>
      <c r="D252" s="36">
        <f t="shared" si="34"/>
        <v>1.7527760053244379</v>
      </c>
      <c r="E252" s="37">
        <f t="shared" si="29"/>
        <v>0</v>
      </c>
      <c r="F252" s="36">
        <f t="shared" si="30"/>
        <v>1.7527760053244379</v>
      </c>
      <c r="G252" s="36">
        <f t="shared" si="31"/>
        <v>2.3418926362961789</v>
      </c>
      <c r="H252" s="36">
        <f t="shared" si="35"/>
        <v>-0.58911663097174105</v>
      </c>
      <c r="I252" s="36">
        <f t="shared" si="32"/>
        <v>-355.81187121934079</v>
      </c>
      <c r="J252" s="15"/>
      <c r="K252" s="15"/>
    </row>
    <row r="253" spans="1:11" x14ac:dyDescent="0.25">
      <c r="A253" s="31">
        <f t="shared" si="27"/>
        <v>236</v>
      </c>
      <c r="B253" s="32">
        <f t="shared" si="28"/>
        <v>51349</v>
      </c>
      <c r="C253" s="36">
        <f t="shared" si="33"/>
        <v>-355.81187121934079</v>
      </c>
      <c r="D253" s="36">
        <f t="shared" si="34"/>
        <v>1.7527760053244379</v>
      </c>
      <c r="E253" s="37">
        <f t="shared" si="29"/>
        <v>0</v>
      </c>
      <c r="F253" s="36">
        <f t="shared" si="30"/>
        <v>1.7527760053244379</v>
      </c>
      <c r="G253" s="36">
        <f t="shared" si="31"/>
        <v>2.3457957906900058</v>
      </c>
      <c r="H253" s="36">
        <f t="shared" si="35"/>
        <v>-0.59301978536556799</v>
      </c>
      <c r="I253" s="36">
        <f t="shared" si="32"/>
        <v>-358.15766701003082</v>
      </c>
      <c r="J253" s="15"/>
      <c r="K253" s="15"/>
    </row>
    <row r="254" spans="1:11" x14ac:dyDescent="0.25">
      <c r="A254" s="31">
        <f t="shared" si="27"/>
        <v>237</v>
      </c>
      <c r="B254" s="32">
        <f t="shared" si="28"/>
        <v>51380</v>
      </c>
      <c r="C254" s="36">
        <f t="shared" si="33"/>
        <v>-358.15766701003082</v>
      </c>
      <c r="D254" s="36">
        <f t="shared" si="34"/>
        <v>1.7527760053244379</v>
      </c>
      <c r="E254" s="37">
        <f t="shared" si="29"/>
        <v>0</v>
      </c>
      <c r="F254" s="36">
        <f t="shared" si="30"/>
        <v>1.7527760053244379</v>
      </c>
      <c r="G254" s="36">
        <f t="shared" si="31"/>
        <v>2.3497054503411561</v>
      </c>
      <c r="H254" s="36">
        <f t="shared" si="35"/>
        <v>-0.59692944501671807</v>
      </c>
      <c r="I254" s="36">
        <f t="shared" si="32"/>
        <v>-360.50737246037198</v>
      </c>
      <c r="J254" s="15"/>
      <c r="K254" s="15"/>
    </row>
    <row r="255" spans="1:11" x14ac:dyDescent="0.25">
      <c r="A255" s="31">
        <f t="shared" si="27"/>
        <v>238</v>
      </c>
      <c r="B255" s="32">
        <f t="shared" si="28"/>
        <v>51410</v>
      </c>
      <c r="C255" s="36">
        <f t="shared" si="33"/>
        <v>-360.50737246037198</v>
      </c>
      <c r="D255" s="36">
        <f t="shared" si="34"/>
        <v>1.7527760053244379</v>
      </c>
      <c r="E255" s="37">
        <f t="shared" si="29"/>
        <v>0</v>
      </c>
      <c r="F255" s="36">
        <f t="shared" si="30"/>
        <v>1.7527760053244379</v>
      </c>
      <c r="G255" s="36">
        <f t="shared" si="31"/>
        <v>2.3536216260917247</v>
      </c>
      <c r="H255" s="36">
        <f t="shared" si="35"/>
        <v>-0.60084562076728665</v>
      </c>
      <c r="I255" s="36">
        <f t="shared" si="32"/>
        <v>-362.86099408646373</v>
      </c>
      <c r="J255" s="15"/>
      <c r="K255" s="15"/>
    </row>
    <row r="256" spans="1:11" x14ac:dyDescent="0.25">
      <c r="A256" s="31">
        <f t="shared" si="27"/>
        <v>239</v>
      </c>
      <c r="B256" s="32">
        <f t="shared" si="28"/>
        <v>51441</v>
      </c>
      <c r="C256" s="36">
        <f t="shared" si="33"/>
        <v>-362.86099408646373</v>
      </c>
      <c r="D256" s="36">
        <f t="shared" si="34"/>
        <v>1.7527760053244379</v>
      </c>
      <c r="E256" s="37">
        <f t="shared" si="29"/>
        <v>0</v>
      </c>
      <c r="F256" s="36">
        <f t="shared" si="30"/>
        <v>1.7527760053244379</v>
      </c>
      <c r="G256" s="36">
        <f t="shared" si="31"/>
        <v>2.3575443288018776</v>
      </c>
      <c r="H256" s="36">
        <f t="shared" si="35"/>
        <v>-0.60476832347743958</v>
      </c>
      <c r="I256" s="36">
        <f t="shared" si="32"/>
        <v>-365.21853841526558</v>
      </c>
      <c r="J256" s="15"/>
      <c r="K256" s="15"/>
    </row>
    <row r="257" spans="1:11" x14ac:dyDescent="0.25">
      <c r="A257" s="31">
        <f t="shared" si="27"/>
        <v>240</v>
      </c>
      <c r="B257" s="32">
        <f t="shared" si="28"/>
        <v>51471</v>
      </c>
      <c r="C257" s="36">
        <f t="shared" si="33"/>
        <v>-365.21853841526558</v>
      </c>
      <c r="D257" s="36">
        <f t="shared" si="34"/>
        <v>1.7527760053244379</v>
      </c>
      <c r="E257" s="37">
        <f t="shared" si="29"/>
        <v>0</v>
      </c>
      <c r="F257" s="36">
        <f t="shared" si="30"/>
        <v>1.7527760053244379</v>
      </c>
      <c r="G257" s="36">
        <f t="shared" si="31"/>
        <v>2.3614735693498803</v>
      </c>
      <c r="H257" s="36">
        <f t="shared" si="35"/>
        <v>-0.60869756402544262</v>
      </c>
      <c r="I257" s="36">
        <f t="shared" si="32"/>
        <v>-367.58001198461545</v>
      </c>
      <c r="J257" s="15"/>
      <c r="K257" s="15"/>
    </row>
    <row r="258" spans="1:11" x14ac:dyDescent="0.25">
      <c r="A258" s="31">
        <f t="shared" si="27"/>
        <v>241</v>
      </c>
      <c r="B258" s="32">
        <f t="shared" si="28"/>
        <v>51502</v>
      </c>
      <c r="C258" s="36">
        <f t="shared" si="33"/>
        <v>-367.58001198461545</v>
      </c>
      <c r="D258" s="36">
        <f t="shared" si="34"/>
        <v>1.7527760053244379</v>
      </c>
      <c r="E258" s="37">
        <f t="shared" si="29"/>
        <v>0</v>
      </c>
      <c r="F258" s="36">
        <f t="shared" si="30"/>
        <v>1.7527760053244379</v>
      </c>
      <c r="G258" s="36">
        <f t="shared" si="31"/>
        <v>2.3654093586321303</v>
      </c>
      <c r="H258" s="36">
        <f t="shared" si="35"/>
        <v>-0.61263335330769242</v>
      </c>
      <c r="I258" s="36">
        <f t="shared" si="32"/>
        <v>-369.94542134324757</v>
      </c>
      <c r="J258" s="15"/>
      <c r="K258" s="15"/>
    </row>
    <row r="259" spans="1:11" x14ac:dyDescent="0.25">
      <c r="A259" s="31">
        <f t="shared" si="27"/>
        <v>242</v>
      </c>
      <c r="B259" s="32">
        <f t="shared" si="28"/>
        <v>51533</v>
      </c>
      <c r="C259" s="36">
        <f t="shared" si="33"/>
        <v>-369.94542134324757</v>
      </c>
      <c r="D259" s="36">
        <f t="shared" si="34"/>
        <v>1.7527760053244379</v>
      </c>
      <c r="E259" s="37">
        <f t="shared" si="29"/>
        <v>0</v>
      </c>
      <c r="F259" s="36">
        <f t="shared" si="30"/>
        <v>1.7527760053244379</v>
      </c>
      <c r="G259" s="36">
        <f t="shared" si="31"/>
        <v>2.369351707563184</v>
      </c>
      <c r="H259" s="36">
        <f t="shared" si="35"/>
        <v>-0.61657570223874603</v>
      </c>
      <c r="I259" s="36">
        <f t="shared" si="32"/>
        <v>-372.31477305081074</v>
      </c>
      <c r="J259" s="15"/>
      <c r="K259" s="15"/>
    </row>
    <row r="260" spans="1:11" x14ac:dyDescent="0.25">
      <c r="A260" s="31">
        <f t="shared" si="27"/>
        <v>243</v>
      </c>
      <c r="B260" s="32">
        <f t="shared" si="28"/>
        <v>51561</v>
      </c>
      <c r="C260" s="36">
        <f t="shared" si="33"/>
        <v>-372.31477305081074</v>
      </c>
      <c r="D260" s="36">
        <f t="shared" si="34"/>
        <v>1.7527760053244379</v>
      </c>
      <c r="E260" s="37">
        <f t="shared" si="29"/>
        <v>0</v>
      </c>
      <c r="F260" s="36">
        <f t="shared" si="30"/>
        <v>1.7527760053244379</v>
      </c>
      <c r="G260" s="36">
        <f t="shared" si="31"/>
        <v>2.373300627075789</v>
      </c>
      <c r="H260" s="36">
        <f t="shared" si="35"/>
        <v>-0.62052462175135126</v>
      </c>
      <c r="I260" s="36">
        <f t="shared" si="32"/>
        <v>-374.68807367788651</v>
      </c>
      <c r="J260" s="15"/>
      <c r="K260" s="15"/>
    </row>
    <row r="261" spans="1:11" x14ac:dyDescent="0.25">
      <c r="A261" s="31">
        <f t="shared" si="27"/>
        <v>244</v>
      </c>
      <c r="B261" s="32">
        <f t="shared" si="28"/>
        <v>51592</v>
      </c>
      <c r="C261" s="36">
        <f t="shared" si="33"/>
        <v>-374.68807367788651</v>
      </c>
      <c r="D261" s="36">
        <f t="shared" si="34"/>
        <v>1.7527760053244379</v>
      </c>
      <c r="E261" s="37">
        <f t="shared" si="29"/>
        <v>0</v>
      </c>
      <c r="F261" s="36">
        <f t="shared" si="30"/>
        <v>1.7527760053244379</v>
      </c>
      <c r="G261" s="36">
        <f t="shared" si="31"/>
        <v>2.3772561281209152</v>
      </c>
      <c r="H261" s="36">
        <f t="shared" si="35"/>
        <v>-0.62448012279647747</v>
      </c>
      <c r="I261" s="36">
        <f t="shared" si="32"/>
        <v>-377.06532980600741</v>
      </c>
      <c r="J261" s="15"/>
      <c r="K261" s="15"/>
    </row>
    <row r="262" spans="1:11" x14ac:dyDescent="0.25">
      <c r="A262" s="31">
        <f t="shared" si="27"/>
        <v>245</v>
      </c>
      <c r="B262" s="32">
        <f t="shared" si="28"/>
        <v>51622</v>
      </c>
      <c r="C262" s="36">
        <f t="shared" si="33"/>
        <v>-377.06532980600741</v>
      </c>
      <c r="D262" s="36">
        <f t="shared" si="34"/>
        <v>1.7527760053244379</v>
      </c>
      <c r="E262" s="37">
        <f t="shared" si="29"/>
        <v>0</v>
      </c>
      <c r="F262" s="36">
        <f t="shared" si="30"/>
        <v>1.7527760053244379</v>
      </c>
      <c r="G262" s="36">
        <f t="shared" si="31"/>
        <v>2.3812182216677837</v>
      </c>
      <c r="H262" s="36">
        <f t="shared" si="35"/>
        <v>-0.62844221634334574</v>
      </c>
      <c r="I262" s="36">
        <f t="shared" si="32"/>
        <v>-379.44654802767519</v>
      </c>
      <c r="J262" s="15"/>
      <c r="K262" s="15"/>
    </row>
    <row r="263" spans="1:11" x14ac:dyDescent="0.25">
      <c r="A263" s="31">
        <f t="shared" si="27"/>
        <v>246</v>
      </c>
      <c r="B263" s="32">
        <f t="shared" si="28"/>
        <v>51653</v>
      </c>
      <c r="C263" s="36">
        <f t="shared" si="33"/>
        <v>-379.44654802767519</v>
      </c>
      <c r="D263" s="36">
        <f t="shared" si="34"/>
        <v>1.7527760053244379</v>
      </c>
      <c r="E263" s="37">
        <f t="shared" si="29"/>
        <v>0</v>
      </c>
      <c r="F263" s="36">
        <f t="shared" si="30"/>
        <v>1.7527760053244379</v>
      </c>
      <c r="G263" s="36">
        <f t="shared" si="31"/>
        <v>2.3851869187038965</v>
      </c>
      <c r="H263" s="36">
        <f t="shared" si="35"/>
        <v>-0.63241091337945865</v>
      </c>
      <c r="I263" s="36">
        <f t="shared" si="32"/>
        <v>-381.83173494637907</v>
      </c>
      <c r="J263" s="15"/>
      <c r="K263" s="15"/>
    </row>
    <row r="264" spans="1:11" x14ac:dyDescent="0.25">
      <c r="A264" s="31">
        <f t="shared" si="27"/>
        <v>247</v>
      </c>
      <c r="B264" s="32">
        <f t="shared" si="28"/>
        <v>51683</v>
      </c>
      <c r="C264" s="36">
        <f t="shared" si="33"/>
        <v>-381.83173494637907</v>
      </c>
      <c r="D264" s="36">
        <f t="shared" si="34"/>
        <v>1.7527760053244379</v>
      </c>
      <c r="E264" s="37">
        <f t="shared" si="29"/>
        <v>0</v>
      </c>
      <c r="F264" s="36">
        <f t="shared" si="30"/>
        <v>1.7527760053244379</v>
      </c>
      <c r="G264" s="36">
        <f t="shared" si="31"/>
        <v>2.3891622302350699</v>
      </c>
      <c r="H264" s="36">
        <f t="shared" si="35"/>
        <v>-0.63638622491063179</v>
      </c>
      <c r="I264" s="36">
        <f t="shared" si="32"/>
        <v>-384.22089717661413</v>
      </c>
      <c r="J264" s="15"/>
      <c r="K264" s="15"/>
    </row>
    <row r="265" spans="1:11" x14ac:dyDescent="0.25">
      <c r="A265" s="31">
        <f t="shared" si="27"/>
        <v>248</v>
      </c>
      <c r="B265" s="32">
        <f t="shared" si="28"/>
        <v>51714</v>
      </c>
      <c r="C265" s="36">
        <f t="shared" si="33"/>
        <v>-384.22089717661413</v>
      </c>
      <c r="D265" s="36">
        <f t="shared" si="34"/>
        <v>1.7527760053244379</v>
      </c>
      <c r="E265" s="37">
        <f t="shared" si="29"/>
        <v>0</v>
      </c>
      <c r="F265" s="36">
        <f t="shared" si="30"/>
        <v>1.7527760053244379</v>
      </c>
      <c r="G265" s="36">
        <f t="shared" si="31"/>
        <v>2.3931441672854614</v>
      </c>
      <c r="H265" s="36">
        <f t="shared" si="35"/>
        <v>-0.64036816196102353</v>
      </c>
      <c r="I265" s="36">
        <f t="shared" si="32"/>
        <v>-386.6140413438996</v>
      </c>
      <c r="J265" s="15"/>
      <c r="K265" s="15"/>
    </row>
    <row r="266" spans="1:11" x14ac:dyDescent="0.25">
      <c r="A266" s="31">
        <f t="shared" si="27"/>
        <v>249</v>
      </c>
      <c r="B266" s="32">
        <f t="shared" si="28"/>
        <v>51745</v>
      </c>
      <c r="C266" s="36">
        <f t="shared" si="33"/>
        <v>-386.6140413438996</v>
      </c>
      <c r="D266" s="36">
        <f t="shared" si="34"/>
        <v>1.7527760053244379</v>
      </c>
      <c r="E266" s="37">
        <f t="shared" si="29"/>
        <v>0</v>
      </c>
      <c r="F266" s="36">
        <f t="shared" si="30"/>
        <v>1.7527760053244379</v>
      </c>
      <c r="G266" s="36">
        <f t="shared" si="31"/>
        <v>2.3971327408976038</v>
      </c>
      <c r="H266" s="36">
        <f t="shared" si="35"/>
        <v>-0.64435673557316597</v>
      </c>
      <c r="I266" s="36">
        <f t="shared" si="32"/>
        <v>-389.01117408479718</v>
      </c>
      <c r="J266" s="15"/>
      <c r="K266" s="15"/>
    </row>
    <row r="267" spans="1:11" x14ac:dyDescent="0.25">
      <c r="A267" s="31">
        <f t="shared" si="27"/>
        <v>250</v>
      </c>
      <c r="B267" s="32">
        <f t="shared" si="28"/>
        <v>51775</v>
      </c>
      <c r="C267" s="36">
        <f t="shared" si="33"/>
        <v>-389.01117408479718</v>
      </c>
      <c r="D267" s="36">
        <f t="shared" si="34"/>
        <v>1.7527760053244379</v>
      </c>
      <c r="E267" s="37">
        <f t="shared" si="29"/>
        <v>0</v>
      </c>
      <c r="F267" s="36">
        <f t="shared" si="30"/>
        <v>1.7527760053244379</v>
      </c>
      <c r="G267" s="36">
        <f t="shared" si="31"/>
        <v>2.4011279621324331</v>
      </c>
      <c r="H267" s="36">
        <f t="shared" si="35"/>
        <v>-0.64835195680799529</v>
      </c>
      <c r="I267" s="36">
        <f t="shared" si="32"/>
        <v>-391.4123020469296</v>
      </c>
      <c r="J267" s="15"/>
      <c r="K267" s="15"/>
    </row>
    <row r="268" spans="1:11" x14ac:dyDescent="0.25">
      <c r="A268" s="31">
        <f t="shared" si="27"/>
        <v>251</v>
      </c>
      <c r="B268" s="32">
        <f t="shared" si="28"/>
        <v>51806</v>
      </c>
      <c r="C268" s="36">
        <f t="shared" si="33"/>
        <v>-391.4123020469296</v>
      </c>
      <c r="D268" s="36">
        <f t="shared" si="34"/>
        <v>1.7527760053244379</v>
      </c>
      <c r="E268" s="37">
        <f t="shared" si="29"/>
        <v>0</v>
      </c>
      <c r="F268" s="36">
        <f t="shared" si="30"/>
        <v>1.7527760053244379</v>
      </c>
      <c r="G268" s="36">
        <f t="shared" si="31"/>
        <v>2.4051298420693206</v>
      </c>
      <c r="H268" s="36">
        <f t="shared" si="35"/>
        <v>-0.65235383674488268</v>
      </c>
      <c r="I268" s="36">
        <f t="shared" si="32"/>
        <v>-393.8174318889989</v>
      </c>
      <c r="J268" s="15"/>
      <c r="K268" s="15"/>
    </row>
    <row r="269" spans="1:11" x14ac:dyDescent="0.25">
      <c r="A269" s="31">
        <f t="shared" si="27"/>
        <v>252</v>
      </c>
      <c r="B269" s="32">
        <f t="shared" si="28"/>
        <v>51836</v>
      </c>
      <c r="C269" s="36">
        <f t="shared" si="33"/>
        <v>-393.8174318889989</v>
      </c>
      <c r="D269" s="36">
        <f t="shared" si="34"/>
        <v>1.7527760053244379</v>
      </c>
      <c r="E269" s="37">
        <f t="shared" si="29"/>
        <v>0</v>
      </c>
      <c r="F269" s="36">
        <f t="shared" si="30"/>
        <v>1.7527760053244379</v>
      </c>
      <c r="G269" s="36">
        <f t="shared" si="31"/>
        <v>2.4091383918061027</v>
      </c>
      <c r="H269" s="36">
        <f t="shared" si="35"/>
        <v>-0.65636238648166489</v>
      </c>
      <c r="I269" s="36">
        <f t="shared" si="32"/>
        <v>-396.22657028080499</v>
      </c>
      <c r="J269" s="15"/>
      <c r="K269" s="15"/>
    </row>
    <row r="270" spans="1:11" x14ac:dyDescent="0.25">
      <c r="A270" s="31">
        <f t="shared" si="27"/>
        <v>253</v>
      </c>
      <c r="B270" s="32">
        <f t="shared" si="28"/>
        <v>51867</v>
      </c>
      <c r="C270" s="36">
        <f t="shared" si="33"/>
        <v>-396.22657028080499</v>
      </c>
      <c r="D270" s="36">
        <f t="shared" si="34"/>
        <v>1.7527760053244379</v>
      </c>
      <c r="E270" s="37">
        <f t="shared" si="29"/>
        <v>0</v>
      </c>
      <c r="F270" s="36">
        <f t="shared" si="30"/>
        <v>1.7527760053244379</v>
      </c>
      <c r="G270" s="36">
        <f t="shared" si="31"/>
        <v>2.413153622459113</v>
      </c>
      <c r="H270" s="36">
        <f t="shared" si="35"/>
        <v>-0.66037761713467502</v>
      </c>
      <c r="I270" s="36">
        <f t="shared" si="32"/>
        <v>-398.6397239032641</v>
      </c>
      <c r="J270" s="15"/>
      <c r="K270" s="15"/>
    </row>
    <row r="271" spans="1:11" x14ac:dyDescent="0.25">
      <c r="A271" s="31">
        <f t="shared" si="27"/>
        <v>254</v>
      </c>
      <c r="B271" s="32">
        <f t="shared" si="28"/>
        <v>51898</v>
      </c>
      <c r="C271" s="36">
        <f t="shared" si="33"/>
        <v>-398.6397239032641</v>
      </c>
      <c r="D271" s="36">
        <f t="shared" si="34"/>
        <v>1.7527760053244379</v>
      </c>
      <c r="E271" s="37">
        <f t="shared" si="29"/>
        <v>0</v>
      </c>
      <c r="F271" s="36">
        <f t="shared" si="30"/>
        <v>1.7527760053244379</v>
      </c>
      <c r="G271" s="36">
        <f t="shared" si="31"/>
        <v>2.4171755451632113</v>
      </c>
      <c r="H271" s="36">
        <f t="shared" si="35"/>
        <v>-0.66439953983877353</v>
      </c>
      <c r="I271" s="36">
        <f t="shared" si="32"/>
        <v>-401.05689944842732</v>
      </c>
      <c r="J271" s="15"/>
      <c r="K271" s="15"/>
    </row>
    <row r="272" spans="1:11" x14ac:dyDescent="0.25">
      <c r="A272" s="31">
        <f t="shared" si="27"/>
        <v>255</v>
      </c>
      <c r="B272" s="32">
        <f t="shared" si="28"/>
        <v>51926</v>
      </c>
      <c r="C272" s="36">
        <f t="shared" si="33"/>
        <v>-401.05689944842732</v>
      </c>
      <c r="D272" s="36">
        <f t="shared" si="34"/>
        <v>1.7527760053244379</v>
      </c>
      <c r="E272" s="37">
        <f t="shared" si="29"/>
        <v>0</v>
      </c>
      <c r="F272" s="36">
        <f t="shared" si="30"/>
        <v>1.7527760053244379</v>
      </c>
      <c r="G272" s="36">
        <f t="shared" si="31"/>
        <v>2.4212041710718166</v>
      </c>
      <c r="H272" s="36">
        <f t="shared" si="35"/>
        <v>-0.66842816574737884</v>
      </c>
      <c r="I272" s="36">
        <f t="shared" si="32"/>
        <v>-403.47810361949911</v>
      </c>
      <c r="J272" s="15"/>
      <c r="K272" s="15"/>
    </row>
    <row r="273" spans="1:11" x14ac:dyDescent="0.25">
      <c r="A273" s="31">
        <f t="shared" si="27"/>
        <v>256</v>
      </c>
      <c r="B273" s="32">
        <f t="shared" si="28"/>
        <v>51957</v>
      </c>
      <c r="C273" s="36">
        <f t="shared" si="33"/>
        <v>-403.47810361949911</v>
      </c>
      <c r="D273" s="36">
        <f t="shared" si="34"/>
        <v>1.7527760053244379</v>
      </c>
      <c r="E273" s="37">
        <f t="shared" si="29"/>
        <v>0</v>
      </c>
      <c r="F273" s="36">
        <f t="shared" si="30"/>
        <v>1.7527760053244379</v>
      </c>
      <c r="G273" s="36">
        <f t="shared" si="31"/>
        <v>2.4252395113569363</v>
      </c>
      <c r="H273" s="36">
        <f t="shared" si="35"/>
        <v>-0.67246350603249849</v>
      </c>
      <c r="I273" s="36">
        <f t="shared" si="32"/>
        <v>-405.90334313085606</v>
      </c>
      <c r="J273" s="15"/>
      <c r="K273" s="15"/>
    </row>
    <row r="274" spans="1:11" x14ac:dyDescent="0.25">
      <c r="A274" s="31">
        <f t="shared" si="27"/>
        <v>257</v>
      </c>
      <c r="B274" s="32">
        <f t="shared" si="28"/>
        <v>51987</v>
      </c>
      <c r="C274" s="36">
        <f t="shared" si="33"/>
        <v>-405.90334313085606</v>
      </c>
      <c r="D274" s="36">
        <f t="shared" si="34"/>
        <v>1.7527760053244379</v>
      </c>
      <c r="E274" s="37">
        <f t="shared" si="29"/>
        <v>0</v>
      </c>
      <c r="F274" s="36">
        <f t="shared" si="30"/>
        <v>1.7527760053244379</v>
      </c>
      <c r="G274" s="36">
        <f t="shared" si="31"/>
        <v>2.4292815772091982</v>
      </c>
      <c r="H274" s="36">
        <f t="shared" si="35"/>
        <v>-0.67650557188476013</v>
      </c>
      <c r="I274" s="36">
        <f t="shared" si="32"/>
        <v>-408.33262470806528</v>
      </c>
      <c r="J274" s="15"/>
      <c r="K274" s="15"/>
    </row>
    <row r="275" spans="1:11" x14ac:dyDescent="0.25">
      <c r="A275" s="31">
        <f t="shared" ref="A275:A338" si="36">IF(Values_Entered,A274+1,"")</f>
        <v>258</v>
      </c>
      <c r="B275" s="32">
        <f t="shared" ref="B275:B338" si="37">IF(Pay_Num&lt;&gt;"",DATE(YEAR(B274),MONTH(B274)+1,DAY(B274)),"")</f>
        <v>52018</v>
      </c>
      <c r="C275" s="36">
        <f t="shared" si="33"/>
        <v>-408.33262470806528</v>
      </c>
      <c r="D275" s="36">
        <f t="shared" si="34"/>
        <v>1.7527760053244379</v>
      </c>
      <c r="E275" s="37">
        <f t="shared" ref="E275:E338" si="38">IF(Pay_Num&lt;&gt;"",Scheduled_Extra_Payments,"")</f>
        <v>0</v>
      </c>
      <c r="F275" s="36">
        <f t="shared" ref="F275:F338" si="39">IF(Pay_Num&lt;&gt;"",Sched_Pay+Extra_Pay,"")</f>
        <v>1.7527760053244379</v>
      </c>
      <c r="G275" s="36">
        <f t="shared" ref="G275:G338" si="40">IF(Pay_Num&lt;&gt;"",Total_Pay-Int,"")</f>
        <v>2.43333037983788</v>
      </c>
      <c r="H275" s="36">
        <f t="shared" si="35"/>
        <v>-0.68055437451344225</v>
      </c>
      <c r="I275" s="36">
        <f t="shared" ref="I275:I338" si="41">IF(Pay_Num&lt;&gt;"",Beg_Bal-Princ,"")</f>
        <v>-410.76595508790314</v>
      </c>
      <c r="J275" s="15"/>
      <c r="K275" s="15"/>
    </row>
    <row r="276" spans="1:11" x14ac:dyDescent="0.25">
      <c r="A276" s="31">
        <f t="shared" si="36"/>
        <v>259</v>
      </c>
      <c r="B276" s="32">
        <f t="shared" si="37"/>
        <v>52048</v>
      </c>
      <c r="C276" s="36">
        <f t="shared" ref="C276:C339" si="42">IF(Pay_Num&lt;&gt;"",I275,"")</f>
        <v>-410.76595508790314</v>
      </c>
      <c r="D276" s="36">
        <f t="shared" ref="D276:D339" si="43">IF(Pay_Num&lt;&gt;"",Scheduled_Monthly_Payment,"")</f>
        <v>1.7527760053244379</v>
      </c>
      <c r="E276" s="37">
        <f t="shared" si="38"/>
        <v>0</v>
      </c>
      <c r="F276" s="36">
        <f t="shared" si="39"/>
        <v>1.7527760053244379</v>
      </c>
      <c r="G276" s="36">
        <f t="shared" si="40"/>
        <v>2.4373859304709429</v>
      </c>
      <c r="H276" s="36">
        <f t="shared" ref="H276:H339" si="44">IF(Pay_Num&lt;&gt;"",Beg_Bal*Interest_Rate/12,"")</f>
        <v>-0.6846099251465052</v>
      </c>
      <c r="I276" s="36">
        <f t="shared" si="41"/>
        <v>-413.20334101837409</v>
      </c>
      <c r="J276" s="15"/>
      <c r="K276" s="15"/>
    </row>
    <row r="277" spans="1:11" x14ac:dyDescent="0.25">
      <c r="A277" s="31">
        <f t="shared" si="36"/>
        <v>260</v>
      </c>
      <c r="B277" s="32">
        <f t="shared" si="37"/>
        <v>52079</v>
      </c>
      <c r="C277" s="36">
        <f t="shared" si="42"/>
        <v>-413.20334101837409</v>
      </c>
      <c r="D277" s="36">
        <f t="shared" si="43"/>
        <v>1.7527760053244379</v>
      </c>
      <c r="E277" s="37">
        <f t="shared" si="38"/>
        <v>0</v>
      </c>
      <c r="F277" s="36">
        <f t="shared" si="39"/>
        <v>1.7527760053244379</v>
      </c>
      <c r="G277" s="36">
        <f t="shared" si="40"/>
        <v>2.4414482403550615</v>
      </c>
      <c r="H277" s="36">
        <f t="shared" si="44"/>
        <v>-0.68867223503062347</v>
      </c>
      <c r="I277" s="36">
        <f t="shared" si="41"/>
        <v>-415.64478925872913</v>
      </c>
      <c r="J277" s="15"/>
      <c r="K277" s="15"/>
    </row>
    <row r="278" spans="1:11" x14ac:dyDescent="0.25">
      <c r="A278" s="31">
        <f t="shared" si="36"/>
        <v>261</v>
      </c>
      <c r="B278" s="32">
        <f t="shared" si="37"/>
        <v>52110</v>
      </c>
      <c r="C278" s="36">
        <f t="shared" si="42"/>
        <v>-415.64478925872913</v>
      </c>
      <c r="D278" s="36">
        <f t="shared" si="43"/>
        <v>1.7527760053244379</v>
      </c>
      <c r="E278" s="37">
        <f t="shared" si="38"/>
        <v>0</v>
      </c>
      <c r="F278" s="36">
        <f t="shared" si="39"/>
        <v>1.7527760053244379</v>
      </c>
      <c r="G278" s="36">
        <f t="shared" si="40"/>
        <v>2.4455173207556529</v>
      </c>
      <c r="H278" s="36">
        <f t="shared" si="44"/>
        <v>-0.6927413154312152</v>
      </c>
      <c r="I278" s="36">
        <f t="shared" si="41"/>
        <v>-418.09030657948477</v>
      </c>
      <c r="J278" s="15"/>
      <c r="K278" s="15"/>
    </row>
    <row r="279" spans="1:11" x14ac:dyDescent="0.25">
      <c r="A279" s="31">
        <f t="shared" si="36"/>
        <v>262</v>
      </c>
      <c r="B279" s="32">
        <f t="shared" si="37"/>
        <v>52140</v>
      </c>
      <c r="C279" s="36">
        <f t="shared" si="42"/>
        <v>-418.09030657948477</v>
      </c>
      <c r="D279" s="36">
        <f t="shared" si="43"/>
        <v>1.7527760053244379</v>
      </c>
      <c r="E279" s="37">
        <f t="shared" si="38"/>
        <v>0</v>
      </c>
      <c r="F279" s="36">
        <f t="shared" si="39"/>
        <v>1.7527760053244379</v>
      </c>
      <c r="G279" s="36">
        <f t="shared" si="40"/>
        <v>2.4495931829569124</v>
      </c>
      <c r="H279" s="36">
        <f t="shared" si="44"/>
        <v>-0.69681717763247464</v>
      </c>
      <c r="I279" s="36">
        <f t="shared" si="41"/>
        <v>-420.53989976244168</v>
      </c>
      <c r="J279" s="15"/>
      <c r="K279" s="15"/>
    </row>
    <row r="280" spans="1:11" x14ac:dyDescent="0.25">
      <c r="A280" s="31">
        <f t="shared" si="36"/>
        <v>263</v>
      </c>
      <c r="B280" s="32">
        <f t="shared" si="37"/>
        <v>52171</v>
      </c>
      <c r="C280" s="36">
        <f t="shared" si="42"/>
        <v>-420.53989976244168</v>
      </c>
      <c r="D280" s="36">
        <f t="shared" si="43"/>
        <v>1.7527760053244379</v>
      </c>
      <c r="E280" s="37">
        <f t="shared" si="38"/>
        <v>0</v>
      </c>
      <c r="F280" s="36">
        <f t="shared" si="39"/>
        <v>1.7527760053244379</v>
      </c>
      <c r="G280" s="36">
        <f t="shared" si="40"/>
        <v>2.4536758382618409</v>
      </c>
      <c r="H280" s="36">
        <f t="shared" si="44"/>
        <v>-0.70089983293740277</v>
      </c>
      <c r="I280" s="36">
        <f t="shared" si="41"/>
        <v>-422.99357560070354</v>
      </c>
      <c r="J280" s="15"/>
      <c r="K280" s="15"/>
    </row>
    <row r="281" spans="1:11" x14ac:dyDescent="0.25">
      <c r="A281" s="31">
        <f t="shared" si="36"/>
        <v>264</v>
      </c>
      <c r="B281" s="32">
        <f t="shared" si="37"/>
        <v>52201</v>
      </c>
      <c r="C281" s="36">
        <f t="shared" si="42"/>
        <v>-422.99357560070354</v>
      </c>
      <c r="D281" s="36">
        <f t="shared" si="43"/>
        <v>1.7527760053244379</v>
      </c>
      <c r="E281" s="37">
        <f t="shared" si="38"/>
        <v>0</v>
      </c>
      <c r="F281" s="36">
        <f t="shared" si="39"/>
        <v>1.7527760053244379</v>
      </c>
      <c r="G281" s="36">
        <f t="shared" si="40"/>
        <v>2.4577652979922773</v>
      </c>
      <c r="H281" s="36">
        <f t="shared" si="44"/>
        <v>-0.70498929266783927</v>
      </c>
      <c r="I281" s="36">
        <f t="shared" si="41"/>
        <v>-425.45134089869583</v>
      </c>
      <c r="J281" s="15"/>
      <c r="K281" s="15"/>
    </row>
    <row r="282" spans="1:11" x14ac:dyDescent="0.25">
      <c r="A282" s="31">
        <f t="shared" si="36"/>
        <v>265</v>
      </c>
      <c r="B282" s="32">
        <f t="shared" si="37"/>
        <v>52232</v>
      </c>
      <c r="C282" s="36">
        <f t="shared" si="42"/>
        <v>-425.45134089869583</v>
      </c>
      <c r="D282" s="36">
        <f t="shared" si="43"/>
        <v>1.7527760053244379</v>
      </c>
      <c r="E282" s="37">
        <f t="shared" si="38"/>
        <v>0</v>
      </c>
      <c r="F282" s="36">
        <f t="shared" si="39"/>
        <v>1.7527760053244379</v>
      </c>
      <c r="G282" s="36">
        <f t="shared" si="40"/>
        <v>2.4618615734889309</v>
      </c>
      <c r="H282" s="36">
        <f t="shared" si="44"/>
        <v>-0.70908556816449309</v>
      </c>
      <c r="I282" s="36">
        <f t="shared" si="41"/>
        <v>-427.91320247218476</v>
      </c>
      <c r="J282" s="15"/>
      <c r="K282" s="15"/>
    </row>
    <row r="283" spans="1:11" x14ac:dyDescent="0.25">
      <c r="A283" s="31">
        <f t="shared" si="36"/>
        <v>266</v>
      </c>
      <c r="B283" s="32">
        <f t="shared" si="37"/>
        <v>52263</v>
      </c>
      <c r="C283" s="36">
        <f t="shared" si="42"/>
        <v>-427.91320247218476</v>
      </c>
      <c r="D283" s="36">
        <f t="shared" si="43"/>
        <v>1.7527760053244379</v>
      </c>
      <c r="E283" s="37">
        <f t="shared" si="38"/>
        <v>0</v>
      </c>
      <c r="F283" s="36">
        <f t="shared" si="39"/>
        <v>1.7527760053244379</v>
      </c>
      <c r="G283" s="36">
        <f t="shared" si="40"/>
        <v>2.4659646761114127</v>
      </c>
      <c r="H283" s="36">
        <f t="shared" si="44"/>
        <v>-0.71318867078697457</v>
      </c>
      <c r="I283" s="36">
        <f t="shared" si="41"/>
        <v>-430.37916714829618</v>
      </c>
      <c r="J283" s="15"/>
      <c r="K283" s="15"/>
    </row>
    <row r="284" spans="1:11" x14ac:dyDescent="0.25">
      <c r="A284" s="31">
        <f t="shared" si="36"/>
        <v>267</v>
      </c>
      <c r="B284" s="32">
        <f t="shared" si="37"/>
        <v>52291</v>
      </c>
      <c r="C284" s="36">
        <f t="shared" si="42"/>
        <v>-430.37916714829618</v>
      </c>
      <c r="D284" s="36">
        <f t="shared" si="43"/>
        <v>1.7527760053244379</v>
      </c>
      <c r="E284" s="37">
        <f t="shared" si="38"/>
        <v>0</v>
      </c>
      <c r="F284" s="36">
        <f t="shared" si="39"/>
        <v>1.7527760053244379</v>
      </c>
      <c r="G284" s="36">
        <f t="shared" si="40"/>
        <v>2.4700746172382648</v>
      </c>
      <c r="H284" s="36">
        <f t="shared" si="44"/>
        <v>-0.71729861191382704</v>
      </c>
      <c r="I284" s="36">
        <f t="shared" si="41"/>
        <v>-432.84924176553443</v>
      </c>
      <c r="J284" s="15"/>
      <c r="K284" s="15"/>
    </row>
    <row r="285" spans="1:11" x14ac:dyDescent="0.25">
      <c r="A285" s="31">
        <f t="shared" si="36"/>
        <v>268</v>
      </c>
      <c r="B285" s="32">
        <f t="shared" si="37"/>
        <v>52322</v>
      </c>
      <c r="C285" s="36">
        <f t="shared" si="42"/>
        <v>-432.84924176553443</v>
      </c>
      <c r="D285" s="36">
        <f t="shared" si="43"/>
        <v>1.7527760053244379</v>
      </c>
      <c r="E285" s="37">
        <f t="shared" si="38"/>
        <v>0</v>
      </c>
      <c r="F285" s="36">
        <f t="shared" si="39"/>
        <v>1.7527760053244379</v>
      </c>
      <c r="G285" s="36">
        <f t="shared" si="40"/>
        <v>2.4741914082669956</v>
      </c>
      <c r="H285" s="36">
        <f t="shared" si="44"/>
        <v>-0.72141540294255746</v>
      </c>
      <c r="I285" s="36">
        <f t="shared" si="41"/>
        <v>-435.32343317380145</v>
      </c>
      <c r="J285" s="15"/>
      <c r="K285" s="15"/>
    </row>
    <row r="286" spans="1:11" x14ac:dyDescent="0.25">
      <c r="A286" s="31">
        <f t="shared" si="36"/>
        <v>269</v>
      </c>
      <c r="B286" s="32">
        <f t="shared" si="37"/>
        <v>52352</v>
      </c>
      <c r="C286" s="36">
        <f t="shared" si="42"/>
        <v>-435.32343317380145</v>
      </c>
      <c r="D286" s="36">
        <f t="shared" si="43"/>
        <v>1.7527760053244379</v>
      </c>
      <c r="E286" s="37">
        <f t="shared" si="38"/>
        <v>0</v>
      </c>
      <c r="F286" s="36">
        <f t="shared" si="39"/>
        <v>1.7527760053244379</v>
      </c>
      <c r="G286" s="36">
        <f t="shared" si="40"/>
        <v>2.4783150606141069</v>
      </c>
      <c r="H286" s="36">
        <f t="shared" si="44"/>
        <v>-0.72553905528966911</v>
      </c>
      <c r="I286" s="36">
        <f t="shared" si="41"/>
        <v>-437.80174823441553</v>
      </c>
      <c r="J286" s="15"/>
      <c r="K286" s="15"/>
    </row>
    <row r="287" spans="1:11" x14ac:dyDescent="0.25">
      <c r="A287" s="31">
        <f t="shared" si="36"/>
        <v>270</v>
      </c>
      <c r="B287" s="32">
        <f t="shared" si="37"/>
        <v>52383</v>
      </c>
      <c r="C287" s="36">
        <f t="shared" si="42"/>
        <v>-437.80174823441553</v>
      </c>
      <c r="D287" s="36">
        <f t="shared" si="43"/>
        <v>1.7527760053244379</v>
      </c>
      <c r="E287" s="37">
        <f t="shared" si="38"/>
        <v>0</v>
      </c>
      <c r="F287" s="36">
        <f t="shared" si="39"/>
        <v>1.7527760053244379</v>
      </c>
      <c r="G287" s="36">
        <f t="shared" si="40"/>
        <v>2.4824455857151304</v>
      </c>
      <c r="H287" s="36">
        <f t="shared" si="44"/>
        <v>-0.72966958039069263</v>
      </c>
      <c r="I287" s="36">
        <f t="shared" si="41"/>
        <v>-440.28419382013067</v>
      </c>
      <c r="J287" s="15"/>
      <c r="K287" s="15"/>
    </row>
    <row r="288" spans="1:11" x14ac:dyDescent="0.25">
      <c r="A288" s="31">
        <f t="shared" si="36"/>
        <v>271</v>
      </c>
      <c r="B288" s="32">
        <f t="shared" si="37"/>
        <v>52413</v>
      </c>
      <c r="C288" s="36">
        <f t="shared" si="42"/>
        <v>-440.28419382013067</v>
      </c>
      <c r="D288" s="36">
        <f t="shared" si="43"/>
        <v>1.7527760053244379</v>
      </c>
      <c r="E288" s="37">
        <f t="shared" si="38"/>
        <v>0</v>
      </c>
      <c r="F288" s="36">
        <f t="shared" si="39"/>
        <v>1.7527760053244379</v>
      </c>
      <c r="G288" s="36">
        <f t="shared" si="40"/>
        <v>2.4865829950246559</v>
      </c>
      <c r="H288" s="36">
        <f t="shared" si="44"/>
        <v>-0.73380698970021774</v>
      </c>
      <c r="I288" s="36">
        <f t="shared" si="41"/>
        <v>-442.77077681515533</v>
      </c>
      <c r="J288" s="15"/>
      <c r="K288" s="15"/>
    </row>
    <row r="289" spans="1:11" x14ac:dyDescent="0.25">
      <c r="A289" s="31">
        <f t="shared" si="36"/>
        <v>272</v>
      </c>
      <c r="B289" s="32">
        <f t="shared" si="37"/>
        <v>52444</v>
      </c>
      <c r="C289" s="36">
        <f t="shared" si="42"/>
        <v>-442.77077681515533</v>
      </c>
      <c r="D289" s="36">
        <f t="shared" si="43"/>
        <v>1.7527760053244379</v>
      </c>
      <c r="E289" s="37">
        <f t="shared" si="38"/>
        <v>0</v>
      </c>
      <c r="F289" s="36">
        <f t="shared" si="39"/>
        <v>1.7527760053244379</v>
      </c>
      <c r="G289" s="36">
        <f t="shared" si="40"/>
        <v>2.4907273000163634</v>
      </c>
      <c r="H289" s="36">
        <f t="shared" si="44"/>
        <v>-0.73795129469192566</v>
      </c>
      <c r="I289" s="36">
        <f t="shared" si="41"/>
        <v>-445.2615041151717</v>
      </c>
      <c r="J289" s="15"/>
      <c r="K289" s="15"/>
    </row>
    <row r="290" spans="1:11" x14ac:dyDescent="0.25">
      <c r="A290" s="31">
        <f t="shared" si="36"/>
        <v>273</v>
      </c>
      <c r="B290" s="32">
        <f t="shared" si="37"/>
        <v>52475</v>
      </c>
      <c r="C290" s="36">
        <f t="shared" si="42"/>
        <v>-445.2615041151717</v>
      </c>
      <c r="D290" s="36">
        <f t="shared" si="43"/>
        <v>1.7527760053244379</v>
      </c>
      <c r="E290" s="37">
        <f t="shared" si="38"/>
        <v>0</v>
      </c>
      <c r="F290" s="36">
        <f t="shared" si="39"/>
        <v>1.7527760053244379</v>
      </c>
      <c r="G290" s="36">
        <f t="shared" si="40"/>
        <v>2.4948785121830577</v>
      </c>
      <c r="H290" s="36">
        <f t="shared" si="44"/>
        <v>-0.74210250685861956</v>
      </c>
      <c r="I290" s="36">
        <f t="shared" si="41"/>
        <v>-447.75638262735475</v>
      </c>
      <c r="J290" s="15"/>
      <c r="K290" s="15"/>
    </row>
    <row r="291" spans="1:11" x14ac:dyDescent="0.25">
      <c r="A291" s="31">
        <f t="shared" si="36"/>
        <v>274</v>
      </c>
      <c r="B291" s="32">
        <f t="shared" si="37"/>
        <v>52505</v>
      </c>
      <c r="C291" s="36">
        <f t="shared" si="42"/>
        <v>-447.75638262735475</v>
      </c>
      <c r="D291" s="36">
        <f t="shared" si="43"/>
        <v>1.7527760053244379</v>
      </c>
      <c r="E291" s="37">
        <f t="shared" si="38"/>
        <v>0</v>
      </c>
      <c r="F291" s="36">
        <f t="shared" si="39"/>
        <v>1.7527760053244379</v>
      </c>
      <c r="G291" s="36">
        <f t="shared" si="40"/>
        <v>2.4990366430366957</v>
      </c>
      <c r="H291" s="36">
        <f t="shared" si="44"/>
        <v>-0.74626063771225792</v>
      </c>
      <c r="I291" s="36">
        <f t="shared" si="41"/>
        <v>-450.25541927039143</v>
      </c>
      <c r="J291" s="15"/>
      <c r="K291" s="15"/>
    </row>
    <row r="292" spans="1:11" x14ac:dyDescent="0.25">
      <c r="A292" s="31">
        <f t="shared" si="36"/>
        <v>275</v>
      </c>
      <c r="B292" s="32">
        <f t="shared" si="37"/>
        <v>52536</v>
      </c>
      <c r="C292" s="36">
        <f t="shared" si="42"/>
        <v>-450.25541927039143</v>
      </c>
      <c r="D292" s="36">
        <f t="shared" si="43"/>
        <v>1.7527760053244379</v>
      </c>
      <c r="E292" s="37">
        <f t="shared" si="38"/>
        <v>0</v>
      </c>
      <c r="F292" s="36">
        <f t="shared" si="39"/>
        <v>1.7527760053244379</v>
      </c>
      <c r="G292" s="36">
        <f t="shared" si="40"/>
        <v>2.5032017041084238</v>
      </c>
      <c r="H292" s="36">
        <f t="shared" si="44"/>
        <v>-0.75042569878398568</v>
      </c>
      <c r="I292" s="36">
        <f t="shared" si="41"/>
        <v>-452.75862097449988</v>
      </c>
      <c r="J292" s="15"/>
      <c r="K292" s="15"/>
    </row>
    <row r="293" spans="1:11" x14ac:dyDescent="0.25">
      <c r="A293" s="31">
        <f t="shared" si="36"/>
        <v>276</v>
      </c>
      <c r="B293" s="32">
        <f t="shared" si="37"/>
        <v>52566</v>
      </c>
      <c r="C293" s="36">
        <f t="shared" si="42"/>
        <v>-452.75862097449988</v>
      </c>
      <c r="D293" s="36">
        <f t="shared" si="43"/>
        <v>1.7527760053244379</v>
      </c>
      <c r="E293" s="37">
        <f t="shared" si="38"/>
        <v>0</v>
      </c>
      <c r="F293" s="36">
        <f t="shared" si="39"/>
        <v>1.7527760053244379</v>
      </c>
      <c r="G293" s="36">
        <f t="shared" si="40"/>
        <v>2.5073737069486044</v>
      </c>
      <c r="H293" s="36">
        <f t="shared" si="44"/>
        <v>-0.75459770162416639</v>
      </c>
      <c r="I293" s="36">
        <f t="shared" si="41"/>
        <v>-455.26599468144849</v>
      </c>
      <c r="J293" s="15"/>
      <c r="K293" s="15"/>
    </row>
    <row r="294" spans="1:11" x14ac:dyDescent="0.25">
      <c r="A294" s="31">
        <f t="shared" si="36"/>
        <v>277</v>
      </c>
      <c r="B294" s="32">
        <f t="shared" si="37"/>
        <v>52597</v>
      </c>
      <c r="C294" s="36">
        <f t="shared" si="42"/>
        <v>-455.26599468144849</v>
      </c>
      <c r="D294" s="36">
        <f t="shared" si="43"/>
        <v>1.7527760053244379</v>
      </c>
      <c r="E294" s="37">
        <f t="shared" si="38"/>
        <v>0</v>
      </c>
      <c r="F294" s="36">
        <f t="shared" si="39"/>
        <v>1.7527760053244379</v>
      </c>
      <c r="G294" s="36">
        <f t="shared" si="40"/>
        <v>2.5115526631268521</v>
      </c>
      <c r="H294" s="36">
        <f t="shared" si="44"/>
        <v>-0.7587766578024141</v>
      </c>
      <c r="I294" s="36">
        <f t="shared" si="41"/>
        <v>-457.77754734457534</v>
      </c>
      <c r="J294" s="15"/>
      <c r="K294" s="15"/>
    </row>
    <row r="295" spans="1:11" x14ac:dyDescent="0.25">
      <c r="A295" s="31">
        <f t="shared" si="36"/>
        <v>278</v>
      </c>
      <c r="B295" s="32">
        <f t="shared" si="37"/>
        <v>52628</v>
      </c>
      <c r="C295" s="36">
        <f t="shared" si="42"/>
        <v>-457.77754734457534</v>
      </c>
      <c r="D295" s="36">
        <f t="shared" si="43"/>
        <v>1.7527760053244379</v>
      </c>
      <c r="E295" s="37">
        <f t="shared" si="38"/>
        <v>0</v>
      </c>
      <c r="F295" s="36">
        <f t="shared" si="39"/>
        <v>1.7527760053244379</v>
      </c>
      <c r="G295" s="36">
        <f t="shared" si="40"/>
        <v>2.5157385842320634</v>
      </c>
      <c r="H295" s="36">
        <f t="shared" si="44"/>
        <v>-0.76296257890762564</v>
      </c>
      <c r="I295" s="36">
        <f t="shared" si="41"/>
        <v>-460.29328592880739</v>
      </c>
      <c r="J295" s="15"/>
      <c r="K295" s="15"/>
    </row>
    <row r="296" spans="1:11" x14ac:dyDescent="0.25">
      <c r="A296" s="31">
        <f t="shared" si="36"/>
        <v>279</v>
      </c>
      <c r="B296" s="32">
        <f t="shared" si="37"/>
        <v>52657</v>
      </c>
      <c r="C296" s="36">
        <f t="shared" si="42"/>
        <v>-460.29328592880739</v>
      </c>
      <c r="D296" s="36">
        <f t="shared" si="43"/>
        <v>1.7527760053244379</v>
      </c>
      <c r="E296" s="37">
        <f t="shared" si="38"/>
        <v>0</v>
      </c>
      <c r="F296" s="36">
        <f t="shared" si="39"/>
        <v>1.7527760053244379</v>
      </c>
      <c r="G296" s="36">
        <f t="shared" si="40"/>
        <v>2.5199314818724501</v>
      </c>
      <c r="H296" s="36">
        <f t="shared" si="44"/>
        <v>-0.76715547654801231</v>
      </c>
      <c r="I296" s="36">
        <f t="shared" si="41"/>
        <v>-462.81321741067984</v>
      </c>
      <c r="J296" s="15"/>
      <c r="K296" s="15"/>
    </row>
    <row r="297" spans="1:11" x14ac:dyDescent="0.25">
      <c r="A297" s="31">
        <f t="shared" si="36"/>
        <v>280</v>
      </c>
      <c r="B297" s="32">
        <f t="shared" si="37"/>
        <v>52688</v>
      </c>
      <c r="C297" s="36">
        <f t="shared" si="42"/>
        <v>-462.81321741067984</v>
      </c>
      <c r="D297" s="36">
        <f t="shared" si="43"/>
        <v>1.7527760053244379</v>
      </c>
      <c r="E297" s="37">
        <f t="shared" si="38"/>
        <v>0</v>
      </c>
      <c r="F297" s="36">
        <f t="shared" si="39"/>
        <v>1.7527760053244379</v>
      </c>
      <c r="G297" s="36">
        <f t="shared" si="40"/>
        <v>2.524131367675571</v>
      </c>
      <c r="H297" s="36">
        <f t="shared" si="44"/>
        <v>-0.771355362351133</v>
      </c>
      <c r="I297" s="36">
        <f t="shared" si="41"/>
        <v>-465.33734877835542</v>
      </c>
      <c r="J297" s="15"/>
      <c r="K297" s="15"/>
    </row>
    <row r="298" spans="1:11" x14ac:dyDescent="0.25">
      <c r="A298" s="31">
        <f t="shared" si="36"/>
        <v>281</v>
      </c>
      <c r="B298" s="32">
        <f t="shared" si="37"/>
        <v>52718</v>
      </c>
      <c r="C298" s="36">
        <f t="shared" si="42"/>
        <v>-465.33734877835542</v>
      </c>
      <c r="D298" s="36">
        <f t="shared" si="43"/>
        <v>1.7527760053244379</v>
      </c>
      <c r="E298" s="37">
        <f t="shared" si="38"/>
        <v>0</v>
      </c>
      <c r="F298" s="36">
        <f t="shared" si="39"/>
        <v>1.7527760053244379</v>
      </c>
      <c r="G298" s="36">
        <f t="shared" si="40"/>
        <v>2.5283382532883634</v>
      </c>
      <c r="H298" s="36">
        <f t="shared" si="44"/>
        <v>-0.7755622479639257</v>
      </c>
      <c r="I298" s="36">
        <f t="shared" si="41"/>
        <v>-467.8656870316438</v>
      </c>
      <c r="J298" s="15"/>
      <c r="K298" s="15"/>
    </row>
    <row r="299" spans="1:11" x14ac:dyDescent="0.25">
      <c r="A299" s="31">
        <f t="shared" si="36"/>
        <v>282</v>
      </c>
      <c r="B299" s="32">
        <f t="shared" si="37"/>
        <v>52749</v>
      </c>
      <c r="C299" s="36">
        <f t="shared" si="42"/>
        <v>-467.8656870316438</v>
      </c>
      <c r="D299" s="36">
        <f t="shared" si="43"/>
        <v>1.7527760053244379</v>
      </c>
      <c r="E299" s="37">
        <f t="shared" si="38"/>
        <v>0</v>
      </c>
      <c r="F299" s="36">
        <f t="shared" si="39"/>
        <v>1.7527760053244379</v>
      </c>
      <c r="G299" s="36">
        <f t="shared" si="40"/>
        <v>2.5325521503771773</v>
      </c>
      <c r="H299" s="36">
        <f t="shared" si="44"/>
        <v>-0.77977614505273962</v>
      </c>
      <c r="I299" s="36">
        <f t="shared" si="41"/>
        <v>-470.39823918202097</v>
      </c>
      <c r="J299" s="15"/>
      <c r="K299" s="15"/>
    </row>
    <row r="300" spans="1:11" x14ac:dyDescent="0.25">
      <c r="A300" s="31">
        <f t="shared" si="36"/>
        <v>283</v>
      </c>
      <c r="B300" s="32">
        <f t="shared" si="37"/>
        <v>52779</v>
      </c>
      <c r="C300" s="36">
        <f t="shared" si="42"/>
        <v>-470.39823918202097</v>
      </c>
      <c r="D300" s="36">
        <f t="shared" si="43"/>
        <v>1.7527760053244379</v>
      </c>
      <c r="E300" s="37">
        <f t="shared" si="38"/>
        <v>0</v>
      </c>
      <c r="F300" s="36">
        <f t="shared" si="39"/>
        <v>1.7527760053244379</v>
      </c>
      <c r="G300" s="36">
        <f t="shared" si="40"/>
        <v>2.536773070627806</v>
      </c>
      <c r="H300" s="36">
        <f t="shared" si="44"/>
        <v>-0.78399706530336832</v>
      </c>
      <c r="I300" s="36">
        <f t="shared" si="41"/>
        <v>-472.93501225264879</v>
      </c>
      <c r="J300" s="15"/>
      <c r="K300" s="15"/>
    </row>
    <row r="301" spans="1:11" x14ac:dyDescent="0.25">
      <c r="A301" s="31">
        <f t="shared" si="36"/>
        <v>284</v>
      </c>
      <c r="B301" s="32">
        <f t="shared" si="37"/>
        <v>52810</v>
      </c>
      <c r="C301" s="36">
        <f t="shared" si="42"/>
        <v>-472.93501225264879</v>
      </c>
      <c r="D301" s="36">
        <f t="shared" si="43"/>
        <v>1.7527760053244379</v>
      </c>
      <c r="E301" s="37">
        <f t="shared" si="38"/>
        <v>0</v>
      </c>
      <c r="F301" s="36">
        <f t="shared" si="39"/>
        <v>1.7527760053244379</v>
      </c>
      <c r="G301" s="36">
        <f t="shared" si="40"/>
        <v>2.5410010257455191</v>
      </c>
      <c r="H301" s="36">
        <f t="shared" si="44"/>
        <v>-0.78822502042108133</v>
      </c>
      <c r="I301" s="36">
        <f t="shared" si="41"/>
        <v>-475.4760132783943</v>
      </c>
      <c r="J301" s="15"/>
      <c r="K301" s="15"/>
    </row>
    <row r="302" spans="1:11" x14ac:dyDescent="0.25">
      <c r="A302" s="31">
        <f t="shared" si="36"/>
        <v>285</v>
      </c>
      <c r="B302" s="32">
        <f t="shared" si="37"/>
        <v>52841</v>
      </c>
      <c r="C302" s="36">
        <f t="shared" si="42"/>
        <v>-475.4760132783943</v>
      </c>
      <c r="D302" s="36">
        <f t="shared" si="43"/>
        <v>1.7527760053244379</v>
      </c>
      <c r="E302" s="37">
        <f t="shared" si="38"/>
        <v>0</v>
      </c>
      <c r="F302" s="36">
        <f t="shared" si="39"/>
        <v>1.7527760053244379</v>
      </c>
      <c r="G302" s="36">
        <f t="shared" si="40"/>
        <v>2.5452360274550951</v>
      </c>
      <c r="H302" s="36">
        <f t="shared" si="44"/>
        <v>-0.79246002213065714</v>
      </c>
      <c r="I302" s="36">
        <f t="shared" si="41"/>
        <v>-478.02124930584938</v>
      </c>
      <c r="J302" s="15"/>
      <c r="K302" s="15"/>
    </row>
    <row r="303" spans="1:11" x14ac:dyDescent="0.25">
      <c r="A303" s="31">
        <f t="shared" si="36"/>
        <v>286</v>
      </c>
      <c r="B303" s="32">
        <f t="shared" si="37"/>
        <v>52871</v>
      </c>
      <c r="C303" s="36">
        <f t="shared" si="42"/>
        <v>-478.02124930584938</v>
      </c>
      <c r="D303" s="36">
        <f t="shared" si="43"/>
        <v>1.7527760053244379</v>
      </c>
      <c r="E303" s="37">
        <f t="shared" si="38"/>
        <v>0</v>
      </c>
      <c r="F303" s="36">
        <f t="shared" si="39"/>
        <v>1.7527760053244379</v>
      </c>
      <c r="G303" s="36">
        <f t="shared" si="40"/>
        <v>2.5494780875008534</v>
      </c>
      <c r="H303" s="36">
        <f t="shared" si="44"/>
        <v>-0.79670208217641569</v>
      </c>
      <c r="I303" s="36">
        <f t="shared" si="41"/>
        <v>-480.57072739335024</v>
      </c>
      <c r="J303" s="15"/>
      <c r="K303" s="15"/>
    </row>
    <row r="304" spans="1:11" x14ac:dyDescent="0.25">
      <c r="A304" s="31">
        <f t="shared" si="36"/>
        <v>287</v>
      </c>
      <c r="B304" s="32">
        <f t="shared" si="37"/>
        <v>52902</v>
      </c>
      <c r="C304" s="36">
        <f t="shared" si="42"/>
        <v>-480.57072739335024</v>
      </c>
      <c r="D304" s="36">
        <f t="shared" si="43"/>
        <v>1.7527760053244379</v>
      </c>
      <c r="E304" s="37">
        <f t="shared" si="38"/>
        <v>0</v>
      </c>
      <c r="F304" s="36">
        <f t="shared" si="39"/>
        <v>1.7527760053244379</v>
      </c>
      <c r="G304" s="36">
        <f t="shared" si="40"/>
        <v>2.5537272176466885</v>
      </c>
      <c r="H304" s="36">
        <f t="shared" si="44"/>
        <v>-0.80095121232225042</v>
      </c>
      <c r="I304" s="36">
        <f t="shared" si="41"/>
        <v>-483.12445461099691</v>
      </c>
      <c r="J304" s="15"/>
      <c r="K304" s="15"/>
    </row>
    <row r="305" spans="1:11" x14ac:dyDescent="0.25">
      <c r="A305" s="31">
        <f t="shared" si="36"/>
        <v>288</v>
      </c>
      <c r="B305" s="32">
        <f t="shared" si="37"/>
        <v>52932</v>
      </c>
      <c r="C305" s="36">
        <f t="shared" si="42"/>
        <v>-483.12445461099691</v>
      </c>
      <c r="D305" s="36">
        <f t="shared" si="43"/>
        <v>1.7527760053244379</v>
      </c>
      <c r="E305" s="37">
        <f t="shared" si="38"/>
        <v>0</v>
      </c>
      <c r="F305" s="36">
        <f t="shared" si="39"/>
        <v>1.7527760053244379</v>
      </c>
      <c r="G305" s="36">
        <f t="shared" si="40"/>
        <v>2.5579834296760993</v>
      </c>
      <c r="H305" s="36">
        <f t="shared" si="44"/>
        <v>-0.80520742435166159</v>
      </c>
      <c r="I305" s="36">
        <f t="shared" si="41"/>
        <v>-485.68243804067299</v>
      </c>
      <c r="J305" s="15"/>
      <c r="K305" s="15"/>
    </row>
    <row r="306" spans="1:11" x14ac:dyDescent="0.25">
      <c r="A306" s="31">
        <f t="shared" si="36"/>
        <v>289</v>
      </c>
      <c r="B306" s="32">
        <f t="shared" si="37"/>
        <v>52963</v>
      </c>
      <c r="C306" s="36">
        <f t="shared" si="42"/>
        <v>-485.68243804067299</v>
      </c>
      <c r="D306" s="36">
        <f t="shared" si="43"/>
        <v>1.7527760053244379</v>
      </c>
      <c r="E306" s="37">
        <f t="shared" si="38"/>
        <v>0</v>
      </c>
      <c r="F306" s="36">
        <f t="shared" si="39"/>
        <v>1.7527760053244379</v>
      </c>
      <c r="G306" s="36">
        <f t="shared" si="40"/>
        <v>2.5622467353922262</v>
      </c>
      <c r="H306" s="36">
        <f t="shared" si="44"/>
        <v>-0.80947073006778825</v>
      </c>
      <c r="I306" s="36">
        <f t="shared" si="41"/>
        <v>-488.24468477606524</v>
      </c>
      <c r="J306" s="15"/>
      <c r="K306" s="15"/>
    </row>
    <row r="307" spans="1:11" x14ac:dyDescent="0.25">
      <c r="A307" s="31">
        <f t="shared" si="36"/>
        <v>290</v>
      </c>
      <c r="B307" s="32">
        <f t="shared" si="37"/>
        <v>52994</v>
      </c>
      <c r="C307" s="36">
        <f t="shared" si="42"/>
        <v>-488.24468477606524</v>
      </c>
      <c r="D307" s="36">
        <f t="shared" si="43"/>
        <v>1.7527760053244379</v>
      </c>
      <c r="E307" s="37">
        <f t="shared" si="38"/>
        <v>0</v>
      </c>
      <c r="F307" s="36">
        <f t="shared" si="39"/>
        <v>1.7527760053244379</v>
      </c>
      <c r="G307" s="36">
        <f t="shared" si="40"/>
        <v>2.5665171466178798</v>
      </c>
      <c r="H307" s="36">
        <f t="shared" si="44"/>
        <v>-0.81374114129344211</v>
      </c>
      <c r="I307" s="36">
        <f t="shared" si="41"/>
        <v>-490.8112019226831</v>
      </c>
      <c r="J307" s="15"/>
      <c r="K307" s="15"/>
    </row>
    <row r="308" spans="1:11" x14ac:dyDescent="0.25">
      <c r="A308" s="31">
        <f t="shared" si="36"/>
        <v>291</v>
      </c>
      <c r="B308" s="32">
        <f t="shared" si="37"/>
        <v>53022</v>
      </c>
      <c r="C308" s="36">
        <f t="shared" si="42"/>
        <v>-490.8112019226831</v>
      </c>
      <c r="D308" s="36">
        <f t="shared" si="43"/>
        <v>1.7527760053244379</v>
      </c>
      <c r="E308" s="37">
        <f t="shared" si="38"/>
        <v>0</v>
      </c>
      <c r="F308" s="36">
        <f t="shared" si="39"/>
        <v>1.7527760053244379</v>
      </c>
      <c r="G308" s="36">
        <f t="shared" si="40"/>
        <v>2.5707946751955761</v>
      </c>
      <c r="H308" s="36">
        <f t="shared" si="44"/>
        <v>-0.81801866987113847</v>
      </c>
      <c r="I308" s="36">
        <f t="shared" si="41"/>
        <v>-493.3819965978787</v>
      </c>
      <c r="J308" s="15"/>
      <c r="K308" s="15"/>
    </row>
    <row r="309" spans="1:11" x14ac:dyDescent="0.25">
      <c r="A309" s="31">
        <f t="shared" si="36"/>
        <v>292</v>
      </c>
      <c r="B309" s="32">
        <f t="shared" si="37"/>
        <v>53053</v>
      </c>
      <c r="C309" s="36">
        <f t="shared" si="42"/>
        <v>-493.3819965978787</v>
      </c>
      <c r="D309" s="36">
        <f t="shared" si="43"/>
        <v>1.7527760053244379</v>
      </c>
      <c r="E309" s="37">
        <f t="shared" si="38"/>
        <v>0</v>
      </c>
      <c r="F309" s="36">
        <f t="shared" si="39"/>
        <v>1.7527760053244379</v>
      </c>
      <c r="G309" s="36">
        <f t="shared" si="40"/>
        <v>2.5750793329875692</v>
      </c>
      <c r="H309" s="36">
        <f t="shared" si="44"/>
        <v>-0.82230332766313119</v>
      </c>
      <c r="I309" s="36">
        <f t="shared" si="41"/>
        <v>-495.95707593086627</v>
      </c>
      <c r="J309" s="15"/>
      <c r="K309" s="15"/>
    </row>
    <row r="310" spans="1:11" x14ac:dyDescent="0.25">
      <c r="A310" s="31">
        <f t="shared" si="36"/>
        <v>293</v>
      </c>
      <c r="B310" s="32">
        <f t="shared" si="37"/>
        <v>53083</v>
      </c>
      <c r="C310" s="36">
        <f t="shared" si="42"/>
        <v>-495.95707593086627</v>
      </c>
      <c r="D310" s="36">
        <f t="shared" si="43"/>
        <v>1.7527760053244379</v>
      </c>
      <c r="E310" s="37">
        <f t="shared" si="38"/>
        <v>0</v>
      </c>
      <c r="F310" s="36">
        <f t="shared" si="39"/>
        <v>1.7527760053244379</v>
      </c>
      <c r="G310" s="36">
        <f t="shared" si="40"/>
        <v>2.5793711318758819</v>
      </c>
      <c r="H310" s="36">
        <f t="shared" si="44"/>
        <v>-0.82659512655144374</v>
      </c>
      <c r="I310" s="36">
        <f t="shared" si="41"/>
        <v>-498.53644706274213</v>
      </c>
      <c r="J310" s="15"/>
      <c r="K310" s="15"/>
    </row>
    <row r="311" spans="1:11" x14ac:dyDescent="0.25">
      <c r="A311" s="31">
        <f t="shared" si="36"/>
        <v>294</v>
      </c>
      <c r="B311" s="32">
        <f t="shared" si="37"/>
        <v>53114</v>
      </c>
      <c r="C311" s="36">
        <f t="shared" si="42"/>
        <v>-498.53644706274213</v>
      </c>
      <c r="D311" s="36">
        <f t="shared" si="43"/>
        <v>1.7527760053244379</v>
      </c>
      <c r="E311" s="37">
        <f t="shared" si="38"/>
        <v>0</v>
      </c>
      <c r="F311" s="36">
        <f t="shared" si="39"/>
        <v>1.7527760053244379</v>
      </c>
      <c r="G311" s="36">
        <f t="shared" si="40"/>
        <v>2.5836700837623416</v>
      </c>
      <c r="H311" s="36">
        <f t="shared" si="44"/>
        <v>-0.83089407843790353</v>
      </c>
      <c r="I311" s="36">
        <f t="shared" si="41"/>
        <v>-501.12011714650447</v>
      </c>
      <c r="J311" s="15"/>
      <c r="K311" s="15"/>
    </row>
    <row r="312" spans="1:11" x14ac:dyDescent="0.25">
      <c r="A312" s="31">
        <f t="shared" si="36"/>
        <v>295</v>
      </c>
      <c r="B312" s="32">
        <f t="shared" si="37"/>
        <v>53144</v>
      </c>
      <c r="C312" s="36">
        <f t="shared" si="42"/>
        <v>-501.12011714650447</v>
      </c>
      <c r="D312" s="36">
        <f t="shared" si="43"/>
        <v>1.7527760053244379</v>
      </c>
      <c r="E312" s="37">
        <f t="shared" si="38"/>
        <v>0</v>
      </c>
      <c r="F312" s="36">
        <f t="shared" si="39"/>
        <v>1.7527760053244379</v>
      </c>
      <c r="G312" s="36">
        <f t="shared" si="40"/>
        <v>2.5879762005686118</v>
      </c>
      <c r="H312" s="36">
        <f t="shared" si="44"/>
        <v>-0.8352001952441741</v>
      </c>
      <c r="I312" s="36">
        <f t="shared" si="41"/>
        <v>-503.70809334707309</v>
      </c>
      <c r="J312" s="15"/>
      <c r="K312" s="15"/>
    </row>
    <row r="313" spans="1:11" x14ac:dyDescent="0.25">
      <c r="A313" s="31">
        <f t="shared" si="36"/>
        <v>296</v>
      </c>
      <c r="B313" s="32">
        <f t="shared" si="37"/>
        <v>53175</v>
      </c>
      <c r="C313" s="36">
        <f t="shared" si="42"/>
        <v>-503.70809334707309</v>
      </c>
      <c r="D313" s="36">
        <f t="shared" si="43"/>
        <v>1.7527760053244379</v>
      </c>
      <c r="E313" s="37">
        <f t="shared" si="38"/>
        <v>0</v>
      </c>
      <c r="F313" s="36">
        <f t="shared" si="39"/>
        <v>1.7527760053244379</v>
      </c>
      <c r="G313" s="36">
        <f t="shared" si="40"/>
        <v>2.5922894942362262</v>
      </c>
      <c r="H313" s="36">
        <f t="shared" si="44"/>
        <v>-0.83951348891178856</v>
      </c>
      <c r="I313" s="36">
        <f t="shared" si="41"/>
        <v>-506.30038284130933</v>
      </c>
      <c r="J313" s="15"/>
      <c r="K313" s="15"/>
    </row>
    <row r="314" spans="1:11" x14ac:dyDescent="0.25">
      <c r="A314" s="31">
        <f t="shared" si="36"/>
        <v>297</v>
      </c>
      <c r="B314" s="32">
        <f t="shared" si="37"/>
        <v>53206</v>
      </c>
      <c r="C314" s="36">
        <f t="shared" si="42"/>
        <v>-506.30038284130933</v>
      </c>
      <c r="D314" s="36">
        <f t="shared" si="43"/>
        <v>1.7527760053244379</v>
      </c>
      <c r="E314" s="37">
        <f t="shared" si="38"/>
        <v>0</v>
      </c>
      <c r="F314" s="36">
        <f t="shared" si="39"/>
        <v>1.7527760053244379</v>
      </c>
      <c r="G314" s="36">
        <f t="shared" si="40"/>
        <v>2.5966099767266204</v>
      </c>
      <c r="H314" s="36">
        <f t="shared" si="44"/>
        <v>-0.8438339714021823</v>
      </c>
      <c r="I314" s="36">
        <f t="shared" si="41"/>
        <v>-508.89699281803593</v>
      </c>
      <c r="J314" s="15"/>
      <c r="K314" s="15"/>
    </row>
    <row r="315" spans="1:11" x14ac:dyDescent="0.25">
      <c r="A315" s="31">
        <f t="shared" si="36"/>
        <v>298</v>
      </c>
      <c r="B315" s="32">
        <f t="shared" si="37"/>
        <v>53236</v>
      </c>
      <c r="C315" s="36">
        <f t="shared" si="42"/>
        <v>-508.89699281803593</v>
      </c>
      <c r="D315" s="36">
        <f t="shared" si="43"/>
        <v>1.7527760053244379</v>
      </c>
      <c r="E315" s="37">
        <f t="shared" si="38"/>
        <v>0</v>
      </c>
      <c r="F315" s="36">
        <f t="shared" si="39"/>
        <v>1.7527760053244379</v>
      </c>
      <c r="G315" s="36">
        <f t="shared" si="40"/>
        <v>2.6009376600211644</v>
      </c>
      <c r="H315" s="36">
        <f t="shared" si="44"/>
        <v>-0.84816165469672666</v>
      </c>
      <c r="I315" s="36">
        <f t="shared" si="41"/>
        <v>-511.49793047805707</v>
      </c>
      <c r="J315" s="15"/>
      <c r="K315" s="15"/>
    </row>
    <row r="316" spans="1:11" x14ac:dyDescent="0.25">
      <c r="A316" s="31">
        <f t="shared" si="36"/>
        <v>299</v>
      </c>
      <c r="B316" s="32">
        <f t="shared" si="37"/>
        <v>53267</v>
      </c>
      <c r="C316" s="36">
        <f t="shared" si="42"/>
        <v>-511.49793047805707</v>
      </c>
      <c r="D316" s="36">
        <f t="shared" si="43"/>
        <v>1.7527760053244379</v>
      </c>
      <c r="E316" s="37">
        <f t="shared" si="38"/>
        <v>0</v>
      </c>
      <c r="F316" s="36">
        <f t="shared" si="39"/>
        <v>1.7527760053244379</v>
      </c>
      <c r="G316" s="36">
        <f t="shared" si="40"/>
        <v>2.6052725561211996</v>
      </c>
      <c r="H316" s="36">
        <f t="shared" si="44"/>
        <v>-0.85249655079676179</v>
      </c>
      <c r="I316" s="36">
        <f t="shared" si="41"/>
        <v>-514.10320303417825</v>
      </c>
      <c r="J316" s="15"/>
      <c r="K316" s="15"/>
    </row>
    <row r="317" spans="1:11" x14ac:dyDescent="0.25">
      <c r="A317" s="31">
        <f t="shared" si="36"/>
        <v>300</v>
      </c>
      <c r="B317" s="32">
        <f t="shared" si="37"/>
        <v>53297</v>
      </c>
      <c r="C317" s="36">
        <f t="shared" si="42"/>
        <v>-514.10320303417825</v>
      </c>
      <c r="D317" s="36">
        <f t="shared" si="43"/>
        <v>1.7527760053244379</v>
      </c>
      <c r="E317" s="37">
        <f t="shared" si="38"/>
        <v>0</v>
      </c>
      <c r="F317" s="36">
        <f t="shared" si="39"/>
        <v>1.7527760053244379</v>
      </c>
      <c r="G317" s="36">
        <f t="shared" si="40"/>
        <v>2.6096146770480684</v>
      </c>
      <c r="H317" s="36">
        <f t="shared" si="44"/>
        <v>-0.85683867172363037</v>
      </c>
      <c r="I317" s="36">
        <f t="shared" si="41"/>
        <v>-516.71281771122631</v>
      </c>
      <c r="J317" s="15"/>
      <c r="K317" s="15"/>
    </row>
    <row r="318" spans="1:11" x14ac:dyDescent="0.25">
      <c r="A318" s="31">
        <f t="shared" si="36"/>
        <v>301</v>
      </c>
      <c r="B318" s="32">
        <f t="shared" si="37"/>
        <v>53328</v>
      </c>
      <c r="C318" s="36">
        <f t="shared" si="42"/>
        <v>-516.71281771122631</v>
      </c>
      <c r="D318" s="36">
        <f t="shared" si="43"/>
        <v>1.7527760053244379</v>
      </c>
      <c r="E318" s="37">
        <f t="shared" si="38"/>
        <v>0</v>
      </c>
      <c r="F318" s="36">
        <f t="shared" si="39"/>
        <v>1.7527760053244379</v>
      </c>
      <c r="G318" s="36">
        <f t="shared" si="40"/>
        <v>2.6139640348431485</v>
      </c>
      <c r="H318" s="36">
        <f t="shared" si="44"/>
        <v>-0.86118802951871054</v>
      </c>
      <c r="I318" s="36">
        <f t="shared" si="41"/>
        <v>-519.3267817460694</v>
      </c>
      <c r="J318" s="15"/>
      <c r="K318" s="15"/>
    </row>
    <row r="319" spans="1:11" x14ac:dyDescent="0.25">
      <c r="A319" s="31">
        <f t="shared" si="36"/>
        <v>302</v>
      </c>
      <c r="B319" s="32">
        <f t="shared" si="37"/>
        <v>53359</v>
      </c>
      <c r="C319" s="36">
        <f t="shared" si="42"/>
        <v>-519.3267817460694</v>
      </c>
      <c r="D319" s="36">
        <f t="shared" si="43"/>
        <v>1.7527760053244379</v>
      </c>
      <c r="E319" s="37">
        <f t="shared" si="38"/>
        <v>0</v>
      </c>
      <c r="F319" s="36">
        <f t="shared" si="39"/>
        <v>1.7527760053244379</v>
      </c>
      <c r="G319" s="36">
        <f t="shared" si="40"/>
        <v>2.618320641567887</v>
      </c>
      <c r="H319" s="36">
        <f t="shared" si="44"/>
        <v>-0.86554463624344902</v>
      </c>
      <c r="I319" s="36">
        <f t="shared" si="41"/>
        <v>-521.94510238763723</v>
      </c>
      <c r="J319" s="15"/>
      <c r="K319" s="15"/>
    </row>
    <row r="320" spans="1:11" x14ac:dyDescent="0.25">
      <c r="A320" s="31">
        <f t="shared" si="36"/>
        <v>303</v>
      </c>
      <c r="B320" s="32">
        <f t="shared" si="37"/>
        <v>53387</v>
      </c>
      <c r="C320" s="36">
        <f t="shared" si="42"/>
        <v>-521.94510238763723</v>
      </c>
      <c r="D320" s="36">
        <f t="shared" si="43"/>
        <v>1.7527760053244379</v>
      </c>
      <c r="E320" s="37">
        <f t="shared" si="38"/>
        <v>0</v>
      </c>
      <c r="F320" s="36">
        <f t="shared" si="39"/>
        <v>1.7527760053244379</v>
      </c>
      <c r="G320" s="36">
        <f t="shared" si="40"/>
        <v>2.6226845093038333</v>
      </c>
      <c r="H320" s="36">
        <f t="shared" si="44"/>
        <v>-0.86990850397939534</v>
      </c>
      <c r="I320" s="36">
        <f t="shared" si="41"/>
        <v>-524.56778689694102</v>
      </c>
      <c r="J320" s="15"/>
      <c r="K320" s="15"/>
    </row>
    <row r="321" spans="1:11" x14ac:dyDescent="0.25">
      <c r="A321" s="31">
        <f t="shared" si="36"/>
        <v>304</v>
      </c>
      <c r="B321" s="32">
        <f t="shared" si="37"/>
        <v>53418</v>
      </c>
      <c r="C321" s="36">
        <f t="shared" si="42"/>
        <v>-524.56778689694102</v>
      </c>
      <c r="D321" s="36">
        <f t="shared" si="43"/>
        <v>1.7527760053244379</v>
      </c>
      <c r="E321" s="37">
        <f t="shared" si="38"/>
        <v>0</v>
      </c>
      <c r="F321" s="36">
        <f t="shared" si="39"/>
        <v>1.7527760053244379</v>
      </c>
      <c r="G321" s="36">
        <f t="shared" si="40"/>
        <v>2.6270556501526729</v>
      </c>
      <c r="H321" s="36">
        <f t="shared" si="44"/>
        <v>-0.87427964482823495</v>
      </c>
      <c r="I321" s="36">
        <f t="shared" si="41"/>
        <v>-527.19484254709369</v>
      </c>
      <c r="J321" s="15"/>
      <c r="K321" s="15"/>
    </row>
    <row r="322" spans="1:11" x14ac:dyDescent="0.25">
      <c r="A322" s="31">
        <f t="shared" si="36"/>
        <v>305</v>
      </c>
      <c r="B322" s="32">
        <f t="shared" si="37"/>
        <v>53448</v>
      </c>
      <c r="C322" s="36">
        <f t="shared" si="42"/>
        <v>-527.19484254709369</v>
      </c>
      <c r="D322" s="36">
        <f t="shared" si="43"/>
        <v>1.7527760053244379</v>
      </c>
      <c r="E322" s="37">
        <f t="shared" si="38"/>
        <v>0</v>
      </c>
      <c r="F322" s="36">
        <f t="shared" si="39"/>
        <v>1.7527760053244379</v>
      </c>
      <c r="G322" s="36">
        <f t="shared" si="40"/>
        <v>2.6314340762362605</v>
      </c>
      <c r="H322" s="36">
        <f t="shared" si="44"/>
        <v>-0.8786580709118228</v>
      </c>
      <c r="I322" s="36">
        <f t="shared" si="41"/>
        <v>-529.82627662332993</v>
      </c>
      <c r="J322" s="15"/>
      <c r="K322" s="15"/>
    </row>
    <row r="323" spans="1:11" x14ac:dyDescent="0.25">
      <c r="A323" s="31">
        <f t="shared" si="36"/>
        <v>306</v>
      </c>
      <c r="B323" s="32">
        <f t="shared" si="37"/>
        <v>53479</v>
      </c>
      <c r="C323" s="36">
        <f t="shared" si="42"/>
        <v>-529.82627662332993</v>
      </c>
      <c r="D323" s="36">
        <f t="shared" si="43"/>
        <v>1.7527760053244379</v>
      </c>
      <c r="E323" s="37">
        <f t="shared" si="38"/>
        <v>0</v>
      </c>
      <c r="F323" s="36">
        <f t="shared" si="39"/>
        <v>1.7527760053244379</v>
      </c>
      <c r="G323" s="36">
        <f t="shared" si="40"/>
        <v>2.6358197996966544</v>
      </c>
      <c r="H323" s="36">
        <f t="shared" si="44"/>
        <v>-0.88304379437221658</v>
      </c>
      <c r="I323" s="36">
        <f t="shared" si="41"/>
        <v>-532.46209642302654</v>
      </c>
      <c r="J323" s="15"/>
      <c r="K323" s="15"/>
    </row>
    <row r="324" spans="1:11" x14ac:dyDescent="0.25">
      <c r="A324" s="31">
        <f t="shared" si="36"/>
        <v>307</v>
      </c>
      <c r="B324" s="32">
        <f t="shared" si="37"/>
        <v>53509</v>
      </c>
      <c r="C324" s="36">
        <f t="shared" si="42"/>
        <v>-532.46209642302654</v>
      </c>
      <c r="D324" s="36">
        <f t="shared" si="43"/>
        <v>1.7527760053244379</v>
      </c>
      <c r="E324" s="37">
        <f t="shared" si="38"/>
        <v>0</v>
      </c>
      <c r="F324" s="36">
        <f t="shared" si="39"/>
        <v>1.7527760053244379</v>
      </c>
      <c r="G324" s="36">
        <f t="shared" si="40"/>
        <v>2.6402128326961489</v>
      </c>
      <c r="H324" s="36">
        <f t="shared" si="44"/>
        <v>-0.88743682737171092</v>
      </c>
      <c r="I324" s="36">
        <f t="shared" si="41"/>
        <v>-535.10230925572273</v>
      </c>
      <c r="J324" s="15"/>
      <c r="K324" s="15"/>
    </row>
    <row r="325" spans="1:11" x14ac:dyDescent="0.25">
      <c r="A325" s="31">
        <f t="shared" si="36"/>
        <v>308</v>
      </c>
      <c r="B325" s="32">
        <f t="shared" si="37"/>
        <v>53540</v>
      </c>
      <c r="C325" s="36">
        <f t="shared" si="42"/>
        <v>-535.10230925572273</v>
      </c>
      <c r="D325" s="36">
        <f t="shared" si="43"/>
        <v>1.7527760053244379</v>
      </c>
      <c r="E325" s="37">
        <f t="shared" si="38"/>
        <v>0</v>
      </c>
      <c r="F325" s="36">
        <f t="shared" si="39"/>
        <v>1.7527760053244379</v>
      </c>
      <c r="G325" s="36">
        <f t="shared" si="40"/>
        <v>2.6446131874173089</v>
      </c>
      <c r="H325" s="36">
        <f t="shared" si="44"/>
        <v>-0.89183718209287122</v>
      </c>
      <c r="I325" s="36">
        <f t="shared" si="41"/>
        <v>-537.74692244314008</v>
      </c>
      <c r="J325" s="15"/>
      <c r="K325" s="15"/>
    </row>
    <row r="326" spans="1:11" x14ac:dyDescent="0.25">
      <c r="A326" s="31">
        <f t="shared" si="36"/>
        <v>309</v>
      </c>
      <c r="B326" s="32">
        <f t="shared" si="37"/>
        <v>53571</v>
      </c>
      <c r="C326" s="36">
        <f t="shared" si="42"/>
        <v>-537.74692244314008</v>
      </c>
      <c r="D326" s="36">
        <f t="shared" si="43"/>
        <v>1.7527760053244379</v>
      </c>
      <c r="E326" s="37">
        <f t="shared" si="38"/>
        <v>0</v>
      </c>
      <c r="F326" s="36">
        <f t="shared" si="39"/>
        <v>1.7527760053244379</v>
      </c>
      <c r="G326" s="36">
        <f t="shared" si="40"/>
        <v>2.6490208760630045</v>
      </c>
      <c r="H326" s="36">
        <f t="shared" si="44"/>
        <v>-0.89624487073856685</v>
      </c>
      <c r="I326" s="36">
        <f t="shared" si="41"/>
        <v>-540.39594331920307</v>
      </c>
      <c r="J326" s="15"/>
      <c r="K326" s="15"/>
    </row>
    <row r="327" spans="1:11" x14ac:dyDescent="0.25">
      <c r="A327" s="31">
        <f t="shared" si="36"/>
        <v>310</v>
      </c>
      <c r="B327" s="32">
        <f t="shared" si="37"/>
        <v>53601</v>
      </c>
      <c r="C327" s="36">
        <f t="shared" si="42"/>
        <v>-540.39594331920307</v>
      </c>
      <c r="D327" s="36">
        <f t="shared" si="43"/>
        <v>1.7527760053244379</v>
      </c>
      <c r="E327" s="37">
        <f t="shared" si="38"/>
        <v>0</v>
      </c>
      <c r="F327" s="36">
        <f t="shared" si="39"/>
        <v>1.7527760053244379</v>
      </c>
      <c r="G327" s="36">
        <f t="shared" si="40"/>
        <v>2.6534359108564431</v>
      </c>
      <c r="H327" s="36">
        <f t="shared" si="44"/>
        <v>-0.90065990553200515</v>
      </c>
      <c r="I327" s="36">
        <f t="shared" si="41"/>
        <v>-543.04937923005946</v>
      </c>
      <c r="J327" s="15"/>
      <c r="K327" s="15"/>
    </row>
    <row r="328" spans="1:11" x14ac:dyDescent="0.25">
      <c r="A328" s="31">
        <f t="shared" si="36"/>
        <v>311</v>
      </c>
      <c r="B328" s="32">
        <f t="shared" si="37"/>
        <v>53632</v>
      </c>
      <c r="C328" s="36">
        <f t="shared" si="42"/>
        <v>-543.04937923005946</v>
      </c>
      <c r="D328" s="36">
        <f t="shared" si="43"/>
        <v>1.7527760053244379</v>
      </c>
      <c r="E328" s="37">
        <f t="shared" si="38"/>
        <v>0</v>
      </c>
      <c r="F328" s="36">
        <f t="shared" si="39"/>
        <v>1.7527760053244379</v>
      </c>
      <c r="G328" s="36">
        <f t="shared" si="40"/>
        <v>2.6578583040412038</v>
      </c>
      <c r="H328" s="36">
        <f t="shared" si="44"/>
        <v>-0.90508229871676571</v>
      </c>
      <c r="I328" s="36">
        <f t="shared" si="41"/>
        <v>-545.70723753410061</v>
      </c>
      <c r="J328" s="15"/>
      <c r="K328" s="15"/>
    </row>
    <row r="329" spans="1:11" x14ac:dyDescent="0.25">
      <c r="A329" s="31">
        <f t="shared" si="36"/>
        <v>312</v>
      </c>
      <c r="B329" s="32">
        <f t="shared" si="37"/>
        <v>53662</v>
      </c>
      <c r="C329" s="36">
        <f t="shared" si="42"/>
        <v>-545.70723753410061</v>
      </c>
      <c r="D329" s="36">
        <f t="shared" si="43"/>
        <v>1.7527760053244379</v>
      </c>
      <c r="E329" s="37">
        <f t="shared" si="38"/>
        <v>0</v>
      </c>
      <c r="F329" s="36">
        <f t="shared" si="39"/>
        <v>1.7527760053244379</v>
      </c>
      <c r="G329" s="36">
        <f t="shared" si="40"/>
        <v>2.6622880678812724</v>
      </c>
      <c r="H329" s="36">
        <f t="shared" si="44"/>
        <v>-0.90951206255683437</v>
      </c>
      <c r="I329" s="36">
        <f t="shared" si="41"/>
        <v>-548.36952560198188</v>
      </c>
      <c r="J329" s="15"/>
      <c r="K329" s="15"/>
    </row>
    <row r="330" spans="1:11" x14ac:dyDescent="0.25">
      <c r="A330" s="31">
        <f t="shared" si="36"/>
        <v>313</v>
      </c>
      <c r="B330" s="32">
        <f t="shared" si="37"/>
        <v>53693</v>
      </c>
      <c r="C330" s="36">
        <f t="shared" si="42"/>
        <v>-548.36952560198188</v>
      </c>
      <c r="D330" s="36">
        <f t="shared" si="43"/>
        <v>1.7527760053244379</v>
      </c>
      <c r="E330" s="37">
        <f t="shared" si="38"/>
        <v>0</v>
      </c>
      <c r="F330" s="36">
        <f t="shared" si="39"/>
        <v>1.7527760053244379</v>
      </c>
      <c r="G330" s="36">
        <f t="shared" si="40"/>
        <v>2.6667252146610743</v>
      </c>
      <c r="H330" s="36">
        <f t="shared" si="44"/>
        <v>-0.91394920933663648</v>
      </c>
      <c r="I330" s="36">
        <f t="shared" si="41"/>
        <v>-551.03625081664291</v>
      </c>
      <c r="J330" s="15"/>
      <c r="K330" s="15"/>
    </row>
    <row r="331" spans="1:11" x14ac:dyDescent="0.25">
      <c r="A331" s="31">
        <f t="shared" si="36"/>
        <v>314</v>
      </c>
      <c r="B331" s="32">
        <f t="shared" si="37"/>
        <v>53724</v>
      </c>
      <c r="C331" s="36">
        <f t="shared" si="42"/>
        <v>-551.03625081664291</v>
      </c>
      <c r="D331" s="36">
        <f t="shared" si="43"/>
        <v>1.7527760053244379</v>
      </c>
      <c r="E331" s="37">
        <f t="shared" si="38"/>
        <v>0</v>
      </c>
      <c r="F331" s="36">
        <f t="shared" si="39"/>
        <v>1.7527760053244379</v>
      </c>
      <c r="G331" s="36">
        <f t="shared" si="40"/>
        <v>2.6711697566855097</v>
      </c>
      <c r="H331" s="36">
        <f t="shared" si="44"/>
        <v>-0.9183937513610716</v>
      </c>
      <c r="I331" s="36">
        <f t="shared" si="41"/>
        <v>-553.70742057332836</v>
      </c>
      <c r="J331" s="15"/>
      <c r="K331" s="15"/>
    </row>
    <row r="332" spans="1:11" x14ac:dyDescent="0.25">
      <c r="A332" s="31">
        <f t="shared" si="36"/>
        <v>315</v>
      </c>
      <c r="B332" s="32">
        <f t="shared" si="37"/>
        <v>53752</v>
      </c>
      <c r="C332" s="36">
        <f t="shared" si="42"/>
        <v>-553.70742057332836</v>
      </c>
      <c r="D332" s="36">
        <f t="shared" si="43"/>
        <v>1.7527760053244379</v>
      </c>
      <c r="E332" s="37">
        <f t="shared" si="38"/>
        <v>0</v>
      </c>
      <c r="F332" s="36">
        <f t="shared" si="39"/>
        <v>1.7527760053244379</v>
      </c>
      <c r="G332" s="36">
        <f t="shared" si="40"/>
        <v>2.6756217062799852</v>
      </c>
      <c r="H332" s="36">
        <f t="shared" si="44"/>
        <v>-0.92284570095554719</v>
      </c>
      <c r="I332" s="36">
        <f t="shared" si="41"/>
        <v>-556.38304227960839</v>
      </c>
      <c r="J332" s="15"/>
      <c r="K332" s="15"/>
    </row>
    <row r="333" spans="1:11" x14ac:dyDescent="0.25">
      <c r="A333" s="31">
        <f t="shared" si="36"/>
        <v>316</v>
      </c>
      <c r="B333" s="32">
        <f t="shared" si="37"/>
        <v>53783</v>
      </c>
      <c r="C333" s="36">
        <f t="shared" si="42"/>
        <v>-556.38304227960839</v>
      </c>
      <c r="D333" s="36">
        <f t="shared" si="43"/>
        <v>1.7527760053244379</v>
      </c>
      <c r="E333" s="37">
        <f t="shared" si="38"/>
        <v>0</v>
      </c>
      <c r="F333" s="36">
        <f t="shared" si="39"/>
        <v>1.7527760053244379</v>
      </c>
      <c r="G333" s="36">
        <f t="shared" si="40"/>
        <v>2.6800810757904516</v>
      </c>
      <c r="H333" s="36">
        <f t="shared" si="44"/>
        <v>-0.92730507046601396</v>
      </c>
      <c r="I333" s="36">
        <f t="shared" si="41"/>
        <v>-559.06312335539883</v>
      </c>
      <c r="J333" s="15"/>
      <c r="K333" s="15"/>
    </row>
    <row r="334" spans="1:11" x14ac:dyDescent="0.25">
      <c r="A334" s="31">
        <f t="shared" si="36"/>
        <v>317</v>
      </c>
      <c r="B334" s="32">
        <f t="shared" si="37"/>
        <v>53813</v>
      </c>
      <c r="C334" s="36">
        <f t="shared" si="42"/>
        <v>-559.06312335539883</v>
      </c>
      <c r="D334" s="36">
        <f t="shared" si="43"/>
        <v>1.7527760053244379</v>
      </c>
      <c r="E334" s="37">
        <f t="shared" si="38"/>
        <v>0</v>
      </c>
      <c r="F334" s="36">
        <f t="shared" si="39"/>
        <v>1.7527760053244379</v>
      </c>
      <c r="G334" s="36">
        <f t="shared" si="40"/>
        <v>2.6845478775834359</v>
      </c>
      <c r="H334" s="36">
        <f t="shared" si="44"/>
        <v>-0.93177187225899816</v>
      </c>
      <c r="I334" s="36">
        <f t="shared" si="41"/>
        <v>-561.74767123298227</v>
      </c>
      <c r="J334" s="15"/>
      <c r="K334" s="15"/>
    </row>
    <row r="335" spans="1:11" x14ac:dyDescent="0.25">
      <c r="A335" s="31">
        <f t="shared" si="36"/>
        <v>318</v>
      </c>
      <c r="B335" s="32">
        <f t="shared" si="37"/>
        <v>53844</v>
      </c>
      <c r="C335" s="36">
        <f t="shared" si="42"/>
        <v>-561.74767123298227</v>
      </c>
      <c r="D335" s="36">
        <f t="shared" si="43"/>
        <v>1.7527760053244379</v>
      </c>
      <c r="E335" s="37">
        <f t="shared" si="38"/>
        <v>0</v>
      </c>
      <c r="F335" s="36">
        <f t="shared" si="39"/>
        <v>1.7527760053244379</v>
      </c>
      <c r="G335" s="36">
        <f t="shared" si="40"/>
        <v>2.6890221240460752</v>
      </c>
      <c r="H335" s="36">
        <f t="shared" si="44"/>
        <v>-0.9362461187216371</v>
      </c>
      <c r="I335" s="36">
        <f t="shared" si="41"/>
        <v>-564.43669335702839</v>
      </c>
      <c r="J335" s="15"/>
      <c r="K335" s="15"/>
    </row>
    <row r="336" spans="1:11" x14ac:dyDescent="0.25">
      <c r="A336" s="31">
        <f t="shared" si="36"/>
        <v>319</v>
      </c>
      <c r="B336" s="32">
        <f t="shared" si="37"/>
        <v>53874</v>
      </c>
      <c r="C336" s="36">
        <f t="shared" si="42"/>
        <v>-564.43669335702839</v>
      </c>
      <c r="D336" s="36">
        <f t="shared" si="43"/>
        <v>1.7527760053244379</v>
      </c>
      <c r="E336" s="37">
        <f t="shared" si="38"/>
        <v>0</v>
      </c>
      <c r="F336" s="36">
        <f t="shared" si="39"/>
        <v>1.7527760053244379</v>
      </c>
      <c r="G336" s="36">
        <f t="shared" si="40"/>
        <v>2.6935038275861518</v>
      </c>
      <c r="H336" s="36">
        <f t="shared" si="44"/>
        <v>-0.94072782226171403</v>
      </c>
      <c r="I336" s="36">
        <f t="shared" si="41"/>
        <v>-567.13019718461453</v>
      </c>
      <c r="J336" s="15"/>
      <c r="K336" s="15"/>
    </row>
    <row r="337" spans="1:11" x14ac:dyDescent="0.25">
      <c r="A337" s="31">
        <f t="shared" si="36"/>
        <v>320</v>
      </c>
      <c r="B337" s="32">
        <f t="shared" si="37"/>
        <v>53905</v>
      </c>
      <c r="C337" s="36">
        <f t="shared" si="42"/>
        <v>-567.13019718461453</v>
      </c>
      <c r="D337" s="36">
        <f t="shared" si="43"/>
        <v>1.7527760053244379</v>
      </c>
      <c r="E337" s="37">
        <f t="shared" si="38"/>
        <v>0</v>
      </c>
      <c r="F337" s="36">
        <f t="shared" si="39"/>
        <v>1.7527760053244379</v>
      </c>
      <c r="G337" s="36">
        <f t="shared" si="40"/>
        <v>2.6979930006321289</v>
      </c>
      <c r="H337" s="36">
        <f t="shared" si="44"/>
        <v>-0.94521699530769088</v>
      </c>
      <c r="I337" s="36">
        <f t="shared" si="41"/>
        <v>-569.82819018524663</v>
      </c>
      <c r="J337" s="15"/>
      <c r="K337" s="15"/>
    </row>
    <row r="338" spans="1:11" x14ac:dyDescent="0.25">
      <c r="A338" s="31">
        <f t="shared" si="36"/>
        <v>321</v>
      </c>
      <c r="B338" s="32">
        <f t="shared" si="37"/>
        <v>53936</v>
      </c>
      <c r="C338" s="36">
        <f t="shared" si="42"/>
        <v>-569.82819018524663</v>
      </c>
      <c r="D338" s="36">
        <f t="shared" si="43"/>
        <v>1.7527760053244379</v>
      </c>
      <c r="E338" s="37">
        <f t="shared" si="38"/>
        <v>0</v>
      </c>
      <c r="F338" s="36">
        <f t="shared" si="39"/>
        <v>1.7527760053244379</v>
      </c>
      <c r="G338" s="36">
        <f t="shared" si="40"/>
        <v>2.7024896556331823</v>
      </c>
      <c r="H338" s="36">
        <f t="shared" si="44"/>
        <v>-0.94971365030874433</v>
      </c>
      <c r="I338" s="36">
        <f t="shared" si="41"/>
        <v>-572.53067984087977</v>
      </c>
      <c r="J338" s="15"/>
      <c r="K338" s="15"/>
    </row>
    <row r="339" spans="1:11" x14ac:dyDescent="0.25">
      <c r="A339" s="31">
        <f t="shared" ref="A339:A377" si="45">IF(Values_Entered,A338+1,"")</f>
        <v>322</v>
      </c>
      <c r="B339" s="32">
        <f t="shared" ref="B339:B377" si="46">IF(Pay_Num&lt;&gt;"",DATE(YEAR(B338),MONTH(B338)+1,DAY(B338)),"")</f>
        <v>53966</v>
      </c>
      <c r="C339" s="36">
        <f t="shared" si="42"/>
        <v>-572.53067984087977</v>
      </c>
      <c r="D339" s="36">
        <f t="shared" si="43"/>
        <v>1.7527760053244379</v>
      </c>
      <c r="E339" s="37">
        <f t="shared" ref="E339:E377" si="47">IF(Pay_Num&lt;&gt;"",Scheduled_Extra_Payments,"")</f>
        <v>0</v>
      </c>
      <c r="F339" s="36">
        <f t="shared" ref="F339:F377" si="48">IF(Pay_Num&lt;&gt;"",Sched_Pay+Extra_Pay,"")</f>
        <v>1.7527760053244379</v>
      </c>
      <c r="G339" s="36">
        <f t="shared" ref="G339:G377" si="49">IF(Pay_Num&lt;&gt;"",Total_Pay-Int,"")</f>
        <v>2.7069938050592377</v>
      </c>
      <c r="H339" s="36">
        <f t="shared" si="44"/>
        <v>-0.95421779973479959</v>
      </c>
      <c r="I339" s="36">
        <f t="shared" ref="I339:I377" si="50">IF(Pay_Num&lt;&gt;"",Beg_Bal-Princ,"")</f>
        <v>-575.23767364593903</v>
      </c>
      <c r="J339" s="15"/>
      <c r="K339" s="15"/>
    </row>
    <row r="340" spans="1:11" x14ac:dyDescent="0.25">
      <c r="A340" s="31">
        <f t="shared" si="45"/>
        <v>323</v>
      </c>
      <c r="B340" s="32">
        <f t="shared" si="46"/>
        <v>53997</v>
      </c>
      <c r="C340" s="36">
        <f t="shared" ref="C340:C377" si="51">IF(Pay_Num&lt;&gt;"",I339,"")</f>
        <v>-575.23767364593903</v>
      </c>
      <c r="D340" s="36">
        <f t="shared" ref="D340:D377" si="52">IF(Pay_Num&lt;&gt;"",Scheduled_Monthly_Payment,"")</f>
        <v>1.7527760053244379</v>
      </c>
      <c r="E340" s="37">
        <f t="shared" si="47"/>
        <v>0</v>
      </c>
      <c r="F340" s="36">
        <f t="shared" si="48"/>
        <v>1.7527760053244379</v>
      </c>
      <c r="G340" s="36">
        <f t="shared" si="49"/>
        <v>2.711505461401003</v>
      </c>
      <c r="H340" s="36">
        <f t="shared" ref="H340:H377" si="53">IF(Pay_Num&lt;&gt;"",Beg_Bal*Interest_Rate/12,"")</f>
        <v>-0.95872945607656501</v>
      </c>
      <c r="I340" s="36">
        <f t="shared" si="50"/>
        <v>-577.94917910734</v>
      </c>
      <c r="J340" s="15"/>
      <c r="K340" s="15"/>
    </row>
    <row r="341" spans="1:11" x14ac:dyDescent="0.25">
      <c r="A341" s="31">
        <f t="shared" si="45"/>
        <v>324</v>
      </c>
      <c r="B341" s="32">
        <f t="shared" si="46"/>
        <v>54027</v>
      </c>
      <c r="C341" s="36">
        <f t="shared" si="51"/>
        <v>-577.94917910734</v>
      </c>
      <c r="D341" s="36">
        <f t="shared" si="52"/>
        <v>1.7527760053244379</v>
      </c>
      <c r="E341" s="37">
        <f t="shared" si="47"/>
        <v>0</v>
      </c>
      <c r="F341" s="36">
        <f t="shared" si="48"/>
        <v>1.7527760053244379</v>
      </c>
      <c r="G341" s="36">
        <f t="shared" si="49"/>
        <v>2.7160246371700048</v>
      </c>
      <c r="H341" s="36">
        <f t="shared" si="53"/>
        <v>-0.96324863184556664</v>
      </c>
      <c r="I341" s="36">
        <f t="shared" si="50"/>
        <v>-580.66520374450999</v>
      </c>
      <c r="J341" s="15"/>
      <c r="K341" s="15"/>
    </row>
    <row r="342" spans="1:11" x14ac:dyDescent="0.25">
      <c r="A342" s="31">
        <f t="shared" si="45"/>
        <v>325</v>
      </c>
      <c r="B342" s="32">
        <f t="shared" si="46"/>
        <v>54058</v>
      </c>
      <c r="C342" s="36">
        <f t="shared" si="51"/>
        <v>-580.66520374450999</v>
      </c>
      <c r="D342" s="36">
        <f t="shared" si="52"/>
        <v>1.7527760053244379</v>
      </c>
      <c r="E342" s="37">
        <f t="shared" si="47"/>
        <v>0</v>
      </c>
      <c r="F342" s="36">
        <f t="shared" si="48"/>
        <v>1.7527760053244379</v>
      </c>
      <c r="G342" s="36">
        <f t="shared" si="49"/>
        <v>2.7205513448986212</v>
      </c>
      <c r="H342" s="36">
        <f t="shared" si="53"/>
        <v>-0.96777533957418338</v>
      </c>
      <c r="I342" s="36">
        <f t="shared" si="50"/>
        <v>-583.38575508940858</v>
      </c>
      <c r="J342" s="15"/>
      <c r="K342" s="15"/>
    </row>
    <row r="343" spans="1:11" x14ac:dyDescent="0.25">
      <c r="A343" s="31">
        <f t="shared" si="45"/>
        <v>326</v>
      </c>
      <c r="B343" s="32">
        <f t="shared" si="46"/>
        <v>54089</v>
      </c>
      <c r="C343" s="36">
        <f t="shared" si="51"/>
        <v>-583.38575508940858</v>
      </c>
      <c r="D343" s="36">
        <f t="shared" si="52"/>
        <v>1.7527760053244379</v>
      </c>
      <c r="E343" s="37">
        <f t="shared" si="47"/>
        <v>0</v>
      </c>
      <c r="F343" s="36">
        <f t="shared" si="48"/>
        <v>1.7527760053244379</v>
      </c>
      <c r="G343" s="36">
        <f t="shared" si="49"/>
        <v>2.7250855971401187</v>
      </c>
      <c r="H343" s="36">
        <f t="shared" si="53"/>
        <v>-0.972309591815681</v>
      </c>
      <c r="I343" s="36">
        <f t="shared" si="50"/>
        <v>-586.11084068654873</v>
      </c>
      <c r="J343" s="15"/>
      <c r="K343" s="15"/>
    </row>
    <row r="344" spans="1:11" x14ac:dyDescent="0.25">
      <c r="A344" s="31">
        <f t="shared" si="45"/>
        <v>327</v>
      </c>
      <c r="B344" s="32">
        <f t="shared" si="46"/>
        <v>54118</v>
      </c>
      <c r="C344" s="36">
        <f t="shared" si="51"/>
        <v>-586.11084068654873</v>
      </c>
      <c r="D344" s="36">
        <f t="shared" si="52"/>
        <v>1.7527760053244379</v>
      </c>
      <c r="E344" s="37">
        <f t="shared" si="47"/>
        <v>0</v>
      </c>
      <c r="F344" s="36">
        <f t="shared" si="48"/>
        <v>1.7527760053244379</v>
      </c>
      <c r="G344" s="36">
        <f t="shared" si="49"/>
        <v>2.7296274064686861</v>
      </c>
      <c r="H344" s="36">
        <f t="shared" si="53"/>
        <v>-0.97685140114424795</v>
      </c>
      <c r="I344" s="36">
        <f t="shared" si="50"/>
        <v>-588.84046809301742</v>
      </c>
      <c r="J344" s="15"/>
      <c r="K344" s="15"/>
    </row>
    <row r="345" spans="1:11" x14ac:dyDescent="0.25">
      <c r="A345" s="31">
        <f t="shared" si="45"/>
        <v>328</v>
      </c>
      <c r="B345" s="32">
        <f t="shared" si="46"/>
        <v>54149</v>
      </c>
      <c r="C345" s="36">
        <f t="shared" si="51"/>
        <v>-588.84046809301742</v>
      </c>
      <c r="D345" s="36">
        <f t="shared" si="52"/>
        <v>1.7527760053244379</v>
      </c>
      <c r="E345" s="37">
        <f t="shared" si="47"/>
        <v>0</v>
      </c>
      <c r="F345" s="36">
        <f t="shared" si="48"/>
        <v>1.7527760053244379</v>
      </c>
      <c r="G345" s="36">
        <f t="shared" si="49"/>
        <v>2.734176785479467</v>
      </c>
      <c r="H345" s="36">
        <f t="shared" si="53"/>
        <v>-0.98140078015502896</v>
      </c>
      <c r="I345" s="36">
        <f t="shared" si="50"/>
        <v>-591.57464487849688</v>
      </c>
      <c r="J345" s="15"/>
      <c r="K345" s="15"/>
    </row>
    <row r="346" spans="1:11" x14ac:dyDescent="0.25">
      <c r="A346" s="31">
        <f t="shared" si="45"/>
        <v>329</v>
      </c>
      <c r="B346" s="32">
        <f t="shared" si="46"/>
        <v>54179</v>
      </c>
      <c r="C346" s="36">
        <f t="shared" si="51"/>
        <v>-591.57464487849688</v>
      </c>
      <c r="D346" s="36">
        <f t="shared" si="52"/>
        <v>1.7527760053244379</v>
      </c>
      <c r="E346" s="37">
        <f t="shared" si="47"/>
        <v>0</v>
      </c>
      <c r="F346" s="36">
        <f t="shared" si="48"/>
        <v>1.7527760053244379</v>
      </c>
      <c r="G346" s="36">
        <f t="shared" si="49"/>
        <v>2.7387337467885993</v>
      </c>
      <c r="H346" s="36">
        <f t="shared" si="53"/>
        <v>-0.98595774146416149</v>
      </c>
      <c r="I346" s="36">
        <f t="shared" si="50"/>
        <v>-594.31337862528551</v>
      </c>
      <c r="J346" s="15"/>
      <c r="K346" s="15"/>
    </row>
    <row r="347" spans="1:11" x14ac:dyDescent="0.25">
      <c r="A347" s="31">
        <f t="shared" si="45"/>
        <v>330</v>
      </c>
      <c r="B347" s="32">
        <f t="shared" si="46"/>
        <v>54210</v>
      </c>
      <c r="C347" s="36">
        <f t="shared" si="51"/>
        <v>-594.31337862528551</v>
      </c>
      <c r="D347" s="36">
        <f t="shared" si="52"/>
        <v>1.7527760053244379</v>
      </c>
      <c r="E347" s="37">
        <f t="shared" si="47"/>
        <v>0</v>
      </c>
      <c r="F347" s="36">
        <f t="shared" si="48"/>
        <v>1.7527760053244379</v>
      </c>
      <c r="G347" s="36">
        <f t="shared" si="49"/>
        <v>2.7432983030332472</v>
      </c>
      <c r="H347" s="36">
        <f t="shared" si="53"/>
        <v>-0.99052229770880917</v>
      </c>
      <c r="I347" s="36">
        <f t="shared" si="50"/>
        <v>-597.05667692831878</v>
      </c>
      <c r="J347" s="15"/>
      <c r="K347" s="15"/>
    </row>
    <row r="348" spans="1:11" x14ac:dyDescent="0.25">
      <c r="A348" s="31">
        <f t="shared" si="45"/>
        <v>331</v>
      </c>
      <c r="B348" s="32">
        <f t="shared" si="46"/>
        <v>54240</v>
      </c>
      <c r="C348" s="36">
        <f t="shared" si="51"/>
        <v>-597.05667692831878</v>
      </c>
      <c r="D348" s="36">
        <f t="shared" si="52"/>
        <v>1.7527760053244379</v>
      </c>
      <c r="E348" s="37">
        <f t="shared" si="47"/>
        <v>0</v>
      </c>
      <c r="F348" s="36">
        <f t="shared" si="48"/>
        <v>1.7527760053244379</v>
      </c>
      <c r="G348" s="36">
        <f t="shared" si="49"/>
        <v>2.7478704668716358</v>
      </c>
      <c r="H348" s="36">
        <f t="shared" si="53"/>
        <v>-0.99509446154719805</v>
      </c>
      <c r="I348" s="36">
        <f t="shared" si="50"/>
        <v>-599.80454739519041</v>
      </c>
      <c r="J348" s="15"/>
      <c r="K348" s="15"/>
    </row>
    <row r="349" spans="1:11" x14ac:dyDescent="0.25">
      <c r="A349" s="31">
        <f t="shared" si="45"/>
        <v>332</v>
      </c>
      <c r="B349" s="32">
        <f t="shared" si="46"/>
        <v>54271</v>
      </c>
      <c r="C349" s="36">
        <f t="shared" si="51"/>
        <v>-599.80454739519041</v>
      </c>
      <c r="D349" s="36">
        <f t="shared" si="52"/>
        <v>1.7527760053244379</v>
      </c>
      <c r="E349" s="37">
        <f t="shared" si="47"/>
        <v>0</v>
      </c>
      <c r="F349" s="36">
        <f t="shared" si="48"/>
        <v>1.7527760053244379</v>
      </c>
      <c r="G349" s="36">
        <f t="shared" si="49"/>
        <v>2.7524502509830886</v>
      </c>
      <c r="H349" s="36">
        <f t="shared" si="53"/>
        <v>-0.99967424565865082</v>
      </c>
      <c r="I349" s="36">
        <f t="shared" si="50"/>
        <v>-602.5569976461735</v>
      </c>
      <c r="J349" s="15"/>
      <c r="K349" s="15"/>
    </row>
    <row r="350" spans="1:11" x14ac:dyDescent="0.25">
      <c r="A350" s="31">
        <f t="shared" si="45"/>
        <v>333</v>
      </c>
      <c r="B350" s="32">
        <f t="shared" si="46"/>
        <v>54302</v>
      </c>
      <c r="C350" s="36">
        <f t="shared" si="51"/>
        <v>-602.5569976461735</v>
      </c>
      <c r="D350" s="36">
        <f t="shared" si="52"/>
        <v>1.7527760053244379</v>
      </c>
      <c r="E350" s="37">
        <f t="shared" si="47"/>
        <v>0</v>
      </c>
      <c r="F350" s="36">
        <f t="shared" si="48"/>
        <v>1.7527760053244379</v>
      </c>
      <c r="G350" s="36">
        <f t="shared" si="49"/>
        <v>2.7570376680680604</v>
      </c>
      <c r="H350" s="36">
        <f t="shared" si="53"/>
        <v>-1.0042616627436225</v>
      </c>
      <c r="I350" s="36">
        <f t="shared" si="50"/>
        <v>-605.31403531424155</v>
      </c>
      <c r="J350" s="15"/>
      <c r="K350" s="15"/>
    </row>
    <row r="351" spans="1:11" x14ac:dyDescent="0.25">
      <c r="A351" s="31">
        <f t="shared" si="45"/>
        <v>334</v>
      </c>
      <c r="B351" s="32">
        <f t="shared" si="46"/>
        <v>54332</v>
      </c>
      <c r="C351" s="36">
        <f t="shared" si="51"/>
        <v>-605.31403531424155</v>
      </c>
      <c r="D351" s="36">
        <f t="shared" si="52"/>
        <v>1.7527760053244379</v>
      </c>
      <c r="E351" s="37">
        <f t="shared" si="47"/>
        <v>0</v>
      </c>
      <c r="F351" s="36">
        <f t="shared" si="48"/>
        <v>1.7527760053244379</v>
      </c>
      <c r="G351" s="36">
        <f t="shared" si="49"/>
        <v>2.7616327308481736</v>
      </c>
      <c r="H351" s="36">
        <f t="shared" si="53"/>
        <v>-1.008856725523736</v>
      </c>
      <c r="I351" s="36">
        <f t="shared" si="50"/>
        <v>-608.07566804508974</v>
      </c>
      <c r="J351" s="15"/>
      <c r="K351" s="15"/>
    </row>
    <row r="352" spans="1:11" x14ac:dyDescent="0.25">
      <c r="A352" s="31">
        <f t="shared" si="45"/>
        <v>335</v>
      </c>
      <c r="B352" s="32">
        <f t="shared" si="46"/>
        <v>54363</v>
      </c>
      <c r="C352" s="36">
        <f t="shared" si="51"/>
        <v>-608.07566804508974</v>
      </c>
      <c r="D352" s="36">
        <f t="shared" si="52"/>
        <v>1.7527760053244379</v>
      </c>
      <c r="E352" s="37">
        <f t="shared" si="47"/>
        <v>0</v>
      </c>
      <c r="F352" s="36">
        <f t="shared" si="48"/>
        <v>1.7527760053244379</v>
      </c>
      <c r="G352" s="36">
        <f t="shared" si="49"/>
        <v>2.7662354520662542</v>
      </c>
      <c r="H352" s="36">
        <f t="shared" si="53"/>
        <v>-1.0134594467418163</v>
      </c>
      <c r="I352" s="36">
        <f t="shared" si="50"/>
        <v>-610.84190349715595</v>
      </c>
      <c r="J352" s="15"/>
      <c r="K352" s="15"/>
    </row>
    <row r="353" spans="1:11" x14ac:dyDescent="0.25">
      <c r="A353" s="31">
        <f t="shared" si="45"/>
        <v>336</v>
      </c>
      <c r="B353" s="32">
        <f t="shared" si="46"/>
        <v>54393</v>
      </c>
      <c r="C353" s="36">
        <f t="shared" si="51"/>
        <v>-610.84190349715595</v>
      </c>
      <c r="D353" s="36">
        <f t="shared" si="52"/>
        <v>1.7527760053244379</v>
      </c>
      <c r="E353" s="37">
        <f t="shared" si="47"/>
        <v>0</v>
      </c>
      <c r="F353" s="36">
        <f t="shared" si="48"/>
        <v>1.7527760053244379</v>
      </c>
      <c r="G353" s="36">
        <f t="shared" si="49"/>
        <v>2.7708458444863644</v>
      </c>
      <c r="H353" s="36">
        <f t="shared" si="53"/>
        <v>-1.0180698391619265</v>
      </c>
      <c r="I353" s="36">
        <f t="shared" si="50"/>
        <v>-613.61274934164237</v>
      </c>
      <c r="J353" s="15"/>
      <c r="K353" s="15"/>
    </row>
    <row r="354" spans="1:11" x14ac:dyDescent="0.25">
      <c r="A354" s="31">
        <f t="shared" si="45"/>
        <v>337</v>
      </c>
      <c r="B354" s="32">
        <f t="shared" si="46"/>
        <v>54424</v>
      </c>
      <c r="C354" s="36">
        <f t="shared" si="51"/>
        <v>-613.61274934164237</v>
      </c>
      <c r="D354" s="36">
        <f t="shared" si="52"/>
        <v>1.7527760053244379</v>
      </c>
      <c r="E354" s="37">
        <f t="shared" si="47"/>
        <v>0</v>
      </c>
      <c r="F354" s="36">
        <f t="shared" si="48"/>
        <v>1.7527760053244379</v>
      </c>
      <c r="G354" s="36">
        <f t="shared" si="49"/>
        <v>2.7754639208938419</v>
      </c>
      <c r="H354" s="36">
        <f t="shared" si="53"/>
        <v>-1.022687915569404</v>
      </c>
      <c r="I354" s="36">
        <f t="shared" si="50"/>
        <v>-616.38821326253617</v>
      </c>
      <c r="J354" s="15"/>
      <c r="K354" s="15"/>
    </row>
    <row r="355" spans="1:11" x14ac:dyDescent="0.25">
      <c r="A355" s="31">
        <f t="shared" si="45"/>
        <v>338</v>
      </c>
      <c r="B355" s="32">
        <f t="shared" si="46"/>
        <v>54455</v>
      </c>
      <c r="C355" s="36">
        <f t="shared" si="51"/>
        <v>-616.38821326253617</v>
      </c>
      <c r="D355" s="36">
        <f t="shared" si="52"/>
        <v>1.7527760053244379</v>
      </c>
      <c r="E355" s="37">
        <f t="shared" si="47"/>
        <v>0</v>
      </c>
      <c r="F355" s="36">
        <f t="shared" si="48"/>
        <v>1.7527760053244379</v>
      </c>
      <c r="G355" s="36">
        <f t="shared" si="49"/>
        <v>2.7800896940953317</v>
      </c>
      <c r="H355" s="36">
        <f t="shared" si="53"/>
        <v>-1.0273136887708936</v>
      </c>
      <c r="I355" s="36">
        <f t="shared" si="50"/>
        <v>-619.16830295663146</v>
      </c>
      <c r="J355" s="15"/>
      <c r="K355" s="15"/>
    </row>
    <row r="356" spans="1:11" x14ac:dyDescent="0.25">
      <c r="A356" s="31">
        <f t="shared" si="45"/>
        <v>339</v>
      </c>
      <c r="B356" s="32">
        <f t="shared" si="46"/>
        <v>54483</v>
      </c>
      <c r="C356" s="36">
        <f t="shared" si="51"/>
        <v>-619.16830295663146</v>
      </c>
      <c r="D356" s="36">
        <f t="shared" si="52"/>
        <v>1.7527760053244379</v>
      </c>
      <c r="E356" s="37">
        <f t="shared" si="47"/>
        <v>0</v>
      </c>
      <c r="F356" s="36">
        <f t="shared" si="48"/>
        <v>1.7527760053244379</v>
      </c>
      <c r="G356" s="36">
        <f t="shared" si="49"/>
        <v>2.7847231769188237</v>
      </c>
      <c r="H356" s="36">
        <f t="shared" si="53"/>
        <v>-1.0319471715943858</v>
      </c>
      <c r="I356" s="36">
        <f t="shared" si="50"/>
        <v>-621.95302613355034</v>
      </c>
      <c r="J356" s="15"/>
      <c r="K356" s="15"/>
    </row>
    <row r="357" spans="1:11" x14ac:dyDescent="0.25">
      <c r="A357" s="31">
        <f t="shared" si="45"/>
        <v>340</v>
      </c>
      <c r="B357" s="32">
        <f t="shared" si="46"/>
        <v>54514</v>
      </c>
      <c r="C357" s="36">
        <f t="shared" si="51"/>
        <v>-621.95302613355034</v>
      </c>
      <c r="D357" s="36">
        <f t="shared" si="52"/>
        <v>1.7527760053244379</v>
      </c>
      <c r="E357" s="37">
        <f t="shared" si="47"/>
        <v>0</v>
      </c>
      <c r="F357" s="36">
        <f t="shared" si="48"/>
        <v>1.7527760053244379</v>
      </c>
      <c r="G357" s="36">
        <f t="shared" si="49"/>
        <v>2.7893643822136882</v>
      </c>
      <c r="H357" s="36">
        <f t="shared" si="53"/>
        <v>-1.0365883768892505</v>
      </c>
      <c r="I357" s="36">
        <f t="shared" si="50"/>
        <v>-624.74239051576399</v>
      </c>
      <c r="J357" s="15"/>
      <c r="K357" s="15"/>
    </row>
    <row r="358" spans="1:11" x14ac:dyDescent="0.25">
      <c r="A358" s="31">
        <f t="shared" si="45"/>
        <v>341</v>
      </c>
      <c r="B358" s="32">
        <f t="shared" si="46"/>
        <v>54544</v>
      </c>
      <c r="C358" s="36">
        <f t="shared" si="51"/>
        <v>-624.74239051576399</v>
      </c>
      <c r="D358" s="36">
        <f t="shared" si="52"/>
        <v>1.7527760053244379</v>
      </c>
      <c r="E358" s="37">
        <f t="shared" si="47"/>
        <v>0</v>
      </c>
      <c r="F358" s="36">
        <f t="shared" si="48"/>
        <v>1.7527760053244379</v>
      </c>
      <c r="G358" s="36">
        <f t="shared" si="49"/>
        <v>2.7940133228507111</v>
      </c>
      <c r="H358" s="36">
        <f t="shared" si="53"/>
        <v>-1.0412373175262732</v>
      </c>
      <c r="I358" s="36">
        <f t="shared" si="50"/>
        <v>-627.53640383861466</v>
      </c>
      <c r="J358" s="15"/>
      <c r="K358" s="15"/>
    </row>
    <row r="359" spans="1:11" x14ac:dyDescent="0.25">
      <c r="A359" s="31">
        <f t="shared" si="45"/>
        <v>342</v>
      </c>
      <c r="B359" s="32">
        <f t="shared" si="46"/>
        <v>54575</v>
      </c>
      <c r="C359" s="36">
        <f t="shared" si="51"/>
        <v>-627.53640383861466</v>
      </c>
      <c r="D359" s="36">
        <f t="shared" si="52"/>
        <v>1.7527760053244379</v>
      </c>
      <c r="E359" s="37">
        <f t="shared" si="47"/>
        <v>0</v>
      </c>
      <c r="F359" s="36">
        <f t="shared" si="48"/>
        <v>1.7527760053244379</v>
      </c>
      <c r="G359" s="36">
        <f t="shared" si="49"/>
        <v>2.798670011722129</v>
      </c>
      <c r="H359" s="36">
        <f t="shared" si="53"/>
        <v>-1.0458940063976911</v>
      </c>
      <c r="I359" s="36">
        <f t="shared" si="50"/>
        <v>-630.33507385033681</v>
      </c>
      <c r="J359" s="15"/>
      <c r="K359" s="15"/>
    </row>
    <row r="360" spans="1:11" x14ac:dyDescent="0.25">
      <c r="A360" s="31">
        <f t="shared" si="45"/>
        <v>343</v>
      </c>
      <c r="B360" s="32">
        <f t="shared" si="46"/>
        <v>54605</v>
      </c>
      <c r="C360" s="36">
        <f t="shared" si="51"/>
        <v>-630.33507385033681</v>
      </c>
      <c r="D360" s="36">
        <f t="shared" si="52"/>
        <v>1.7527760053244379</v>
      </c>
      <c r="E360" s="37">
        <f t="shared" si="47"/>
        <v>0</v>
      </c>
      <c r="F360" s="36">
        <f t="shared" si="48"/>
        <v>1.7527760053244379</v>
      </c>
      <c r="G360" s="36">
        <f t="shared" si="49"/>
        <v>2.8033344617416658</v>
      </c>
      <c r="H360" s="36">
        <f t="shared" si="53"/>
        <v>-1.0505584564172281</v>
      </c>
      <c r="I360" s="36">
        <f t="shared" si="50"/>
        <v>-633.13840831207847</v>
      </c>
      <c r="J360" s="15"/>
      <c r="K360" s="15"/>
    </row>
    <row r="361" spans="1:11" x14ac:dyDescent="0.25">
      <c r="A361" s="31">
        <f t="shared" si="45"/>
        <v>344</v>
      </c>
      <c r="B361" s="32">
        <f t="shared" si="46"/>
        <v>54636</v>
      </c>
      <c r="C361" s="36">
        <f t="shared" si="51"/>
        <v>-633.13840831207847</v>
      </c>
      <c r="D361" s="36">
        <f t="shared" si="52"/>
        <v>1.7527760053244379</v>
      </c>
      <c r="E361" s="37">
        <f t="shared" si="47"/>
        <v>0</v>
      </c>
      <c r="F361" s="36">
        <f t="shared" si="48"/>
        <v>1.7527760053244379</v>
      </c>
      <c r="G361" s="36">
        <f t="shared" si="49"/>
        <v>2.8080066858445685</v>
      </c>
      <c r="H361" s="36">
        <f t="shared" si="53"/>
        <v>-1.0552306805201308</v>
      </c>
      <c r="I361" s="36">
        <f t="shared" si="50"/>
        <v>-635.94641499792306</v>
      </c>
      <c r="J361" s="15"/>
      <c r="K361" s="15"/>
    </row>
    <row r="362" spans="1:11" x14ac:dyDescent="0.25">
      <c r="A362" s="31">
        <f t="shared" si="45"/>
        <v>345</v>
      </c>
      <c r="B362" s="32">
        <f t="shared" si="46"/>
        <v>54667</v>
      </c>
      <c r="C362" s="36">
        <f t="shared" si="51"/>
        <v>-635.94641499792306</v>
      </c>
      <c r="D362" s="36">
        <f t="shared" si="52"/>
        <v>1.7527760053244379</v>
      </c>
      <c r="E362" s="37">
        <f t="shared" si="47"/>
        <v>0</v>
      </c>
      <c r="F362" s="36">
        <f t="shared" si="48"/>
        <v>1.7527760053244379</v>
      </c>
      <c r="G362" s="36">
        <f t="shared" si="49"/>
        <v>2.812686696987643</v>
      </c>
      <c r="H362" s="36">
        <f t="shared" si="53"/>
        <v>-1.0599106916632051</v>
      </c>
      <c r="I362" s="36">
        <f t="shared" si="50"/>
        <v>-638.75910169491067</v>
      </c>
      <c r="J362" s="15"/>
      <c r="K362" s="15"/>
    </row>
    <row r="363" spans="1:11" x14ac:dyDescent="0.25">
      <c r="A363" s="31">
        <f t="shared" si="45"/>
        <v>346</v>
      </c>
      <c r="B363" s="32">
        <f t="shared" si="46"/>
        <v>54697</v>
      </c>
      <c r="C363" s="36">
        <f t="shared" si="51"/>
        <v>-638.75910169491067</v>
      </c>
      <c r="D363" s="36">
        <f t="shared" si="52"/>
        <v>1.7527760053244379</v>
      </c>
      <c r="E363" s="37">
        <f t="shared" si="47"/>
        <v>0</v>
      </c>
      <c r="F363" s="36">
        <f t="shared" si="48"/>
        <v>1.7527760053244379</v>
      </c>
      <c r="G363" s="36">
        <f t="shared" si="49"/>
        <v>2.8173745081492889</v>
      </c>
      <c r="H363" s="36">
        <f t="shared" si="53"/>
        <v>-1.064598502824851</v>
      </c>
      <c r="I363" s="36">
        <f t="shared" si="50"/>
        <v>-641.57647620306</v>
      </c>
      <c r="J363" s="15"/>
      <c r="K363" s="15"/>
    </row>
    <row r="364" spans="1:11" x14ac:dyDescent="0.25">
      <c r="A364" s="31">
        <f t="shared" si="45"/>
        <v>347</v>
      </c>
      <c r="B364" s="32">
        <f t="shared" si="46"/>
        <v>54728</v>
      </c>
      <c r="C364" s="36">
        <f t="shared" si="51"/>
        <v>-641.57647620306</v>
      </c>
      <c r="D364" s="36">
        <f t="shared" si="52"/>
        <v>1.7527760053244379</v>
      </c>
      <c r="E364" s="37">
        <f t="shared" si="47"/>
        <v>0</v>
      </c>
      <c r="F364" s="36">
        <f t="shared" si="48"/>
        <v>1.7527760053244379</v>
      </c>
      <c r="G364" s="36">
        <f t="shared" si="49"/>
        <v>2.8220701323295376</v>
      </c>
      <c r="H364" s="36">
        <f t="shared" si="53"/>
        <v>-1.0692941270051</v>
      </c>
      <c r="I364" s="36">
        <f t="shared" si="50"/>
        <v>-644.39854633538948</v>
      </c>
      <c r="J364" s="15"/>
      <c r="K364" s="15"/>
    </row>
    <row r="365" spans="1:11" x14ac:dyDescent="0.25">
      <c r="A365" s="31">
        <f t="shared" si="45"/>
        <v>348</v>
      </c>
      <c r="B365" s="32">
        <f t="shared" si="46"/>
        <v>54758</v>
      </c>
      <c r="C365" s="36">
        <f t="shared" si="51"/>
        <v>-644.39854633538948</v>
      </c>
      <c r="D365" s="36">
        <f t="shared" si="52"/>
        <v>1.7527760053244379</v>
      </c>
      <c r="E365" s="37">
        <f t="shared" si="47"/>
        <v>0</v>
      </c>
      <c r="F365" s="36">
        <f t="shared" si="48"/>
        <v>1.7527760053244379</v>
      </c>
      <c r="G365" s="36">
        <f t="shared" si="49"/>
        <v>2.826773582550087</v>
      </c>
      <c r="H365" s="36">
        <f t="shared" si="53"/>
        <v>-1.0739975772256491</v>
      </c>
      <c r="I365" s="36">
        <f t="shared" si="50"/>
        <v>-647.2253199179396</v>
      </c>
      <c r="J365" s="15"/>
      <c r="K365" s="15"/>
    </row>
    <row r="366" spans="1:11" x14ac:dyDescent="0.25">
      <c r="A366" s="31">
        <f t="shared" si="45"/>
        <v>349</v>
      </c>
      <c r="B366" s="32">
        <f t="shared" si="46"/>
        <v>54789</v>
      </c>
      <c r="C366" s="36">
        <f t="shared" si="51"/>
        <v>-647.2253199179396</v>
      </c>
      <c r="D366" s="36">
        <f t="shared" si="52"/>
        <v>1.7527760053244379</v>
      </c>
      <c r="E366" s="37">
        <f t="shared" si="47"/>
        <v>0</v>
      </c>
      <c r="F366" s="36">
        <f t="shared" si="48"/>
        <v>1.7527760053244379</v>
      </c>
      <c r="G366" s="36">
        <f t="shared" si="49"/>
        <v>2.8314848718543373</v>
      </c>
      <c r="H366" s="36">
        <f t="shared" si="53"/>
        <v>-1.0787088665298994</v>
      </c>
      <c r="I366" s="36">
        <f t="shared" si="50"/>
        <v>-650.05680478979389</v>
      </c>
      <c r="J366" s="15"/>
      <c r="K366" s="15"/>
    </row>
    <row r="367" spans="1:11" x14ac:dyDescent="0.25">
      <c r="A367" s="31">
        <f t="shared" si="45"/>
        <v>350</v>
      </c>
      <c r="B367" s="32">
        <f t="shared" si="46"/>
        <v>54820</v>
      </c>
      <c r="C367" s="36">
        <f t="shared" si="51"/>
        <v>-650.05680478979389</v>
      </c>
      <c r="D367" s="36">
        <f t="shared" si="52"/>
        <v>1.7527760053244379</v>
      </c>
      <c r="E367" s="37">
        <f t="shared" si="47"/>
        <v>0</v>
      </c>
      <c r="F367" s="36">
        <f t="shared" si="48"/>
        <v>1.7527760053244379</v>
      </c>
      <c r="G367" s="36">
        <f t="shared" si="49"/>
        <v>2.8362040133074276</v>
      </c>
      <c r="H367" s="36">
        <f t="shared" si="53"/>
        <v>-1.0834280079829899</v>
      </c>
      <c r="I367" s="36">
        <f t="shared" si="50"/>
        <v>-652.89300880310134</v>
      </c>
      <c r="J367" s="15"/>
      <c r="K367" s="15"/>
    </row>
    <row r="368" spans="1:11" x14ac:dyDescent="0.25">
      <c r="A368" s="31">
        <f t="shared" si="45"/>
        <v>351</v>
      </c>
      <c r="B368" s="32">
        <f t="shared" si="46"/>
        <v>54848</v>
      </c>
      <c r="C368" s="36">
        <f t="shared" si="51"/>
        <v>-652.89300880310134</v>
      </c>
      <c r="D368" s="36">
        <f t="shared" si="52"/>
        <v>1.7527760053244379</v>
      </c>
      <c r="E368" s="37">
        <f t="shared" si="47"/>
        <v>0</v>
      </c>
      <c r="F368" s="36">
        <f t="shared" si="48"/>
        <v>1.7527760053244379</v>
      </c>
      <c r="G368" s="36">
        <f t="shared" si="49"/>
        <v>2.8409310199962734</v>
      </c>
      <c r="H368" s="36">
        <f t="shared" si="53"/>
        <v>-1.0881550146718355</v>
      </c>
      <c r="I368" s="36">
        <f t="shared" si="50"/>
        <v>-655.73393982309756</v>
      </c>
      <c r="J368" s="15"/>
      <c r="K368" s="15"/>
    </row>
    <row r="369" spans="1:11" x14ac:dyDescent="0.25">
      <c r="A369" s="31">
        <f t="shared" si="45"/>
        <v>352</v>
      </c>
      <c r="B369" s="32">
        <f t="shared" si="46"/>
        <v>54879</v>
      </c>
      <c r="C369" s="36">
        <f t="shared" si="51"/>
        <v>-655.73393982309756</v>
      </c>
      <c r="D369" s="36">
        <f t="shared" si="52"/>
        <v>1.7527760053244379</v>
      </c>
      <c r="E369" s="37">
        <f t="shared" si="47"/>
        <v>0</v>
      </c>
      <c r="F369" s="36">
        <f t="shared" si="48"/>
        <v>1.7527760053244379</v>
      </c>
      <c r="G369" s="36">
        <f t="shared" si="49"/>
        <v>2.8456659050296005</v>
      </c>
      <c r="H369" s="36">
        <f t="shared" si="53"/>
        <v>-1.0928898997051626</v>
      </c>
      <c r="I369" s="36">
        <f t="shared" si="50"/>
        <v>-658.57960572812715</v>
      </c>
      <c r="J369" s="15"/>
      <c r="K369" s="15"/>
    </row>
    <row r="370" spans="1:11" x14ac:dyDescent="0.25">
      <c r="A370" s="31">
        <f t="shared" si="45"/>
        <v>353</v>
      </c>
      <c r="B370" s="32">
        <f t="shared" si="46"/>
        <v>54909</v>
      </c>
      <c r="C370" s="36">
        <f t="shared" si="51"/>
        <v>-658.57960572812715</v>
      </c>
      <c r="D370" s="36">
        <f t="shared" si="52"/>
        <v>1.7527760053244379</v>
      </c>
      <c r="E370" s="37">
        <f t="shared" si="47"/>
        <v>0</v>
      </c>
      <c r="F370" s="36">
        <f t="shared" si="48"/>
        <v>1.7527760053244379</v>
      </c>
      <c r="G370" s="36">
        <f t="shared" si="49"/>
        <v>2.8504086815379832</v>
      </c>
      <c r="H370" s="36">
        <f t="shared" si="53"/>
        <v>-1.0976326762135453</v>
      </c>
      <c r="I370" s="36">
        <f t="shared" si="50"/>
        <v>-661.43001440966509</v>
      </c>
      <c r="J370" s="15"/>
      <c r="K370" s="15"/>
    </row>
    <row r="371" spans="1:11" x14ac:dyDescent="0.25">
      <c r="A371" s="31">
        <f t="shared" si="45"/>
        <v>354</v>
      </c>
      <c r="B371" s="32">
        <f t="shared" si="46"/>
        <v>54940</v>
      </c>
      <c r="C371" s="36">
        <f t="shared" si="51"/>
        <v>-661.43001440966509</v>
      </c>
      <c r="D371" s="36">
        <f t="shared" si="52"/>
        <v>1.7527760053244379</v>
      </c>
      <c r="E371" s="37">
        <f t="shared" si="47"/>
        <v>0</v>
      </c>
      <c r="F371" s="36">
        <f t="shared" si="48"/>
        <v>1.7527760053244379</v>
      </c>
      <c r="G371" s="36">
        <f t="shared" si="49"/>
        <v>2.8551593626738798</v>
      </c>
      <c r="H371" s="36">
        <f t="shared" si="53"/>
        <v>-1.1023833573494419</v>
      </c>
      <c r="I371" s="36">
        <f t="shared" si="50"/>
        <v>-664.28517377233902</v>
      </c>
      <c r="J371" s="15"/>
      <c r="K371" s="15"/>
    </row>
    <row r="372" spans="1:11" hidden="1" x14ac:dyDescent="0.25">
      <c r="A372" s="31">
        <f t="shared" si="45"/>
        <v>355</v>
      </c>
      <c r="B372" s="32">
        <f t="shared" si="46"/>
        <v>54970</v>
      </c>
      <c r="C372" s="36">
        <f t="shared" si="51"/>
        <v>-664.28517377233902</v>
      </c>
      <c r="D372" s="36">
        <f t="shared" si="52"/>
        <v>1.7527760053244379</v>
      </c>
      <c r="E372" s="37">
        <f t="shared" si="47"/>
        <v>0</v>
      </c>
      <c r="F372" s="36">
        <f t="shared" si="48"/>
        <v>1.7527760053244379</v>
      </c>
      <c r="G372" s="36">
        <f t="shared" si="49"/>
        <v>2.8599179616116697</v>
      </c>
      <c r="H372" s="36">
        <f t="shared" si="53"/>
        <v>-1.1071419562872318</v>
      </c>
      <c r="I372" s="36">
        <f t="shared" si="50"/>
        <v>-667.14509173395072</v>
      </c>
      <c r="J372" s="15"/>
      <c r="K372" s="15"/>
    </row>
    <row r="373" spans="1:11" hidden="1" x14ac:dyDescent="0.25">
      <c r="A373" s="31">
        <f t="shared" si="45"/>
        <v>356</v>
      </c>
      <c r="B373" s="32">
        <f t="shared" si="46"/>
        <v>55001</v>
      </c>
      <c r="C373" s="36">
        <f t="shared" si="51"/>
        <v>-667.14509173395072</v>
      </c>
      <c r="D373" s="36">
        <f t="shared" si="52"/>
        <v>1.7527760053244379</v>
      </c>
      <c r="E373" s="37">
        <f t="shared" si="47"/>
        <v>0</v>
      </c>
      <c r="F373" s="36">
        <f t="shared" si="48"/>
        <v>1.7527760053244379</v>
      </c>
      <c r="G373" s="36">
        <f t="shared" si="49"/>
        <v>2.8646844915476892</v>
      </c>
      <c r="H373" s="36">
        <f t="shared" si="53"/>
        <v>-1.1119084862232513</v>
      </c>
      <c r="I373" s="36">
        <f t="shared" si="50"/>
        <v>-670.0097762254984</v>
      </c>
      <c r="J373" s="15"/>
      <c r="K373" s="15"/>
    </row>
    <row r="374" spans="1:11" x14ac:dyDescent="0.25">
      <c r="A374" s="31">
        <f t="shared" si="45"/>
        <v>357</v>
      </c>
      <c r="B374" s="32">
        <f t="shared" si="46"/>
        <v>55032</v>
      </c>
      <c r="C374" s="36">
        <f t="shared" si="51"/>
        <v>-670.0097762254984</v>
      </c>
      <c r="D374" s="36">
        <f t="shared" si="52"/>
        <v>1.7527760053244379</v>
      </c>
      <c r="E374" s="37">
        <f t="shared" si="47"/>
        <v>0</v>
      </c>
      <c r="F374" s="36">
        <f t="shared" si="48"/>
        <v>1.7527760053244379</v>
      </c>
      <c r="G374" s="36">
        <f t="shared" si="49"/>
        <v>2.8694589657002685</v>
      </c>
      <c r="H374" s="36">
        <f t="shared" si="53"/>
        <v>-1.1166829603758306</v>
      </c>
      <c r="I374" s="36">
        <f t="shared" si="50"/>
        <v>-672.87923519119863</v>
      </c>
      <c r="J374" s="15"/>
      <c r="K374" s="15"/>
    </row>
    <row r="375" spans="1:11" x14ac:dyDescent="0.25">
      <c r="A375" s="31">
        <f t="shared" si="45"/>
        <v>358</v>
      </c>
      <c r="B375" s="32">
        <f t="shared" si="46"/>
        <v>55062</v>
      </c>
      <c r="C375" s="36">
        <f t="shared" si="51"/>
        <v>-672.87923519119863</v>
      </c>
      <c r="D375" s="36">
        <f t="shared" si="52"/>
        <v>1.7527760053244379</v>
      </c>
      <c r="E375" s="37">
        <f t="shared" si="47"/>
        <v>0</v>
      </c>
      <c r="F375" s="36">
        <f t="shared" si="48"/>
        <v>1.7527760053244379</v>
      </c>
      <c r="G375" s="36">
        <f t="shared" si="49"/>
        <v>2.8742413973097687</v>
      </c>
      <c r="H375" s="36">
        <f t="shared" si="53"/>
        <v>-1.121465391985331</v>
      </c>
      <c r="I375" s="36">
        <f t="shared" si="50"/>
        <v>-675.75347658850842</v>
      </c>
      <c r="J375" s="15"/>
      <c r="K375" s="15"/>
    </row>
    <row r="376" spans="1:11" hidden="1" x14ac:dyDescent="0.25">
      <c r="A376" s="31">
        <f t="shared" si="45"/>
        <v>359</v>
      </c>
      <c r="B376" s="32">
        <f t="shared" si="46"/>
        <v>55093</v>
      </c>
      <c r="C376" s="36">
        <f t="shared" si="51"/>
        <v>-675.75347658850842</v>
      </c>
      <c r="D376" s="36">
        <f t="shared" si="52"/>
        <v>1.7527760053244379</v>
      </c>
      <c r="E376" s="37">
        <f t="shared" si="47"/>
        <v>0</v>
      </c>
      <c r="F376" s="36">
        <f t="shared" si="48"/>
        <v>1.7527760053244379</v>
      </c>
      <c r="G376" s="36">
        <f t="shared" si="49"/>
        <v>2.8790317996386188</v>
      </c>
      <c r="H376" s="36">
        <f t="shared" si="53"/>
        <v>-1.1262557943141807</v>
      </c>
      <c r="I376" s="36">
        <f t="shared" si="50"/>
        <v>-678.63250838814702</v>
      </c>
      <c r="J376" s="15"/>
      <c r="K376" s="15"/>
    </row>
    <row r="377" spans="1:11" hidden="1" x14ac:dyDescent="0.25">
      <c r="A377" s="31">
        <f t="shared" si="45"/>
        <v>360</v>
      </c>
      <c r="B377" s="32">
        <f t="shared" si="46"/>
        <v>55123</v>
      </c>
      <c r="C377" s="36">
        <f t="shared" si="51"/>
        <v>-678.63250838814702</v>
      </c>
      <c r="D377" s="36">
        <f t="shared" si="52"/>
        <v>1.7527760053244379</v>
      </c>
      <c r="E377" s="37">
        <f t="shared" si="47"/>
        <v>0</v>
      </c>
      <c r="F377" s="36">
        <f t="shared" si="48"/>
        <v>1.7527760053244379</v>
      </c>
      <c r="G377" s="36">
        <f t="shared" si="49"/>
        <v>2.8838301859713495</v>
      </c>
      <c r="H377" s="36">
        <f t="shared" si="53"/>
        <v>-1.1310541806469117</v>
      </c>
      <c r="I377" s="36">
        <f t="shared" si="50"/>
        <v>-681.51633857411832</v>
      </c>
      <c r="J377" s="15"/>
      <c r="K377" s="15"/>
    </row>
    <row r="378" spans="1:11" x14ac:dyDescent="0.25">
      <c r="A378"/>
      <c r="B378"/>
      <c r="C378"/>
      <c r="D378"/>
      <c r="E378"/>
      <c r="F378"/>
      <c r="G378"/>
      <c r="H378"/>
      <c r="I378"/>
      <c r="J378" s="9"/>
    </row>
    <row r="379" spans="1:11" x14ac:dyDescent="0.25">
      <c r="J379" s="9"/>
    </row>
    <row r="380" spans="1:11" x14ac:dyDescent="0.25">
      <c r="J380" s="9"/>
    </row>
    <row r="381" spans="1:11" x14ac:dyDescent="0.25">
      <c r="J381" s="9"/>
    </row>
    <row r="382" spans="1:11" x14ac:dyDescent="0.25">
      <c r="J382" s="9"/>
    </row>
    <row r="383" spans="1:11" x14ac:dyDescent="0.25">
      <c r="J383" s="9"/>
    </row>
    <row r="384" spans="1:11" x14ac:dyDescent="0.25">
      <c r="J384" s="9"/>
    </row>
    <row r="385" spans="10:10" x14ac:dyDescent="0.25">
      <c r="J385" s="9"/>
    </row>
    <row r="386" spans="10:10" x14ac:dyDescent="0.25">
      <c r="J386" s="9"/>
    </row>
    <row r="387" spans="10:10" x14ac:dyDescent="0.25">
      <c r="J387" s="9"/>
    </row>
    <row r="388" spans="10:10" x14ac:dyDescent="0.25">
      <c r="J388" s="9"/>
    </row>
    <row r="389" spans="10:10" x14ac:dyDescent="0.25">
      <c r="J389" s="9"/>
    </row>
    <row r="390" spans="10:10" x14ac:dyDescent="0.25">
      <c r="J390" s="9"/>
    </row>
    <row r="391" spans="10:10" x14ac:dyDescent="0.25">
      <c r="J391" s="9"/>
    </row>
    <row r="392" spans="10:10" x14ac:dyDescent="0.25">
      <c r="J392" s="9"/>
    </row>
    <row r="393" spans="10:10" x14ac:dyDescent="0.25">
      <c r="J393" s="9"/>
    </row>
    <row r="394" spans="10:10" x14ac:dyDescent="0.25">
      <c r="J394" s="9"/>
    </row>
    <row r="395" spans="10:10" x14ac:dyDescent="0.25">
      <c r="J395" s="9"/>
    </row>
    <row r="396" spans="10:10" x14ac:dyDescent="0.25">
      <c r="J396" s="9"/>
    </row>
    <row r="397" spans="10:10" x14ac:dyDescent="0.25">
      <c r="J397" s="9"/>
    </row>
    <row r="398" spans="10:10" x14ac:dyDescent="0.25">
      <c r="J398" s="9"/>
    </row>
    <row r="399" spans="10:10" x14ac:dyDescent="0.25">
      <c r="J399" s="9"/>
    </row>
    <row r="400" spans="10:10" x14ac:dyDescent="0.25">
      <c r="J400" s="9"/>
    </row>
    <row r="401" spans="10:10" x14ac:dyDescent="0.25">
      <c r="J401" s="9"/>
    </row>
    <row r="402" spans="10:10" x14ac:dyDescent="0.25">
      <c r="J402" s="9"/>
    </row>
  </sheetData>
  <autoFilter ref="A17:I377" xr:uid="{97DDE0B5-B42E-4A0C-B6F4-61C3A931E95A}">
    <filterColumn colId="7">
      <filters>
        <filter val="€ 0,00"/>
        <filter val="€ 0,01"/>
        <filter val="-€ 0,01"/>
        <filter val="€ 0,02"/>
        <filter val="-€ 0,02"/>
        <filter val="€ 0,03"/>
        <filter val="-€ 0,03"/>
        <filter val="€ 0,04"/>
        <filter val="-€ 0,04"/>
        <filter val="€ 0,05"/>
        <filter val="-€ 0,05"/>
        <filter val="€ 0,06"/>
        <filter val="-€ 0,06"/>
        <filter val="€ 0,07"/>
        <filter val="-€ 0,07"/>
        <filter val="€ 0,08"/>
        <filter val="-€ 0,08"/>
        <filter val="€ 0,09"/>
        <filter val="-€ 0,09"/>
        <filter val="€ 0,10"/>
        <filter val="-€ 0,10"/>
        <filter val="€ 0,11"/>
        <filter val="-€ 0,11"/>
        <filter val="€ 0,12"/>
        <filter val="-€ 0,12"/>
        <filter val="€ 0,13"/>
        <filter val="-€ 0,13"/>
        <filter val="€ 0,14"/>
        <filter val="-€ 0,14"/>
        <filter val="€ 0,15"/>
        <filter val="-€ 0,15"/>
        <filter val="€ 0,16"/>
        <filter val="-€ 0,16"/>
        <filter val="€ 0,17"/>
        <filter val="-€ 0,17"/>
        <filter val="-€ 0,18"/>
        <filter val="-€ 0,19"/>
        <filter val="-€ 0,20"/>
        <filter val="-€ 0,21"/>
        <filter val="-€ 0,22"/>
        <filter val="-€ 0,23"/>
        <filter val="-€ 0,24"/>
        <filter val="-€ 0,25"/>
        <filter val="-€ 0,26"/>
        <filter val="-€ 0,27"/>
        <filter val="-€ 0,28"/>
        <filter val="-€ 0,29"/>
        <filter val="-€ 0,30"/>
        <filter val="-€ 0,31"/>
        <filter val="-€ 0,32"/>
        <filter val="-€ 0,33"/>
        <filter val="-€ 0,34"/>
        <filter val="-€ 0,35"/>
        <filter val="-€ 0,36"/>
        <filter val="-€ 0,37"/>
        <filter val="-€ 0,38"/>
        <filter val="-€ 0,39"/>
        <filter val="-€ 0,40"/>
        <filter val="-€ 0,41"/>
        <filter val="-€ 0,42"/>
        <filter val="-€ 0,43"/>
        <filter val="-€ 0,44"/>
        <filter val="-€ 0,45"/>
        <filter val="-€ 0,46"/>
        <filter val="-€ 0,47"/>
        <filter val="-€ 0,48"/>
        <filter val="-€ 0,49"/>
        <filter val="-€ 0,50"/>
        <filter val="-€ 0,51"/>
        <filter val="-€ 0,52"/>
        <filter val="-€ 0,53"/>
        <filter val="-€ 0,54"/>
        <filter val="-€ 0,55"/>
        <filter val="-€ 0,56"/>
        <filter val="-€ 0,57"/>
        <filter val="-€ 0,58"/>
        <filter val="-€ 0,59"/>
        <filter val="-€ 0,60"/>
        <filter val="-€ 0,61"/>
        <filter val="-€ 0,62"/>
        <filter val="-€ 0,63"/>
        <filter val="-€ 0,64"/>
        <filter val="-€ 0,65"/>
        <filter val="-€ 0,66"/>
        <filter val="-€ 0,67"/>
        <filter val="-€ 0,68"/>
        <filter val="-€ 0,69"/>
        <filter val="-€ 0,70"/>
        <filter val="-€ 0,71"/>
        <filter val="-€ 0,72"/>
        <filter val="-€ 0,73"/>
        <filter val="-€ 0,74"/>
        <filter val="-€ 0,75"/>
        <filter val="-€ 0,76"/>
        <filter val="-€ 0,77"/>
        <filter val="-€ 0,78"/>
        <filter val="-€ 0,79"/>
        <filter val="-€ 0,80"/>
        <filter val="-€ 0,81"/>
        <filter val="-€ 0,82"/>
        <filter val="-€ 0,83"/>
        <filter val="-€ 0,84"/>
        <filter val="-€ 0,85"/>
        <filter val="-€ 0,86"/>
        <filter val="-€ 0,87"/>
        <filter val="-€ 0,88"/>
        <filter val="-€ 0,89"/>
        <filter val="-€ 0,90"/>
        <filter val="-€ 0,91"/>
        <filter val="-€ 0,92"/>
        <filter val="-€ 0,93"/>
        <filter val="-€ 0,94"/>
        <filter val="-€ 0,95"/>
        <filter val="-€ 0,96"/>
        <filter val="-€ 0,97"/>
        <filter val="-€ 0,98"/>
        <filter val="-€ 0,99"/>
        <filter val="-€ 1,00"/>
        <filter val="-€ 1,01"/>
        <filter val="-€ 1,02"/>
        <filter val="-€ 1,03"/>
        <filter val="-€ 1,04"/>
        <filter val="-€ 1,05"/>
        <filter val="-€ 1,06"/>
        <filter val="-€ 1,07"/>
        <filter val="-€ 1,08"/>
        <filter val="-€ 1,09"/>
        <filter val="-€ 1,10"/>
        <filter val="-€ 1,12"/>
      </filters>
    </filterColumn>
  </autoFilter>
  <mergeCells count="2">
    <mergeCell ref="F8:I8"/>
    <mergeCell ref="F9:I9"/>
  </mergeCells>
  <phoneticPr fontId="0" type="noConversion"/>
  <conditionalFormatting sqref="A18:I377">
    <cfRule type="expression" dxfId="1" priority="1" stopIfTrue="1">
      <formula>IF(ROW(A18)&gt;Last_Row,TRUE, FALSE)</formula>
    </cfRule>
    <cfRule type="expression" dxfId="0" priority="2" stopIfTrue="1">
      <formula>IF(ROW(A18)=Last_Row,TRUE, FALSE)</formula>
    </cfRule>
  </conditionalFormatting>
  <pageMargins left="0.78740157499999996" right="0.5" top="0.5" bottom="0.5" header="0.5" footer="0.5"/>
  <pageSetup paperSize="9" scale="8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C0E67EC-839F-415C-8B1E-83D68738921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73B155-DD6C-4DA2-ABF6-F5216A2A8032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21</vt:i4>
      </vt:variant>
    </vt:vector>
  </HeadingPairs>
  <TitlesOfParts>
    <vt:vector size="22" baseType="lpstr">
      <vt:lpstr>Tilgungstabelle</vt:lpstr>
      <vt:lpstr>Beg_Bal</vt:lpstr>
      <vt:lpstr>Data</vt:lpstr>
      <vt:lpstr>End_Bal</vt:lpstr>
      <vt:lpstr>Extra_Pay</vt:lpstr>
      <vt:lpstr>Full_Print</vt:lpstr>
      <vt:lpstr>Int</vt:lpstr>
      <vt:lpstr>Interest_Rate</vt:lpstr>
      <vt:lpstr>Loan_Amount</vt:lpstr>
      <vt:lpstr>Loan_Start</vt:lpstr>
      <vt:lpstr>Loan_Years</vt:lpstr>
      <vt:lpstr>Tilgungstabelle!Nyomtatási_cím</vt:lpstr>
      <vt:lpstr>Tilgungstabelle!Nyomtatási_terület</vt:lpstr>
      <vt:lpstr>Pay_Date</vt:lpstr>
      <vt:lpstr>Pay_Num</vt:lpstr>
      <vt:lpstr>Princ</vt:lpstr>
      <vt:lpstr>Sched_Pay</vt:lpstr>
      <vt:lpstr>Scheduled_Extra_Payments</vt:lpstr>
      <vt:lpstr>Scheduled_Interest_Rate</vt:lpstr>
      <vt:lpstr>Scheduled_Monthly_Payment</vt:lpstr>
      <vt:lpstr>Total_Interest</vt:lpstr>
      <vt:lpstr>Total_Pay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Kelemen Gábor 2</cp:lastModifiedBy>
  <cp:lastPrinted>2001-04-30T12:53:57Z</cp:lastPrinted>
  <dcterms:created xsi:type="dcterms:W3CDTF">2000-08-25T00:46:01Z</dcterms:created>
  <dcterms:modified xsi:type="dcterms:W3CDTF">2021-03-23T10:35:12Z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TC010430219990</vt:lpwstr>
  </property>
</Properties>
</file>