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charts/chart30.xml" ContentType="application/vnd.openxmlformats-officedocument.drawingml.chart+xml"/>
  <Override PartName="/xl/charts/chart29.xml" ContentType="application/vnd.openxmlformats-officedocument.drawingml.chart+xml"/>
  <Override PartName="/xl/charts/chart31.xml" ContentType="application/vnd.openxmlformats-officedocument.drawingml.chart+xml"/>
  <Override PartName="/xl/charts/chart25.xml" ContentType="application/vnd.openxmlformats-officedocument.drawingml.chart+xml"/>
  <Override PartName="/xl/charts/chart3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35.xml" ContentType="application/vnd.openxmlformats-officedocument.drawingml.chart+xml"/>
  <Override PartName="/xl/charts/chart28.xml" ContentType="application/vnd.openxmlformats-officedocument.drawingml.chart+xml"/>
  <Override PartName="/xl/charts/chart34.xml" ContentType="application/vnd.openxmlformats-officedocument.drawingml.chart+xml"/>
  <Override PartName="/xl/charts/chart27.xml" ContentType="application/vnd.openxmlformats-officedocument.drawingml.chart+xml"/>
  <Override PartName="/xl/charts/chart33.xml" ContentType="application/vnd.openxmlformats-officedocument.drawingml.chart+xml"/>
  <Override PartName="/xl/charts/chart26.xml" ContentType="application/vnd.openxmlformats-officedocument.drawingml.char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media/image6.png" ContentType="image/png"/>
  <Override PartName="/xl/media/image7.png" ContentType="image/png"/>
  <Override PartName="/xl/media/image8.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bph32_03032021062538" sheetId="1" state="visible" r:id="rId2"/>
    <sheet name="cdc32_03032021062437_2" sheetId="2" state="visible" r:id="rId3"/>
    <sheet name="cdc32_03032021062437" sheetId="3" state="visible" r:id="rId4"/>
    <sheet name="crump32_03032021062338_2" sheetId="4" state="visible" r:id="rId5"/>
    <sheet name="crump32_03032021062338" sheetId="5" state="visible" r:id="rId6"/>
    <sheet name="morgan32_03032021062242" sheetId="6" state="visible" r:id="rId7"/>
    <sheet name="stevens32_03032021062139" sheetId="7" state="visible" r:id="rId8"/>
    <sheet name="friede32_03032021062016" sheetId="8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<sst xmlns="http://schemas.openxmlformats.org/spreadsheetml/2006/main" count="1439" uniqueCount="78">
  <si>
    <t xml:space="preserve">Base Info:</t>
  </si>
  <si>
    <t xml:space="preserve">File Name:bph32</t>
  </si>
  <si>
    <t xml:space="preserve">Filter :450nm / Off</t>
  </si>
  <si>
    <t xml:space="preserve">Mode :Normal</t>
  </si>
  <si>
    <t xml:space="preserve">Shake :Off</t>
  </si>
  <si>
    <t xml:space="preserve">Speed :Slow</t>
  </si>
  <si>
    <t xml:space="preserve">Time :00 : 00 : 00</t>
  </si>
  <si>
    <t xml:space="preserve">Mode :First</t>
  </si>
  <si>
    <t xml:space="preserve">Pause Time :00 : 00 : 00</t>
  </si>
  <si>
    <t xml:space="preserve">Preprocess : Off</t>
  </si>
  <si>
    <t xml:space="preserve">Kinetic : Off</t>
  </si>
  <si>
    <t xml:space="preserve">Readings: 2</t>
  </si>
  <si>
    <t xml:space="preserve">Interval: 00 : 00 : 00</t>
  </si>
  <si>
    <t xml:space="preserve">Curves : On</t>
  </si>
  <si>
    <t xml:space="preserve">Interpret: Off</t>
  </si>
  <si>
    <t xml:space="preserve">Source: ABS</t>
  </si>
  <si>
    <t xml:space="preserve">Cutoff:</t>
  </si>
  <si>
    <t xml:space="preserve">NC Coef: 1.00</t>
  </si>
  <si>
    <t xml:space="preserve">PC Coef: 0.00</t>
  </si>
  <si>
    <t xml:space="preserve">Constant: 0.00</t>
  </si>
  <si>
    <t xml:space="preserve">Weak P: (+/- Cutoff%): 0.00</t>
  </si>
  <si>
    <t xml:space="preserve">Positive:  &gt;</t>
  </si>
  <si>
    <t xml:space="preserve">Quality: Off</t>
  </si>
  <si>
    <t xml:space="preserve">NO.</t>
  </si>
  <si>
    <t xml:space="preserve"> Target</t>
  </si>
  <si>
    <t xml:space="preserve"> SD</t>
  </si>
  <si>
    <t xml:space="preserve"> CV</t>
  </si>
  <si>
    <t xml:space="preserve"> Upper limit</t>
  </si>
  <si>
    <t xml:space="preserve"> Lower limit</t>
  </si>
  <si>
    <t xml:space="preserve"> </t>
  </si>
  <si>
    <t xml:space="preserve">Layout</t>
  </si>
  <si>
    <t xml:space="preserve">A</t>
  </si>
  <si>
    <t xml:space="preserve"> UD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</si>
  <si>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</si>
  <si>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</si>
  <si>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</si>
  <si>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</si>
  <si>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</si>
  <si>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</si>
  <si>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</si>
  <si>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Absorbance data:</t>
  </si>
  <si>
    <t xml:space="preserve">Filter 1:450nm</t>
  </si>
  <si>
    <t xml:space="preserve">Readings: 1</t>
  </si>
  <si>
    <t xml:space="preserve">Dilution/titer</t>
  </si>
  <si>
    <t xml:space="preserve">Fraction</t>
  </si>
  <si>
    <t xml:space="preserve">Block</t>
  </si>
  <si>
    <t xml:space="preserve">AV 1 C. atrox</t>
  </si>
  <si>
    <t xml:space="preserve">AV2 C. atrox</t>
  </si>
  <si>
    <t xml:space="preserve">S C. atrox</t>
  </si>
  <si>
    <t xml:space="preserve">S D. polylepis</t>
  </si>
  <si>
    <t xml:space="preserve">S N. kaouthia</t>
  </si>
  <si>
    <t xml:space="preserve">S N. kaouthia </t>
  </si>
  <si>
    <t xml:space="preserve">S C. scutulatus</t>
  </si>
  <si>
    <t xml:space="preserve">◄ Blank average</t>
  </si>
  <si>
    <t xml:space="preserve">Ave. C. atrox</t>
  </si>
  <si>
    <t xml:space="preserve">Fit C. atrox</t>
  </si>
  <si>
    <t xml:space="preserve">Ave. D. polylepis</t>
  </si>
  <si>
    <t xml:space="preserve">Fit D. polylepis</t>
  </si>
  <si>
    <t xml:space="preserve">Ave. N. kaouthia</t>
  </si>
  <si>
    <t xml:space="preserve">Fit N. kaouthia</t>
  </si>
  <si>
    <t xml:space="preserve">Ave. C. scutulatus</t>
  </si>
  <si>
    <t xml:space="preserve">Fit C. scutulatus</t>
  </si>
  <si>
    <t xml:space="preserve">Fit Block</t>
  </si>
  <si>
    <t xml:space="preserve">Parms for sigmoid</t>
  </si>
  <si>
    <t xml:space="preserve">Range limits</t>
  </si>
  <si>
    <t xml:space="preserve">Max</t>
  </si>
  <si>
    <t xml:space="preserve">a</t>
  </si>
  <si>
    <t xml:space="preserve">Slope</t>
  </si>
  <si>
    <t xml:space="preserve">b</t>
  </si>
  <si>
    <t xml:space="preserve">c</t>
  </si>
  <si>
    <t xml:space="preserve">Min</t>
  </si>
  <si>
    <t xml:space="preserve">d</t>
  </si>
  <si>
    <t xml:space="preserve">Δ Fit</t>
  </si>
  <si>
    <t xml:space="preserve">File Name:cdc32</t>
  </si>
  <si>
    <t xml:space="preserve">File Name:crump32</t>
  </si>
  <si>
    <t xml:space="preserve">File Name:morgan32</t>
  </si>
  <si>
    <t xml:space="preserve">File Name:stevens32</t>
  </si>
  <si>
    <t xml:space="preserve">File Name:friede32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</si>
</sst>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00"/>
    <numFmt numFmtId="166" formatCode="0.000"/>
    <numFmt numFmtId="167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212121"/>
      </left>
      <right style="thin">
        <color rgb="FF212121"/>
      </right>
      <top style="thin">
        <color rgb="FF212121"/>
      </top>
      <bottom style="thin">
        <color rgb="FF212121"/>
      </bottom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ECF00"/>
      <rgbColor rgb="FFFFCC0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4B1F6F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829435048578625"/>
          <c:y val="0.0477853849378231"/>
          <c:w val="0.826646275638719"/>
          <c:h val="0.841693446974989"/>
        </c:manualLayout>
      </c:layout>
      <c:scatterChart>
        <c:scatterStyle val="lineMarker"/>
        <c:varyColors val="0"/>
        <c:ser>
          <c:idx val="0"/>
          <c:order val="0"/>
          <c:tx>
            <c:strRef>
              <c:f>label 1</c:f>
              <c:strCache>
                <c:ptCount val="1"/>
                <c:pt idx="0">
                  <c:v>Ave. C. atrox</c:v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8"/>
                <c:pt idx="0">
                  <c:v>1.712</c:v>
                </c:pt>
                <c:pt idx="1">
                  <c:v>1.6535</c:v>
                </c:pt>
                <c:pt idx="2">
                  <c:v>1.617</c:v>
                </c:pt>
                <c:pt idx="3">
                  <c:v>1.558</c:v>
                </c:pt>
                <c:pt idx="4">
                  <c:v>1.678</c:v>
                </c:pt>
                <c:pt idx="5">
                  <c:v>1.675</c:v>
                </c:pt>
                <c:pt idx="6">
                  <c:v>1.7835</c:v>
                </c:pt>
                <c:pt idx="7">
                  <c:v>2.242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label 2</c:f>
              <c:strCache>
                <c:ptCount val="1"/>
                <c:pt idx="0">
                  <c:v>Fit C. atrox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2</c:f>
              <c:numCache>
                <c:formatCode>General</c:formatCode>
                <c:ptCount val="8"/>
                <c:pt idx="0">
                  <c:v>2.23900929181928</c:v>
                </c:pt>
                <c:pt idx="1">
                  <c:v>2.22136623960862</c:v>
                </c:pt>
                <c:pt idx="2">
                  <c:v>2.10708330013058</c:v>
                </c:pt>
                <c:pt idx="3">
                  <c:v>1.58297568524018</c:v>
                </c:pt>
                <c:pt idx="4">
                  <c:v>0.751702613828253</c:v>
                </c:pt>
                <c:pt idx="5">
                  <c:v>0.422085945966501</c:v>
                </c:pt>
                <c:pt idx="6">
                  <c:v>0.36239352833845</c:v>
                </c:pt>
                <c:pt idx="7">
                  <c:v>0.35349944038209</c:v>
                </c:pt>
              </c:numCache>
            </c:numRef>
          </c:yVal>
          <c:smooth val="0"/>
        </c:ser>
        <c:axId val="21585307"/>
        <c:axId val="51757070"/>
      </c:scatterChart>
      <c:valAx>
        <c:axId val="21585307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1757070"/>
        <c:crosses val="autoZero"/>
        <c:crossBetween val="midCat"/>
      </c:valAx>
      <c:valAx>
        <c:axId val="5175707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1585307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52231018351925"/>
          <c:y val="0.093335196311303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46268656716418"/>
          <c:y val="0.0461053461184815"/>
          <c:w val="0.809799171680863"/>
          <c:h val="0.848811243924865"/>
        </c:manualLayout>
      </c:layout>
      <c:scatterChart>
        <c:scatterStyle val="lineMarker"/>
        <c:varyColors val="0"/>
        <c:ser>
          <c:idx val="0"/>
          <c:order val="0"/>
          <c:tx>
            <c:strRef>
              <c:f>label 1</c:f>
              <c:strCache>
                <c:ptCount val="1"/>
                <c:pt idx="0">
                  <c:v>Ave. D. polylepis</c:v>
                </c:pt>
              </c:strCache>
            </c:strRef>
          </c:tx>
          <c:spPr>
            <a:solidFill>
              <a:srgbClr val="579d1c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579d1c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8"/>
                <c:pt idx="0">
                  <c:v>1.7745</c:v>
                </c:pt>
                <c:pt idx="1">
                  <c:v>1.7185</c:v>
                </c:pt>
                <c:pt idx="2">
                  <c:v>1.6655</c:v>
                </c:pt>
                <c:pt idx="3">
                  <c:v>1.68</c:v>
                </c:pt>
                <c:pt idx="4">
                  <c:v>1.9495</c:v>
                </c:pt>
                <c:pt idx="5">
                  <c:v>2.592</c:v>
                </c:pt>
                <c:pt idx="6">
                  <c:v>1.623</c:v>
                </c:pt>
                <c:pt idx="7">
                  <c:v>0.7775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label 2</c:f>
              <c:strCache>
                <c:ptCount val="1"/>
                <c:pt idx="0">
                  <c:v>Fit D. polylepis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2</c:f>
              <c:numCache>
                <c:formatCode>General</c:formatCode>
                <c:ptCount val="8"/>
                <c:pt idx="0">
                  <c:v>2.58480498924405</c:v>
                </c:pt>
                <c:pt idx="1">
                  <c:v>2.55465796160815</c:v>
                </c:pt>
                <c:pt idx="2">
                  <c:v>2.41085567040346</c:v>
                </c:pt>
                <c:pt idx="3">
                  <c:v>1.92204187788754</c:v>
                </c:pt>
                <c:pt idx="4">
                  <c:v>1.22119745965199</c:v>
                </c:pt>
                <c:pt idx="5">
                  <c:v>0.882345183959408</c:v>
                </c:pt>
                <c:pt idx="6">
                  <c:v>0.798340496693027</c:v>
                </c:pt>
                <c:pt idx="7">
                  <c:v>0.781485639796614</c:v>
                </c:pt>
              </c:numCache>
            </c:numRef>
          </c:yVal>
          <c:smooth val="0"/>
        </c:ser>
        <c:axId val="23258006"/>
        <c:axId val="79789359"/>
      </c:scatterChart>
      <c:valAx>
        <c:axId val="23258006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9789359"/>
        <c:crosses val="autoZero"/>
        <c:crossBetween val="midCat"/>
      </c:valAx>
      <c:valAx>
        <c:axId val="7978935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325800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77455653668829"/>
          <c:y val="0.14659135688953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474368005009"/>
          <c:y val="0.0461053461184815"/>
          <c:w val="0.828128668701573"/>
          <c:h val="0.848811243924865"/>
        </c:manualLayout>
      </c:layout>
      <c:scatterChart>
        <c:scatterStyle val="lineMarker"/>
        <c:varyColors val="0"/>
        <c:ser>
          <c:idx val="0"/>
          <c:order val="0"/>
          <c:tx>
            <c:strRef>
              <c:f>label 1</c:f>
              <c:strCache>
                <c:ptCount val="1"/>
                <c:pt idx="0">
                  <c:v>Ave. N. kaouthia</c:v>
                </c:pt>
              </c:strCache>
            </c:strRef>
          </c:tx>
          <c:spPr>
            <a:solidFill>
              <a:srgbClr val="7e0021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7e0021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8"/>
                <c:pt idx="0">
                  <c:v>1.706</c:v>
                </c:pt>
                <c:pt idx="1">
                  <c:v>1.653</c:v>
                </c:pt>
                <c:pt idx="2">
                  <c:v>1.583</c:v>
                </c:pt>
                <c:pt idx="3">
                  <c:v>1.6075</c:v>
                </c:pt>
                <c:pt idx="4">
                  <c:v>1.7295</c:v>
                </c:pt>
                <c:pt idx="5">
                  <c:v>1.783</c:v>
                </c:pt>
                <c:pt idx="6">
                  <c:v>2.197</c:v>
                </c:pt>
                <c:pt idx="7">
                  <c:v>2.267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label 2</c:f>
              <c:strCache>
                <c:ptCount val="1"/>
                <c:pt idx="0">
                  <c:v>Fit N. kaouthia</c:v>
                </c:pt>
              </c:strCache>
            </c:strRef>
          </c:tx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2</c:f>
              <c:numCache>
                <c:formatCode>General</c:formatCode>
                <c:ptCount val="8"/>
                <c:pt idx="0">
                  <c:v>2.2642877446365</c:v>
                </c:pt>
                <c:pt idx="1">
                  <c:v>2.25292342008265</c:v>
                </c:pt>
                <c:pt idx="2">
                  <c:v>2.19871522653952</c:v>
                </c:pt>
                <c:pt idx="3">
                  <c:v>2.01445034140263</c:v>
                </c:pt>
                <c:pt idx="4">
                  <c:v>1.75025768112536</c:v>
                </c:pt>
                <c:pt idx="5">
                  <c:v>1.62252279185904</c:v>
                </c:pt>
                <c:pt idx="6">
                  <c:v>1.59085610346543</c:v>
                </c:pt>
                <c:pt idx="7">
                  <c:v>1.58450244013276</c:v>
                </c:pt>
              </c:numCache>
            </c:numRef>
          </c:yVal>
          <c:smooth val="0"/>
        </c:ser>
        <c:axId val="66997726"/>
        <c:axId val="68922272"/>
      </c:scatterChart>
      <c:valAx>
        <c:axId val="66997726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8922272"/>
        <c:crosses val="autoZero"/>
        <c:crossBetween val="midCat"/>
      </c:valAx>
      <c:valAx>
        <c:axId val="6892227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699772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18462862956876"/>
          <c:y val="0.089846315512938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2042193614246"/>
          <c:y val="0.0458502611723738"/>
          <c:w val="0.688708671241422"/>
          <c:h val="0.877074869413813"/>
        </c:manualLayout>
      </c:layout>
      <c:scatterChart>
        <c:scatterStyle val="lineMarker"/>
        <c:varyColors val="0"/>
        <c:ser>
          <c:idx val="0"/>
          <c:order val="0"/>
          <c:tx>
            <c:strRef>
              <c:f>label 1</c:f>
              <c:strCache>
                <c:ptCount val="1"/>
                <c:pt idx="0">
                  <c:v>Ave. C. atrox</c:v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8"/>
                <c:pt idx="0">
                  <c:v>1.712</c:v>
                </c:pt>
                <c:pt idx="1">
                  <c:v>1.6535</c:v>
                </c:pt>
                <c:pt idx="2">
                  <c:v>1.617</c:v>
                </c:pt>
                <c:pt idx="3">
                  <c:v>1.558</c:v>
                </c:pt>
                <c:pt idx="4">
                  <c:v>1.678</c:v>
                </c:pt>
                <c:pt idx="5">
                  <c:v>1.675</c:v>
                </c:pt>
                <c:pt idx="6">
                  <c:v>1.7835</c:v>
                </c:pt>
                <c:pt idx="7">
                  <c:v>2.242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label 2</c:f>
              <c:strCache>
                <c:ptCount val="1"/>
                <c:pt idx="0">
                  <c:v>Fit C. atrox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2</c:f>
              <c:numCache>
                <c:formatCode>General</c:formatCode>
                <c:ptCount val="8"/>
                <c:pt idx="0">
                  <c:v>2.23900929181928</c:v>
                </c:pt>
                <c:pt idx="1">
                  <c:v>2.22136623960862</c:v>
                </c:pt>
                <c:pt idx="2">
                  <c:v>2.10708330013058</c:v>
                </c:pt>
                <c:pt idx="3">
                  <c:v>1.58297568524018</c:v>
                </c:pt>
                <c:pt idx="4">
                  <c:v>0.751702613828253</c:v>
                </c:pt>
                <c:pt idx="5">
                  <c:v>0.422085945966501</c:v>
                </c:pt>
                <c:pt idx="6">
                  <c:v>0.36239352833845</c:v>
                </c:pt>
                <c:pt idx="7">
                  <c:v>0.35349944038209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label 3</c:f>
              <c:strCache>
                <c:ptCount val="1"/>
                <c:pt idx="0">
                  <c:v>Ave. D. polylepis</c:v>
                </c:pt>
              </c:strCache>
            </c:strRef>
          </c:tx>
          <c:spPr>
            <a:solidFill>
              <a:srgbClr val="579d1c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579d1c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3</c:f>
              <c:numCache>
                <c:formatCode>General</c:formatCode>
                <c:ptCount val="8"/>
                <c:pt idx="0">
                  <c:v>1.7745</c:v>
                </c:pt>
                <c:pt idx="1">
                  <c:v>1.7185</c:v>
                </c:pt>
                <c:pt idx="2">
                  <c:v>1.6655</c:v>
                </c:pt>
                <c:pt idx="3">
                  <c:v>1.68</c:v>
                </c:pt>
                <c:pt idx="4">
                  <c:v>1.9495</c:v>
                </c:pt>
                <c:pt idx="5">
                  <c:v>2.592</c:v>
                </c:pt>
                <c:pt idx="6">
                  <c:v>1.623</c:v>
                </c:pt>
                <c:pt idx="7">
                  <c:v>0.7775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label 4</c:f>
              <c:strCache>
                <c:ptCount val="1"/>
                <c:pt idx="0">
                  <c:v>Fit D. polylepis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4</c:f>
              <c:numCache>
                <c:formatCode>General</c:formatCode>
                <c:ptCount val="8"/>
                <c:pt idx="0">
                  <c:v>2.58480498924405</c:v>
                </c:pt>
                <c:pt idx="1">
                  <c:v>2.55465796160815</c:v>
                </c:pt>
                <c:pt idx="2">
                  <c:v>2.41085567040346</c:v>
                </c:pt>
                <c:pt idx="3">
                  <c:v>1.92204187788754</c:v>
                </c:pt>
                <c:pt idx="4">
                  <c:v>1.22119745965199</c:v>
                </c:pt>
                <c:pt idx="5">
                  <c:v>0.882345183959408</c:v>
                </c:pt>
                <c:pt idx="6">
                  <c:v>0.798340496693027</c:v>
                </c:pt>
                <c:pt idx="7">
                  <c:v>0.781485639796614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label 5</c:f>
              <c:strCache>
                <c:ptCount val="1"/>
                <c:pt idx="0">
                  <c:v>Ave. N. kaouthia</c:v>
                </c:pt>
              </c:strCache>
            </c:strRef>
          </c:tx>
          <c:spPr>
            <a:solidFill>
              <a:srgbClr val="7e0021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7e0021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5</c:f>
              <c:numCache>
                <c:formatCode>General</c:formatCode>
                <c:ptCount val="8"/>
                <c:pt idx="0">
                  <c:v>1.706</c:v>
                </c:pt>
                <c:pt idx="1">
                  <c:v>1.653</c:v>
                </c:pt>
                <c:pt idx="2">
                  <c:v>1.583</c:v>
                </c:pt>
                <c:pt idx="3">
                  <c:v>1.6075</c:v>
                </c:pt>
                <c:pt idx="4">
                  <c:v>1.7295</c:v>
                </c:pt>
                <c:pt idx="5">
                  <c:v>1.783</c:v>
                </c:pt>
                <c:pt idx="6">
                  <c:v>2.197</c:v>
                </c:pt>
                <c:pt idx="7">
                  <c:v>2.267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label 6</c:f>
              <c:strCache>
                <c:ptCount val="1"/>
                <c:pt idx="0">
                  <c:v>Fit N. kaouthia</c:v>
                </c:pt>
              </c:strCache>
            </c:strRef>
          </c:tx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6</c:f>
              <c:numCache>
                <c:formatCode>General</c:formatCode>
                <c:ptCount val="8"/>
                <c:pt idx="0">
                  <c:v>2.2642877446365</c:v>
                </c:pt>
                <c:pt idx="1">
                  <c:v>2.25292342008265</c:v>
                </c:pt>
                <c:pt idx="2">
                  <c:v>2.19871522653952</c:v>
                </c:pt>
                <c:pt idx="3">
                  <c:v>2.01445034140263</c:v>
                </c:pt>
                <c:pt idx="4">
                  <c:v>1.75025768112536</c:v>
                </c:pt>
                <c:pt idx="5">
                  <c:v>1.62252279185904</c:v>
                </c:pt>
                <c:pt idx="6">
                  <c:v>1.59085610346543</c:v>
                </c:pt>
                <c:pt idx="7">
                  <c:v>1.58450244013276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label 7</c:f>
              <c:strCache>
                <c:ptCount val="1"/>
                <c:pt idx="0">
                  <c:v>Ave. C. scutulatus</c:v>
                </c:pt>
              </c:strCache>
            </c:strRef>
          </c:tx>
          <c:spPr>
            <a:solidFill>
              <a:srgbClr val="aecf00"/>
            </a:solidFill>
            <a:ln w="28800">
              <a:noFill/>
            </a:ln>
          </c:spPr>
          <c:marker>
            <c:symbol val="circle"/>
            <c:size val="8"/>
            <c:spPr>
              <a:solidFill>
                <a:srgbClr val="aecf00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7</c:f>
              <c:numCache>
                <c:formatCode>General</c:formatCode>
                <c:ptCount val="8"/>
                <c:pt idx="0">
                  <c:v>1.7485</c:v>
                </c:pt>
                <c:pt idx="1">
                  <c:v>1.716</c:v>
                </c:pt>
                <c:pt idx="2">
                  <c:v>1.6555</c:v>
                </c:pt>
                <c:pt idx="3">
                  <c:v>1.689</c:v>
                </c:pt>
                <c:pt idx="4">
                  <c:v>1.681</c:v>
                </c:pt>
                <c:pt idx="5">
                  <c:v>1.753</c:v>
                </c:pt>
                <c:pt idx="6">
                  <c:v>1.755</c:v>
                </c:pt>
                <c:pt idx="7">
                  <c:v>2.1145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label 8</c:f>
              <c:strCache>
                <c:ptCount val="1"/>
                <c:pt idx="0">
                  <c:v>Fit C. scutulatus</c:v>
                </c:pt>
              </c:strCache>
            </c:strRef>
          </c:tx>
          <c:spPr>
            <a:solidFill>
              <a:srgbClr val="aecf00"/>
            </a:solidFill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8</c:f>
              <c:numCache>
                <c:formatCode>General</c:formatCode>
                <c:ptCount val="8"/>
                <c:pt idx="0">
                  <c:v>2.11267993390081</c:v>
                </c:pt>
                <c:pt idx="1">
                  <c:v>2.10505387400283</c:v>
                </c:pt>
                <c:pt idx="2">
                  <c:v>2.06867732307258</c:v>
                </c:pt>
                <c:pt idx="3">
                  <c:v>1.94502588699387</c:v>
                </c:pt>
                <c:pt idx="4">
                  <c:v>1.76773870707096</c:v>
                </c:pt>
                <c:pt idx="5">
                  <c:v>1.68202187348436</c:v>
                </c:pt>
                <c:pt idx="6">
                  <c:v>1.66077185890444</c:v>
                </c:pt>
                <c:pt idx="7">
                  <c:v>1.65650821640488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label 9</c:f>
              <c:strCache>
                <c:ptCount val="1"/>
                <c:pt idx="0">
                  <c:v>Block</c:v>
                </c:pt>
              </c:strCache>
            </c:strRef>
          </c:tx>
          <c:spPr>
            <a:solidFill>
              <a:srgbClr val="4b1f6f"/>
            </a:solidFill>
            <a:ln w="28800">
              <a:noFill/>
            </a:ln>
          </c:spPr>
          <c:marker>
            <c:symbol val="circle"/>
            <c:size val="8"/>
            <c:spPr>
              <a:solidFill>
                <a:srgbClr val="4b1f6f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9</c:f>
              <c:numCache>
                <c:formatCode>General</c:formatCode>
                <c:ptCount val="8"/>
                <c:pt idx="0">
                  <c:v>2.016</c:v>
                </c:pt>
                <c:pt idx="1">
                  <c:v>1.96</c:v>
                </c:pt>
                <c:pt idx="2">
                  <c:v>2.473</c:v>
                </c:pt>
                <c:pt idx="3">
                  <c:v>2.298</c:v>
                </c:pt>
                <c:pt idx="4">
                  <c:v>1.452</c:v>
                </c:pt>
                <c:pt idx="5">
                  <c:v>0.685</c:v>
                </c:pt>
                <c:pt idx="6">
                  <c:v>0.366</c:v>
                </c:pt>
                <c:pt idx="7">
                  <c:v>0.285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label 10</c:f>
              <c:strCache>
                <c:ptCount val="1"/>
                <c:pt idx="0">
                  <c:v>Fit Block</c:v>
                </c:pt>
              </c:strCache>
            </c:strRef>
          </c:tx>
          <c:spPr>
            <a:solidFill>
              <a:srgbClr val="4b1f6f"/>
            </a:solidFill>
            <a:ln w="28800">
              <a:solidFill>
                <a:srgbClr val="4b1f6f"/>
              </a:solidFill>
              <a:round/>
            </a:ln>
          </c:spPr>
          <c:marker>
            <c:symbol val="none"/>
          </c:marker>
          <c:dPt>
            <c:idx val="7"/>
            <c:marker>
              <c:symbol val="none"/>
            </c:marker>
          </c:dPt>
          <c:dLbls>
            <c:dLbl>
              <c:idx val="7"/>
              <c:txPr>
                <a:bodyPr wrap="none"/>
                <a:lstStyle/>
                <a:p>
                  <a:pPr>
                    <a:defRPr b="0" lang="en-US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10</c:f>
              <c:numCache>
                <c:formatCode>General</c:formatCode>
                <c:ptCount val="8"/>
                <c:pt idx="0">
                  <c:v>2.46432395506529</c:v>
                </c:pt>
                <c:pt idx="1">
                  <c:v>2.42797140810065</c:v>
                </c:pt>
                <c:pt idx="2">
                  <c:v>2.25456859015859</c:v>
                </c:pt>
                <c:pt idx="3">
                  <c:v>1.66513647220608</c:v>
                </c:pt>
                <c:pt idx="4">
                  <c:v>0.820028956582279</c:v>
                </c:pt>
                <c:pt idx="5">
                  <c:v>0.411426708461386</c:v>
                </c:pt>
                <c:pt idx="6">
                  <c:v>0.310130342664283</c:v>
                </c:pt>
                <c:pt idx="7">
                  <c:v>0.289806051184895</c:v>
                </c:pt>
              </c:numCache>
            </c:numRef>
          </c:yVal>
          <c:smooth val="0"/>
        </c:ser>
        <c:axId val="79012010"/>
        <c:axId val="17045559"/>
      </c:scatterChart>
      <c:valAx>
        <c:axId val="79012010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7045559"/>
        <c:crosses val="autoZero"/>
        <c:crossBetween val="midCat"/>
      </c:valAx>
      <c:valAx>
        <c:axId val="1704555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9012010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759201497192764"/>
          <c:y val="0.144863609982589"/>
          <c:w val="0.226349818511797"/>
          <c:h val="0.4926863245878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877742946708464"/>
          <c:y val="0.0752984389348026"/>
          <c:w val="0.777504105090312"/>
          <c:h val="0.819231273776728"/>
        </c:manualLayout>
      </c:layout>
      <c:scatterChart>
        <c:scatterStyle val="lineMarker"/>
        <c:varyColors val="0"/>
        <c:ser>
          <c:idx val="0"/>
          <c:order val="0"/>
          <c:tx>
            <c:strRef>
              <c:f>label 1</c:f>
              <c:strCache>
                <c:ptCount val="1"/>
                <c:pt idx="0">
                  <c:v>Ave. C. scutulatus</c:v>
                </c:pt>
              </c:strCache>
            </c:strRef>
          </c:tx>
          <c:spPr>
            <a:solidFill>
              <a:srgbClr val="aecf00"/>
            </a:solidFill>
            <a:ln w="28800">
              <a:noFill/>
            </a:ln>
          </c:spPr>
          <c:marker>
            <c:symbol val="circle"/>
            <c:size val="8"/>
            <c:spPr>
              <a:solidFill>
                <a:srgbClr val="aecf00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8"/>
                <c:pt idx="0">
                  <c:v>1.7485</c:v>
                </c:pt>
                <c:pt idx="1">
                  <c:v>1.716</c:v>
                </c:pt>
                <c:pt idx="2">
                  <c:v>1.6555</c:v>
                </c:pt>
                <c:pt idx="3">
                  <c:v>1.689</c:v>
                </c:pt>
                <c:pt idx="4">
                  <c:v>1.681</c:v>
                </c:pt>
                <c:pt idx="5">
                  <c:v>1.753</c:v>
                </c:pt>
                <c:pt idx="6">
                  <c:v>1.755</c:v>
                </c:pt>
                <c:pt idx="7">
                  <c:v>2.1145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label 2</c:f>
              <c:strCache>
                <c:ptCount val="1"/>
                <c:pt idx="0">
                  <c:v>Fit C. scutulatus</c:v>
                </c:pt>
              </c:strCache>
            </c:strRef>
          </c:tx>
          <c:spPr>
            <a:solidFill>
              <a:srgbClr val="aecf00"/>
            </a:solidFill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2</c:f>
              <c:numCache>
                <c:formatCode>General</c:formatCode>
                <c:ptCount val="8"/>
                <c:pt idx="0">
                  <c:v>2.11267993390081</c:v>
                </c:pt>
                <c:pt idx="1">
                  <c:v>2.10505387400283</c:v>
                </c:pt>
                <c:pt idx="2">
                  <c:v>2.06867732307258</c:v>
                </c:pt>
                <c:pt idx="3">
                  <c:v>1.94502588699387</c:v>
                </c:pt>
                <c:pt idx="4">
                  <c:v>1.76773870707096</c:v>
                </c:pt>
                <c:pt idx="5">
                  <c:v>1.68202187348436</c:v>
                </c:pt>
                <c:pt idx="6">
                  <c:v>1.66077185890444</c:v>
                </c:pt>
                <c:pt idx="7">
                  <c:v>1.65650821640488</c:v>
                </c:pt>
              </c:numCache>
            </c:numRef>
          </c:yVal>
          <c:smooth val="0"/>
        </c:ser>
        <c:axId val="79921301"/>
        <c:axId val="27201111"/>
      </c:scatterChart>
      <c:valAx>
        <c:axId val="79921301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7201111"/>
        <c:crosses val="autoZero"/>
        <c:crossBetween val="midCat"/>
      </c:valAx>
      <c:valAx>
        <c:axId val="2720111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9921301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56486042692939"/>
          <c:y val="0.11347238619965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828795469396646"/>
          <c:y val="0.0475393838003625"/>
          <c:w val="0.802221738183402"/>
          <c:h val="0.841628328453924"/>
        </c:manualLayout>
      </c:layout>
      <c:scatterChart>
        <c:scatterStyle val="lineMarker"/>
        <c:varyColors val="0"/>
        <c:ser>
          <c:idx val="0"/>
          <c:order val="0"/>
          <c:tx>
            <c:strRef>
              <c:f>label 1</c:f>
              <c:strCache>
                <c:ptCount val="1"/>
                <c:pt idx="0">
                  <c:v>Ave. C. atrox</c:v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8"/>
                <c:pt idx="0">
                  <c:v>1.712</c:v>
                </c:pt>
                <c:pt idx="1">
                  <c:v>1.6535</c:v>
                </c:pt>
                <c:pt idx="2">
                  <c:v>1.617</c:v>
                </c:pt>
                <c:pt idx="3">
                  <c:v>1.558</c:v>
                </c:pt>
                <c:pt idx="4">
                  <c:v>1.678</c:v>
                </c:pt>
                <c:pt idx="5">
                  <c:v>1.675</c:v>
                </c:pt>
                <c:pt idx="6">
                  <c:v>1.7835</c:v>
                </c:pt>
                <c:pt idx="7">
                  <c:v>2.242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label 2</c:f>
              <c:strCache>
                <c:ptCount val="1"/>
                <c:pt idx="0">
                  <c:v>Fit C. atrox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2</c:f>
              <c:numCache>
                <c:formatCode>General</c:formatCode>
                <c:ptCount val="8"/>
                <c:pt idx="0">
                  <c:v>2.23900929181928</c:v>
                </c:pt>
                <c:pt idx="1">
                  <c:v>2.22136623960862</c:v>
                </c:pt>
                <c:pt idx="2">
                  <c:v>2.10708330013058</c:v>
                </c:pt>
                <c:pt idx="3">
                  <c:v>1.58297568524018</c:v>
                </c:pt>
                <c:pt idx="4">
                  <c:v>0.751702613828253</c:v>
                </c:pt>
                <c:pt idx="5">
                  <c:v>0.422085945966501</c:v>
                </c:pt>
                <c:pt idx="6">
                  <c:v>0.36239352833845</c:v>
                </c:pt>
                <c:pt idx="7">
                  <c:v>0.35349944038209</c:v>
                </c:pt>
              </c:numCache>
            </c:numRef>
          </c:yVal>
          <c:smooth val="0"/>
        </c:ser>
        <c:axId val="6150292"/>
        <c:axId val="88622833"/>
      </c:scatterChart>
      <c:valAx>
        <c:axId val="6150292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8622833"/>
        <c:crosses val="autoZero"/>
        <c:crossBetween val="midCat"/>
      </c:valAx>
      <c:valAx>
        <c:axId val="8862283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15029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52189065563058"/>
          <c:y val="0.093266415725637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47193186217577"/>
          <c:y val="0.0460448642266824"/>
          <c:w val="0.838366240805265"/>
          <c:h val="0.84887839433294"/>
        </c:manualLayout>
      </c:layout>
      <c:scatterChart>
        <c:scatterStyle val="lineMarker"/>
        <c:varyColors val="0"/>
        <c:ser>
          <c:idx val="0"/>
          <c:order val="0"/>
          <c:tx>
            <c:strRef>
              <c:f>label 1</c:f>
              <c:strCache>
                <c:ptCount val="1"/>
                <c:pt idx="0">
                  <c:v>Ave. D. polylepis</c:v>
                </c:pt>
              </c:strCache>
            </c:strRef>
          </c:tx>
          <c:spPr>
            <a:solidFill>
              <a:srgbClr val="579d1c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579d1c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8"/>
                <c:pt idx="0">
                  <c:v>1.7745</c:v>
                </c:pt>
                <c:pt idx="1">
                  <c:v>1.7185</c:v>
                </c:pt>
                <c:pt idx="2">
                  <c:v>1.6655</c:v>
                </c:pt>
                <c:pt idx="3">
                  <c:v>1.68</c:v>
                </c:pt>
                <c:pt idx="4">
                  <c:v>1.9495</c:v>
                </c:pt>
                <c:pt idx="5">
                  <c:v>2.592</c:v>
                </c:pt>
                <c:pt idx="6">
                  <c:v>1.623</c:v>
                </c:pt>
                <c:pt idx="7">
                  <c:v>0.7775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label 2</c:f>
              <c:strCache>
                <c:ptCount val="1"/>
                <c:pt idx="0">
                  <c:v>Fit D. polylepis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2</c:f>
              <c:numCache>
                <c:formatCode>General</c:formatCode>
                <c:ptCount val="8"/>
                <c:pt idx="0">
                  <c:v>2.58480498924405</c:v>
                </c:pt>
                <c:pt idx="1">
                  <c:v>2.55465796160815</c:v>
                </c:pt>
                <c:pt idx="2">
                  <c:v>2.41085567040346</c:v>
                </c:pt>
                <c:pt idx="3">
                  <c:v>1.92204187788754</c:v>
                </c:pt>
                <c:pt idx="4">
                  <c:v>1.22119745965199</c:v>
                </c:pt>
                <c:pt idx="5">
                  <c:v>0.882345183959408</c:v>
                </c:pt>
                <c:pt idx="6">
                  <c:v>0.798340496693027</c:v>
                </c:pt>
                <c:pt idx="7">
                  <c:v>0.781485639796614</c:v>
                </c:pt>
              </c:numCache>
            </c:numRef>
          </c:yVal>
          <c:smooth val="0"/>
        </c:ser>
        <c:axId val="43806818"/>
        <c:axId val="71630199"/>
      </c:scatterChart>
      <c:valAx>
        <c:axId val="43806818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1630199"/>
        <c:crosses val="autoZero"/>
        <c:crossBetween val="midCat"/>
      </c:valAx>
      <c:valAx>
        <c:axId val="7163019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380681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77448703058459"/>
          <c:y val="0.14653023743932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48219456836503"/>
          <c:y val="0.0459739918560357"/>
          <c:w val="0.848086405259451"/>
          <c:h val="0.84867988966242"/>
        </c:manualLayout>
      </c:layout>
      <c:scatterChart>
        <c:scatterStyle val="lineMarker"/>
        <c:varyColors val="0"/>
        <c:ser>
          <c:idx val="0"/>
          <c:order val="0"/>
          <c:tx>
            <c:strRef>
              <c:f>label 1</c:f>
              <c:strCache>
                <c:ptCount val="1"/>
                <c:pt idx="0">
                  <c:v>Ave. N. kaouthia</c:v>
                </c:pt>
              </c:strCache>
            </c:strRef>
          </c:tx>
          <c:spPr>
            <a:solidFill>
              <a:srgbClr val="7e0021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7e0021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8"/>
                <c:pt idx="0">
                  <c:v>1.706</c:v>
                </c:pt>
                <c:pt idx="1">
                  <c:v>1.653</c:v>
                </c:pt>
                <c:pt idx="2">
                  <c:v>1.583</c:v>
                </c:pt>
                <c:pt idx="3">
                  <c:v>1.6075</c:v>
                </c:pt>
                <c:pt idx="4">
                  <c:v>1.7295</c:v>
                </c:pt>
                <c:pt idx="5">
                  <c:v>1.783</c:v>
                </c:pt>
                <c:pt idx="6">
                  <c:v>2.197</c:v>
                </c:pt>
                <c:pt idx="7">
                  <c:v>2.267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label 2</c:f>
              <c:strCache>
                <c:ptCount val="1"/>
                <c:pt idx="0">
                  <c:v>Fit N. kaouthia</c:v>
                </c:pt>
              </c:strCache>
            </c:strRef>
          </c:tx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2</c:f>
              <c:numCache>
                <c:formatCode>General</c:formatCode>
                <c:ptCount val="8"/>
                <c:pt idx="0">
                  <c:v>2.2642877446365</c:v>
                </c:pt>
                <c:pt idx="1">
                  <c:v>2.25292342008265</c:v>
                </c:pt>
                <c:pt idx="2">
                  <c:v>2.19871522653952</c:v>
                </c:pt>
                <c:pt idx="3">
                  <c:v>2.01445034140263</c:v>
                </c:pt>
                <c:pt idx="4">
                  <c:v>1.75025768112536</c:v>
                </c:pt>
                <c:pt idx="5">
                  <c:v>1.62252279185904</c:v>
                </c:pt>
                <c:pt idx="6">
                  <c:v>1.59085610346543</c:v>
                </c:pt>
                <c:pt idx="7">
                  <c:v>1.58450244013276</c:v>
                </c:pt>
              </c:numCache>
            </c:numRef>
          </c:yVal>
          <c:smooth val="0"/>
        </c:ser>
        <c:axId val="76742875"/>
        <c:axId val="47916773"/>
      </c:scatterChart>
      <c:valAx>
        <c:axId val="76742875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7916773"/>
        <c:crosses val="autoZero"/>
        <c:crossBetween val="midCat"/>
      </c:valAx>
      <c:valAx>
        <c:axId val="4791677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6742875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710338890193316"/>
          <c:y val="0.34756337843163"/>
          <c:w val="0.289527238572323"/>
          <c:h val="0.1438518129269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21065599014475"/>
          <c:y val="0.0458777885548012"/>
          <c:w val="0.878041268863566"/>
          <c:h val="0.716585838991271"/>
        </c:manualLayout>
      </c:layout>
      <c:scatterChart>
        <c:scatterStyle val="lineMarker"/>
        <c:varyColors val="0"/>
        <c:ser>
          <c:idx val="0"/>
          <c:order val="0"/>
          <c:tx>
            <c:strRef>
              <c:f>label 1</c:f>
              <c:strCache>
                <c:ptCount val="1"/>
                <c:pt idx="0">
                  <c:v>Ave. C. atrox</c:v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8"/>
                <c:pt idx="0">
                  <c:v>1.712</c:v>
                </c:pt>
                <c:pt idx="1">
                  <c:v>1.6535</c:v>
                </c:pt>
                <c:pt idx="2">
                  <c:v>1.617</c:v>
                </c:pt>
                <c:pt idx="3">
                  <c:v>1.558</c:v>
                </c:pt>
                <c:pt idx="4">
                  <c:v>1.678</c:v>
                </c:pt>
                <c:pt idx="5">
                  <c:v>1.675</c:v>
                </c:pt>
                <c:pt idx="6">
                  <c:v>1.7835</c:v>
                </c:pt>
                <c:pt idx="7">
                  <c:v>2.242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label 2</c:f>
              <c:strCache>
                <c:ptCount val="1"/>
                <c:pt idx="0">
                  <c:v>Fit C. atrox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2</c:f>
              <c:numCache>
                <c:formatCode>General</c:formatCode>
                <c:ptCount val="8"/>
                <c:pt idx="0">
                  <c:v>2.23900929181928</c:v>
                </c:pt>
                <c:pt idx="1">
                  <c:v>2.22136623960862</c:v>
                </c:pt>
                <c:pt idx="2">
                  <c:v>2.10708330013058</c:v>
                </c:pt>
                <c:pt idx="3">
                  <c:v>1.58297568524018</c:v>
                </c:pt>
                <c:pt idx="4">
                  <c:v>0.751702613828253</c:v>
                </c:pt>
                <c:pt idx="5">
                  <c:v>0.422085945966501</c:v>
                </c:pt>
                <c:pt idx="6">
                  <c:v>0.36239352833845</c:v>
                </c:pt>
                <c:pt idx="7">
                  <c:v>0.35349944038209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label 3</c:f>
              <c:strCache>
                <c:ptCount val="1"/>
                <c:pt idx="0">
                  <c:v>Ave. D. polylepis</c:v>
                </c:pt>
              </c:strCache>
            </c:strRef>
          </c:tx>
          <c:spPr>
            <a:solidFill>
              <a:srgbClr val="579d1c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579d1c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3</c:f>
              <c:numCache>
                <c:formatCode>General</c:formatCode>
                <c:ptCount val="8"/>
                <c:pt idx="0">
                  <c:v>1.7745</c:v>
                </c:pt>
                <c:pt idx="1">
                  <c:v>1.7185</c:v>
                </c:pt>
                <c:pt idx="2">
                  <c:v>1.6655</c:v>
                </c:pt>
                <c:pt idx="3">
                  <c:v>1.68</c:v>
                </c:pt>
                <c:pt idx="4">
                  <c:v>1.9495</c:v>
                </c:pt>
                <c:pt idx="5">
                  <c:v>2.592</c:v>
                </c:pt>
                <c:pt idx="6">
                  <c:v>1.623</c:v>
                </c:pt>
                <c:pt idx="7">
                  <c:v>0.7775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label 4</c:f>
              <c:strCache>
                <c:ptCount val="1"/>
                <c:pt idx="0">
                  <c:v>Fit D. polylepis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4</c:f>
              <c:numCache>
                <c:formatCode>General</c:formatCode>
                <c:ptCount val="8"/>
                <c:pt idx="0">
                  <c:v>2.58480498924405</c:v>
                </c:pt>
                <c:pt idx="1">
                  <c:v>2.55465796160815</c:v>
                </c:pt>
                <c:pt idx="2">
                  <c:v>2.41085567040346</c:v>
                </c:pt>
                <c:pt idx="3">
                  <c:v>1.92204187788754</c:v>
                </c:pt>
                <c:pt idx="4">
                  <c:v>1.22119745965199</c:v>
                </c:pt>
                <c:pt idx="5">
                  <c:v>0.882345183959408</c:v>
                </c:pt>
                <c:pt idx="6">
                  <c:v>0.798340496693027</c:v>
                </c:pt>
                <c:pt idx="7">
                  <c:v>0.781485639796614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label 5</c:f>
              <c:strCache>
                <c:ptCount val="1"/>
                <c:pt idx="0">
                  <c:v>Ave. N. kaouthia</c:v>
                </c:pt>
              </c:strCache>
            </c:strRef>
          </c:tx>
          <c:spPr>
            <a:solidFill>
              <a:srgbClr val="7e0021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7e0021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5</c:f>
              <c:numCache>
                <c:formatCode>General</c:formatCode>
                <c:ptCount val="8"/>
                <c:pt idx="0">
                  <c:v>1.706</c:v>
                </c:pt>
                <c:pt idx="1">
                  <c:v>1.653</c:v>
                </c:pt>
                <c:pt idx="2">
                  <c:v>1.583</c:v>
                </c:pt>
                <c:pt idx="3">
                  <c:v>1.6075</c:v>
                </c:pt>
                <c:pt idx="4">
                  <c:v>1.7295</c:v>
                </c:pt>
                <c:pt idx="5">
                  <c:v>1.783</c:v>
                </c:pt>
                <c:pt idx="6">
                  <c:v>2.197</c:v>
                </c:pt>
                <c:pt idx="7">
                  <c:v>2.267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label 6</c:f>
              <c:strCache>
                <c:ptCount val="1"/>
                <c:pt idx="0">
                  <c:v>Fit N. kaouthia</c:v>
                </c:pt>
              </c:strCache>
            </c:strRef>
          </c:tx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6</c:f>
              <c:numCache>
                <c:formatCode>General</c:formatCode>
                <c:ptCount val="8"/>
                <c:pt idx="0">
                  <c:v>2.2642877446365</c:v>
                </c:pt>
                <c:pt idx="1">
                  <c:v>2.25292342008265</c:v>
                </c:pt>
                <c:pt idx="2">
                  <c:v>2.19871522653952</c:v>
                </c:pt>
                <c:pt idx="3">
                  <c:v>2.01445034140263</c:v>
                </c:pt>
                <c:pt idx="4">
                  <c:v>1.75025768112536</c:v>
                </c:pt>
                <c:pt idx="5">
                  <c:v>1.62252279185904</c:v>
                </c:pt>
                <c:pt idx="6">
                  <c:v>1.59085610346543</c:v>
                </c:pt>
                <c:pt idx="7">
                  <c:v>1.58450244013276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label 7</c:f>
              <c:strCache>
                <c:ptCount val="1"/>
                <c:pt idx="0">
                  <c:v>Ave. C. scutulatus</c:v>
                </c:pt>
              </c:strCache>
            </c:strRef>
          </c:tx>
          <c:spPr>
            <a:solidFill>
              <a:srgbClr val="aecf00"/>
            </a:solidFill>
            <a:ln w="28800">
              <a:noFill/>
            </a:ln>
          </c:spPr>
          <c:marker>
            <c:symbol val="circle"/>
            <c:size val="8"/>
            <c:spPr>
              <a:solidFill>
                <a:srgbClr val="aecf00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7</c:f>
              <c:numCache>
                <c:formatCode>General</c:formatCode>
                <c:ptCount val="8"/>
                <c:pt idx="0">
                  <c:v>1.7485</c:v>
                </c:pt>
                <c:pt idx="1">
                  <c:v>1.716</c:v>
                </c:pt>
                <c:pt idx="2">
                  <c:v>1.6555</c:v>
                </c:pt>
                <c:pt idx="3">
                  <c:v>1.689</c:v>
                </c:pt>
                <c:pt idx="4">
                  <c:v>1.681</c:v>
                </c:pt>
                <c:pt idx="5">
                  <c:v>1.753</c:v>
                </c:pt>
                <c:pt idx="6">
                  <c:v>1.755</c:v>
                </c:pt>
                <c:pt idx="7">
                  <c:v>2.1145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label 8</c:f>
              <c:strCache>
                <c:ptCount val="1"/>
                <c:pt idx="0">
                  <c:v>Fit C. scutulatus</c:v>
                </c:pt>
              </c:strCache>
            </c:strRef>
          </c:tx>
          <c:spPr>
            <a:solidFill>
              <a:srgbClr val="aecf00"/>
            </a:solidFill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8</c:f>
              <c:numCache>
                <c:formatCode>General</c:formatCode>
                <c:ptCount val="8"/>
                <c:pt idx="0">
                  <c:v>2.11267993390081</c:v>
                </c:pt>
                <c:pt idx="1">
                  <c:v>2.10505387400283</c:v>
                </c:pt>
                <c:pt idx="2">
                  <c:v>2.06867732307258</c:v>
                </c:pt>
                <c:pt idx="3">
                  <c:v>1.94502588699387</c:v>
                </c:pt>
                <c:pt idx="4">
                  <c:v>1.76773870707096</c:v>
                </c:pt>
                <c:pt idx="5">
                  <c:v>1.68202187348436</c:v>
                </c:pt>
                <c:pt idx="6">
                  <c:v>1.66077185890444</c:v>
                </c:pt>
                <c:pt idx="7">
                  <c:v>1.65650821640488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label 9</c:f>
              <c:strCache>
                <c:ptCount val="1"/>
                <c:pt idx="0">
                  <c:v>Block</c:v>
                </c:pt>
              </c:strCache>
            </c:strRef>
          </c:tx>
          <c:spPr>
            <a:solidFill>
              <a:srgbClr val="4b1f6f"/>
            </a:solidFill>
            <a:ln w="28800">
              <a:noFill/>
            </a:ln>
          </c:spPr>
          <c:marker>
            <c:symbol val="circle"/>
            <c:size val="8"/>
            <c:spPr>
              <a:solidFill>
                <a:srgbClr val="4b1f6f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9</c:f>
              <c:numCache>
                <c:formatCode>General</c:formatCode>
                <c:ptCount val="8"/>
                <c:pt idx="0">
                  <c:v>2.016</c:v>
                </c:pt>
                <c:pt idx="1">
                  <c:v>1.96</c:v>
                </c:pt>
                <c:pt idx="2">
                  <c:v>2.473</c:v>
                </c:pt>
                <c:pt idx="3">
                  <c:v>2.298</c:v>
                </c:pt>
                <c:pt idx="4">
                  <c:v>1.452</c:v>
                </c:pt>
                <c:pt idx="5">
                  <c:v>0.685</c:v>
                </c:pt>
                <c:pt idx="6">
                  <c:v>0.366</c:v>
                </c:pt>
                <c:pt idx="7">
                  <c:v>0.285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label 10</c:f>
              <c:strCache>
                <c:ptCount val="1"/>
                <c:pt idx="0">
                  <c:v>Fit Block</c:v>
                </c:pt>
              </c:strCache>
            </c:strRef>
          </c:tx>
          <c:spPr>
            <a:solidFill>
              <a:srgbClr val="4b1f6f"/>
            </a:solidFill>
            <a:ln w="28800">
              <a:solidFill>
                <a:srgbClr val="4b1f6f"/>
              </a:solidFill>
              <a:round/>
            </a:ln>
          </c:spPr>
          <c:marker>
            <c:symbol val="none"/>
          </c:marker>
          <c:dPt>
            <c:idx val="7"/>
            <c:marker>
              <c:symbol val="none"/>
            </c:marker>
          </c:dPt>
          <c:dLbls>
            <c:dLbl>
              <c:idx val="7"/>
              <c:txPr>
                <a:bodyPr wrap="none"/>
                <a:lstStyle/>
                <a:p>
                  <a:pPr>
                    <a:defRPr b="0" lang="en-US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10</c:f>
              <c:numCache>
                <c:formatCode>General</c:formatCode>
                <c:ptCount val="8"/>
                <c:pt idx="0">
                  <c:v>2.46432395506529</c:v>
                </c:pt>
                <c:pt idx="1">
                  <c:v>2.42797140810065</c:v>
                </c:pt>
                <c:pt idx="2">
                  <c:v>2.25456859015859</c:v>
                </c:pt>
                <c:pt idx="3">
                  <c:v>1.66513647220608</c:v>
                </c:pt>
                <c:pt idx="4">
                  <c:v>0.820028956582279</c:v>
                </c:pt>
                <c:pt idx="5">
                  <c:v>0.411426708461386</c:v>
                </c:pt>
                <c:pt idx="6">
                  <c:v>0.310130342664283</c:v>
                </c:pt>
                <c:pt idx="7">
                  <c:v>0.289806051184895</c:v>
                </c:pt>
              </c:numCache>
            </c:numRef>
          </c:yVal>
          <c:smooth val="0"/>
        </c:ser>
        <c:axId val="90623190"/>
        <c:axId val="1634536"/>
      </c:scatterChart>
      <c:valAx>
        <c:axId val="90623190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634536"/>
        <c:crosses val="autoZero"/>
        <c:crossBetween val="midCat"/>
      </c:valAx>
      <c:valAx>
        <c:axId val="163453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0623190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88219895287958"/>
          <c:y val="0.015712900096993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28843094173801"/>
          <c:y val="0.0459739918560357"/>
          <c:w val="0.853776801272824"/>
          <c:h val="0.848548535399974"/>
        </c:manualLayout>
      </c:layout>
      <c:scatterChart>
        <c:scatterStyle val="lineMarker"/>
        <c:varyColors val="0"/>
        <c:ser>
          <c:idx val="0"/>
          <c:order val="0"/>
          <c:tx>
            <c:strRef>
              <c:f>label 1</c:f>
              <c:strCache>
                <c:ptCount val="1"/>
                <c:pt idx="0">
                  <c:v>Ave. C. scutulatus</c:v>
                </c:pt>
              </c:strCache>
            </c:strRef>
          </c:tx>
          <c:spPr>
            <a:solidFill>
              <a:srgbClr val="aecf00"/>
            </a:solidFill>
            <a:ln w="28800">
              <a:noFill/>
            </a:ln>
          </c:spPr>
          <c:marker>
            <c:symbol val="circle"/>
            <c:size val="8"/>
            <c:spPr>
              <a:solidFill>
                <a:srgbClr val="aecf00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8"/>
                <c:pt idx="0">
                  <c:v>1.7485</c:v>
                </c:pt>
                <c:pt idx="1">
                  <c:v>1.716</c:v>
                </c:pt>
                <c:pt idx="2">
                  <c:v>1.6555</c:v>
                </c:pt>
                <c:pt idx="3">
                  <c:v>1.689</c:v>
                </c:pt>
                <c:pt idx="4">
                  <c:v>1.681</c:v>
                </c:pt>
                <c:pt idx="5">
                  <c:v>1.753</c:v>
                </c:pt>
                <c:pt idx="6">
                  <c:v>1.755</c:v>
                </c:pt>
                <c:pt idx="7">
                  <c:v>2.1145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label 2</c:f>
              <c:strCache>
                <c:ptCount val="1"/>
                <c:pt idx="0">
                  <c:v>Fit C. scutulatus</c:v>
                </c:pt>
              </c:strCache>
            </c:strRef>
          </c:tx>
          <c:spPr>
            <a:solidFill>
              <a:srgbClr val="aecf00"/>
            </a:solidFill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0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2</c:f>
              <c:numCache>
                <c:formatCode>General</c:formatCode>
                <c:ptCount val="8"/>
                <c:pt idx="0">
                  <c:v>2.11267993390081</c:v>
                </c:pt>
                <c:pt idx="1">
                  <c:v>2.10505387400283</c:v>
                </c:pt>
                <c:pt idx="2">
                  <c:v>2.06867732307258</c:v>
                </c:pt>
                <c:pt idx="3">
                  <c:v>1.94502588699387</c:v>
                </c:pt>
                <c:pt idx="4">
                  <c:v>1.76773870707096</c:v>
                </c:pt>
                <c:pt idx="5">
                  <c:v>1.68202187348436</c:v>
                </c:pt>
                <c:pt idx="6">
                  <c:v>1.66077185890444</c:v>
                </c:pt>
                <c:pt idx="7">
                  <c:v>1.65650821640488</c:v>
                </c:pt>
              </c:numCache>
            </c:numRef>
          </c:yVal>
          <c:smooth val="0"/>
        </c:ser>
        <c:axId val="92874172"/>
        <c:axId val="39981221"/>
      </c:scatterChart>
      <c:valAx>
        <c:axId val="92874172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9981221"/>
        <c:crosses val="autoZero"/>
        <c:crossBetween val="midCat"/>
      </c:valAx>
      <c:valAx>
        <c:axId val="3998122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287417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156830062883552"/>
          <c:y val="0.583869696571654"/>
          <c:w val="0.302394302166995"/>
          <c:h val="0.1438518129269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583843109032026"/>
          <c:y val="0.0419170043314238"/>
          <c:w val="0.831144296509536"/>
          <c:h val="0.841274276931675"/>
        </c:manualLayout>
      </c:layout>
      <c:scatterChart>
        <c:scatterStyle val="lineMarker"/>
        <c:varyColors val="0"/>
        <c:ser>
          <c:idx val="0"/>
          <c:order val="0"/>
          <c:tx>
            <c:strRef>
              <c:f>crump32_03032021062338!$F$57:$F$57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18360">
                <a:solidFill>
                  <a:srgbClr val="004586"/>
                </a:solidFill>
                <a:round/>
              </a:ln>
            </c:spPr>
            <c:trendlineType val="power"/>
            <c:forward val="0"/>
            <c:backward val="0"/>
            <c:dispRSqr val="1"/>
            <c:dispEq val="1"/>
          </c:trendline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crump32_03032021062338!$F$58:$F$65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1"/>
          <c:order val="1"/>
          <c:tx>
            <c:strRef>
              <c:f>crump32_03032021062338!$G$57:$G$57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crump32_03032021062338!$G$58:$G$65</c:f>
              <c:numCache>
                <c:formatCode>General</c:formatCode>
                <c:ptCount val="8"/>
              </c:numCache>
            </c:numRef>
          </c:yVal>
          <c:smooth val="0"/>
        </c:ser>
        <c:axId val="37269540"/>
        <c:axId val="76889565"/>
      </c:scatterChart>
      <c:valAx>
        <c:axId val="37269540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6889565"/>
        <c:crosses val="autoZero"/>
        <c:crossBetween val="midCat"/>
      </c:valAx>
      <c:valAx>
        <c:axId val="7688956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7269540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060363440086362"/>
          <c:y val="0.035489730333938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46035058430718"/>
          <c:y val="0.0460448642266824"/>
          <c:w val="0.795596828046745"/>
          <c:h val="0.848747212383576"/>
        </c:manualLayout>
      </c:layout>
      <c:scatterChart>
        <c:scatterStyle val="lineMarker"/>
        <c:varyColors val="0"/>
        <c:ser>
          <c:idx val="0"/>
          <c:order val="0"/>
          <c:tx>
            <c:strRef>
              <c:f>crump32_03032021062338!$H$57:$H$57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79d1c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579d1c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crump32_03032021062338!$H$58:$H$65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1"/>
          <c:order val="1"/>
          <c:tx>
            <c:strRef>
              <c:f>crump32_03032021062338!$I$57:$I$57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crump32_03032021062338!$I$58:$I$65</c:f>
              <c:numCache>
                <c:formatCode>General</c:formatCode>
                <c:ptCount val="8"/>
              </c:numCache>
            </c:numRef>
          </c:yVal>
          <c:smooth val="0"/>
        </c:ser>
        <c:axId val="91798516"/>
        <c:axId val="44965287"/>
      </c:scatterChart>
      <c:valAx>
        <c:axId val="91798516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4965287"/>
        <c:crosses val="autoZero"/>
        <c:crossBetween val="midCat"/>
      </c:valAx>
      <c:valAx>
        <c:axId val="4496528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179851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0933848080133556"/>
          <c:y val="0.56985438803620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46352941176471"/>
          <c:y val="0.0460448642266824"/>
          <c:w val="0.822776470588235"/>
          <c:h val="0.848747212383576"/>
        </c:manualLayout>
      </c:layout>
      <c:scatterChart>
        <c:scatterStyle val="lineMarker"/>
        <c:varyColors val="0"/>
        <c:ser>
          <c:idx val="0"/>
          <c:order val="0"/>
          <c:tx>
            <c:strRef>
              <c:f>crump32_03032021062338!$J$57:$J$57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e0021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7e0021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crump32_03032021062338!$J$58:$J$65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1"/>
          <c:order val="1"/>
          <c:tx>
            <c:strRef>
              <c:f>crump32_03032021062338!$K$57:$K$57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crump32_03032021062338!$K$58:$K$65</c:f>
              <c:numCache>
                <c:formatCode>General</c:formatCode>
                <c:ptCount val="8"/>
              </c:numCache>
            </c:numRef>
          </c:yVal>
          <c:smooth val="0"/>
        </c:ser>
        <c:axId val="10888335"/>
        <c:axId val="54410603"/>
      </c:scatterChart>
      <c:valAx>
        <c:axId val="10888335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4410603"/>
        <c:crosses val="autoZero"/>
        <c:crossBetween val="midCat"/>
      </c:valAx>
      <c:valAx>
        <c:axId val="5441060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0888335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18494117647059"/>
          <c:y val="0.089859635314180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878811419693144"/>
          <c:y val="0.0461053461184815"/>
          <c:w val="0.81986793552146"/>
          <c:h val="0.848811243924865"/>
        </c:manualLayout>
      </c:layout>
      <c:scatterChart>
        <c:scatterStyle val="lineMarker"/>
        <c:varyColors val="0"/>
        <c:ser>
          <c:idx val="0"/>
          <c:order val="0"/>
          <c:tx>
            <c:strRef>
              <c:f>crump32_03032021062338_2!$L$57</c:f>
              <c:strCache>
                <c:ptCount val="1"/>
                <c:pt idx="0">
                  <c:v>Ave. C. scutulatus</c:v>
                </c:pt>
              </c:strCache>
            </c:strRef>
          </c:tx>
          <c:spPr>
            <a:solidFill>
              <a:srgbClr val="aecf00"/>
            </a:solidFill>
            <a:ln w="28800">
              <a:noFill/>
            </a:ln>
          </c:spPr>
          <c:marker>
            <c:symbol val="circle"/>
            <c:size val="8"/>
            <c:spPr>
              <a:solidFill>
                <a:srgbClr val="aecf00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crump32_03032021062338_2!$C$46:$C$53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crump32_03032021062338_2!$L$58:$L$65</c:f>
              <c:numCache>
                <c:formatCode>General</c:formatCode>
                <c:ptCount val="8"/>
                <c:pt idx="0">
                  <c:v>1.8865</c:v>
                </c:pt>
                <c:pt idx="1">
                  <c:v>1.7255</c:v>
                </c:pt>
                <c:pt idx="2">
                  <c:v>1.78</c:v>
                </c:pt>
                <c:pt idx="3">
                  <c:v>1.695</c:v>
                </c:pt>
                <c:pt idx="4">
                  <c:v>1.7645</c:v>
                </c:pt>
                <c:pt idx="5">
                  <c:v>1.7955</c:v>
                </c:pt>
                <c:pt idx="6">
                  <c:v>2.041</c:v>
                </c:pt>
                <c:pt idx="7">
                  <c:v>2.77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crump32_03032021062338_2!$M$57</c:f>
              <c:strCache>
                <c:ptCount val="1"/>
                <c:pt idx="0">
                  <c:v>Fit C. scutulatus</c:v>
                </c:pt>
              </c:strCache>
            </c:strRef>
          </c:tx>
          <c:spPr>
            <a:solidFill>
              <a:srgbClr val="aecf00"/>
            </a:solidFill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crump32_03032021062338_2!$C$46:$C$53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crump32_03032021062338_2!$M$58:$M$65</c:f>
              <c:numCache>
                <c:formatCode>General</c:formatCode>
                <c:ptCount val="8"/>
                <c:pt idx="0">
                  <c:v>1.69510748925107</c:v>
                </c:pt>
                <c:pt idx="1">
                  <c:v>1.69542982806877</c:v>
                </c:pt>
                <c:pt idx="2">
                  <c:v>1.69671725239617</c:v>
                </c:pt>
                <c:pt idx="3">
                  <c:v>1.70183624801272</c:v>
                </c:pt>
                <c:pt idx="4">
                  <c:v>1.72183307332293</c:v>
                </c:pt>
                <c:pt idx="5">
                  <c:v>1.79485486211901</c:v>
                </c:pt>
                <c:pt idx="6">
                  <c:v>2.00737230419977</c:v>
                </c:pt>
                <c:pt idx="7">
                  <c:v>2.36255609460279</c:v>
                </c:pt>
              </c:numCache>
            </c:numRef>
          </c:yVal>
          <c:smooth val="0"/>
        </c:ser>
        <c:axId val="21276201"/>
        <c:axId val="91908658"/>
      </c:scatterChart>
      <c:valAx>
        <c:axId val="21276201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1908658"/>
        <c:crosses val="autoZero"/>
        <c:crossBetween val="midCat"/>
      </c:valAx>
      <c:valAx>
        <c:axId val="9190865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1276201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0343756069139639"/>
          <c:y val="0.03310127413634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20198535197627"/>
          <c:y val="0.0456528060482698"/>
          <c:w val="0.6554687972883"/>
          <c:h val="0.8424929727634"/>
        </c:manualLayout>
      </c:layout>
      <c:scatterChart>
        <c:scatterStyle val="lineMarker"/>
        <c:varyColors val="0"/>
        <c:ser>
          <c:idx val="0"/>
          <c:order val="0"/>
          <c:tx>
            <c:strRef>
              <c:f>crump32_03032021062338!$F$57:$F$57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crump32_03032021062338!$F$58:$F$65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1"/>
          <c:order val="1"/>
          <c:tx>
            <c:strRef>
              <c:f>crump32_03032021062338!$G$57:$G$57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crump32_03032021062338!$G$58:$G$65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2"/>
          <c:order val="2"/>
          <c:tx>
            <c:strRef>
              <c:f>crump32_03032021062338!$H$57:$H$57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79d1c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579d1c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crump32_03032021062338!$H$58:$H$65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3"/>
          <c:order val="3"/>
          <c:tx>
            <c:strRef>
              <c:f>crump32_03032021062338!$I$57:$I$57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crump32_03032021062338!$I$58:$I$65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4"/>
          <c:order val="4"/>
          <c:tx>
            <c:strRef>
              <c:f>crump32_03032021062338!$J$57:$J$57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e0021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7e0021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crump32_03032021062338!$J$58:$J$65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5"/>
          <c:order val="5"/>
          <c:tx>
            <c:strRef>
              <c:f>crump32_03032021062338!$K$57:$K$57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crump32_03032021062338!$K$58:$K$65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6"/>
          <c:order val="6"/>
          <c:tx>
            <c:strRef>
              <c:f>crump32_03032021062338!$L$57:$L$57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aecf00"/>
            </a:solidFill>
            <a:ln w="28800">
              <a:noFill/>
            </a:ln>
          </c:spPr>
          <c:marker>
            <c:symbol val="circle"/>
            <c:size val="8"/>
            <c:spPr>
              <a:solidFill>
                <a:srgbClr val="aecf00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crump32_03032021062338!$L$58:$L$65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7"/>
          <c:order val="7"/>
          <c:tx>
            <c:strRef>
              <c:f>crump32_03032021062338!$M$57:$M$57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aecf00"/>
            </a:solidFill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crump32_03032021062338!$M$58:$M$65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8"/>
          <c:order val="8"/>
          <c:tx>
            <c:strRef>
              <c:f>crump32_03032021062338!$N$57:$N$57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b1f6f"/>
            </a:solidFill>
            <a:ln w="28800">
              <a:noFill/>
            </a:ln>
          </c:spPr>
          <c:marker>
            <c:symbol val="circle"/>
            <c:size val="8"/>
            <c:spPr>
              <a:solidFill>
                <a:srgbClr val="4b1f6f"/>
              </a:solidFill>
            </c:spPr>
          </c:marker>
          <c:dLbls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crump32_03032021062338!$N$58:$N$65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9"/>
          <c:order val="9"/>
          <c:tx>
            <c:strRef>
              <c:f>crump32_03032021062338!$O$57:$O$57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b1f6f"/>
            </a:solidFill>
            <a:ln w="28800">
              <a:solidFill>
                <a:srgbClr val="4b1f6f"/>
              </a:solidFill>
              <a:round/>
            </a:ln>
          </c:spPr>
          <c:marker>
            <c:symbol val="none"/>
          </c:marker>
          <c:dPt>
            <c:idx val="7"/>
            <c:marker>
              <c:symbol val="none"/>
            </c:marker>
          </c:dPt>
          <c:dLbls>
            <c:dLbl>
              <c:idx val="7"/>
              <c:txPr>
                <a:bodyPr wrap="none"/>
                <a:lstStyle/>
                <a:p>
                  <a:pPr>
                    <a:defRPr b="0" lang="en-US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none"/>
              <a:lstStyle/>
              <a:p>
                <a:pPr>
                  <a:defRPr b="0" lang="en-US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crump32_03032021062338!$C$46:$C$53</c:f>
              <c:numCache>
                <c:formatCode>General</c:formatCode>
                <c:ptCount val="8"/>
                <c:pt idx="0">
                  <c:v>0.1</c:v>
                </c:pt>
                <c:pt idx="1">
                  <c:v>0.025</c:v>
                </c:pt>
                <c:pt idx="2">
                  <c:v>0.00625</c:v>
                </c:pt>
                <c:pt idx="3">
                  <c:v>0.0015625</c:v>
                </c:pt>
                <c:pt idx="4">
                  <c:v>0.000390625</c:v>
                </c:pt>
                <c:pt idx="5">
                  <c:v>9.765625E-005</c:v>
                </c:pt>
                <c:pt idx="6">
                  <c:v>2.44140625E-005</c:v>
                </c:pt>
                <c:pt idx="7">
                  <c:v>6.103515625E-006</c:v>
                </c:pt>
              </c:numCache>
            </c:numRef>
          </c:xVal>
          <c:yVal>
            <c:numRef>
              <c:f>crump32_03032021062338!$O$58:$O$65</c:f>
              <c:numCache>
                <c:formatCode>General</c:formatCode>
                <c:ptCount val="8"/>
              </c:numCache>
            </c:numRef>
          </c:yVal>
          <c:smooth val="0"/>
        </c:ser>
        <c:axId val="35400859"/>
        <c:axId val="43739376"/>
      </c:scatterChart>
      <c:valAx>
        <c:axId val="35400859"/>
        <c:scaling>
          <c:logBase val="10"/>
          <c:orientation val="maxMin"/>
        </c:scaling>
        <c:delete val="0"/>
        <c:axPos val="b"/>
        <c:numFmt formatCode="0.00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3739376"/>
        <c:crosses val="autoZero"/>
        <c:crossBetween val="midCat"/>
      </c:valAx>
      <c:valAx>
        <c:axId val="4373937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540085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744022758912899"/>
          <c:y val="0.15188523795677"/>
          <c:w val="0.241585956416465"/>
          <c:h val="0.49234199302055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chart" Target="../charts/chart30.xml"/><Relationship Id="rId3" Type="http://schemas.openxmlformats.org/officeDocument/2006/relationships/chart" Target="../charts/chart31.xml"/><Relationship Id="rId4" Type="http://schemas.openxmlformats.org/officeDocument/2006/relationships/chart" Target="../charts/chart32.xml"/><Relationship Id="rId5" Type="http://schemas.openxmlformats.org/officeDocument/2006/relationships/chart" Target="../charts/chart33.xml"/><Relationship Id="rId6" Type="http://schemas.openxmlformats.org/officeDocument/2006/relationships/chart" Target="../charts/chart3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chart" Target="../charts/chart35.xml"/><Relationship Id="rId3" Type="http://schemas.openxmlformats.org/officeDocument/2006/relationships/chart" Target="../charts/chart36.xml"/><Relationship Id="rId4" Type="http://schemas.openxmlformats.org/officeDocument/2006/relationships/chart" Target="../charts/chart37.xml"/><Relationship Id="rId5" Type="http://schemas.openxmlformats.org/officeDocument/2006/relationships/chart" Target="../charts/chart38.xml"/><Relationship Id="rId6" Type="http://schemas.openxmlformats.org/officeDocument/2006/relationships/chart" Target="../charts/chart3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360</xdr:colOff>
      <xdr:row>58</xdr:row>
      <xdr:rowOff>42120</xdr:rowOff>
    </xdr:from>
    <xdr:to>
      <xdr:col>3</xdr:col>
      <xdr:colOff>24480</xdr:colOff>
      <xdr:row>62</xdr:row>
      <xdr:rowOff>30240</xdr:rowOff>
    </xdr:to>
    <xdr:pic>
      <xdr:nvPicPr>
        <xdr:cNvPr id="0" name="Image 4" descr=""/>
        <xdr:cNvPicPr/>
      </xdr:nvPicPr>
      <xdr:blipFill>
        <a:blip r:embed="rId1"/>
        <a:stretch/>
      </xdr:blipFill>
      <xdr:spPr>
        <a:xfrm>
          <a:off x="360" y="10046880"/>
          <a:ext cx="2786040" cy="63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71</xdr:row>
      <xdr:rowOff>59400</xdr:rowOff>
    </xdr:from>
    <xdr:to>
      <xdr:col>5</xdr:col>
      <xdr:colOff>1080</xdr:colOff>
      <xdr:row>87</xdr:row>
      <xdr:rowOff>34560</xdr:rowOff>
    </xdr:to>
    <xdr:graphicFrame>
      <xdr:nvGraphicFramePr>
        <xdr:cNvPr id="1" name=""/>
        <xdr:cNvGraphicFramePr/>
      </xdr:nvGraphicFramePr>
      <xdr:xfrm>
        <a:off x="0" y="12471480"/>
        <a:ext cx="4001400" cy="257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360</xdr:colOff>
      <xdr:row>88</xdr:row>
      <xdr:rowOff>23760</xdr:rowOff>
    </xdr:from>
    <xdr:to>
      <xdr:col>5</xdr:col>
      <xdr:colOff>606600</xdr:colOff>
      <xdr:row>104</xdr:row>
      <xdr:rowOff>163080</xdr:rowOff>
    </xdr:to>
    <xdr:graphicFrame>
      <xdr:nvGraphicFramePr>
        <xdr:cNvPr id="2" name=""/>
        <xdr:cNvGraphicFramePr/>
      </xdr:nvGraphicFramePr>
      <xdr:xfrm>
        <a:off x="360" y="15199560"/>
        <a:ext cx="4606560" cy="274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2520</xdr:colOff>
      <xdr:row>88</xdr:row>
      <xdr:rowOff>23760</xdr:rowOff>
    </xdr:from>
    <xdr:to>
      <xdr:col>13</xdr:col>
      <xdr:colOff>506160</xdr:colOff>
      <xdr:row>104</xdr:row>
      <xdr:rowOff>163080</xdr:rowOff>
    </xdr:to>
    <xdr:graphicFrame>
      <xdr:nvGraphicFramePr>
        <xdr:cNvPr id="3" name=""/>
        <xdr:cNvGraphicFramePr/>
      </xdr:nvGraphicFramePr>
      <xdr:xfrm>
        <a:off x="4736160" y="15199560"/>
        <a:ext cx="4599360" cy="274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77400</xdr:colOff>
      <xdr:row>68</xdr:row>
      <xdr:rowOff>141480</xdr:rowOff>
    </xdr:from>
    <xdr:to>
      <xdr:col>25</xdr:col>
      <xdr:colOff>303480</xdr:colOff>
      <xdr:row>87</xdr:row>
      <xdr:rowOff>154080</xdr:rowOff>
    </xdr:to>
    <xdr:graphicFrame>
      <xdr:nvGraphicFramePr>
        <xdr:cNvPr id="4" name=""/>
        <xdr:cNvGraphicFramePr/>
      </xdr:nvGraphicFramePr>
      <xdr:xfrm>
        <a:off x="10040400" y="12066120"/>
        <a:ext cx="6347520" cy="310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6840</xdr:colOff>
      <xdr:row>88</xdr:row>
      <xdr:rowOff>95040</xdr:rowOff>
    </xdr:from>
    <xdr:to>
      <xdr:col>22</xdr:col>
      <xdr:colOff>11160</xdr:colOff>
      <xdr:row>105</xdr:row>
      <xdr:rowOff>75600</xdr:rowOff>
    </xdr:to>
    <xdr:graphicFrame>
      <xdr:nvGraphicFramePr>
        <xdr:cNvPr id="5" name=""/>
        <xdr:cNvGraphicFramePr/>
      </xdr:nvGraphicFramePr>
      <xdr:xfrm>
        <a:off x="9436320" y="15270840"/>
        <a:ext cx="4822920" cy="274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360</xdr:colOff>
      <xdr:row>58</xdr:row>
      <xdr:rowOff>42120</xdr:rowOff>
    </xdr:from>
    <xdr:to>
      <xdr:col>3</xdr:col>
      <xdr:colOff>24480</xdr:colOff>
      <xdr:row>62</xdr:row>
      <xdr:rowOff>30240</xdr:rowOff>
    </xdr:to>
    <xdr:pic>
      <xdr:nvPicPr>
        <xdr:cNvPr id="6" name="Image 4" descr=""/>
        <xdr:cNvPicPr/>
      </xdr:nvPicPr>
      <xdr:blipFill>
        <a:blip r:embed="rId1"/>
        <a:stretch/>
      </xdr:blipFill>
      <xdr:spPr>
        <a:xfrm>
          <a:off x="360" y="10046880"/>
          <a:ext cx="2786040" cy="63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71</xdr:row>
      <xdr:rowOff>56520</xdr:rowOff>
    </xdr:from>
    <xdr:to>
      <xdr:col>4</xdr:col>
      <xdr:colOff>262800</xdr:colOff>
      <xdr:row>87</xdr:row>
      <xdr:rowOff>37440</xdr:rowOff>
    </xdr:to>
    <xdr:graphicFrame>
      <xdr:nvGraphicFramePr>
        <xdr:cNvPr id="7" name=""/>
        <xdr:cNvGraphicFramePr/>
      </xdr:nvGraphicFramePr>
      <xdr:xfrm>
        <a:off x="0" y="12468600"/>
        <a:ext cx="3701160" cy="258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87</xdr:row>
      <xdr:rowOff>149400</xdr:rowOff>
    </xdr:from>
    <xdr:to>
      <xdr:col>4</xdr:col>
      <xdr:colOff>280800</xdr:colOff>
      <xdr:row>104</xdr:row>
      <xdr:rowOff>129600</xdr:rowOff>
    </xdr:to>
    <xdr:graphicFrame>
      <xdr:nvGraphicFramePr>
        <xdr:cNvPr id="8" name=""/>
        <xdr:cNvGraphicFramePr/>
      </xdr:nvGraphicFramePr>
      <xdr:xfrm>
        <a:off x="0" y="15162480"/>
        <a:ext cx="3719160" cy="274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380520</xdr:colOff>
      <xdr:row>87</xdr:row>
      <xdr:rowOff>153720</xdr:rowOff>
    </xdr:from>
    <xdr:to>
      <xdr:col>12</xdr:col>
      <xdr:colOff>74520</xdr:colOff>
      <xdr:row>104</xdr:row>
      <xdr:rowOff>130320</xdr:rowOff>
    </xdr:to>
    <xdr:graphicFrame>
      <xdr:nvGraphicFramePr>
        <xdr:cNvPr id="9" name=""/>
        <xdr:cNvGraphicFramePr/>
      </xdr:nvGraphicFramePr>
      <xdr:xfrm>
        <a:off x="3818880" y="15166800"/>
        <a:ext cx="4599360" cy="274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5040</xdr:colOff>
      <xdr:row>68</xdr:row>
      <xdr:rowOff>140040</xdr:rowOff>
    </xdr:from>
    <xdr:to>
      <xdr:col>22</xdr:col>
      <xdr:colOff>395280</xdr:colOff>
      <xdr:row>91</xdr:row>
      <xdr:rowOff>112680</xdr:rowOff>
    </xdr:to>
    <xdr:graphicFrame>
      <xdr:nvGraphicFramePr>
        <xdr:cNvPr id="10" name=""/>
        <xdr:cNvGraphicFramePr/>
      </xdr:nvGraphicFramePr>
      <xdr:xfrm>
        <a:off x="9968040" y="12064680"/>
        <a:ext cx="4675320" cy="371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198000</xdr:colOff>
      <xdr:row>88</xdr:row>
      <xdr:rowOff>146880</xdr:rowOff>
    </xdr:from>
    <xdr:to>
      <xdr:col>20</xdr:col>
      <xdr:colOff>269280</xdr:colOff>
      <xdr:row>105</xdr:row>
      <xdr:rowOff>123840</xdr:rowOff>
    </xdr:to>
    <xdr:graphicFrame>
      <xdr:nvGraphicFramePr>
        <xdr:cNvPr id="11" name=""/>
        <xdr:cNvGraphicFramePr/>
      </xdr:nvGraphicFramePr>
      <xdr:xfrm>
        <a:off x="8541720" y="15322680"/>
        <a:ext cx="4751280" cy="274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360</xdr:colOff>
      <xdr:row>58</xdr:row>
      <xdr:rowOff>42120</xdr:rowOff>
    </xdr:from>
    <xdr:to>
      <xdr:col>3</xdr:col>
      <xdr:colOff>24480</xdr:colOff>
      <xdr:row>62</xdr:row>
      <xdr:rowOff>30240</xdr:rowOff>
    </xdr:to>
    <xdr:pic>
      <xdr:nvPicPr>
        <xdr:cNvPr id="12" name="Image 4" descr=""/>
        <xdr:cNvPicPr/>
      </xdr:nvPicPr>
      <xdr:blipFill>
        <a:blip r:embed="rId1"/>
        <a:stretch/>
      </xdr:blipFill>
      <xdr:spPr>
        <a:xfrm>
          <a:off x="360" y="10046880"/>
          <a:ext cx="2786040" cy="63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70</xdr:row>
      <xdr:rowOff>130680</xdr:rowOff>
    </xdr:from>
    <xdr:to>
      <xdr:col>5</xdr:col>
      <xdr:colOff>1080</xdr:colOff>
      <xdr:row>86</xdr:row>
      <xdr:rowOff>105840</xdr:rowOff>
    </xdr:to>
    <xdr:graphicFrame>
      <xdr:nvGraphicFramePr>
        <xdr:cNvPr id="13" name=""/>
        <xdr:cNvGraphicFramePr/>
      </xdr:nvGraphicFramePr>
      <xdr:xfrm>
        <a:off x="0" y="12380400"/>
        <a:ext cx="4001400" cy="257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87</xdr:row>
      <xdr:rowOff>76320</xdr:rowOff>
    </xdr:from>
    <xdr:to>
      <xdr:col>4</xdr:col>
      <xdr:colOff>11520</xdr:colOff>
      <xdr:row>104</xdr:row>
      <xdr:rowOff>56520</xdr:rowOff>
    </xdr:to>
    <xdr:graphicFrame>
      <xdr:nvGraphicFramePr>
        <xdr:cNvPr id="14" name=""/>
        <xdr:cNvGraphicFramePr/>
      </xdr:nvGraphicFramePr>
      <xdr:xfrm>
        <a:off x="0" y="15089400"/>
        <a:ext cx="3449880" cy="274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24480</xdr:colOff>
      <xdr:row>87</xdr:row>
      <xdr:rowOff>69840</xdr:rowOff>
    </xdr:from>
    <xdr:to>
      <xdr:col>10</xdr:col>
      <xdr:colOff>29520</xdr:colOff>
      <xdr:row>104</xdr:row>
      <xdr:rowOff>50040</xdr:rowOff>
    </xdr:to>
    <xdr:graphicFrame>
      <xdr:nvGraphicFramePr>
        <xdr:cNvPr id="15" name=""/>
        <xdr:cNvGraphicFramePr/>
      </xdr:nvGraphicFramePr>
      <xdr:xfrm>
        <a:off x="3462840" y="15082920"/>
        <a:ext cx="3824640" cy="274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103680</xdr:colOff>
      <xdr:row>87</xdr:row>
      <xdr:rowOff>104400</xdr:rowOff>
    </xdr:from>
    <xdr:to>
      <xdr:col>16</xdr:col>
      <xdr:colOff>493560</xdr:colOff>
      <xdr:row>104</xdr:row>
      <xdr:rowOff>81000</xdr:rowOff>
    </xdr:to>
    <xdr:graphicFrame>
      <xdr:nvGraphicFramePr>
        <xdr:cNvPr id="16" name=""/>
        <xdr:cNvGraphicFramePr/>
      </xdr:nvGraphicFramePr>
      <xdr:xfrm>
        <a:off x="7361640" y="15117480"/>
        <a:ext cx="3706920" cy="274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15</xdr:col>
      <xdr:colOff>215280</xdr:colOff>
      <xdr:row>66</xdr:row>
      <xdr:rowOff>51480</xdr:rowOff>
    </xdr:from>
    <xdr:to>
      <xdr:col>25</xdr:col>
      <xdr:colOff>41040</xdr:colOff>
      <xdr:row>87</xdr:row>
      <xdr:rowOff>57600</xdr:rowOff>
    </xdr:to>
    <xdr:graphicFrame>
      <xdr:nvGraphicFramePr>
        <xdr:cNvPr id="17" name=""/>
        <xdr:cNvGraphicFramePr/>
      </xdr:nvGraphicFramePr>
      <xdr:xfrm>
        <a:off x="10178280" y="11356920"/>
        <a:ext cx="5947200" cy="371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P84"/>
  <sheetViews>
    <sheetView showFormulas="false" showGridLines="true" showRowColHeaders="true" showZeros="true" rightToLeft="false" tabSelected="false" showOutlineSymbols="true" defaultGridColor="true" view="normal" topLeftCell="H63" colorId="64" zoomScale="150" zoomScaleNormal="150" zoomScalePageLayoutView="100" workbookViewId="0">
      <selection pane="topLeft" activeCell="N87" activeCellId="0" sqref="N87"/>
    </sheetView>
  </sheetViews>
  <sheetFormatPr defaultColWidth="8.6875" defaultRowHeight="12.8" zeroHeight="false" outlineLevelRow="0" outlineLevelCol="0"/>
  <cols>
    <col collapsed="false" customWidth="true" hidden="false" outlineLevel="0" max="1" min="1" style="0" width="23.08"/>
    <col collapsed="false" customWidth="true" hidden="false" outlineLevel="0" max="2" min="2" style="0" width="6.61"/>
    <col collapsed="false" customWidth="true" hidden="false" outlineLevel="0" max="3" min="3" style="0" width="9.45"/>
    <col collapsed="false" customWidth="true" hidden="false" outlineLevel="0" max="4" min="4" style="0" width="9.59"/>
    <col collapsed="false" customWidth="true" hidden="false" outlineLevel="0" max="5" min="5" style="0" width="7.96"/>
    <col collapsed="false" customWidth="true" hidden="false" outlineLevel="0" max="7" min="6" style="0" width="10.39"/>
    <col collapsed="false" customWidth="true" hidden="false" outlineLevel="0" max="8" min="8" style="0" width="8.1"/>
    <col collapsed="false" customWidth="true" hidden="false" outlineLevel="0" max="9" min="9" style="0" width="9.05"/>
    <col collapsed="false" customWidth="true" hidden="false" outlineLevel="0" max="10" min="10" style="0" width="8.23"/>
    <col collapsed="false" customWidth="true" hidden="false" outlineLevel="0" max="11" min="11" style="0" width="8.1"/>
    <col collapsed="false" customWidth="true" hidden="false" outlineLevel="0" max="12" min="12" style="0" width="7.29"/>
    <col collapsed="false" customWidth="true" hidden="false" outlineLevel="0" max="13" min="13" style="0" width="6.88"/>
    <col collapsed="false" customWidth="true" hidden="false" outlineLevel="0" max="14" min="14" style="0" width="8.51"/>
    <col collapsed="false" customWidth="true" hidden="false" outlineLevel="0" max="15" min="15" style="0" width="7.56"/>
  </cols>
  <sheetData>
    <row r="2" customFormat="false" ht="12.8" hidden="false" customHeight="false" outlineLevel="0" collapsed="false">
      <c r="A2" s="0" t="s">
        <v>0</v>
      </c>
    </row>
    <row r="3" customFormat="false" ht="12.8" hidden="false" customHeight="false" outlineLevel="0" collapsed="false">
      <c r="A3" s="0" t="s">
        <v>1</v>
      </c>
    </row>
    <row r="4" customFormat="false" ht="12.8" hidden="false" customHeight="false" outlineLevel="0" collapsed="false">
      <c r="A4" s="0" t="s">
        <v>2</v>
      </c>
    </row>
    <row r="5" customFormat="false" ht="12.8" hidden="false" customHeight="false" outlineLevel="0" collapsed="false">
      <c r="A5" s="0" t="s">
        <v>3</v>
      </c>
    </row>
    <row r="7" customFormat="false" ht="12.8" hidden="false" customHeight="false" outlineLevel="0" collapsed="false">
      <c r="A7" s="0" t="s">
        <v>4</v>
      </c>
    </row>
    <row r="8" customFormat="false" ht="12.8" hidden="false" customHeight="false" outlineLevel="0" collapsed="false">
      <c r="A8" s="0" t="s">
        <v>5</v>
      </c>
    </row>
    <row r="9" customFormat="false" ht="12.8" hidden="false" customHeight="false" outlineLevel="0" collapsed="false">
      <c r="A9" s="0" t="s">
        <v>6</v>
      </c>
    </row>
    <row r="10" customFormat="false" ht="12.8" hidden="false" customHeight="false" outlineLevel="0" collapsed="false">
      <c r="A10" s="0" t="s">
        <v>7</v>
      </c>
    </row>
    <row r="11" customFormat="false" ht="12.8" hidden="false" customHeight="false" outlineLevel="0" collapsed="false">
      <c r="A11" s="0" t="s">
        <v>8</v>
      </c>
    </row>
    <row r="13" customFormat="false" ht="12.8" hidden="false" customHeight="false" outlineLevel="0" collapsed="false">
      <c r="A13" s="0" t="s">
        <v>9</v>
      </c>
    </row>
    <row r="14" customFormat="false" ht="12.8" hidden="false" customHeight="false" outlineLevel="0" collapsed="false">
      <c r="A14" s="0" t="s">
        <v>10</v>
      </c>
    </row>
    <row r="15" customFormat="false" ht="12.8" hidden="false" customHeight="false" outlineLevel="0" collapsed="false">
      <c r="A15" s="0" t="s">
        <v>11</v>
      </c>
    </row>
    <row r="16" customFormat="false" ht="12.8" hidden="false" customHeight="false" outlineLevel="0" collapsed="false">
      <c r="A16" s="0" t="s">
        <v>12</v>
      </c>
    </row>
    <row r="17" customFormat="false" ht="12.8" hidden="false" customHeight="false" outlineLevel="0" collapsed="false">
      <c r="A17" s="0" t="s">
        <v>13</v>
      </c>
    </row>
    <row r="18" customFormat="false" ht="12.8" hidden="false" customHeight="false" outlineLevel="0" collapsed="false">
      <c r="A18" s="0" t="s">
        <v>14</v>
      </c>
    </row>
    <row r="19" customFormat="false" ht="12.8" hidden="false" customHeight="false" outlineLevel="0" collapsed="false">
      <c r="A19" s="0" t="s">
        <v>15</v>
      </c>
    </row>
    <row r="20" customFormat="false" ht="12.8" hidden="false" customHeight="false" outlineLevel="0" collapsed="false">
      <c r="A20" s="0" t="s">
        <v>16</v>
      </c>
    </row>
    <row r="21" customFormat="false" ht="12.8" hidden="false" customHeight="false" outlineLevel="0" collapsed="false">
      <c r="A21" s="0" t="s">
        <v>17</v>
      </c>
    </row>
    <row r="22" customFormat="false" ht="12.8" hidden="false" customHeight="false" outlineLevel="0" collapsed="false">
      <c r="A22" s="0" t="s">
        <v>18</v>
      </c>
    </row>
    <row r="23" customFormat="false" ht="12.8" hidden="false" customHeight="false" outlineLevel="0" collapsed="false">
      <c r="A23" s="0" t="s">
        <v>19</v>
      </c>
    </row>
    <row r="24" customFormat="false" ht="12.8" hidden="false" customHeight="false" outlineLevel="0" collapsed="false">
      <c r="A24" s="0" t="s">
        <v>20</v>
      </c>
    </row>
    <row r="25" customFormat="false" ht="12.8" hidden="false" customHeight="false" outlineLevel="0" collapsed="false">
      <c r="A25" s="0" t="s">
        <v>21</v>
      </c>
    </row>
    <row r="27" customFormat="false" ht="12.8" hidden="false" customHeight="false" outlineLevel="0" collapsed="false">
      <c r="A27" s="0" t="s">
        <v>22</v>
      </c>
    </row>
    <row r="28" customFormat="false" ht="12.8" hidden="false" customHeight="false" outlineLevel="0" collapsed="false">
      <c r="A28" s="0" t="s">
        <v>15</v>
      </c>
    </row>
    <row r="29" customFormat="false" ht="12.8" hidden="false" customHeight="false" outlineLevel="0" collapsed="false">
      <c r="A29" s="0" t="s">
        <v>23</v>
      </c>
      <c r="C29" s="0" t="s">
        <v>24</v>
      </c>
      <c r="D29" s="0" t="s">
        <v>25</v>
      </c>
      <c r="E29" s="0" t="s">
        <v>26</v>
      </c>
      <c r="F29" s="0" t="s">
        <v>27</v>
      </c>
      <c r="G29" s="0" t="s">
        <v>28</v>
      </c>
      <c r="H29" s="0" t="s">
        <v>29</v>
      </c>
    </row>
    <row r="31" customFormat="false" ht="12.8" hidden="false" customHeight="false" outlineLevel="0" collapsed="false">
      <c r="A31" s="0" t="s">
        <v>30</v>
      </c>
    </row>
    <row r="32" customFormat="false" ht="12.8" hidden="false" customHeight="false" outlineLevel="0" collapsed="false">
      <c r="C32" s="0" t="n">
        <v>1</v>
      </c>
      <c r="D32" s="0" t="n">
        <v>2</v>
      </c>
      <c r="E32" s="0" t="n">
        <v>3</v>
      </c>
      <c r="F32" s="0" t="n">
        <v>4</v>
      </c>
      <c r="G32" s="0" t="n">
        <v>5</v>
      </c>
      <c r="H32" s="0" t="n">
        <v>6</v>
      </c>
      <c r="I32" s="0" t="n">
        <v>7</v>
      </c>
      <c r="J32" s="0" t="n">
        <v>8</v>
      </c>
      <c r="K32" s="0" t="n">
        <v>9</v>
      </c>
      <c r="L32" s="0" t="n">
        <v>10</v>
      </c>
      <c r="M32" s="0" t="n">
        <v>11</v>
      </c>
      <c r="N32" s="0" t="n">
        <v>12</v>
      </c>
    </row>
    <row r="33" customFormat="false" ht="12.8" hidden="false" customHeight="false" outlineLevel="0" collapsed="false">
      <c r="A33" s="0" t="s">
        <v>31</v>
      </c>
      <c r="C33" s="0" t="s">
        <v>32</v>
      </c>
      <c r="D33" s="0" t="s">
        <v>32</v>
      </c>
      <c r="E33" s="0" t="s">
        <v>32</v>
      </c>
      <c r="F33" s="0" t="s">
        <v>32</v>
      </c>
      <c r="G33" s="0" t="s">
        <v>32</v>
      </c>
      <c r="H33" s="0" t="s">
        <v>32</v>
      </c>
      <c r="I33" s="0" t="s">
        <v>32</v>
      </c>
      <c r="J33" s="0" t="s">
        <v>32</v>
      </c>
      <c r="K33" s="0" t="s">
        <v>32</v>
      </c>
      <c r="L33" s="0" t="s">
        <v>32</v>
      </c>
      <c r="M33" s="0" t="s">
        <v>32</v>
      </c>
      <c r="N33" s="0" t="s">
        <v>32</v>
      </c>
      <c r="O33" s="0" t="s">
        <v>29</v>
      </c>
    </row>
    <row r="34" customFormat="false" ht="12.8" hidden="false" customHeight="false" outlineLevel="0" collapsed="false">
      <c r="A34" s="0" t="s">
        <v>33</v>
      </c>
      <c r="C34" s="0" t="s">
        <v>32</v>
      </c>
      <c r="D34" s="0" t="s">
        <v>32</v>
      </c>
      <c r="E34" s="0" t="s">
        <v>32</v>
      </c>
      <c r="F34" s="0" t="s">
        <v>32</v>
      </c>
      <c r="G34" s="0" t="s">
        <v>32</v>
      </c>
      <c r="H34" s="0" t="s">
        <v>32</v>
      </c>
      <c r="I34" s="0" t="s">
        <v>32</v>
      </c>
      <c r="J34" s="0" t="s">
        <v>32</v>
      </c>
      <c r="K34" s="0" t="s">
        <v>32</v>
      </c>
      <c r="L34" s="0" t="s">
        <v>32</v>
      </c>
      <c r="M34" s="0" t="s">
        <v>32</v>
      </c>
      <c r="N34" s="0" t="s">
        <v>32</v>
      </c>
      <c r="O34" s="0" t="s">
        <v>29</v>
      </c>
    </row>
    <row r="35" customFormat="false" ht="12.8" hidden="false" customHeight="false" outlineLevel="0" collapsed="false">
      <c r="A35" s="0" t="s">
        <v>34</v>
      </c>
      <c r="C35" s="0" t="s">
        <v>32</v>
      </c>
      <c r="D35" s="0" t="s">
        <v>32</v>
      </c>
      <c r="E35" s="0" t="s">
        <v>32</v>
      </c>
      <c r="F35" s="0" t="s">
        <v>32</v>
      </c>
      <c r="G35" s="0" t="s">
        <v>32</v>
      </c>
      <c r="H35" s="0" t="s">
        <v>32</v>
      </c>
      <c r="I35" s="0" t="s">
        <v>32</v>
      </c>
      <c r="J35" s="0" t="s">
        <v>32</v>
      </c>
      <c r="K35" s="0" t="s">
        <v>32</v>
      </c>
      <c r="L35" s="0" t="s">
        <v>32</v>
      </c>
      <c r="M35" s="0" t="s">
        <v>32</v>
      </c>
      <c r="N35" s="0" t="s">
        <v>32</v>
      </c>
      <c r="O35" s="0" t="s">
        <v>29</v>
      </c>
    </row>
    <row r="36" customFormat="false" ht="12.8" hidden="false" customHeight="false" outlineLevel="0" collapsed="false">
      <c r="A36" s="0" t="s">
        <v>35</v>
      </c>
      <c r="C36" s="0" t="s">
        <v>32</v>
      </c>
      <c r="D36" s="0" t="s">
        <v>32</v>
      </c>
      <c r="E36" s="0" t="s">
        <v>32</v>
      </c>
      <c r="F36" s="0" t="s">
        <v>32</v>
      </c>
      <c r="G36" s="0" t="s">
        <v>32</v>
      </c>
      <c r="H36" s="0" t="s">
        <v>32</v>
      </c>
      <c r="I36" s="0" t="s">
        <v>32</v>
      </c>
      <c r="J36" s="0" t="s">
        <v>32</v>
      </c>
      <c r="K36" s="0" t="s">
        <v>32</v>
      </c>
      <c r="L36" s="0" t="s">
        <v>32</v>
      </c>
      <c r="M36" s="0" t="s">
        <v>32</v>
      </c>
      <c r="N36" s="0" t="s">
        <v>32</v>
      </c>
      <c r="O36" s="0" t="s">
        <v>29</v>
      </c>
    </row>
    <row r="37" customFormat="false" ht="12.8" hidden="false" customHeight="false" outlineLevel="0" collapsed="false">
      <c r="A37" s="0" t="s">
        <v>36</v>
      </c>
      <c r="C37" s="0" t="s">
        <v>32</v>
      </c>
      <c r="D37" s="0" t="s">
        <v>32</v>
      </c>
      <c r="E37" s="0" t="s">
        <v>32</v>
      </c>
      <c r="F37" s="0" t="s">
        <v>32</v>
      </c>
      <c r="G37" s="0" t="s">
        <v>32</v>
      </c>
      <c r="H37" s="0" t="s">
        <v>32</v>
      </c>
      <c r="I37" s="0" t="s">
        <v>32</v>
      </c>
      <c r="J37" s="0" t="s">
        <v>32</v>
      </c>
      <c r="K37" s="0" t="s">
        <v>32</v>
      </c>
      <c r="L37" s="0" t="s">
        <v>32</v>
      </c>
      <c r="M37" s="0" t="s">
        <v>32</v>
      </c>
      <c r="N37" s="0" t="s">
        <v>32</v>
      </c>
      <c r="O37" s="0" t="s">
        <v>29</v>
      </c>
    </row>
    <row r="38" customFormat="false" ht="12.8" hidden="false" customHeight="false" outlineLevel="0" collapsed="false">
      <c r="A38" s="0" t="s">
        <v>37</v>
      </c>
      <c r="C38" s="0" t="s">
        <v>32</v>
      </c>
      <c r="D38" s="0" t="s">
        <v>32</v>
      </c>
      <c r="E38" s="0" t="s">
        <v>32</v>
      </c>
      <c r="F38" s="0" t="s">
        <v>32</v>
      </c>
      <c r="G38" s="0" t="s">
        <v>32</v>
      </c>
      <c r="H38" s="0" t="s">
        <v>32</v>
      </c>
      <c r="I38" s="0" t="s">
        <v>32</v>
      </c>
      <c r="J38" s="0" t="s">
        <v>32</v>
      </c>
      <c r="K38" s="0" t="s">
        <v>32</v>
      </c>
      <c r="L38" s="0" t="s">
        <v>32</v>
      </c>
      <c r="M38" s="0" t="s">
        <v>32</v>
      </c>
      <c r="N38" s="0" t="s">
        <v>32</v>
      </c>
      <c r="O38" s="0" t="s">
        <v>29</v>
      </c>
    </row>
    <row r="39" customFormat="false" ht="12.8" hidden="false" customHeight="false" outlineLevel="0" collapsed="false">
      <c r="A39" s="0" t="s">
        <v>38</v>
      </c>
      <c r="C39" s="0" t="s">
        <v>32</v>
      </c>
      <c r="D39" s="0" t="s">
        <v>32</v>
      </c>
      <c r="E39" s="0" t="s">
        <v>32</v>
      </c>
      <c r="F39" s="0" t="s">
        <v>32</v>
      </c>
      <c r="G39" s="0" t="s">
        <v>32</v>
      </c>
      <c r="H39" s="0" t="s">
        <v>32</v>
      </c>
      <c r="I39" s="0" t="s">
        <v>32</v>
      </c>
      <c r="J39" s="0" t="s">
        <v>32</v>
      </c>
      <c r="K39" s="0" t="s">
        <v>32</v>
      </c>
      <c r="L39" s="0" t="s">
        <v>32</v>
      </c>
      <c r="M39" s="0" t="s">
        <v>32</v>
      </c>
      <c r="N39" s="0" t="s">
        <v>32</v>
      </c>
      <c r="O39" s="0" t="s">
        <v>29</v>
      </c>
    </row>
    <row r="40" customFormat="false" ht="12.8" hidden="false" customHeight="false" outlineLevel="0" collapsed="false">
      <c r="A40" s="0" t="s">
        <v>39</v>
      </c>
      <c r="C40" s="0" t="s">
        <v>32</v>
      </c>
      <c r="D40" s="0" t="s">
        <v>32</v>
      </c>
      <c r="E40" s="0" t="s">
        <v>32</v>
      </c>
      <c r="F40" s="0" t="s">
        <v>32</v>
      </c>
      <c r="G40" s="0" t="s">
        <v>32</v>
      </c>
      <c r="H40" s="0" t="s">
        <v>32</v>
      </c>
      <c r="I40" s="0" t="s">
        <v>32</v>
      </c>
      <c r="J40" s="0" t="s">
        <v>32</v>
      </c>
      <c r="K40" s="0" t="s">
        <v>32</v>
      </c>
      <c r="L40" s="0" t="s">
        <v>32</v>
      </c>
      <c r="M40" s="0" t="s">
        <v>32</v>
      </c>
      <c r="N40" s="0" t="s">
        <v>32</v>
      </c>
      <c r="O40" s="0" t="s">
        <v>29</v>
      </c>
    </row>
    <row r="42" customFormat="false" ht="12.8" hidden="false" customHeight="false" outlineLevel="0" collapsed="false">
      <c r="A42" s="0" t="s">
        <v>40</v>
      </c>
    </row>
    <row r="43" customFormat="false" ht="12.8" hidden="false" customHeight="false" outlineLevel="0" collapsed="false">
      <c r="A43" s="0" t="s">
        <v>41</v>
      </c>
    </row>
    <row r="44" customFormat="false" ht="12.8" hidden="false" customHeight="false" outlineLevel="0" collapsed="false">
      <c r="D44" s="0" t="n">
        <v>1</v>
      </c>
      <c r="E44" s="0" t="n">
        <v>2</v>
      </c>
      <c r="F44" s="0" t="n">
        <v>3</v>
      </c>
      <c r="G44" s="0" t="n">
        <v>4</v>
      </c>
      <c r="H44" s="0" t="n">
        <v>5</v>
      </c>
      <c r="I44" s="0" t="n">
        <v>6</v>
      </c>
      <c r="J44" s="0" t="n">
        <v>7</v>
      </c>
      <c r="K44" s="0" t="n">
        <v>8</v>
      </c>
      <c r="L44" s="0" t="n">
        <v>9</v>
      </c>
      <c r="M44" s="0" t="n">
        <v>10</v>
      </c>
      <c r="N44" s="0" t="n">
        <v>11</v>
      </c>
      <c r="O44" s="0" t="n">
        <v>12</v>
      </c>
    </row>
    <row r="45" customFormat="false" ht="35.95" hidden="false" customHeight="false" outlineLevel="0" collapsed="false">
      <c r="A45" s="0" t="s">
        <v>42</v>
      </c>
      <c r="B45" s="1" t="s">
        <v>43</v>
      </c>
      <c r="C45" s="0" t="s">
        <v>44</v>
      </c>
      <c r="D45" s="2" t="s">
        <v>45</v>
      </c>
      <c r="E45" s="2" t="s">
        <v>46</v>
      </c>
      <c r="F45" s="2" t="s">
        <v>47</v>
      </c>
      <c r="G45" s="2" t="s">
        <v>48</v>
      </c>
      <c r="H45" s="2" t="s">
        <v>48</v>
      </c>
      <c r="I45" s="2" t="s">
        <v>49</v>
      </c>
      <c r="J45" s="2" t="s">
        <v>49</v>
      </c>
      <c r="K45" s="2" t="s">
        <v>50</v>
      </c>
      <c r="L45" s="2" t="s">
        <v>51</v>
      </c>
      <c r="M45" s="2" t="s">
        <v>52</v>
      </c>
      <c r="N45" s="2" t="s">
        <v>52</v>
      </c>
      <c r="O45" s="2" t="s">
        <v>45</v>
      </c>
    </row>
    <row r="46" customFormat="false" ht="12.8" hidden="false" customHeight="false" outlineLevel="0" collapsed="false">
      <c r="A46" s="0" t="s">
        <v>31</v>
      </c>
      <c r="B46" s="0" t="n">
        <v>10</v>
      </c>
      <c r="C46" s="3" t="n">
        <v>0.1</v>
      </c>
      <c r="D46" s="0" t="n">
        <v>0.291</v>
      </c>
      <c r="E46" s="0" t="n">
        <v>0.337</v>
      </c>
      <c r="F46" s="0" t="n">
        <v>0.331</v>
      </c>
      <c r="G46" s="0" t="n">
        <v>2.73</v>
      </c>
      <c r="H46" s="0" t="n">
        <v>2.831</v>
      </c>
      <c r="I46" s="0" t="n">
        <v>2.646</v>
      </c>
      <c r="J46" s="0" t="n">
        <v>2.46</v>
      </c>
      <c r="K46" s="0" t="n">
        <v>2.692</v>
      </c>
      <c r="L46" s="0" t="n">
        <v>2.834</v>
      </c>
      <c r="M46" s="0" t="n">
        <v>2.656</v>
      </c>
      <c r="N46" s="0" t="n">
        <v>2.71</v>
      </c>
      <c r="O46" s="0" t="n">
        <v>1.814</v>
      </c>
    </row>
    <row r="47" customFormat="false" ht="12.8" hidden="false" customHeight="false" outlineLevel="0" collapsed="false">
      <c r="A47" s="0" t="s">
        <v>33</v>
      </c>
      <c r="B47" s="0" t="n">
        <v>39</v>
      </c>
      <c r="C47" s="3" t="n">
        <f aca="false">C46/4</f>
        <v>0.025</v>
      </c>
      <c r="D47" s="0" t="n">
        <v>0.659</v>
      </c>
      <c r="E47" s="0" t="n">
        <v>0.618</v>
      </c>
      <c r="F47" s="0" t="n">
        <v>0.824</v>
      </c>
      <c r="G47" s="0" t="n">
        <v>2.728</v>
      </c>
      <c r="H47" s="0" t="n">
        <v>2.666</v>
      </c>
      <c r="I47" s="0" t="n">
        <v>2.611</v>
      </c>
      <c r="J47" s="0" t="n">
        <v>2.596</v>
      </c>
      <c r="K47" s="0" t="n">
        <v>2.684</v>
      </c>
      <c r="L47" s="0" t="n">
        <v>2.727</v>
      </c>
      <c r="M47" s="0" t="n">
        <v>2.728</v>
      </c>
      <c r="N47" s="0" t="n">
        <v>2.649</v>
      </c>
      <c r="O47" s="0" t="n">
        <v>2.45</v>
      </c>
    </row>
    <row r="48" customFormat="false" ht="12.8" hidden="false" customHeight="false" outlineLevel="0" collapsed="false">
      <c r="A48" s="0" t="s">
        <v>34</v>
      </c>
      <c r="B48" s="0" t="n">
        <v>149</v>
      </c>
      <c r="C48" s="3" t="n">
        <f aca="false">C47/4</f>
        <v>0.00625</v>
      </c>
      <c r="D48" s="0" t="n">
        <v>0.647</v>
      </c>
      <c r="E48" s="0" t="n">
        <v>1.15</v>
      </c>
      <c r="F48" s="0" t="n">
        <v>1.265</v>
      </c>
      <c r="G48" s="0" t="n">
        <v>2.784</v>
      </c>
      <c r="H48" s="0" t="n">
        <v>2.774</v>
      </c>
      <c r="I48" s="0" t="n">
        <v>2.732</v>
      </c>
      <c r="J48" s="0" t="n">
        <v>2.629</v>
      </c>
      <c r="K48" s="0" t="n">
        <v>2.202</v>
      </c>
      <c r="L48" s="0" t="n">
        <v>2.49</v>
      </c>
      <c r="M48" s="0" t="n">
        <v>2.6</v>
      </c>
      <c r="N48" s="0" t="n">
        <v>2.429</v>
      </c>
      <c r="O48" s="0" t="n">
        <v>2.349</v>
      </c>
    </row>
    <row r="49" customFormat="false" ht="12.8" hidden="false" customHeight="false" outlineLevel="0" collapsed="false">
      <c r="A49" s="0" t="s">
        <v>35</v>
      </c>
      <c r="B49" s="0" t="n">
        <v>574</v>
      </c>
      <c r="C49" s="3" t="n">
        <f aca="false">C48/4</f>
        <v>0.0015625</v>
      </c>
      <c r="D49" s="0" t="n">
        <v>0.627</v>
      </c>
      <c r="E49" s="0" t="n">
        <v>1.32</v>
      </c>
      <c r="F49" s="0" t="n">
        <v>1.474</v>
      </c>
      <c r="G49" s="0" t="n">
        <v>1.864</v>
      </c>
      <c r="H49" s="0" t="n">
        <v>1.743</v>
      </c>
      <c r="I49" s="0" t="n">
        <v>1.992</v>
      </c>
      <c r="J49" s="0" t="n">
        <v>1.561</v>
      </c>
      <c r="K49" s="0" t="n">
        <v>1.503</v>
      </c>
      <c r="L49" s="0" t="n">
        <v>1.483</v>
      </c>
      <c r="M49" s="0" t="n">
        <v>1.527</v>
      </c>
      <c r="N49" s="0" t="n">
        <v>1.505</v>
      </c>
      <c r="O49" s="0" t="n">
        <v>1.397</v>
      </c>
    </row>
    <row r="50" customFormat="false" ht="12.8" hidden="false" customHeight="false" outlineLevel="0" collapsed="false">
      <c r="A50" s="0" t="s">
        <v>36</v>
      </c>
      <c r="B50" s="0" t="n">
        <v>2213</v>
      </c>
      <c r="C50" s="3" t="n">
        <f aca="false">C49/4</f>
        <v>0.000390625</v>
      </c>
      <c r="D50" s="0" t="n">
        <v>0.321</v>
      </c>
      <c r="E50" s="0" t="n">
        <v>1.515</v>
      </c>
      <c r="F50" s="0" t="n">
        <v>1.601</v>
      </c>
      <c r="G50" s="0" t="n">
        <v>1.012</v>
      </c>
      <c r="H50" s="0" t="n">
        <v>0.88</v>
      </c>
      <c r="I50" s="0" t="n">
        <v>1.011</v>
      </c>
      <c r="J50" s="0" t="n">
        <v>0.892</v>
      </c>
      <c r="K50" s="0" t="n">
        <v>0.829</v>
      </c>
      <c r="L50" s="0" t="n">
        <v>0.807</v>
      </c>
      <c r="M50" s="0" t="n">
        <v>0.846</v>
      </c>
      <c r="N50" s="0" t="n">
        <v>0.791</v>
      </c>
      <c r="O50" s="0" t="n">
        <v>0.718</v>
      </c>
    </row>
    <row r="51" customFormat="false" ht="12.8" hidden="false" customHeight="false" outlineLevel="0" collapsed="false">
      <c r="A51" s="0" t="s">
        <v>37</v>
      </c>
      <c r="B51" s="0" t="n">
        <v>8537</v>
      </c>
      <c r="C51" s="3" t="n">
        <f aca="false">C50/4</f>
        <v>9.765625E-005</v>
      </c>
      <c r="D51" s="0" t="n">
        <v>0.202</v>
      </c>
      <c r="E51" s="0" t="n">
        <v>1.464</v>
      </c>
      <c r="F51" s="0" t="n">
        <v>1.839</v>
      </c>
      <c r="G51" s="0" t="n">
        <v>0.655</v>
      </c>
      <c r="H51" s="0" t="n">
        <v>0.487</v>
      </c>
      <c r="I51" s="0" t="n">
        <v>0.594</v>
      </c>
      <c r="J51" s="0" t="n">
        <v>0.521</v>
      </c>
      <c r="K51" s="0" t="n">
        <v>0.467</v>
      </c>
      <c r="L51" s="0" t="n">
        <v>0.433</v>
      </c>
      <c r="M51" s="0" t="n">
        <v>0.543</v>
      </c>
      <c r="N51" s="0" t="n">
        <v>0.451</v>
      </c>
      <c r="O51" s="0" t="n">
        <v>0.33</v>
      </c>
    </row>
    <row r="52" customFormat="false" ht="12.8" hidden="false" customHeight="false" outlineLevel="0" collapsed="false">
      <c r="A52" s="0" t="s">
        <v>38</v>
      </c>
      <c r="B52" s="0" t="n">
        <v>32930</v>
      </c>
      <c r="C52" s="3" t="n">
        <f aca="false">C51/4</f>
        <v>2.44140625E-005</v>
      </c>
      <c r="D52" s="0" t="n">
        <v>0.15</v>
      </c>
      <c r="E52" s="0" t="n">
        <v>1.667</v>
      </c>
      <c r="F52" s="0" t="n">
        <v>1.771</v>
      </c>
      <c r="G52" s="0" t="n">
        <v>0.387</v>
      </c>
      <c r="H52" s="0" t="n">
        <v>0.317</v>
      </c>
      <c r="I52" s="0" t="n">
        <v>0.31</v>
      </c>
      <c r="J52" s="0" t="n">
        <v>0.347</v>
      </c>
      <c r="K52" s="0" t="n">
        <v>0.289</v>
      </c>
      <c r="L52" s="0" t="n">
        <v>0.267</v>
      </c>
      <c r="M52" s="0" t="n">
        <v>1.239</v>
      </c>
      <c r="N52" s="0" t="n">
        <v>0.302</v>
      </c>
      <c r="O52" s="0" t="n">
        <v>0.235</v>
      </c>
    </row>
    <row r="53" customFormat="false" ht="12.8" hidden="false" customHeight="false" outlineLevel="0" collapsed="false">
      <c r="A53" s="0" t="s">
        <v>39</v>
      </c>
      <c r="B53" s="0" t="n">
        <v>127016</v>
      </c>
      <c r="C53" s="3" t="n">
        <f aca="false">C52/4</f>
        <v>6.103515625E-006</v>
      </c>
      <c r="D53" s="0" t="n">
        <v>0.128</v>
      </c>
      <c r="E53" s="0" t="n">
        <v>1.567</v>
      </c>
      <c r="F53" s="0" t="n">
        <v>1.904</v>
      </c>
      <c r="G53" s="0" t="n">
        <v>0.398</v>
      </c>
      <c r="H53" s="0" t="n">
        <v>0.328</v>
      </c>
      <c r="I53" s="0" t="n">
        <v>0.277</v>
      </c>
      <c r="J53" s="0" t="n">
        <v>0.252</v>
      </c>
      <c r="K53" s="0" t="n">
        <v>0.314</v>
      </c>
      <c r="L53" s="0" t="n">
        <v>0.266</v>
      </c>
      <c r="M53" s="0" t="n">
        <v>0.367</v>
      </c>
      <c r="N53" s="0" t="n">
        <v>0.253</v>
      </c>
      <c r="O53" s="0" t="n">
        <v>0.287</v>
      </c>
    </row>
    <row r="55" customFormat="false" ht="12.8" hidden="false" customHeight="false" outlineLevel="0" collapsed="false">
      <c r="A55" s="4"/>
      <c r="B55" s="4"/>
      <c r="C55" s="4"/>
      <c r="D55" s="5" t="n">
        <v>0</v>
      </c>
      <c r="E55" s="6" t="s">
        <v>53</v>
      </c>
      <c r="F55" s="7"/>
      <c r="G55" s="7"/>
      <c r="H55" s="7"/>
      <c r="I55" s="7"/>
      <c r="J55" s="7"/>
      <c r="K55" s="8"/>
      <c r="L55" s="1"/>
      <c r="M55" s="4"/>
      <c r="N55" s="4"/>
      <c r="O55" s="7"/>
      <c r="P55" s="7"/>
    </row>
    <row r="57" s="9" customFormat="true" ht="35.05" hidden="false" customHeight="false" outlineLevel="0" collapsed="false">
      <c r="F57" s="10" t="s">
        <v>54</v>
      </c>
      <c r="G57" s="11" t="s">
        <v>55</v>
      </c>
      <c r="H57" s="10" t="s">
        <v>56</v>
      </c>
      <c r="I57" s="11" t="s">
        <v>57</v>
      </c>
      <c r="J57" s="10" t="s">
        <v>58</v>
      </c>
      <c r="K57" s="11" t="s">
        <v>59</v>
      </c>
      <c r="L57" s="10" t="s">
        <v>60</v>
      </c>
      <c r="M57" s="11" t="s">
        <v>61</v>
      </c>
      <c r="N57" s="10" t="s">
        <v>45</v>
      </c>
      <c r="O57" s="11" t="s">
        <v>62</v>
      </c>
    </row>
    <row r="58" customFormat="false" ht="12.8" hidden="false" customHeight="false" outlineLevel="0" collapsed="false">
      <c r="A58" s="0" t="e">
        <f aca="false">G$2/(G$3+(G$4*EXP(-1*G$5*(A2-G$6))))+G$7</f>
        <v>#VALUE!</v>
      </c>
      <c r="F58" s="12" t="n">
        <f aca="false">AVERAGE(G46:H46)</f>
        <v>2.7805</v>
      </c>
      <c r="G58" s="13" t="n">
        <f aca="false">((F$68-F$71)/(1+($C46/F$70)^F$69))+F$71</f>
        <v>2.77665717734557</v>
      </c>
      <c r="H58" s="12" t="n">
        <f aca="false">AVERAGE(I46:J46)</f>
        <v>2.553</v>
      </c>
      <c r="I58" s="13" t="n">
        <f aca="false">((H$68-H$71)/(1+($C46/H$70)^H$69))+H$71</f>
        <v>2.67091986994413</v>
      </c>
      <c r="J58" s="12" t="n">
        <f aca="false">AVERAGE(K46:L46)</f>
        <v>2.763</v>
      </c>
      <c r="K58" s="13" t="n">
        <f aca="false">((J$68-J$71)/(1+($C46/J$70)^J$69))+J$71</f>
        <v>2.75314626523641</v>
      </c>
      <c r="L58" s="12" t="n">
        <f aca="false">AVERAGE(M46:N46)</f>
        <v>2.683</v>
      </c>
      <c r="M58" s="13" t="n">
        <f aca="false">((L$68-L$71)/(1+($C46/L$70)^L$69))+L$71</f>
        <v>2.67906856815485</v>
      </c>
      <c r="N58" s="12" t="n">
        <f aca="false">O46</f>
        <v>1.814</v>
      </c>
      <c r="O58" s="13" t="n">
        <f aca="false">((N$68-N$71)/(1+($C46/N$70)^N$69))+N$71</f>
        <v>2.44121689235358</v>
      </c>
    </row>
    <row r="59" customFormat="false" ht="12.8" hidden="false" customHeight="false" outlineLevel="0" collapsed="false">
      <c r="F59" s="12" t="n">
        <f aca="false">AVERAGE(G47:H47)</f>
        <v>2.697</v>
      </c>
      <c r="G59" s="13" t="n">
        <f aca="false">((F$68-F$71)/(1+($C47/F$70)^F$69))+F$71</f>
        <v>2.75398725549711</v>
      </c>
      <c r="H59" s="12" t="n">
        <f aca="false">AVERAGE(I47:J47)</f>
        <v>2.6035</v>
      </c>
      <c r="I59" s="13" t="n">
        <f aca="false">((H$68-H$71)/(1+($C47/H$70)^H$69))+H$71</f>
        <v>2.63077921479487</v>
      </c>
      <c r="J59" s="12" t="n">
        <f aca="false">AVERAGE(K47:L47)</f>
        <v>2.7055</v>
      </c>
      <c r="K59" s="13" t="n">
        <f aca="false">((J$68-J$71)/(1+($C47/J$70)^J$69))+J$71</f>
        <v>2.71185920892601</v>
      </c>
      <c r="L59" s="12" t="n">
        <f aca="false">AVERAGE(M47:N47)</f>
        <v>2.6885</v>
      </c>
      <c r="M59" s="13" t="n">
        <f aca="false">((L$68-L$71)/(1+($C47/L$70)^L$69))+L$71</f>
        <v>2.6395509571149</v>
      </c>
      <c r="N59" s="12" t="n">
        <f aca="false">O47</f>
        <v>2.45</v>
      </c>
      <c r="O59" s="13" t="n">
        <f aca="false">((N$68-N$71)/(1+($C47/N$70)^N$69))+N$71</f>
        <v>2.40441575363023</v>
      </c>
    </row>
    <row r="60" customFormat="false" ht="12.8" hidden="false" customHeight="false" outlineLevel="0" collapsed="false">
      <c r="F60" s="12" t="n">
        <f aca="false">AVERAGE(G48:H48)</f>
        <v>2.779</v>
      </c>
      <c r="G60" s="13" t="n">
        <f aca="false">((F$68-F$71)/(1+($C48/F$70)^F$69))+F$71</f>
        <v>2.60714274834239</v>
      </c>
      <c r="H60" s="12" t="n">
        <f aca="false">AVERAGE(I48:J48)</f>
        <v>2.6805</v>
      </c>
      <c r="I60" s="13" t="n">
        <f aca="false">((H$68-H$71)/(1+($C48/H$70)^H$69))+H$71</f>
        <v>2.4393069990051</v>
      </c>
      <c r="J60" s="12" t="n">
        <f aca="false">AVERAGE(K48:L48)</f>
        <v>2.346</v>
      </c>
      <c r="K60" s="13" t="n">
        <f aca="false">((J$68-J$71)/(1+($C48/J$70)^J$69))+J$71</f>
        <v>2.51491862273497</v>
      </c>
      <c r="L60" s="12" t="n">
        <f aca="false">AVERAGE(M48:N48)</f>
        <v>2.5145</v>
      </c>
      <c r="M60" s="13" t="n">
        <f aca="false">((L$68-L$71)/(1+($C48/L$70)^L$69))+L$71</f>
        <v>2.45105068176061</v>
      </c>
      <c r="N60" s="12" t="n">
        <f aca="false">O48</f>
        <v>2.349</v>
      </c>
      <c r="O60" s="13" t="n">
        <f aca="false">((N$68-N$71)/(1+($C48/N$70)^N$69))+N$71</f>
        <v>2.22887313857463</v>
      </c>
    </row>
    <row r="61" customFormat="false" ht="12.8" hidden="false" customHeight="false" outlineLevel="0" collapsed="false">
      <c r="F61" s="12" t="n">
        <f aca="false">AVERAGE(G49:H49)</f>
        <v>1.8035</v>
      </c>
      <c r="G61" s="13" t="n">
        <f aca="false">((F$68-F$71)/(1+($C49/F$70)^F$69))+F$71</f>
        <v>1.93370605905067</v>
      </c>
      <c r="H61" s="12" t="n">
        <f aca="false">AVERAGE(I49:J49)</f>
        <v>1.7765</v>
      </c>
      <c r="I61" s="13" t="n">
        <f aca="false">((H$68-H$71)/(1+($C49/H$70)^H$69))+H$71</f>
        <v>1.78845325267363</v>
      </c>
      <c r="J61" s="12" t="n">
        <f aca="false">AVERAGE(K49:L49)</f>
        <v>1.493</v>
      </c>
      <c r="K61" s="13" t="n">
        <f aca="false">((J$68-J$71)/(1+($C49/J$70)^J$69))+J$71</f>
        <v>1.84547675202565</v>
      </c>
      <c r="L61" s="12" t="n">
        <f aca="false">AVERAGE(M49:N49)</f>
        <v>1.516</v>
      </c>
      <c r="M61" s="13" t="n">
        <f aca="false">((L$68-L$71)/(1+($C49/L$70)^L$69))+L$71</f>
        <v>1.81029917693883</v>
      </c>
      <c r="N61" s="12" t="n">
        <f aca="false">O49</f>
        <v>1.397</v>
      </c>
      <c r="O61" s="13" t="n">
        <f aca="false">((N$68-N$71)/(1+($C49/N$70)^N$69))+N$71</f>
        <v>1.63216740673513</v>
      </c>
    </row>
    <row r="62" customFormat="false" ht="12.8" hidden="false" customHeight="false" outlineLevel="0" collapsed="false">
      <c r="F62" s="12" t="n">
        <f aca="false">AVERAGE(G50:H50)</f>
        <v>0.946</v>
      </c>
      <c r="G62" s="13" t="n">
        <f aca="false">((F$68-F$71)/(1+($C50/F$70)^F$69))+F$71</f>
        <v>0.865586136339635</v>
      </c>
      <c r="H62" s="12" t="n">
        <f aca="false">AVERAGE(I50:J50)</f>
        <v>0.9515</v>
      </c>
      <c r="I62" s="13" t="n">
        <f aca="false">((H$68-H$71)/(1+($C50/H$70)^H$69))+H$71</f>
        <v>0.855281516957398</v>
      </c>
      <c r="J62" s="12" t="n">
        <f aca="false">AVERAGE(K50:L50)</f>
        <v>0.818</v>
      </c>
      <c r="K62" s="13" t="n">
        <f aca="false">((J$68-J$71)/(1+($C50/J$70)^J$69))+J$71</f>
        <v>0.885654002334078</v>
      </c>
      <c r="L62" s="12" t="n">
        <f aca="false">AVERAGE(M50:N50)</f>
        <v>0.8185</v>
      </c>
      <c r="M62" s="13" t="n">
        <f aca="false">((L$68-L$71)/(1+($C50/L$70)^L$69))+L$71</f>
        <v>0.891611687948332</v>
      </c>
      <c r="N62" s="12" t="n">
        <f aca="false">O50</f>
        <v>0.718</v>
      </c>
      <c r="O62" s="13" t="n">
        <f aca="false">((N$68-N$71)/(1+($C50/N$70)^N$69))+N$71</f>
        <v>0.776631233468806</v>
      </c>
    </row>
    <row r="63" customFormat="false" ht="12.8" hidden="false" customHeight="false" outlineLevel="0" collapsed="false">
      <c r="F63" s="12" t="n">
        <f aca="false">AVERAGE(G51:H51)</f>
        <v>0.571</v>
      </c>
      <c r="G63" s="13" t="n">
        <f aca="false">((F$68-F$71)/(1+($C51/F$70)^F$69))+F$71</f>
        <v>0.44205487819029</v>
      </c>
      <c r="H63" s="12" t="n">
        <f aca="false">AVERAGE(I51:J51)</f>
        <v>0.5575</v>
      </c>
      <c r="I63" s="13" t="n">
        <f aca="false">((H$68-H$71)/(1+($C51/H$70)^H$69))+H$71</f>
        <v>0.404100972414401</v>
      </c>
      <c r="J63" s="12" t="n">
        <f aca="false">AVERAGE(K51:L51)</f>
        <v>0.45</v>
      </c>
      <c r="K63" s="13" t="n">
        <f aca="false">((J$68-J$71)/(1+($C51/J$70)^J$69))+J$71</f>
        <v>0.421587920715971</v>
      </c>
      <c r="L63" s="12" t="n">
        <f aca="false">AVERAGE(M51:N51)</f>
        <v>0.497</v>
      </c>
      <c r="M63" s="13" t="n">
        <f aca="false">((L$68-L$71)/(1+($C51/L$70)^L$69))+L$71</f>
        <v>0.447434152685287</v>
      </c>
      <c r="N63" s="12" t="n">
        <f aca="false">O51</f>
        <v>0.33</v>
      </c>
      <c r="O63" s="13" t="n">
        <f aca="false">((N$68-N$71)/(1+($C51/N$70)^N$69))+N$71</f>
        <v>0.362986818666349</v>
      </c>
    </row>
    <row r="64" customFormat="false" ht="12.8" hidden="false" customHeight="false" outlineLevel="0" collapsed="false">
      <c r="F64" s="12" t="n">
        <f aca="false">AVERAGE(G52:H52)</f>
        <v>0.352</v>
      </c>
      <c r="G64" s="13" t="n">
        <f aca="false">((F$68-F$71)/(1+($C52/F$70)^F$69))+F$71</f>
        <v>0.365354859031706</v>
      </c>
      <c r="H64" s="12" t="n">
        <f aca="false">AVERAGE(I52:J52)</f>
        <v>0.3285</v>
      </c>
      <c r="I64" s="13" t="n">
        <f aca="false">((H$68-H$71)/(1+($C52/H$70)^H$69))+H$71</f>
        <v>0.292249043819428</v>
      </c>
      <c r="J64" s="12" t="n">
        <f aca="false">AVERAGE(K52:L52)</f>
        <v>0.278</v>
      </c>
      <c r="K64" s="13" t="n">
        <f aca="false">((J$68-J$71)/(1+($C52/J$70)^J$69))+J$71</f>
        <v>0.306541545484801</v>
      </c>
      <c r="L64" s="12" t="n">
        <f aca="false">AVERAGE(M52:N52)</f>
        <v>0.7705</v>
      </c>
      <c r="M64" s="13" t="n">
        <f aca="false">((L$68-L$71)/(1+($C52/L$70)^L$69))+L$71</f>
        <v>0.337318336392595</v>
      </c>
      <c r="N64" s="12" t="n">
        <f aca="false">O52</f>
        <v>0.235</v>
      </c>
      <c r="O64" s="13" t="n">
        <f aca="false">((N$68-N$71)/(1+($C52/N$70)^N$69))+N$71</f>
        <v>0.260440452011603</v>
      </c>
    </row>
    <row r="65" customFormat="false" ht="12.8" hidden="false" customHeight="false" outlineLevel="0" collapsed="false">
      <c r="F65" s="12" t="n">
        <f aca="false">AVERAGE(G53:H53)</f>
        <v>0.363</v>
      </c>
      <c r="G65" s="13" t="n">
        <f aca="false">((F$68-F$71)/(1+($C53/F$70)^F$69))+F$71</f>
        <v>0.35392666188778</v>
      </c>
      <c r="H65" s="12" t="n">
        <f aca="false">AVERAGE(I53:J53)</f>
        <v>0.2645</v>
      </c>
      <c r="I65" s="13" t="n">
        <f aca="false">((H$68-H$71)/(1+($C53/H$70)^H$69))+H$71</f>
        <v>0.26980686456248</v>
      </c>
      <c r="J65" s="12" t="n">
        <f aca="false">AVERAGE(K53:L53)</f>
        <v>0.29</v>
      </c>
      <c r="K65" s="13" t="n">
        <f aca="false">((J$68-J$71)/(1+($C53/J$70)^J$69))+J$71</f>
        <v>0.283458426505697</v>
      </c>
      <c r="L65" s="12" t="n">
        <f aca="false">AVERAGE(M53:N53)</f>
        <v>0.31</v>
      </c>
      <c r="M65" s="13" t="n">
        <f aca="false">((L$68-L$71)/(1+($C53/L$70)^L$69))+L$71</f>
        <v>0.315224493941167</v>
      </c>
      <c r="N65" s="12" t="n">
        <f aca="false">O53</f>
        <v>0.287</v>
      </c>
      <c r="O65" s="13" t="n">
        <f aca="false">((N$68-N$71)/(1+($C53/N$70)^N$69))+N$71</f>
        <v>0.239865358032241</v>
      </c>
    </row>
    <row r="66" customFormat="false" ht="12.8" hidden="false" customHeight="false" outlineLevel="0" collapsed="false">
      <c r="F66" s="12"/>
      <c r="G66" s="13"/>
      <c r="H66" s="12"/>
      <c r="I66" s="13"/>
      <c r="J66" s="12"/>
      <c r="K66" s="13"/>
      <c r="L66" s="12"/>
      <c r="M66" s="13"/>
      <c r="N66" s="12"/>
      <c r="O66" s="13"/>
    </row>
    <row r="67" s="9" customFormat="true" ht="35.95" hidden="false" customHeight="false" outlineLevel="0" collapsed="false">
      <c r="D67" s="0"/>
      <c r="E67" s="2" t="s">
        <v>63</v>
      </c>
      <c r="F67" s="14"/>
      <c r="G67" s="15" t="s">
        <v>64</v>
      </c>
      <c r="H67" s="14"/>
      <c r="I67" s="15" t="s">
        <v>64</v>
      </c>
      <c r="J67" s="14"/>
      <c r="K67" s="15" t="s">
        <v>64</v>
      </c>
      <c r="L67" s="14"/>
      <c r="M67" s="15" t="s">
        <v>64</v>
      </c>
      <c r="N67" s="14"/>
      <c r="O67" s="15" t="s">
        <v>64</v>
      </c>
    </row>
    <row r="68" customFormat="false" ht="12.8" hidden="false" customHeight="false" outlineLevel="0" collapsed="false">
      <c r="D68" s="0" t="s">
        <v>65</v>
      </c>
      <c r="E68" s="0" t="s">
        <v>66</v>
      </c>
      <c r="F68" s="0" t="n">
        <f aca="false">G68</f>
        <v>2.7805</v>
      </c>
      <c r="G68" s="13" t="n">
        <f aca="false">MAX(F58:F65)</f>
        <v>2.7805</v>
      </c>
      <c r="H68" s="12" t="n">
        <f aca="false">I68</f>
        <v>2.6805</v>
      </c>
      <c r="I68" s="13" t="n">
        <f aca="false">MAX(H58:H65)</f>
        <v>2.6805</v>
      </c>
      <c r="J68" s="12" t="n">
        <f aca="false">K68</f>
        <v>2.763</v>
      </c>
      <c r="K68" s="13" t="n">
        <f aca="false">MAX(J58:J65)</f>
        <v>2.763</v>
      </c>
      <c r="L68" s="12" t="n">
        <f aca="false">M68</f>
        <v>2.6885</v>
      </c>
      <c r="M68" s="13" t="n">
        <f aca="false">MAX(L58:L65)</f>
        <v>2.6885</v>
      </c>
      <c r="N68" s="12" t="n">
        <f aca="false">O68</f>
        <v>2.45</v>
      </c>
      <c r="O68" s="13" t="n">
        <f aca="false">MAX(N58:N65)</f>
        <v>2.45</v>
      </c>
    </row>
    <row r="69" customFormat="false" ht="12.8" hidden="false" customHeight="false" outlineLevel="0" collapsed="false">
      <c r="D69" s="0" t="s">
        <v>67</v>
      </c>
      <c r="E69" s="0" t="s">
        <v>68</v>
      </c>
      <c r="F69" s="0" t="n">
        <v>-1.4</v>
      </c>
      <c r="G69" s="13" t="n">
        <v>-2</v>
      </c>
      <c r="H69" s="12" t="n">
        <v>-1.2</v>
      </c>
      <c r="I69" s="13" t="n">
        <v>-2</v>
      </c>
      <c r="J69" s="12" t="n">
        <v>-1.2</v>
      </c>
      <c r="K69" s="13" t="n">
        <v>-2</v>
      </c>
      <c r="L69" s="12" t="n">
        <v>-1.2</v>
      </c>
      <c r="M69" s="13" t="n">
        <v>-2</v>
      </c>
      <c r="N69" s="12" t="n">
        <v>-1.2</v>
      </c>
      <c r="O69" s="13" t="n">
        <v>-2</v>
      </c>
    </row>
    <row r="70" customFormat="false" ht="12.8" hidden="false" customHeight="false" outlineLevel="0" collapsed="false">
      <c r="E70" s="0" t="s">
        <v>69</v>
      </c>
      <c r="F70" s="0" t="n">
        <v>0.001</v>
      </c>
      <c r="G70" s="13" t="n">
        <v>0.002</v>
      </c>
      <c r="H70" s="12" t="n">
        <v>0.001</v>
      </c>
      <c r="I70" s="13" t="n">
        <v>0.002</v>
      </c>
      <c r="J70" s="12" t="n">
        <v>0.001</v>
      </c>
      <c r="K70" s="13" t="n">
        <v>0.002</v>
      </c>
      <c r="L70" s="12" t="n">
        <v>0.001</v>
      </c>
      <c r="M70" s="13" t="n">
        <v>0.002</v>
      </c>
      <c r="N70" s="12" t="n">
        <v>0.001</v>
      </c>
      <c r="O70" s="13" t="n">
        <v>0.002</v>
      </c>
    </row>
    <row r="71" customFormat="false" ht="12.8" hidden="false" customHeight="false" outlineLevel="0" collapsed="false">
      <c r="D71" s="0" t="s">
        <v>70</v>
      </c>
      <c r="E71" s="0" t="s">
        <v>71</v>
      </c>
      <c r="F71" s="0" t="n">
        <v>0.352</v>
      </c>
      <c r="G71" s="13" t="n">
        <f aca="false">MIN(F58:F65)</f>
        <v>0.352</v>
      </c>
      <c r="H71" s="12" t="n">
        <f aca="false">I71</f>
        <v>0.2645</v>
      </c>
      <c r="I71" s="13" t="n">
        <f aca="false">MIN(H58:H65)</f>
        <v>0.2645</v>
      </c>
      <c r="J71" s="12" t="n">
        <f aca="false">K71</f>
        <v>0.278</v>
      </c>
      <c r="K71" s="13" t="n">
        <f aca="false">MIN(J58:J65)</f>
        <v>0.278</v>
      </c>
      <c r="L71" s="12" t="n">
        <f aca="false">M71</f>
        <v>0.31</v>
      </c>
      <c r="M71" s="13" t="n">
        <f aca="false">MIN(L58:L65)</f>
        <v>0.31</v>
      </c>
      <c r="N71" s="12" t="n">
        <f aca="false">O71</f>
        <v>0.235</v>
      </c>
      <c r="O71" s="13" t="n">
        <f aca="false">MIN(N58:N65)</f>
        <v>0.235</v>
      </c>
    </row>
    <row r="72" customFormat="false" ht="12.8" hidden="false" customHeight="false" outlineLevel="0" collapsed="false">
      <c r="F72" s="12"/>
      <c r="G72" s="13"/>
      <c r="H72" s="12"/>
      <c r="I72" s="13"/>
      <c r="J72" s="12"/>
      <c r="K72" s="13"/>
      <c r="L72" s="12"/>
      <c r="M72" s="13"/>
      <c r="N72" s="12"/>
      <c r="O72" s="13"/>
    </row>
    <row r="73" customFormat="false" ht="12.8" hidden="false" customHeight="false" outlineLevel="0" collapsed="false">
      <c r="F73" s="12"/>
      <c r="G73" s="13"/>
      <c r="H73" s="12"/>
      <c r="I73" s="13"/>
      <c r="J73" s="12"/>
      <c r="K73" s="13"/>
      <c r="L73" s="12"/>
      <c r="M73" s="13"/>
      <c r="N73" s="12"/>
      <c r="O73" s="13"/>
    </row>
    <row r="74" customFormat="false" ht="12.8" hidden="false" customHeight="false" outlineLevel="0" collapsed="false">
      <c r="F74" s="12"/>
      <c r="G74" s="13"/>
      <c r="H74" s="12"/>
      <c r="I74" s="13"/>
      <c r="J74" s="12"/>
      <c r="K74" s="13"/>
      <c r="L74" s="12"/>
      <c r="M74" s="13"/>
      <c r="N74" s="12"/>
      <c r="O74" s="13"/>
    </row>
    <row r="75" customFormat="false" ht="12.8" hidden="false" customHeight="false" outlineLevel="0" collapsed="false">
      <c r="F75" s="12"/>
      <c r="G75" s="16" t="s">
        <v>72</v>
      </c>
      <c r="H75" s="12"/>
      <c r="I75" s="16" t="s">
        <v>72</v>
      </c>
      <c r="J75" s="12"/>
      <c r="K75" s="16" t="s">
        <v>72</v>
      </c>
      <c r="L75" s="12"/>
      <c r="M75" s="16" t="s">
        <v>72</v>
      </c>
      <c r="N75" s="12"/>
      <c r="O75" s="16" t="s">
        <v>72</v>
      </c>
    </row>
    <row r="76" customFormat="false" ht="12.8" hidden="false" customHeight="false" outlineLevel="0" collapsed="false">
      <c r="F76" s="12"/>
      <c r="G76" s="13" t="n">
        <f aca="false">(F58-G58)^2</f>
        <v>1.47672859533768E-005</v>
      </c>
      <c r="H76" s="12"/>
      <c r="I76" s="13" t="n">
        <f aca="false">(H58-I58)^2</f>
        <v>0.0139050957276402</v>
      </c>
      <c r="J76" s="12"/>
      <c r="K76" s="13" t="n">
        <f aca="false">(J58-K58)^2</f>
        <v>9.70960887912537E-005</v>
      </c>
      <c r="L76" s="12"/>
      <c r="M76" s="13" t="n">
        <f aca="false">(L58-M58)^2</f>
        <v>1.54561563530839E-005</v>
      </c>
      <c r="N76" s="12"/>
      <c r="O76" s="13" t="n">
        <f aca="false">(N58-O58)^2</f>
        <v>0.39340103005368</v>
      </c>
    </row>
    <row r="77" customFormat="false" ht="12.8" hidden="false" customHeight="false" outlineLevel="0" collapsed="false">
      <c r="F77" s="12"/>
      <c r="G77" s="13" t="n">
        <f aca="false">(F59-G59)^2</f>
        <v>0.00324754728909295</v>
      </c>
      <c r="H77" s="12"/>
      <c r="I77" s="13" t="n">
        <f aca="false">(H59-I59)^2</f>
        <v>0.000744155559824579</v>
      </c>
      <c r="J77" s="12"/>
      <c r="K77" s="13" t="n">
        <f aca="false">(J59-K59)^2</f>
        <v>4.04395381646911E-005</v>
      </c>
      <c r="L77" s="12"/>
      <c r="M77" s="13" t="n">
        <f aca="false">(L59-M59)^2</f>
        <v>0.00239600879936747</v>
      </c>
      <c r="N77" s="12"/>
      <c r="O77" s="13" t="n">
        <f aca="false">(N59-O59)^2</f>
        <v>0.00207792351709995</v>
      </c>
    </row>
    <row r="78" customFormat="false" ht="12.8" hidden="false" customHeight="false" outlineLevel="0" collapsed="false">
      <c r="F78" s="12"/>
      <c r="G78" s="13" t="n">
        <f aca="false">(F60-G60)^2</f>
        <v>0.0295349149473056</v>
      </c>
      <c r="H78" s="12"/>
      <c r="I78" s="13" t="n">
        <f aca="false">(H60-I60)^2</f>
        <v>0.0581740637289244</v>
      </c>
      <c r="J78" s="12"/>
      <c r="K78" s="13" t="n">
        <f aca="false">(J60-K60)^2</f>
        <v>0.028533501106678</v>
      </c>
      <c r="L78" s="12"/>
      <c r="M78" s="13" t="n">
        <f aca="false">(L60-M60)^2</f>
        <v>0.0040258159850432</v>
      </c>
      <c r="N78" s="12"/>
      <c r="O78" s="13" t="n">
        <f aca="false">(N60-O60)^2</f>
        <v>0.0144304628359104</v>
      </c>
    </row>
    <row r="79" customFormat="false" ht="12.8" hidden="false" customHeight="false" outlineLevel="0" collapsed="false">
      <c r="F79" s="12"/>
      <c r="G79" s="13" t="n">
        <f aca="false">(F61-G61)^2</f>
        <v>0.0169536178135076</v>
      </c>
      <c r="H79" s="12"/>
      <c r="I79" s="13" t="n">
        <f aca="false">(H61-I61)^2</f>
        <v>0.000142880249479539</v>
      </c>
      <c r="J79" s="12"/>
      <c r="K79" s="13" t="n">
        <f aca="false">(J61-K61)^2</f>
        <v>0.124239860718548</v>
      </c>
      <c r="L79" s="12"/>
      <c r="M79" s="13" t="n">
        <f aca="false">(L61-M61)^2</f>
        <v>0.086612005546874</v>
      </c>
      <c r="N79" s="12"/>
      <c r="O79" s="13" t="n">
        <f aca="false">(N61-O61)^2</f>
        <v>0.0553037091905273</v>
      </c>
    </row>
    <row r="80" customFormat="false" ht="12.8" hidden="false" customHeight="false" outlineLevel="0" collapsed="false">
      <c r="F80" s="12"/>
      <c r="G80" s="13" t="n">
        <f aca="false">(F62-G62)^2</f>
        <v>0.00646638946878768</v>
      </c>
      <c r="H80" s="12"/>
      <c r="I80" s="13" t="n">
        <f aca="false">(H62-I62)^2</f>
        <v>0.00925799647901954</v>
      </c>
      <c r="J80" s="12"/>
      <c r="K80" s="13" t="n">
        <f aca="false">(J62-K62)^2</f>
        <v>0.00457706403181945</v>
      </c>
      <c r="L80" s="12"/>
      <c r="M80" s="13" t="n">
        <f aca="false">(L62-M62)^2</f>
        <v>0.00534531891465428</v>
      </c>
      <c r="N80" s="12"/>
      <c r="O80" s="13" t="n">
        <f aca="false">(N62-O62)^2</f>
        <v>0.00343762153807367</v>
      </c>
    </row>
    <row r="81" customFormat="false" ht="12.8" hidden="false" customHeight="false" outlineLevel="0" collapsed="false">
      <c r="F81" s="12"/>
      <c r="G81" s="13" t="n">
        <f aca="false">(F63-G63)^2</f>
        <v>0.0166268444385209</v>
      </c>
      <c r="H81" s="12"/>
      <c r="I81" s="13" t="n">
        <f aca="false">(H63-I63)^2</f>
        <v>0.0235312616642073</v>
      </c>
      <c r="J81" s="12"/>
      <c r="K81" s="13" t="n">
        <f aca="false">(J63-K63)^2</f>
        <v>0.000807246249241931</v>
      </c>
      <c r="L81" s="12"/>
      <c r="M81" s="13" t="n">
        <f aca="false">(L63-M63)^2</f>
        <v>0.00245677322002546</v>
      </c>
      <c r="N81" s="12"/>
      <c r="O81" s="13" t="n">
        <f aca="false">(N63-O63)^2</f>
        <v>0.00108813020572657</v>
      </c>
    </row>
    <row r="82" customFormat="false" ht="12.8" hidden="false" customHeight="false" outlineLevel="0" collapsed="false">
      <c r="F82" s="12"/>
      <c r="G82" s="13" t="n">
        <f aca="false">(F64-G64)^2</f>
        <v>0.00017835225975675</v>
      </c>
      <c r="H82" s="12"/>
      <c r="I82" s="13" t="n">
        <f aca="false">(H64-I64)^2</f>
        <v>0.00131413182400574</v>
      </c>
      <c r="J82" s="12"/>
      <c r="K82" s="13" t="n">
        <f aca="false">(J64-K64)^2</f>
        <v>0.00081461981866096</v>
      </c>
      <c r="L82" s="12"/>
      <c r="M82" s="13" t="n">
        <f aca="false">(L64-M64)^2</f>
        <v>0.187646353685679</v>
      </c>
      <c r="N82" s="12"/>
      <c r="O82" s="13" t="n">
        <f aca="false">(N64-O64)^2</f>
        <v>0.000647216598554686</v>
      </c>
    </row>
    <row r="83" customFormat="false" ht="12.8" hidden="false" customHeight="false" outlineLevel="0" collapsed="false">
      <c r="F83" s="17"/>
      <c r="G83" s="18" t="n">
        <f aca="false">(F65-G65)^2</f>
        <v>8.23254644986569E-005</v>
      </c>
      <c r="H83" s="17"/>
      <c r="I83" s="18" t="n">
        <f aca="false">(H65-I65)^2</f>
        <v>2.81628114845058E-005</v>
      </c>
      <c r="J83" s="17"/>
      <c r="K83" s="18" t="n">
        <f aca="false">(J65-K65)^2</f>
        <v>4.27921837813742E-005</v>
      </c>
      <c r="L83" s="17"/>
      <c r="M83" s="18" t="n">
        <f aca="false">(L65-M65)^2</f>
        <v>2.72953369412869E-005</v>
      </c>
      <c r="N83" s="17"/>
      <c r="O83" s="18" t="n">
        <f aca="false">(N65-O65)^2</f>
        <v>0.00222167447342887</v>
      </c>
    </row>
    <row r="84" customFormat="false" ht="12.8" hidden="false" customHeight="false" outlineLevel="0" collapsed="false">
      <c r="G84" s="19" t="n">
        <f aca="false">SUM(G76:G83)</f>
        <v>0.0731047589674234</v>
      </c>
      <c r="I84" s="19" t="n">
        <f aca="false">SUM(I76:I83)</f>
        <v>0.107097748044586</v>
      </c>
      <c r="K84" s="19" t="n">
        <f aca="false">SUM(K76:K83)</f>
        <v>0.159152619735686</v>
      </c>
      <c r="M84" s="19" t="n">
        <f aca="false">SUM(M76:M83)</f>
        <v>0.288525027644938</v>
      </c>
      <c r="O84" s="19" t="n">
        <f aca="false">SUM(O76:O83)</f>
        <v>0.472607768413001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P84"/>
  <sheetViews>
    <sheetView showFormulas="false" showGridLines="true" showRowColHeaders="true" showZeros="true" rightToLeft="false" tabSelected="false" showOutlineSymbols="true" defaultGridColor="true" view="normal" topLeftCell="E68" colorId="64" zoomScale="150" zoomScaleNormal="150" zoomScalePageLayoutView="100" workbookViewId="0">
      <selection pane="topLeft" activeCell="L58" activeCellId="0" sqref="L58"/>
    </sheetView>
  </sheetViews>
  <sheetFormatPr defaultColWidth="8.6875" defaultRowHeight="12.8" zeroHeight="false" outlineLevelRow="0" outlineLevelCol="0"/>
  <cols>
    <col collapsed="false" customWidth="true" hidden="false" outlineLevel="0" max="1" min="1" style="0" width="23.08"/>
    <col collapsed="false" customWidth="true" hidden="false" outlineLevel="0" max="2" min="2" style="0" width="6.61"/>
    <col collapsed="false" customWidth="true" hidden="false" outlineLevel="0" max="3" min="3" style="0" width="9.45"/>
    <col collapsed="false" customWidth="true" hidden="false" outlineLevel="0" max="4" min="4" style="0" width="9.59"/>
    <col collapsed="false" customWidth="true" hidden="false" outlineLevel="0" max="5" min="5" style="0" width="7.96"/>
    <col collapsed="false" customWidth="true" hidden="false" outlineLevel="0" max="7" min="6" style="0" width="10.39"/>
    <col collapsed="false" customWidth="true" hidden="false" outlineLevel="0" max="8" min="8" style="0" width="8.1"/>
    <col collapsed="false" customWidth="true" hidden="false" outlineLevel="0" max="9" min="9" style="0" width="9.05"/>
    <col collapsed="false" customWidth="true" hidden="false" outlineLevel="0" max="10" min="10" style="0" width="8.23"/>
    <col collapsed="false" customWidth="true" hidden="false" outlineLevel="0" max="11" min="11" style="0" width="8.1"/>
    <col collapsed="false" customWidth="true" hidden="false" outlineLevel="0" max="12" min="12" style="0" width="7.29"/>
    <col collapsed="false" customWidth="true" hidden="false" outlineLevel="0" max="13" min="13" style="0" width="6.88"/>
    <col collapsed="false" customWidth="true" hidden="false" outlineLevel="0" max="14" min="14" style="0" width="8.51"/>
    <col collapsed="false" customWidth="true" hidden="false" outlineLevel="0" max="15" min="15" style="0" width="7.56"/>
  </cols>
  <sheetData>
    <row r="2" customFormat="false" ht="12.8" hidden="false" customHeight="false" outlineLevel="0" collapsed="false">
      <c r="A2" s="0" t="s">
        <v>0</v>
      </c>
    </row>
    <row r="3" customFormat="false" ht="12.8" hidden="false" customHeight="false" outlineLevel="0" collapsed="false">
      <c r="A3" s="0" t="s">
        <v>73</v>
      </c>
    </row>
    <row r="4" customFormat="false" ht="12.8" hidden="false" customHeight="false" outlineLevel="0" collapsed="false">
      <c r="A4" s="0" t="s">
        <v>2</v>
      </c>
    </row>
    <row r="5" customFormat="false" ht="12.8" hidden="false" customHeight="false" outlineLevel="0" collapsed="false">
      <c r="A5" s="0" t="s">
        <v>3</v>
      </c>
    </row>
    <row r="7" customFormat="false" ht="12.8" hidden="false" customHeight="false" outlineLevel="0" collapsed="false">
      <c r="A7" s="0" t="s">
        <v>4</v>
      </c>
    </row>
    <row r="8" customFormat="false" ht="12.8" hidden="false" customHeight="false" outlineLevel="0" collapsed="false">
      <c r="A8" s="0" t="s">
        <v>5</v>
      </c>
    </row>
    <row r="9" customFormat="false" ht="12.8" hidden="false" customHeight="false" outlineLevel="0" collapsed="false">
      <c r="A9" s="0" t="s">
        <v>6</v>
      </c>
    </row>
    <row r="10" customFormat="false" ht="12.8" hidden="false" customHeight="false" outlineLevel="0" collapsed="false">
      <c r="A10" s="0" t="s">
        <v>7</v>
      </c>
    </row>
    <row r="11" customFormat="false" ht="12.8" hidden="false" customHeight="false" outlineLevel="0" collapsed="false">
      <c r="A11" s="0" t="s">
        <v>8</v>
      </c>
    </row>
    <row r="13" customFormat="false" ht="12.8" hidden="false" customHeight="false" outlineLevel="0" collapsed="false">
      <c r="A13" s="0" t="s">
        <v>9</v>
      </c>
    </row>
    <row r="14" customFormat="false" ht="12.8" hidden="false" customHeight="false" outlineLevel="0" collapsed="false">
      <c r="A14" s="0" t="s">
        <v>10</v>
      </c>
    </row>
    <row r="15" customFormat="false" ht="12.8" hidden="false" customHeight="false" outlineLevel="0" collapsed="false">
      <c r="A15" s="0" t="s">
        <v>11</v>
      </c>
    </row>
    <row r="16" customFormat="false" ht="12.8" hidden="false" customHeight="false" outlineLevel="0" collapsed="false">
      <c r="A16" s="0" t="s">
        <v>12</v>
      </c>
    </row>
    <row r="17" customFormat="false" ht="12.8" hidden="false" customHeight="false" outlineLevel="0" collapsed="false">
      <c r="A17" s="0" t="s">
        <v>13</v>
      </c>
    </row>
    <row r="18" customFormat="false" ht="12.8" hidden="false" customHeight="false" outlineLevel="0" collapsed="false">
      <c r="A18" s="0" t="s">
        <v>14</v>
      </c>
    </row>
    <row r="19" customFormat="false" ht="12.8" hidden="false" customHeight="false" outlineLevel="0" collapsed="false">
      <c r="A19" s="0" t="s">
        <v>15</v>
      </c>
    </row>
    <row r="20" customFormat="false" ht="12.8" hidden="false" customHeight="false" outlineLevel="0" collapsed="false">
      <c r="A20" s="0" t="s">
        <v>16</v>
      </c>
    </row>
    <row r="21" customFormat="false" ht="12.8" hidden="false" customHeight="false" outlineLevel="0" collapsed="false">
      <c r="A21" s="0" t="s">
        <v>17</v>
      </c>
    </row>
    <row r="22" customFormat="false" ht="12.8" hidden="false" customHeight="false" outlineLevel="0" collapsed="false">
      <c r="A22" s="0" t="s">
        <v>18</v>
      </c>
    </row>
    <row r="23" customFormat="false" ht="12.8" hidden="false" customHeight="false" outlineLevel="0" collapsed="false">
      <c r="A23" s="0" t="s">
        <v>19</v>
      </c>
    </row>
    <row r="24" customFormat="false" ht="12.8" hidden="false" customHeight="false" outlineLevel="0" collapsed="false">
      <c r="A24" s="0" t="s">
        <v>20</v>
      </c>
    </row>
    <row r="25" customFormat="false" ht="12.8" hidden="false" customHeight="false" outlineLevel="0" collapsed="false">
      <c r="A25" s="0" t="s">
        <v>21</v>
      </c>
    </row>
    <row r="27" customFormat="false" ht="12.8" hidden="false" customHeight="false" outlineLevel="0" collapsed="false">
      <c r="A27" s="0" t="s">
        <v>22</v>
      </c>
    </row>
    <row r="28" customFormat="false" ht="12.8" hidden="false" customHeight="false" outlineLevel="0" collapsed="false">
      <c r="A28" s="0" t="s">
        <v>15</v>
      </c>
    </row>
    <row r="29" customFormat="false" ht="12.8" hidden="false" customHeight="false" outlineLevel="0" collapsed="false">
      <c r="A29" s="0" t="s">
        <v>23</v>
      </c>
      <c r="B29" s="0" t="s">
        <v>24</v>
      </c>
      <c r="C29" s="0" t="s">
        <v>25</v>
      </c>
      <c r="D29" s="0" t="s">
        <v>26</v>
      </c>
      <c r="E29" s="0" t="s">
        <v>27</v>
      </c>
      <c r="F29" s="0" t="s">
        <v>28</v>
      </c>
      <c r="G29" s="0" t="s">
        <v>29</v>
      </c>
    </row>
    <row r="31" customFormat="false" ht="12.8" hidden="false" customHeight="false" outlineLevel="0" collapsed="false">
      <c r="A31" s="0" t="s">
        <v>30</v>
      </c>
    </row>
    <row r="32" customFormat="false" ht="12.8" hidden="false" customHeight="false" outlineLevel="0" collapsed="false">
      <c r="B32" s="0" t="n">
        <v>1</v>
      </c>
      <c r="C32" s="0" t="n">
        <v>2</v>
      </c>
      <c r="D32" s="0" t="n">
        <v>3</v>
      </c>
      <c r="E32" s="0" t="n">
        <v>4</v>
      </c>
      <c r="F32" s="0" t="n">
        <v>5</v>
      </c>
      <c r="G32" s="0" t="n">
        <v>6</v>
      </c>
      <c r="H32" s="0" t="n">
        <v>7</v>
      </c>
      <c r="I32" s="0" t="n">
        <v>8</v>
      </c>
      <c r="J32" s="0" t="n">
        <v>9</v>
      </c>
      <c r="K32" s="0" t="n">
        <v>10</v>
      </c>
      <c r="L32" s="0" t="n">
        <v>11</v>
      </c>
      <c r="M32" s="0" t="n">
        <v>12</v>
      </c>
    </row>
    <row r="33" customFormat="false" ht="12.8" hidden="false" customHeight="false" outlineLevel="0" collapsed="false">
      <c r="A33" s="0" t="s">
        <v>31</v>
      </c>
      <c r="B33" s="0" t="s">
        <v>32</v>
      </c>
      <c r="C33" s="0" t="s">
        <v>32</v>
      </c>
      <c r="D33" s="0" t="s">
        <v>32</v>
      </c>
      <c r="E33" s="0" t="s">
        <v>32</v>
      </c>
      <c r="F33" s="0" t="s">
        <v>32</v>
      </c>
      <c r="G33" s="0" t="s">
        <v>32</v>
      </c>
      <c r="H33" s="0" t="s">
        <v>32</v>
      </c>
      <c r="I33" s="0" t="s">
        <v>32</v>
      </c>
      <c r="J33" s="0" t="s">
        <v>32</v>
      </c>
      <c r="K33" s="0" t="s">
        <v>32</v>
      </c>
      <c r="L33" s="0" t="s">
        <v>32</v>
      </c>
      <c r="M33" s="0" t="s">
        <v>32</v>
      </c>
      <c r="N33" s="0" t="s">
        <v>29</v>
      </c>
    </row>
    <row r="34" customFormat="false" ht="12.8" hidden="false" customHeight="false" outlineLevel="0" collapsed="false">
      <c r="A34" s="0" t="s">
        <v>33</v>
      </c>
      <c r="B34" s="0" t="s">
        <v>32</v>
      </c>
      <c r="C34" s="0" t="s">
        <v>32</v>
      </c>
      <c r="D34" s="0" t="s">
        <v>32</v>
      </c>
      <c r="E34" s="0" t="s">
        <v>32</v>
      </c>
      <c r="F34" s="0" t="s">
        <v>32</v>
      </c>
      <c r="G34" s="0" t="s">
        <v>32</v>
      </c>
      <c r="H34" s="0" t="s">
        <v>32</v>
      </c>
      <c r="I34" s="0" t="s">
        <v>32</v>
      </c>
      <c r="J34" s="0" t="s">
        <v>32</v>
      </c>
      <c r="K34" s="0" t="s">
        <v>32</v>
      </c>
      <c r="L34" s="0" t="s">
        <v>32</v>
      </c>
      <c r="M34" s="0" t="s">
        <v>32</v>
      </c>
      <c r="N34" s="0" t="s">
        <v>29</v>
      </c>
    </row>
    <row r="35" customFormat="false" ht="12.8" hidden="false" customHeight="false" outlineLevel="0" collapsed="false">
      <c r="A35" s="0" t="s">
        <v>34</v>
      </c>
      <c r="B35" s="0" t="s">
        <v>32</v>
      </c>
      <c r="C35" s="0" t="s">
        <v>32</v>
      </c>
      <c r="D35" s="0" t="s">
        <v>32</v>
      </c>
      <c r="E35" s="0" t="s">
        <v>32</v>
      </c>
      <c r="F35" s="0" t="s">
        <v>32</v>
      </c>
      <c r="G35" s="0" t="s">
        <v>32</v>
      </c>
      <c r="H35" s="0" t="s">
        <v>32</v>
      </c>
      <c r="I35" s="0" t="s">
        <v>32</v>
      </c>
      <c r="J35" s="0" t="s">
        <v>32</v>
      </c>
      <c r="K35" s="0" t="s">
        <v>32</v>
      </c>
      <c r="L35" s="0" t="s">
        <v>32</v>
      </c>
      <c r="M35" s="0" t="s">
        <v>32</v>
      </c>
      <c r="N35" s="0" t="s">
        <v>29</v>
      </c>
    </row>
    <row r="36" customFormat="false" ht="12.8" hidden="false" customHeight="false" outlineLevel="0" collapsed="false">
      <c r="A36" s="0" t="s">
        <v>35</v>
      </c>
      <c r="B36" s="0" t="s">
        <v>32</v>
      </c>
      <c r="C36" s="0" t="s">
        <v>32</v>
      </c>
      <c r="D36" s="0" t="s">
        <v>32</v>
      </c>
      <c r="E36" s="0" t="s">
        <v>32</v>
      </c>
      <c r="F36" s="0" t="s">
        <v>32</v>
      </c>
      <c r="G36" s="0" t="s">
        <v>32</v>
      </c>
      <c r="H36" s="0" t="s">
        <v>32</v>
      </c>
      <c r="I36" s="0" t="s">
        <v>32</v>
      </c>
      <c r="J36" s="0" t="s">
        <v>32</v>
      </c>
      <c r="K36" s="0" t="s">
        <v>32</v>
      </c>
      <c r="L36" s="0" t="s">
        <v>32</v>
      </c>
      <c r="M36" s="0" t="s">
        <v>32</v>
      </c>
      <c r="N36" s="0" t="s">
        <v>29</v>
      </c>
    </row>
    <row r="37" customFormat="false" ht="12.8" hidden="false" customHeight="false" outlineLevel="0" collapsed="false">
      <c r="A37" s="0" t="s">
        <v>36</v>
      </c>
      <c r="B37" s="0" t="s">
        <v>32</v>
      </c>
      <c r="C37" s="0" t="s">
        <v>32</v>
      </c>
      <c r="D37" s="0" t="s">
        <v>32</v>
      </c>
      <c r="E37" s="0" t="s">
        <v>32</v>
      </c>
      <c r="F37" s="0" t="s">
        <v>32</v>
      </c>
      <c r="G37" s="0" t="s">
        <v>32</v>
      </c>
      <c r="H37" s="0" t="s">
        <v>32</v>
      </c>
      <c r="I37" s="0" t="s">
        <v>32</v>
      </c>
      <c r="J37" s="0" t="s">
        <v>32</v>
      </c>
      <c r="K37" s="0" t="s">
        <v>32</v>
      </c>
      <c r="L37" s="0" t="s">
        <v>32</v>
      </c>
      <c r="M37" s="0" t="s">
        <v>32</v>
      </c>
      <c r="N37" s="0" t="s">
        <v>29</v>
      </c>
    </row>
    <row r="38" customFormat="false" ht="12.8" hidden="false" customHeight="false" outlineLevel="0" collapsed="false">
      <c r="A38" s="0" t="s">
        <v>37</v>
      </c>
      <c r="B38" s="0" t="s">
        <v>32</v>
      </c>
      <c r="C38" s="0" t="s">
        <v>32</v>
      </c>
      <c r="D38" s="0" t="s">
        <v>32</v>
      </c>
      <c r="E38" s="0" t="s">
        <v>32</v>
      </c>
      <c r="F38" s="0" t="s">
        <v>32</v>
      </c>
      <c r="G38" s="0" t="s">
        <v>32</v>
      </c>
      <c r="H38" s="0" t="s">
        <v>32</v>
      </c>
      <c r="I38" s="0" t="s">
        <v>32</v>
      </c>
      <c r="J38" s="0" t="s">
        <v>32</v>
      </c>
      <c r="K38" s="0" t="s">
        <v>32</v>
      </c>
      <c r="L38" s="0" t="s">
        <v>32</v>
      </c>
      <c r="M38" s="0" t="s">
        <v>32</v>
      </c>
      <c r="N38" s="0" t="s">
        <v>29</v>
      </c>
    </row>
    <row r="39" customFormat="false" ht="12.8" hidden="false" customHeight="false" outlineLevel="0" collapsed="false">
      <c r="A39" s="0" t="s">
        <v>38</v>
      </c>
      <c r="B39" s="0" t="s">
        <v>32</v>
      </c>
      <c r="C39" s="0" t="s">
        <v>32</v>
      </c>
      <c r="D39" s="0" t="s">
        <v>32</v>
      </c>
      <c r="E39" s="0" t="s">
        <v>32</v>
      </c>
      <c r="F39" s="0" t="s">
        <v>32</v>
      </c>
      <c r="G39" s="0" t="s">
        <v>32</v>
      </c>
      <c r="H39" s="0" t="s">
        <v>32</v>
      </c>
      <c r="I39" s="0" t="s">
        <v>32</v>
      </c>
      <c r="J39" s="0" t="s">
        <v>32</v>
      </c>
      <c r="K39" s="0" t="s">
        <v>32</v>
      </c>
      <c r="L39" s="0" t="s">
        <v>32</v>
      </c>
      <c r="M39" s="0" t="s">
        <v>32</v>
      </c>
      <c r="N39" s="0" t="s">
        <v>29</v>
      </c>
    </row>
    <row r="40" customFormat="false" ht="12.8" hidden="false" customHeight="false" outlineLevel="0" collapsed="false">
      <c r="A40" s="0" t="s">
        <v>39</v>
      </c>
      <c r="B40" s="0" t="s">
        <v>32</v>
      </c>
      <c r="C40" s="0" t="s">
        <v>32</v>
      </c>
      <c r="D40" s="0" t="s">
        <v>32</v>
      </c>
      <c r="E40" s="0" t="s">
        <v>32</v>
      </c>
      <c r="F40" s="0" t="s">
        <v>32</v>
      </c>
      <c r="G40" s="0" t="s">
        <v>32</v>
      </c>
      <c r="H40" s="0" t="s">
        <v>32</v>
      </c>
      <c r="I40" s="0" t="s">
        <v>32</v>
      </c>
      <c r="J40" s="0" t="s">
        <v>32</v>
      </c>
      <c r="K40" s="0" t="s">
        <v>32</v>
      </c>
      <c r="L40" s="0" t="s">
        <v>32</v>
      </c>
      <c r="M40" s="0" t="s">
        <v>32</v>
      </c>
      <c r="N40" s="0" t="s">
        <v>29</v>
      </c>
    </row>
    <row r="42" customFormat="false" ht="12.8" hidden="false" customHeight="false" outlineLevel="0" collapsed="false">
      <c r="A42" s="0" t="s">
        <v>40</v>
      </c>
    </row>
    <row r="43" customFormat="false" ht="12.8" hidden="false" customHeight="false" outlineLevel="0" collapsed="false">
      <c r="A43" s="0" t="s">
        <v>41</v>
      </c>
    </row>
    <row r="44" customFormat="false" ht="12.8" hidden="false" customHeight="false" outlineLevel="0" collapsed="false">
      <c r="D44" s="0" t="n">
        <v>1</v>
      </c>
      <c r="E44" s="0" t="n">
        <v>2</v>
      </c>
      <c r="F44" s="0" t="n">
        <v>3</v>
      </c>
      <c r="G44" s="0" t="n">
        <v>4</v>
      </c>
      <c r="H44" s="0" t="n">
        <v>5</v>
      </c>
      <c r="I44" s="0" t="n">
        <v>6</v>
      </c>
      <c r="J44" s="0" t="n">
        <v>7</v>
      </c>
      <c r="K44" s="0" t="n">
        <v>8</v>
      </c>
      <c r="L44" s="0" t="n">
        <v>9</v>
      </c>
      <c r="M44" s="0" t="n">
        <v>10</v>
      </c>
      <c r="N44" s="0" t="n">
        <v>11</v>
      </c>
      <c r="O44" s="0" t="n">
        <v>12</v>
      </c>
    </row>
    <row r="45" customFormat="false" ht="35.95" hidden="false" customHeight="false" outlineLevel="0" collapsed="false">
      <c r="A45" s="0" t="s">
        <v>42</v>
      </c>
      <c r="B45" s="1" t="s">
        <v>43</v>
      </c>
      <c r="C45" s="0" t="s">
        <v>44</v>
      </c>
      <c r="D45" s="2" t="s">
        <v>45</v>
      </c>
      <c r="E45" s="2" t="s">
        <v>46</v>
      </c>
      <c r="F45" s="2" t="s">
        <v>47</v>
      </c>
      <c r="G45" s="2" t="s">
        <v>48</v>
      </c>
      <c r="H45" s="2" t="s">
        <v>48</v>
      </c>
      <c r="I45" s="2" t="s">
        <v>49</v>
      </c>
      <c r="J45" s="2" t="s">
        <v>49</v>
      </c>
      <c r="K45" s="2" t="s">
        <v>50</v>
      </c>
      <c r="L45" s="2" t="s">
        <v>51</v>
      </c>
      <c r="M45" s="2" t="s">
        <v>52</v>
      </c>
      <c r="N45" s="2" t="s">
        <v>52</v>
      </c>
      <c r="O45" s="2" t="s">
        <v>45</v>
      </c>
    </row>
    <row r="46" customFormat="false" ht="12.8" hidden="false" customHeight="false" outlineLevel="0" collapsed="false">
      <c r="A46" s="0" t="s">
        <v>31</v>
      </c>
      <c r="B46" s="0" t="n">
        <v>10</v>
      </c>
      <c r="C46" s="3" t="n">
        <v>0.1</v>
      </c>
      <c r="D46" s="0" t="n">
        <v>0.417</v>
      </c>
      <c r="E46" s="0" t="n">
        <v>0.316</v>
      </c>
      <c r="F46" s="0" t="n">
        <v>0.343</v>
      </c>
      <c r="G46" s="0" t="n">
        <v>2.713</v>
      </c>
      <c r="H46" s="0" t="n">
        <v>2.843</v>
      </c>
      <c r="I46" s="0" t="n">
        <v>2.529</v>
      </c>
      <c r="J46" s="0" t="n">
        <v>2.255</v>
      </c>
      <c r="K46" s="0" t="n">
        <v>2.187</v>
      </c>
      <c r="L46" s="0" t="n">
        <v>2.312</v>
      </c>
      <c r="M46" s="0" t="n">
        <v>2.377</v>
      </c>
      <c r="N46" s="0" t="n">
        <v>2.285</v>
      </c>
      <c r="O46" s="0" t="n">
        <v>2.67</v>
      </c>
    </row>
    <row r="47" customFormat="false" ht="12.8" hidden="false" customHeight="false" outlineLevel="0" collapsed="false">
      <c r="A47" s="0" t="s">
        <v>33</v>
      </c>
      <c r="B47" s="0" t="n">
        <v>39</v>
      </c>
      <c r="C47" s="3" t="n">
        <v>0.025</v>
      </c>
      <c r="D47" s="0" t="n">
        <v>0.566</v>
      </c>
      <c r="E47" s="0" t="n">
        <v>0.752</v>
      </c>
      <c r="F47" s="0" t="n">
        <v>0.72</v>
      </c>
      <c r="G47" s="0" t="n">
        <v>2.832</v>
      </c>
      <c r="H47" s="0" t="n">
        <v>2.555</v>
      </c>
      <c r="I47" s="0" t="n">
        <v>2.505</v>
      </c>
      <c r="J47" s="0" t="n">
        <v>2.271</v>
      </c>
      <c r="K47" s="0" t="n">
        <v>2.37</v>
      </c>
      <c r="L47" s="0" t="n">
        <v>2.331</v>
      </c>
      <c r="M47" s="0" t="n">
        <v>2.552</v>
      </c>
      <c r="N47" s="0" t="n">
        <v>2.702</v>
      </c>
      <c r="O47" s="0" t="n">
        <v>2.649</v>
      </c>
    </row>
    <row r="48" customFormat="false" ht="12.8" hidden="false" customHeight="false" outlineLevel="0" collapsed="false">
      <c r="A48" s="0" t="s">
        <v>34</v>
      </c>
      <c r="B48" s="0" t="n">
        <v>149</v>
      </c>
      <c r="C48" s="3" t="n">
        <v>0.00625</v>
      </c>
      <c r="D48" s="0" t="n">
        <v>0.608</v>
      </c>
      <c r="E48" s="0" t="n">
        <v>1.237</v>
      </c>
      <c r="F48" s="0" t="n">
        <v>1.233</v>
      </c>
      <c r="G48" s="0" t="n">
        <v>2.772</v>
      </c>
      <c r="H48" s="0" t="n">
        <v>1.819</v>
      </c>
      <c r="I48" s="0" t="n">
        <v>2.571</v>
      </c>
      <c r="J48" s="0" t="n">
        <v>2.625</v>
      </c>
      <c r="K48" s="0" t="n">
        <v>2.629</v>
      </c>
      <c r="L48" s="0" t="n">
        <v>2.635</v>
      </c>
      <c r="M48" s="0" t="n">
        <v>2.627</v>
      </c>
      <c r="N48" s="0" t="n">
        <v>2.504</v>
      </c>
      <c r="O48" s="0" t="n">
        <v>1.748</v>
      </c>
    </row>
    <row r="49" customFormat="false" ht="12.8" hidden="false" customHeight="false" outlineLevel="0" collapsed="false">
      <c r="A49" s="0" t="s">
        <v>35</v>
      </c>
      <c r="B49" s="0" t="n">
        <v>574</v>
      </c>
      <c r="C49" s="3" t="n">
        <v>0.0015625</v>
      </c>
      <c r="D49" s="0" t="n">
        <v>0.354</v>
      </c>
      <c r="E49" s="0" t="n">
        <v>1.321</v>
      </c>
      <c r="F49" s="0" t="n">
        <v>1.483</v>
      </c>
      <c r="G49" s="0" t="n">
        <v>2.366</v>
      </c>
      <c r="H49" s="0" t="n">
        <v>1.26</v>
      </c>
      <c r="I49" s="0" t="n">
        <v>2.775</v>
      </c>
      <c r="J49" s="0" t="n">
        <v>2.481</v>
      </c>
      <c r="K49" s="0" t="n">
        <v>2.487</v>
      </c>
      <c r="L49" s="0" t="n">
        <v>2.449</v>
      </c>
      <c r="M49" s="0" t="n">
        <v>2.838</v>
      </c>
      <c r="N49" s="0" t="n">
        <v>2.02</v>
      </c>
      <c r="O49" s="0" t="n">
        <v>1.357</v>
      </c>
    </row>
    <row r="50" customFormat="false" ht="12.8" hidden="false" customHeight="false" outlineLevel="0" collapsed="false">
      <c r="A50" s="0" t="s">
        <v>36</v>
      </c>
      <c r="B50" s="0" t="n">
        <v>2213</v>
      </c>
      <c r="C50" s="3" t="n">
        <v>0.000390625</v>
      </c>
      <c r="D50" s="0" t="n">
        <v>0.261</v>
      </c>
      <c r="E50" s="0" t="n">
        <v>1.318</v>
      </c>
      <c r="F50" s="0" t="n">
        <v>1.654</v>
      </c>
      <c r="G50" s="0" t="n">
        <v>1.145</v>
      </c>
      <c r="H50" s="0" t="n">
        <v>0.599</v>
      </c>
      <c r="I50" s="0" t="n">
        <v>1.401</v>
      </c>
      <c r="J50" s="0" t="n">
        <v>1.444</v>
      </c>
      <c r="K50" s="0" t="n">
        <v>1.356</v>
      </c>
      <c r="L50" s="0" t="n">
        <v>1.306</v>
      </c>
      <c r="M50" s="0" t="n">
        <v>1.57</v>
      </c>
      <c r="N50" s="0" t="n">
        <v>1.034</v>
      </c>
      <c r="O50" s="0" t="n">
        <v>0.552</v>
      </c>
    </row>
    <row r="51" customFormat="false" ht="12.8" hidden="false" customHeight="false" outlineLevel="0" collapsed="false">
      <c r="A51" s="0" t="s">
        <v>37</v>
      </c>
      <c r="B51" s="0" t="n">
        <v>8537</v>
      </c>
      <c r="C51" s="3" t="n">
        <v>9.765625E-005</v>
      </c>
      <c r="D51" s="0" t="n">
        <v>0.155</v>
      </c>
      <c r="E51" s="0" t="n">
        <v>1.365</v>
      </c>
      <c r="F51" s="0" t="n">
        <v>1.789</v>
      </c>
      <c r="G51" s="0" t="n">
        <v>0.738</v>
      </c>
      <c r="H51" s="0" t="n">
        <v>0.368</v>
      </c>
      <c r="I51" s="0" t="n">
        <v>0.962</v>
      </c>
      <c r="J51" s="0" t="n">
        <v>1.019</v>
      </c>
      <c r="K51" s="0" t="n">
        <v>0.894</v>
      </c>
      <c r="L51" s="0" t="n">
        <v>0.872</v>
      </c>
      <c r="M51" s="0" t="n">
        <v>1.066</v>
      </c>
      <c r="N51" s="0" t="n">
        <v>0.818</v>
      </c>
      <c r="O51" s="0" t="n">
        <v>0.356</v>
      </c>
    </row>
    <row r="52" customFormat="false" ht="12.8" hidden="false" customHeight="false" outlineLevel="0" collapsed="false">
      <c r="A52" s="0" t="s">
        <v>38</v>
      </c>
      <c r="B52" s="0" t="n">
        <v>32930</v>
      </c>
      <c r="C52" s="3" t="n">
        <v>2.44140625E-005</v>
      </c>
      <c r="D52" s="0" t="n">
        <v>0.163</v>
      </c>
      <c r="E52" s="0" t="n">
        <v>1.644</v>
      </c>
      <c r="F52" s="0" t="n">
        <v>1.809</v>
      </c>
      <c r="G52" s="0" t="n">
        <v>0.485</v>
      </c>
      <c r="H52" s="0" t="n">
        <v>0.323</v>
      </c>
      <c r="I52" s="0" t="n">
        <v>0.569</v>
      </c>
      <c r="J52" s="0" t="n">
        <v>0.654</v>
      </c>
      <c r="K52" s="0" t="n">
        <v>0.593</v>
      </c>
      <c r="L52" s="0" t="n">
        <v>0.482</v>
      </c>
      <c r="M52" s="0" t="n">
        <v>0.683</v>
      </c>
      <c r="N52" s="0" t="n">
        <v>0.407</v>
      </c>
      <c r="O52" s="0" t="n">
        <v>0.197</v>
      </c>
    </row>
    <row r="53" customFormat="false" ht="12.8" hidden="false" customHeight="false" outlineLevel="0" collapsed="false">
      <c r="A53" s="0" t="s">
        <v>39</v>
      </c>
      <c r="B53" s="0" t="n">
        <v>127016</v>
      </c>
      <c r="C53" s="3" t="n">
        <v>6.103515625E-006</v>
      </c>
      <c r="D53" s="0" t="n">
        <v>0.126</v>
      </c>
      <c r="E53" s="0" t="n">
        <v>1.528</v>
      </c>
      <c r="F53" s="0" t="n">
        <v>1.792</v>
      </c>
      <c r="G53" s="0" t="n">
        <v>0.343</v>
      </c>
      <c r="H53" s="0" t="n">
        <v>0.261</v>
      </c>
      <c r="I53" s="0" t="n">
        <v>0.422</v>
      </c>
      <c r="J53" s="0" t="n">
        <v>0.399</v>
      </c>
      <c r="K53" s="0" t="n">
        <v>0.423</v>
      </c>
      <c r="L53" s="0" t="n">
        <v>0.322</v>
      </c>
      <c r="M53" s="0" t="n">
        <v>0.414</v>
      </c>
      <c r="N53" s="0" t="n">
        <v>0.372</v>
      </c>
      <c r="O53" s="0" t="n">
        <v>0.202</v>
      </c>
    </row>
    <row r="55" customFormat="false" ht="12.8" hidden="false" customHeight="false" outlineLevel="0" collapsed="false">
      <c r="A55" s="4"/>
      <c r="B55" s="4"/>
      <c r="C55" s="4"/>
      <c r="D55" s="5" t="n">
        <v>0</v>
      </c>
      <c r="E55" s="6" t="s">
        <v>53</v>
      </c>
      <c r="F55" s="7"/>
      <c r="G55" s="7"/>
      <c r="H55" s="7"/>
      <c r="I55" s="7"/>
      <c r="J55" s="7"/>
      <c r="K55" s="8"/>
      <c r="L55" s="1"/>
      <c r="M55" s="4"/>
      <c r="N55" s="4"/>
      <c r="O55" s="7"/>
      <c r="P55" s="7"/>
    </row>
    <row r="57" s="9" customFormat="true" ht="35.05" hidden="false" customHeight="false" outlineLevel="0" collapsed="false">
      <c r="F57" s="10" t="s">
        <v>54</v>
      </c>
      <c r="G57" s="11" t="s">
        <v>55</v>
      </c>
      <c r="H57" s="10" t="s">
        <v>56</v>
      </c>
      <c r="I57" s="11" t="s">
        <v>57</v>
      </c>
      <c r="J57" s="10" t="s">
        <v>58</v>
      </c>
      <c r="K57" s="11" t="s">
        <v>59</v>
      </c>
      <c r="L57" s="10" t="s">
        <v>60</v>
      </c>
      <c r="M57" s="11" t="s">
        <v>61</v>
      </c>
      <c r="N57" s="10" t="s">
        <v>45</v>
      </c>
      <c r="O57" s="11" t="s">
        <v>62</v>
      </c>
    </row>
    <row r="58" customFormat="false" ht="12.8" hidden="false" customHeight="false" outlineLevel="0" collapsed="false">
      <c r="A58" s="0" t="e">
        <f aca="false">G$2/(G$3+(G$4*EXP(-1*G$5*(A2-G$6))))+G$7</f>
        <v>#VALUE!</v>
      </c>
      <c r="F58" s="12" t="n">
        <f aca="false">AVERAGE(G46:H46)</f>
        <v>2.778</v>
      </c>
      <c r="G58" s="13" t="n">
        <f aca="false">((F$68-F$71)/(1+($C46/F$70)^F$69))+F$71</f>
        <v>2.77416113330877</v>
      </c>
      <c r="H58" s="12" t="n">
        <f aca="false">AVERAGE(I46:J46)</f>
        <v>2.392</v>
      </c>
      <c r="I58" s="13" t="n">
        <f aca="false">((H$68-H$71)/(1+($C46/H$70)^H$69))+H$71</f>
        <v>2.61920697913953</v>
      </c>
      <c r="J58" s="12" t="n">
        <f aca="false">AVERAGE(K46:L46)</f>
        <v>2.2495</v>
      </c>
      <c r="K58" s="13" t="n">
        <f aca="false">((J$68-J$71)/(1+($C46/J$70)^J$69))+J$71</f>
        <v>2.62304043714352</v>
      </c>
      <c r="L58" s="12" t="n">
        <f aca="false">AVERAGE(M46:N46)</f>
        <v>2.331</v>
      </c>
      <c r="M58" s="13" t="n">
        <f aca="false">((L$68-L$71)/(1+($C46/L$70)^L$69))+L$71</f>
        <v>2.61814155192681</v>
      </c>
      <c r="N58" s="12" t="n">
        <f aca="false">O46</f>
        <v>2.67</v>
      </c>
      <c r="O58" s="13" t="n">
        <f aca="false">((N$68-N$71)/(1+($C46/N$70)^N$69))+N$71</f>
        <v>2.66019384866384</v>
      </c>
    </row>
    <row r="59" customFormat="false" ht="12.8" hidden="false" customHeight="false" outlineLevel="0" collapsed="false">
      <c r="F59" s="12" t="n">
        <f aca="false">AVERAGE(G47:H47)</f>
        <v>2.6935</v>
      </c>
      <c r="G59" s="13" t="n">
        <f aca="false">((F$68-F$71)/(1+($C47/F$70)^F$69))+F$71</f>
        <v>2.75151454883096</v>
      </c>
      <c r="H59" s="12" t="n">
        <f aca="false">AVERAGE(I47:J47)</f>
        <v>2.388</v>
      </c>
      <c r="I59" s="13" t="n">
        <f aca="false">((H$68-H$71)/(1+($C47/H$70)^H$69))+H$71</f>
        <v>2.58236430414223</v>
      </c>
      <c r="J59" s="12" t="n">
        <f aca="false">AVERAGE(K47:L47)</f>
        <v>2.3505</v>
      </c>
      <c r="K59" s="13" t="n">
        <f aca="false">((J$68-J$71)/(1+($C47/J$70)^J$69))+J$71</f>
        <v>2.58549995274379</v>
      </c>
      <c r="L59" s="12" t="n">
        <f aca="false">AVERAGE(M47:N47)</f>
        <v>2.627</v>
      </c>
      <c r="M59" s="13" t="n">
        <f aca="false">((L$68-L$71)/(1+($C47/L$70)^L$69))+L$71</f>
        <v>2.58102473752141</v>
      </c>
      <c r="N59" s="12" t="n">
        <f aca="false">O47</f>
        <v>2.649</v>
      </c>
      <c r="O59" s="13" t="n">
        <f aca="false">((N$68-N$71)/(1+($C47/N$70)^N$69))+N$71</f>
        <v>2.61910616646842</v>
      </c>
    </row>
    <row r="60" customFormat="false" ht="12.8" hidden="false" customHeight="false" outlineLevel="0" collapsed="false">
      <c r="F60" s="12" t="n">
        <f aca="false">AVERAGE(G48:H48)</f>
        <v>2.2955</v>
      </c>
      <c r="G60" s="13" t="n">
        <f aca="false">((F$68-F$71)/(1+($C48/F$70)^F$69))+F$71</f>
        <v>2.60482120958561</v>
      </c>
      <c r="H60" s="12" t="n">
        <f aca="false">AVERAGE(I48:J48)</f>
        <v>2.598</v>
      </c>
      <c r="I60" s="13" t="n">
        <f aca="false">((H$68-H$71)/(1+($C48/H$70)^H$69))+H$71</f>
        <v>2.40662355972426</v>
      </c>
      <c r="J60" s="12" t="n">
        <f aca="false">AVERAGE(K48:L48)</f>
        <v>2.632</v>
      </c>
      <c r="K60" s="13" t="n">
        <f aca="false">((J$68-J$71)/(1+($C48/J$70)^J$69))+J$71</f>
        <v>2.40643063503809</v>
      </c>
      <c r="L60" s="12" t="n">
        <f aca="false">AVERAGE(M48:N48)</f>
        <v>2.5655</v>
      </c>
      <c r="M60" s="13" t="n">
        <f aca="false">((L$68-L$71)/(1+($C48/L$70)^L$69))+L$71</f>
        <v>2.40397633931184</v>
      </c>
      <c r="N60" s="12" t="n">
        <f aca="false">O48</f>
        <v>1.748</v>
      </c>
      <c r="O60" s="13" t="n">
        <f aca="false">((N$68-N$71)/(1+($C48/N$70)^N$69))+N$71</f>
        <v>2.42311660121673</v>
      </c>
    </row>
    <row r="61" customFormat="false" ht="12.8" hidden="false" customHeight="false" outlineLevel="0" collapsed="false">
      <c r="F61" s="12" t="n">
        <f aca="false">AVERAGE(G49:H49)</f>
        <v>1.813</v>
      </c>
      <c r="G61" s="13" t="n">
        <f aca="false">((F$68-F$71)/(1+($C49/F$70)^F$69))+F$71</f>
        <v>1.93207778433475</v>
      </c>
      <c r="H61" s="12" t="n">
        <f aca="false">AVERAGE(I49:J49)</f>
        <v>2.628</v>
      </c>
      <c r="I61" s="13" t="n">
        <f aca="false">((H$68-H$71)/(1+($C49/H$70)^H$69))+H$71</f>
        <v>1.80924434511745</v>
      </c>
      <c r="J61" s="12" t="n">
        <f aca="false">AVERAGE(K49:L49)</f>
        <v>2.468</v>
      </c>
      <c r="K61" s="13" t="n">
        <f aca="false">((J$68-J$71)/(1+($C49/J$70)^J$69))+J$71</f>
        <v>1.79773690994042</v>
      </c>
      <c r="L61" s="12" t="n">
        <f aca="false">AVERAGE(M49:N49)</f>
        <v>2.429</v>
      </c>
      <c r="M61" s="13" t="n">
        <f aca="false">((L$68-L$71)/(1+($C49/L$70)^L$69))+L$71</f>
        <v>1.80215213844076</v>
      </c>
      <c r="N61" s="12" t="n">
        <f aca="false">O49</f>
        <v>1.357</v>
      </c>
      <c r="O61" s="13" t="n">
        <f aca="false">((N$68-N$71)/(1+($C49/N$70)^N$69))+N$71</f>
        <v>1.75690744779051</v>
      </c>
    </row>
    <row r="62" customFormat="false" ht="12.8" hidden="false" customHeight="false" outlineLevel="0" collapsed="false">
      <c r="F62" s="12" t="n">
        <f aca="false">AVERAGE(G50:H50)</f>
        <v>0.872</v>
      </c>
      <c r="G62" s="13" t="n">
        <f aca="false">((F$68-F$71)/(1+($C50/F$70)^F$69))+F$71</f>
        <v>0.865057429178487</v>
      </c>
      <c r="H62" s="12" t="n">
        <f aca="false">AVERAGE(I50:J50)</f>
        <v>1.4225</v>
      </c>
      <c r="I62" s="13" t="n">
        <f aca="false">((H$68-H$71)/(1+($C50/H$70)^H$69))+H$71</f>
        <v>0.952742555402744</v>
      </c>
      <c r="J62" s="12" t="n">
        <f aca="false">AVERAGE(K50:L50)</f>
        <v>1.331</v>
      </c>
      <c r="K62" s="13" t="n">
        <f aca="false">((J$68-J$71)/(1+($C50/J$70)^J$69))+J$71</f>
        <v>0.925012763892897</v>
      </c>
      <c r="L62" s="12" t="n">
        <f aca="false">AVERAGE(M50:N50)</f>
        <v>1.302</v>
      </c>
      <c r="M62" s="13" t="n">
        <f aca="false">((L$68-L$71)/(1+($C50/L$70)^L$69))+L$71</f>
        <v>0.939277280166733</v>
      </c>
      <c r="N62" s="12" t="n">
        <f aca="false">O50</f>
        <v>0.552</v>
      </c>
      <c r="O62" s="13" t="n">
        <f aca="false">((N$68-N$71)/(1+($C50/N$70)^N$69))+N$71</f>
        <v>0.801719657051177</v>
      </c>
    </row>
    <row r="63" customFormat="false" ht="12.8" hidden="false" customHeight="false" outlineLevel="0" collapsed="false">
      <c r="F63" s="12" t="n">
        <f aca="false">AVERAGE(G51:H51)</f>
        <v>0.553</v>
      </c>
      <c r="G63" s="13" t="n">
        <f aca="false">((F$68-F$71)/(1+($C51/F$70)^F$69))+F$71</f>
        <v>0.441962171912557</v>
      </c>
      <c r="H63" s="12" t="n">
        <f aca="false">AVERAGE(I51:J51)</f>
        <v>0.9905</v>
      </c>
      <c r="I63" s="13" t="n">
        <f aca="false">((H$68-H$71)/(1+($C51/H$70)^H$69))+H$71</f>
        <v>0.538631273314956</v>
      </c>
      <c r="J63" s="12" t="n">
        <f aca="false">AVERAGE(K51:L51)</f>
        <v>0.883</v>
      </c>
      <c r="K63" s="13" t="n">
        <f aca="false">((J$68-J$71)/(1+($C51/J$70)^J$69))+J$71</f>
        <v>0.503058111411564</v>
      </c>
      <c r="L63" s="12" t="n">
        <f aca="false">AVERAGE(M51:N51)</f>
        <v>0.942</v>
      </c>
      <c r="M63" s="13" t="n">
        <f aca="false">((L$68-L$71)/(1+($C51/L$70)^L$69))+L$71</f>
        <v>0.522084673995767</v>
      </c>
      <c r="N63" s="12" t="n">
        <f aca="false">O51</f>
        <v>0.356</v>
      </c>
      <c r="O63" s="13" t="n">
        <f aca="false">((N$68-N$71)/(1+($C51/N$70)^N$69))+N$71</f>
        <v>0.339894538402655</v>
      </c>
    </row>
    <row r="64" customFormat="false" ht="12.8" hidden="false" customHeight="false" outlineLevel="0" collapsed="false">
      <c r="F64" s="12" t="n">
        <f aca="false">AVERAGE(G52:H52)</f>
        <v>0.404</v>
      </c>
      <c r="G64" s="13" t="n">
        <f aca="false">((F$68-F$71)/(1+($C52/F$70)^F$69))+F$71</f>
        <v>0.365341110978349</v>
      </c>
      <c r="H64" s="12" t="n">
        <f aca="false">AVERAGE(I52:J52)</f>
        <v>0.6115</v>
      </c>
      <c r="I64" s="13" t="n">
        <f aca="false">((H$68-H$71)/(1+($C52/H$70)^H$69))+H$71</f>
        <v>0.435969165840059</v>
      </c>
      <c r="J64" s="12" t="n">
        <f aca="false">AVERAGE(K52:L52)</f>
        <v>0.5375</v>
      </c>
      <c r="K64" s="13" t="n">
        <f aca="false">((J$68-J$71)/(1+($C52/J$70)^J$69))+J$71</f>
        <v>0.398451558158112</v>
      </c>
      <c r="L64" s="12" t="n">
        <f aca="false">AVERAGE(M52:N52)</f>
        <v>0.545</v>
      </c>
      <c r="M64" s="13" t="n">
        <f aca="false">((L$68-L$71)/(1+($C52/L$70)^L$69))+L$71</f>
        <v>0.418658677107865</v>
      </c>
      <c r="N64" s="12" t="n">
        <f aca="false">O52</f>
        <v>0.197</v>
      </c>
      <c r="O64" s="13" t="n">
        <f aca="false">((N$68-N$71)/(1+($C52/N$70)^N$69))+N$71</f>
        <v>0.225403719108214</v>
      </c>
    </row>
    <row r="65" customFormat="false" ht="12.8" hidden="false" customHeight="false" outlineLevel="0" collapsed="false">
      <c r="F65" s="12" t="n">
        <f aca="false">AVERAGE(G53:H53)</f>
        <v>0.302</v>
      </c>
      <c r="G65" s="13" t="n">
        <f aca="false">((F$68-F$71)/(1+($C53/F$70)^F$69))+F$71</f>
        <v>0.353924678501032</v>
      </c>
      <c r="H65" s="12" t="n">
        <f aca="false">AVERAGE(I53:J53)</f>
        <v>0.4105</v>
      </c>
      <c r="I65" s="13" t="n">
        <f aca="false">((H$68-H$71)/(1+($C53/H$70)^H$69))+H$71</f>
        <v>0.415370849406995</v>
      </c>
      <c r="J65" s="12" t="n">
        <f aca="false">AVERAGE(K53:L53)</f>
        <v>0.3725</v>
      </c>
      <c r="K65" s="13" t="n">
        <f aca="false">((J$68-J$71)/(1+($C53/J$70)^J$69))+J$71</f>
        <v>0.377463104502866</v>
      </c>
      <c r="L65" s="12" t="n">
        <f aca="false">AVERAGE(M53:N53)</f>
        <v>0.393</v>
      </c>
      <c r="M65" s="13" t="n">
        <f aca="false">((L$68-L$71)/(1+($C53/L$70)^L$69))+L$71</f>
        <v>0.397907092480373</v>
      </c>
      <c r="N65" s="12" t="n">
        <f aca="false">O53</f>
        <v>0.202</v>
      </c>
      <c r="O65" s="13" t="n">
        <f aca="false">((N$68-N$71)/(1+($C53/N$70)^N$69))+N$71</f>
        <v>0.202432067906876</v>
      </c>
    </row>
    <row r="66" customFormat="false" ht="12.8" hidden="false" customHeight="false" outlineLevel="0" collapsed="false">
      <c r="F66" s="12"/>
      <c r="G66" s="13"/>
      <c r="H66" s="12"/>
      <c r="I66" s="13"/>
      <c r="J66" s="12"/>
      <c r="K66" s="13"/>
      <c r="L66" s="12"/>
      <c r="M66" s="13"/>
      <c r="N66" s="12"/>
      <c r="O66" s="13"/>
    </row>
    <row r="67" s="9" customFormat="true" ht="35.95" hidden="false" customHeight="false" outlineLevel="0" collapsed="false">
      <c r="D67" s="0"/>
      <c r="E67" s="2" t="s">
        <v>63</v>
      </c>
      <c r="F67" s="14"/>
      <c r="G67" s="15" t="s">
        <v>64</v>
      </c>
      <c r="H67" s="14"/>
      <c r="I67" s="15" t="s">
        <v>64</v>
      </c>
      <c r="J67" s="14"/>
      <c r="K67" s="15" t="s">
        <v>64</v>
      </c>
      <c r="L67" s="14"/>
      <c r="M67" s="15" t="s">
        <v>64</v>
      </c>
      <c r="N67" s="14"/>
      <c r="O67" s="15" t="s">
        <v>64</v>
      </c>
    </row>
    <row r="68" customFormat="false" ht="12.8" hidden="false" customHeight="false" outlineLevel="0" collapsed="false">
      <c r="D68" s="0" t="s">
        <v>65</v>
      </c>
      <c r="E68" s="0" t="s">
        <v>66</v>
      </c>
      <c r="F68" s="0" t="n">
        <f aca="false">G68</f>
        <v>2.778</v>
      </c>
      <c r="G68" s="13" t="n">
        <f aca="false">MAX(F58:F65)</f>
        <v>2.778</v>
      </c>
      <c r="H68" s="12" t="n">
        <f aca="false">I68</f>
        <v>2.628</v>
      </c>
      <c r="I68" s="13" t="n">
        <f aca="false">MAX(H58:H65)</f>
        <v>2.628</v>
      </c>
      <c r="J68" s="12" t="n">
        <f aca="false">K68</f>
        <v>2.632</v>
      </c>
      <c r="K68" s="13" t="n">
        <f aca="false">MAX(J58:J65)</f>
        <v>2.632</v>
      </c>
      <c r="L68" s="12" t="n">
        <f aca="false">M68</f>
        <v>2.627</v>
      </c>
      <c r="M68" s="13" t="n">
        <f aca="false">MAX(L58:L65)</f>
        <v>2.627</v>
      </c>
      <c r="N68" s="12" t="n">
        <f aca="false">O68</f>
        <v>2.67</v>
      </c>
      <c r="O68" s="13" t="n">
        <f aca="false">MAX(N58:N65)</f>
        <v>2.67</v>
      </c>
    </row>
    <row r="69" customFormat="false" ht="12.8" hidden="false" customHeight="false" outlineLevel="0" collapsed="false">
      <c r="D69" s="0" t="s">
        <v>67</v>
      </c>
      <c r="E69" s="0" t="s">
        <v>68</v>
      </c>
      <c r="F69" s="0" t="n">
        <v>-1.4</v>
      </c>
      <c r="G69" s="13" t="n">
        <v>-2</v>
      </c>
      <c r="H69" s="12" t="n">
        <v>-1.2</v>
      </c>
      <c r="I69" s="13" t="n">
        <v>-2</v>
      </c>
      <c r="J69" s="12" t="n">
        <v>-1.2</v>
      </c>
      <c r="K69" s="13" t="n">
        <v>-2</v>
      </c>
      <c r="L69" s="12" t="n">
        <v>-1.2</v>
      </c>
      <c r="M69" s="13" t="n">
        <v>-2</v>
      </c>
      <c r="N69" s="12" t="n">
        <v>-1.2</v>
      </c>
      <c r="O69" s="13" t="n">
        <v>-2</v>
      </c>
    </row>
    <row r="70" customFormat="false" ht="12.8" hidden="false" customHeight="false" outlineLevel="0" collapsed="false">
      <c r="E70" s="0" t="s">
        <v>69</v>
      </c>
      <c r="F70" s="0" t="n">
        <v>0.001</v>
      </c>
      <c r="G70" s="13" t="n">
        <v>0.002</v>
      </c>
      <c r="H70" s="12" t="n">
        <v>0.001</v>
      </c>
      <c r="I70" s="13" t="n">
        <v>0.002</v>
      </c>
      <c r="J70" s="12" t="n">
        <v>0.001</v>
      </c>
      <c r="K70" s="13" t="n">
        <v>0.002</v>
      </c>
      <c r="L70" s="12" t="n">
        <v>0.001</v>
      </c>
      <c r="M70" s="13" t="n">
        <v>0.002</v>
      </c>
      <c r="N70" s="12" t="n">
        <v>0.001</v>
      </c>
      <c r="O70" s="13" t="n">
        <v>0.002</v>
      </c>
    </row>
    <row r="71" customFormat="false" ht="12.8" hidden="false" customHeight="false" outlineLevel="0" collapsed="false">
      <c r="D71" s="0" t="s">
        <v>70</v>
      </c>
      <c r="E71" s="0" t="s">
        <v>71</v>
      </c>
      <c r="F71" s="0" t="n">
        <v>0.352</v>
      </c>
      <c r="G71" s="13" t="n">
        <f aca="false">MIN(F58:F65)</f>
        <v>0.302</v>
      </c>
      <c r="H71" s="12" t="n">
        <f aca="false">I71</f>
        <v>0.4105</v>
      </c>
      <c r="I71" s="13" t="n">
        <f aca="false">MIN(H58:H65)</f>
        <v>0.4105</v>
      </c>
      <c r="J71" s="12" t="n">
        <f aca="false">K71</f>
        <v>0.3725</v>
      </c>
      <c r="K71" s="13" t="n">
        <f aca="false">MIN(J58:J65)</f>
        <v>0.3725</v>
      </c>
      <c r="L71" s="12" t="n">
        <f aca="false">M71</f>
        <v>0.393</v>
      </c>
      <c r="M71" s="13" t="n">
        <f aca="false">MIN(L58:L65)</f>
        <v>0.393</v>
      </c>
      <c r="N71" s="12" t="n">
        <f aca="false">O71</f>
        <v>0.197</v>
      </c>
      <c r="O71" s="13" t="n">
        <f aca="false">MIN(N58:N65)</f>
        <v>0.197</v>
      </c>
    </row>
    <row r="72" customFormat="false" ht="12.8" hidden="false" customHeight="false" outlineLevel="0" collapsed="false">
      <c r="F72" s="12"/>
      <c r="G72" s="13"/>
      <c r="H72" s="12"/>
      <c r="I72" s="13"/>
      <c r="J72" s="12"/>
      <c r="K72" s="13"/>
      <c r="L72" s="12"/>
      <c r="M72" s="13"/>
      <c r="N72" s="12"/>
      <c r="O72" s="13"/>
    </row>
    <row r="73" customFormat="false" ht="12.8" hidden="false" customHeight="false" outlineLevel="0" collapsed="false">
      <c r="F73" s="12"/>
      <c r="G73" s="13"/>
      <c r="H73" s="12"/>
      <c r="I73" s="13"/>
      <c r="J73" s="12"/>
      <c r="K73" s="13"/>
      <c r="L73" s="12"/>
      <c r="M73" s="13"/>
      <c r="N73" s="12"/>
      <c r="O73" s="13"/>
    </row>
    <row r="74" customFormat="false" ht="12.8" hidden="false" customHeight="false" outlineLevel="0" collapsed="false">
      <c r="F74" s="12"/>
      <c r="G74" s="13"/>
      <c r="H74" s="12"/>
      <c r="I74" s="13"/>
      <c r="J74" s="12"/>
      <c r="K74" s="13"/>
      <c r="L74" s="12"/>
      <c r="M74" s="13"/>
      <c r="N74" s="12"/>
      <c r="O74" s="13"/>
    </row>
    <row r="75" customFormat="false" ht="12.8" hidden="false" customHeight="false" outlineLevel="0" collapsed="false">
      <c r="F75" s="12"/>
      <c r="G75" s="16" t="s">
        <v>72</v>
      </c>
      <c r="H75" s="12"/>
      <c r="I75" s="16" t="s">
        <v>72</v>
      </c>
      <c r="J75" s="12"/>
      <c r="K75" s="16" t="s">
        <v>72</v>
      </c>
      <c r="L75" s="12"/>
      <c r="M75" s="16" t="s">
        <v>72</v>
      </c>
      <c r="N75" s="12"/>
      <c r="O75" s="16" t="s">
        <v>72</v>
      </c>
    </row>
    <row r="76" customFormat="false" ht="12.8" hidden="false" customHeight="false" outlineLevel="0" collapsed="false">
      <c r="F76" s="12"/>
      <c r="G76" s="13" t="n">
        <f aca="false">(F58-G58)^2</f>
        <v>1.47368974729969E-005</v>
      </c>
      <c r="H76" s="12"/>
      <c r="I76" s="13" t="n">
        <f aca="false">(H58-I58)^2</f>
        <v>0.0516230113697109</v>
      </c>
      <c r="J76" s="12"/>
      <c r="K76" s="13" t="n">
        <f aca="false">(J58-K58)^2</f>
        <v>0.139532458181376</v>
      </c>
      <c r="L76" s="12"/>
      <c r="M76" s="13" t="n">
        <f aca="false">(L58-M58)^2</f>
        <v>0.0824502708429393</v>
      </c>
      <c r="N76" s="12"/>
      <c r="O76" s="13" t="n">
        <f aca="false">(N58-O58)^2</f>
        <v>9.61606040277472E-005</v>
      </c>
    </row>
    <row r="77" customFormat="false" ht="12.8" hidden="false" customHeight="false" outlineLevel="0" collapsed="false">
      <c r="F77" s="12"/>
      <c r="G77" s="13" t="n">
        <f aca="false">(F59-G59)^2</f>
        <v>0.00336568787606003</v>
      </c>
      <c r="H77" s="12"/>
      <c r="I77" s="13" t="n">
        <f aca="false">(H59-I59)^2</f>
        <v>0.0377774827246924</v>
      </c>
      <c r="J77" s="12"/>
      <c r="K77" s="13" t="n">
        <f aca="false">(J59-K59)^2</f>
        <v>0.0552249777895851</v>
      </c>
      <c r="L77" s="12"/>
      <c r="M77" s="13" t="n">
        <f aca="false">(L59-M59)^2</f>
        <v>0.00211372475997486</v>
      </c>
      <c r="N77" s="12"/>
      <c r="O77" s="13" t="n">
        <f aca="false">(N59-O59)^2</f>
        <v>0.00089364128321364</v>
      </c>
    </row>
    <row r="78" customFormat="false" ht="12.8" hidden="false" customHeight="false" outlineLevel="0" collapsed="false">
      <c r="F78" s="12"/>
      <c r="G78" s="13" t="n">
        <f aca="false">(F60-G60)^2</f>
        <v>0.0956796106995037</v>
      </c>
      <c r="H78" s="12"/>
      <c r="I78" s="13" t="n">
        <f aca="false">(H60-I60)^2</f>
        <v>0.0366249418926131</v>
      </c>
      <c r="J78" s="12"/>
      <c r="K78" s="13" t="n">
        <f aca="false">(J60-K60)^2</f>
        <v>0.0508815384093186</v>
      </c>
      <c r="L78" s="12"/>
      <c r="M78" s="13" t="n">
        <f aca="false">(L60-M60)^2</f>
        <v>0.0260898929621047</v>
      </c>
      <c r="N78" s="12"/>
      <c r="O78" s="13" t="n">
        <f aca="false">(N60-O60)^2</f>
        <v>0.455782425238429</v>
      </c>
    </row>
    <row r="79" customFormat="false" ht="12.8" hidden="false" customHeight="false" outlineLevel="0" collapsed="false">
      <c r="F79" s="12"/>
      <c r="G79" s="13" t="n">
        <f aca="false">(F61-G61)^2</f>
        <v>0.0141795187220727</v>
      </c>
      <c r="H79" s="12"/>
      <c r="I79" s="13" t="n">
        <f aca="false">(H61-I61)^2</f>
        <v>0.67036082240215</v>
      </c>
      <c r="J79" s="12"/>
      <c r="K79" s="13" t="n">
        <f aca="false">(J61-K61)^2</f>
        <v>0.449252609896216</v>
      </c>
      <c r="L79" s="12"/>
      <c r="M79" s="13" t="n">
        <f aca="false">(L61-M61)^2</f>
        <v>0.392938241541391</v>
      </c>
      <c r="N79" s="12"/>
      <c r="O79" s="13" t="n">
        <f aca="false">(N61-O61)^2</f>
        <v>0.159925966798321</v>
      </c>
    </row>
    <row r="80" customFormat="false" ht="12.8" hidden="false" customHeight="false" outlineLevel="0" collapsed="false">
      <c r="F80" s="12"/>
      <c r="G80" s="13" t="n">
        <f aca="false">(F62-G62)^2</f>
        <v>4.8199289611723E-005</v>
      </c>
      <c r="H80" s="12"/>
      <c r="I80" s="13" t="n">
        <f aca="false">(H62-I62)^2</f>
        <v>0.220672056754544</v>
      </c>
      <c r="J80" s="12"/>
      <c r="K80" s="13" t="n">
        <f aca="false">(J62-K62)^2</f>
        <v>0.164825635881884</v>
      </c>
      <c r="L80" s="12"/>
      <c r="M80" s="13" t="n">
        <f aca="false">(L62-M62)^2</f>
        <v>0.131567771483243</v>
      </c>
      <c r="N80" s="12"/>
      <c r="O80" s="13" t="n">
        <f aca="false">(N62-O62)^2</f>
        <v>0.0623599071177576</v>
      </c>
    </row>
    <row r="81" customFormat="false" ht="12.8" hidden="false" customHeight="false" outlineLevel="0" collapsed="false">
      <c r="F81" s="12"/>
      <c r="G81" s="13" t="n">
        <f aca="false">(F63-G63)^2</f>
        <v>0.0123293992663766</v>
      </c>
      <c r="H81" s="12"/>
      <c r="I81" s="13" t="n">
        <f aca="false">(H63-I63)^2</f>
        <v>0.204185346155963</v>
      </c>
      <c r="J81" s="12"/>
      <c r="K81" s="13" t="n">
        <f aca="false">(J63-K63)^2</f>
        <v>0.144355838704147</v>
      </c>
      <c r="L81" s="12"/>
      <c r="M81" s="13" t="n">
        <f aca="false">(L63-M63)^2</f>
        <v>0.176328881013242</v>
      </c>
      <c r="N81" s="12"/>
      <c r="O81" s="13" t="n">
        <f aca="false">(N63-O63)^2</f>
        <v>0.000259385893263562</v>
      </c>
    </row>
    <row r="82" customFormat="false" ht="12.8" hidden="false" customHeight="false" outlineLevel="0" collapsed="false">
      <c r="F82" s="12"/>
      <c r="G82" s="13" t="n">
        <f aca="false">(F64-G64)^2</f>
        <v>0.00149450970038836</v>
      </c>
      <c r="H82" s="12"/>
      <c r="I82" s="13" t="n">
        <f aca="false">(H64-I64)^2</f>
        <v>0.0308110737408848</v>
      </c>
      <c r="J82" s="12"/>
      <c r="K82" s="13" t="n">
        <f aca="false">(J64-K64)^2</f>
        <v>0.019334469178657</v>
      </c>
      <c r="L82" s="12"/>
      <c r="M82" s="13" t="n">
        <f aca="false">(L64-M64)^2</f>
        <v>0.0159621298701346</v>
      </c>
      <c r="N82" s="12"/>
      <c r="O82" s="13" t="n">
        <f aca="false">(N64-O64)^2</f>
        <v>0.000806771259178339</v>
      </c>
    </row>
    <row r="83" customFormat="false" ht="12.8" hidden="false" customHeight="false" outlineLevel="0" collapsed="false">
      <c r="F83" s="17"/>
      <c r="G83" s="18" t="n">
        <f aca="false">(F65-G65)^2</f>
        <v>0.00269617223743548</v>
      </c>
      <c r="H83" s="17"/>
      <c r="I83" s="18" t="n">
        <f aca="false">(H65-I65)^2</f>
        <v>2.37251739456214E-005</v>
      </c>
      <c r="J83" s="17"/>
      <c r="K83" s="18" t="n">
        <f aca="false">(J65-K65)^2</f>
        <v>2.46324063063657E-005</v>
      </c>
      <c r="L83" s="17"/>
      <c r="M83" s="18" t="n">
        <f aca="false">(L65-M65)^2</f>
        <v>2.40795566109296E-005</v>
      </c>
      <c r="N83" s="17"/>
      <c r="O83" s="18" t="n">
        <f aca="false">(N65-O65)^2</f>
        <v>1.86682676152399E-007</v>
      </c>
    </row>
    <row r="84" customFormat="false" ht="12.8" hidden="false" customHeight="false" outlineLevel="0" collapsed="false">
      <c r="G84" s="19" t="n">
        <f aca="false">SUM(G76:G83)</f>
        <v>0.129807834688922</v>
      </c>
      <c r="I84" s="19" t="n">
        <f aca="false">SUM(I76:I83)</f>
        <v>1.2520784602145</v>
      </c>
      <c r="K84" s="19" t="n">
        <f aca="false">SUM(K76:K83)</f>
        <v>1.02343216044749</v>
      </c>
      <c r="M84" s="19" t="n">
        <f aca="false">SUM(M76:M83)</f>
        <v>0.82747499202964</v>
      </c>
      <c r="O84" s="19" t="n">
        <f aca="false">SUM(O76:O83)</f>
        <v>0.680124444876866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O53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A1" activeCellId="0" sqref="A1"/>
    </sheetView>
  </sheetViews>
  <sheetFormatPr defaultColWidth="8.6875" defaultRowHeight="12.8" zeroHeight="false" outlineLevelRow="0" outlineLevelCol="0"/>
  <cols>
    <col collapsed="false" customWidth="true" hidden="false" outlineLevel="0" max="1" min="1" style="0" width="23.08"/>
    <col collapsed="false" customWidth="true" hidden="false" outlineLevel="0" max="2" min="2" style="0" width="6.61"/>
    <col collapsed="false" customWidth="true" hidden="false" outlineLevel="0" max="3" min="3" style="0" width="9.07"/>
    <col collapsed="false" customWidth="true" hidden="false" outlineLevel="0" max="4" min="4" style="0" width="5.67"/>
    <col collapsed="false" customWidth="true" hidden="false" outlineLevel="0" max="6" min="5" style="0" width="10.39"/>
    <col collapsed="false" customWidth="true" hidden="false" outlineLevel="0" max="13" min="7" style="0" width="5.67"/>
    <col collapsed="false" customWidth="true" hidden="false" outlineLevel="0" max="14" min="14" style="0" width="5.92"/>
    <col collapsed="false" customWidth="true" hidden="false" outlineLevel="0" max="15" min="15" style="0" width="5.36"/>
  </cols>
  <sheetData>
    <row r="2" customFormat="false" ht="12.8" hidden="false" customHeight="false" outlineLevel="0" collapsed="false">
      <c r="A2" s="0" t="s">
        <v>0</v>
      </c>
    </row>
    <row r="3" customFormat="false" ht="12.8" hidden="false" customHeight="false" outlineLevel="0" collapsed="false">
      <c r="A3" s="0" t="s">
        <v>73</v>
      </c>
    </row>
    <row r="4" customFormat="false" ht="12.8" hidden="false" customHeight="false" outlineLevel="0" collapsed="false">
      <c r="A4" s="0" t="s">
        <v>2</v>
      </c>
    </row>
    <row r="5" customFormat="false" ht="12.8" hidden="false" customHeight="false" outlineLevel="0" collapsed="false">
      <c r="A5" s="0" t="s">
        <v>3</v>
      </c>
    </row>
    <row r="7" customFormat="false" ht="12.8" hidden="false" customHeight="false" outlineLevel="0" collapsed="false">
      <c r="A7" s="0" t="s">
        <v>4</v>
      </c>
    </row>
    <row r="8" customFormat="false" ht="12.8" hidden="false" customHeight="false" outlineLevel="0" collapsed="false">
      <c r="A8" s="0" t="s">
        <v>5</v>
      </c>
    </row>
    <row r="9" customFormat="false" ht="12.8" hidden="false" customHeight="false" outlineLevel="0" collapsed="false">
      <c r="A9" s="0" t="s">
        <v>6</v>
      </c>
    </row>
    <row r="10" customFormat="false" ht="12.8" hidden="false" customHeight="false" outlineLevel="0" collapsed="false">
      <c r="A10" s="0" t="s">
        <v>7</v>
      </c>
    </row>
    <row r="11" customFormat="false" ht="12.8" hidden="false" customHeight="false" outlineLevel="0" collapsed="false">
      <c r="A11" s="0" t="s">
        <v>8</v>
      </c>
    </row>
    <row r="13" customFormat="false" ht="12.8" hidden="false" customHeight="false" outlineLevel="0" collapsed="false">
      <c r="A13" s="0" t="s">
        <v>9</v>
      </c>
    </row>
    <row r="14" customFormat="false" ht="12.8" hidden="false" customHeight="false" outlineLevel="0" collapsed="false">
      <c r="A14" s="0" t="s">
        <v>10</v>
      </c>
    </row>
    <row r="15" customFormat="false" ht="12.8" hidden="false" customHeight="false" outlineLevel="0" collapsed="false">
      <c r="A15" s="0" t="s">
        <v>11</v>
      </c>
    </row>
    <row r="16" customFormat="false" ht="12.8" hidden="false" customHeight="false" outlineLevel="0" collapsed="false">
      <c r="A16" s="0" t="s">
        <v>12</v>
      </c>
    </row>
    <row r="17" customFormat="false" ht="12.8" hidden="false" customHeight="false" outlineLevel="0" collapsed="false">
      <c r="A17" s="0" t="s">
        <v>13</v>
      </c>
    </row>
    <row r="18" customFormat="false" ht="12.8" hidden="false" customHeight="false" outlineLevel="0" collapsed="false">
      <c r="A18" s="0" t="s">
        <v>14</v>
      </c>
    </row>
    <row r="19" customFormat="false" ht="12.8" hidden="false" customHeight="false" outlineLevel="0" collapsed="false">
      <c r="A19" s="0" t="s">
        <v>15</v>
      </c>
    </row>
    <row r="20" customFormat="false" ht="12.8" hidden="false" customHeight="false" outlineLevel="0" collapsed="false">
      <c r="A20" s="0" t="s">
        <v>16</v>
      </c>
    </row>
    <row r="21" customFormat="false" ht="12.8" hidden="false" customHeight="false" outlineLevel="0" collapsed="false">
      <c r="A21" s="0" t="s">
        <v>17</v>
      </c>
    </row>
    <row r="22" customFormat="false" ht="12.8" hidden="false" customHeight="false" outlineLevel="0" collapsed="false">
      <c r="A22" s="0" t="s">
        <v>18</v>
      </c>
    </row>
    <row r="23" customFormat="false" ht="12.8" hidden="false" customHeight="false" outlineLevel="0" collapsed="false">
      <c r="A23" s="0" t="s">
        <v>19</v>
      </c>
    </row>
    <row r="24" customFormat="false" ht="12.8" hidden="false" customHeight="false" outlineLevel="0" collapsed="false">
      <c r="A24" s="0" t="s">
        <v>20</v>
      </c>
    </row>
    <row r="25" customFormat="false" ht="12.8" hidden="false" customHeight="false" outlineLevel="0" collapsed="false">
      <c r="A25" s="0" t="s">
        <v>21</v>
      </c>
    </row>
    <row r="27" customFormat="false" ht="12.8" hidden="false" customHeight="false" outlineLevel="0" collapsed="false">
      <c r="A27" s="0" t="s">
        <v>22</v>
      </c>
    </row>
    <row r="28" customFormat="false" ht="12.8" hidden="false" customHeight="false" outlineLevel="0" collapsed="false">
      <c r="A28" s="0" t="s">
        <v>15</v>
      </c>
    </row>
    <row r="29" customFormat="false" ht="12.8" hidden="false" customHeight="false" outlineLevel="0" collapsed="false">
      <c r="A29" s="0" t="s">
        <v>23</v>
      </c>
      <c r="B29" s="0" t="s">
        <v>24</v>
      </c>
      <c r="C29" s="0" t="s">
        <v>25</v>
      </c>
      <c r="D29" s="0" t="s">
        <v>26</v>
      </c>
      <c r="E29" s="0" t="s">
        <v>27</v>
      </c>
      <c r="F29" s="0" t="s">
        <v>28</v>
      </c>
      <c r="G29" s="0" t="s">
        <v>29</v>
      </c>
    </row>
    <row r="31" customFormat="false" ht="12.8" hidden="false" customHeight="false" outlineLevel="0" collapsed="false">
      <c r="A31" s="0" t="s">
        <v>30</v>
      </c>
    </row>
    <row r="32" customFormat="false" ht="12.8" hidden="false" customHeight="false" outlineLevel="0" collapsed="false">
      <c r="B32" s="0" t="n">
        <v>1</v>
      </c>
      <c r="C32" s="0" t="n">
        <v>2</v>
      </c>
      <c r="D32" s="0" t="n">
        <v>3</v>
      </c>
      <c r="E32" s="0" t="n">
        <v>4</v>
      </c>
      <c r="F32" s="0" t="n">
        <v>5</v>
      </c>
      <c r="G32" s="0" t="n">
        <v>6</v>
      </c>
      <c r="H32" s="0" t="n">
        <v>7</v>
      </c>
      <c r="I32" s="0" t="n">
        <v>8</v>
      </c>
      <c r="J32" s="0" t="n">
        <v>9</v>
      </c>
      <c r="K32" s="0" t="n">
        <v>10</v>
      </c>
      <c r="L32" s="0" t="n">
        <v>11</v>
      </c>
      <c r="M32" s="0" t="n">
        <v>12</v>
      </c>
    </row>
    <row r="33" customFormat="false" ht="12.8" hidden="false" customHeight="false" outlineLevel="0" collapsed="false">
      <c r="A33" s="0" t="s">
        <v>31</v>
      </c>
      <c r="B33" s="0" t="s">
        <v>32</v>
      </c>
      <c r="C33" s="0" t="s">
        <v>32</v>
      </c>
      <c r="D33" s="0" t="s">
        <v>32</v>
      </c>
      <c r="E33" s="0" t="s">
        <v>32</v>
      </c>
      <c r="F33" s="0" t="s">
        <v>32</v>
      </c>
      <c r="G33" s="0" t="s">
        <v>32</v>
      </c>
      <c r="H33" s="0" t="s">
        <v>32</v>
      </c>
      <c r="I33" s="0" t="s">
        <v>32</v>
      </c>
      <c r="J33" s="0" t="s">
        <v>32</v>
      </c>
      <c r="K33" s="0" t="s">
        <v>32</v>
      </c>
      <c r="L33" s="0" t="s">
        <v>32</v>
      </c>
      <c r="M33" s="0" t="s">
        <v>32</v>
      </c>
      <c r="N33" s="0" t="s">
        <v>29</v>
      </c>
    </row>
    <row r="34" customFormat="false" ht="12.8" hidden="false" customHeight="false" outlineLevel="0" collapsed="false">
      <c r="A34" s="0" t="s">
        <v>33</v>
      </c>
      <c r="B34" s="0" t="s">
        <v>32</v>
      </c>
      <c r="C34" s="0" t="s">
        <v>32</v>
      </c>
      <c r="D34" s="0" t="s">
        <v>32</v>
      </c>
      <c r="E34" s="0" t="s">
        <v>32</v>
      </c>
      <c r="F34" s="0" t="s">
        <v>32</v>
      </c>
      <c r="G34" s="0" t="s">
        <v>32</v>
      </c>
      <c r="H34" s="0" t="s">
        <v>32</v>
      </c>
      <c r="I34" s="0" t="s">
        <v>32</v>
      </c>
      <c r="J34" s="0" t="s">
        <v>32</v>
      </c>
      <c r="K34" s="0" t="s">
        <v>32</v>
      </c>
      <c r="L34" s="0" t="s">
        <v>32</v>
      </c>
      <c r="M34" s="0" t="s">
        <v>32</v>
      </c>
      <c r="N34" s="0" t="s">
        <v>29</v>
      </c>
    </row>
    <row r="35" customFormat="false" ht="12.8" hidden="false" customHeight="false" outlineLevel="0" collapsed="false">
      <c r="A35" s="0" t="s">
        <v>34</v>
      </c>
      <c r="B35" s="0" t="s">
        <v>32</v>
      </c>
      <c r="C35" s="0" t="s">
        <v>32</v>
      </c>
      <c r="D35" s="0" t="s">
        <v>32</v>
      </c>
      <c r="E35" s="0" t="s">
        <v>32</v>
      </c>
      <c r="F35" s="0" t="s">
        <v>32</v>
      </c>
      <c r="G35" s="0" t="s">
        <v>32</v>
      </c>
      <c r="H35" s="0" t="s">
        <v>32</v>
      </c>
      <c r="I35" s="0" t="s">
        <v>32</v>
      </c>
      <c r="J35" s="0" t="s">
        <v>32</v>
      </c>
      <c r="K35" s="0" t="s">
        <v>32</v>
      </c>
      <c r="L35" s="0" t="s">
        <v>32</v>
      </c>
      <c r="M35" s="0" t="s">
        <v>32</v>
      </c>
      <c r="N35" s="0" t="s">
        <v>29</v>
      </c>
    </row>
    <row r="36" customFormat="false" ht="12.8" hidden="false" customHeight="false" outlineLevel="0" collapsed="false">
      <c r="A36" s="0" t="s">
        <v>35</v>
      </c>
      <c r="B36" s="0" t="s">
        <v>32</v>
      </c>
      <c r="C36" s="0" t="s">
        <v>32</v>
      </c>
      <c r="D36" s="0" t="s">
        <v>32</v>
      </c>
      <c r="E36" s="0" t="s">
        <v>32</v>
      </c>
      <c r="F36" s="0" t="s">
        <v>32</v>
      </c>
      <c r="G36" s="0" t="s">
        <v>32</v>
      </c>
      <c r="H36" s="0" t="s">
        <v>32</v>
      </c>
      <c r="I36" s="0" t="s">
        <v>32</v>
      </c>
      <c r="J36" s="0" t="s">
        <v>32</v>
      </c>
      <c r="K36" s="0" t="s">
        <v>32</v>
      </c>
      <c r="L36" s="0" t="s">
        <v>32</v>
      </c>
      <c r="M36" s="0" t="s">
        <v>32</v>
      </c>
      <c r="N36" s="0" t="s">
        <v>29</v>
      </c>
    </row>
    <row r="37" customFormat="false" ht="12.8" hidden="false" customHeight="false" outlineLevel="0" collapsed="false">
      <c r="A37" s="0" t="s">
        <v>36</v>
      </c>
      <c r="B37" s="0" t="s">
        <v>32</v>
      </c>
      <c r="C37" s="0" t="s">
        <v>32</v>
      </c>
      <c r="D37" s="0" t="s">
        <v>32</v>
      </c>
      <c r="E37" s="0" t="s">
        <v>32</v>
      </c>
      <c r="F37" s="0" t="s">
        <v>32</v>
      </c>
      <c r="G37" s="0" t="s">
        <v>32</v>
      </c>
      <c r="H37" s="0" t="s">
        <v>32</v>
      </c>
      <c r="I37" s="0" t="s">
        <v>32</v>
      </c>
      <c r="J37" s="0" t="s">
        <v>32</v>
      </c>
      <c r="K37" s="0" t="s">
        <v>32</v>
      </c>
      <c r="L37" s="0" t="s">
        <v>32</v>
      </c>
      <c r="M37" s="0" t="s">
        <v>32</v>
      </c>
      <c r="N37" s="0" t="s">
        <v>29</v>
      </c>
    </row>
    <row r="38" customFormat="false" ht="12.8" hidden="false" customHeight="false" outlineLevel="0" collapsed="false">
      <c r="A38" s="0" t="s">
        <v>37</v>
      </c>
      <c r="B38" s="0" t="s">
        <v>32</v>
      </c>
      <c r="C38" s="0" t="s">
        <v>32</v>
      </c>
      <c r="D38" s="0" t="s">
        <v>32</v>
      </c>
      <c r="E38" s="0" t="s">
        <v>32</v>
      </c>
      <c r="F38" s="0" t="s">
        <v>32</v>
      </c>
      <c r="G38" s="0" t="s">
        <v>32</v>
      </c>
      <c r="H38" s="0" t="s">
        <v>32</v>
      </c>
      <c r="I38" s="0" t="s">
        <v>32</v>
      </c>
      <c r="J38" s="0" t="s">
        <v>32</v>
      </c>
      <c r="K38" s="0" t="s">
        <v>32</v>
      </c>
      <c r="L38" s="0" t="s">
        <v>32</v>
      </c>
      <c r="M38" s="0" t="s">
        <v>32</v>
      </c>
      <c r="N38" s="0" t="s">
        <v>29</v>
      </c>
    </row>
    <row r="39" customFormat="false" ht="12.8" hidden="false" customHeight="false" outlineLevel="0" collapsed="false">
      <c r="A39" s="0" t="s">
        <v>38</v>
      </c>
      <c r="B39" s="0" t="s">
        <v>32</v>
      </c>
      <c r="C39" s="0" t="s">
        <v>32</v>
      </c>
      <c r="D39" s="0" t="s">
        <v>32</v>
      </c>
      <c r="E39" s="0" t="s">
        <v>32</v>
      </c>
      <c r="F39" s="0" t="s">
        <v>32</v>
      </c>
      <c r="G39" s="0" t="s">
        <v>32</v>
      </c>
      <c r="H39" s="0" t="s">
        <v>32</v>
      </c>
      <c r="I39" s="0" t="s">
        <v>32</v>
      </c>
      <c r="J39" s="0" t="s">
        <v>32</v>
      </c>
      <c r="K39" s="0" t="s">
        <v>32</v>
      </c>
      <c r="L39" s="0" t="s">
        <v>32</v>
      </c>
      <c r="M39" s="0" t="s">
        <v>32</v>
      </c>
      <c r="N39" s="0" t="s">
        <v>29</v>
      </c>
    </row>
    <row r="40" customFormat="false" ht="12.8" hidden="false" customHeight="false" outlineLevel="0" collapsed="false">
      <c r="A40" s="0" t="s">
        <v>39</v>
      </c>
      <c r="B40" s="0" t="s">
        <v>32</v>
      </c>
      <c r="C40" s="0" t="s">
        <v>32</v>
      </c>
      <c r="D40" s="0" t="s">
        <v>32</v>
      </c>
      <c r="E40" s="0" t="s">
        <v>32</v>
      </c>
      <c r="F40" s="0" t="s">
        <v>32</v>
      </c>
      <c r="G40" s="0" t="s">
        <v>32</v>
      </c>
      <c r="H40" s="0" t="s">
        <v>32</v>
      </c>
      <c r="I40" s="0" t="s">
        <v>32</v>
      </c>
      <c r="J40" s="0" t="s">
        <v>32</v>
      </c>
      <c r="K40" s="0" t="s">
        <v>32</v>
      </c>
      <c r="L40" s="0" t="s">
        <v>32</v>
      </c>
      <c r="M40" s="0" t="s">
        <v>32</v>
      </c>
      <c r="N40" s="0" t="s">
        <v>29</v>
      </c>
    </row>
    <row r="42" customFormat="false" ht="12.8" hidden="false" customHeight="false" outlineLevel="0" collapsed="false">
      <c r="A42" s="0" t="s">
        <v>40</v>
      </c>
    </row>
    <row r="43" customFormat="false" ht="12.8" hidden="false" customHeight="false" outlineLevel="0" collapsed="false">
      <c r="A43" s="0" t="s">
        <v>41</v>
      </c>
    </row>
    <row r="44" customFormat="false" ht="12.8" hidden="false" customHeight="false" outlineLevel="0" collapsed="false">
      <c r="D44" s="0" t="n">
        <v>1</v>
      </c>
      <c r="E44" s="0" t="n">
        <v>2</v>
      </c>
      <c r="F44" s="0" t="n">
        <v>3</v>
      </c>
      <c r="G44" s="0" t="n">
        <v>4</v>
      </c>
      <c r="H44" s="0" t="n">
        <v>5</v>
      </c>
      <c r="I44" s="0" t="n">
        <v>6</v>
      </c>
      <c r="J44" s="0" t="n">
        <v>7</v>
      </c>
      <c r="K44" s="0" t="n">
        <v>8</v>
      </c>
      <c r="L44" s="0" t="n">
        <v>9</v>
      </c>
      <c r="M44" s="0" t="n">
        <v>10</v>
      </c>
      <c r="N44" s="0" t="n">
        <v>11</v>
      </c>
      <c r="O44" s="0" t="n">
        <v>12</v>
      </c>
    </row>
    <row r="45" customFormat="false" ht="35.95" hidden="false" customHeight="false" outlineLevel="0" collapsed="false">
      <c r="A45" s="0" t="s">
        <v>42</v>
      </c>
      <c r="B45" s="1" t="s">
        <v>43</v>
      </c>
      <c r="C45" s="0" t="s">
        <v>44</v>
      </c>
      <c r="D45" s="2" t="s">
        <v>45</v>
      </c>
      <c r="E45" s="2" t="s">
        <v>46</v>
      </c>
      <c r="F45" s="2" t="s">
        <v>47</v>
      </c>
      <c r="G45" s="2" t="s">
        <v>48</v>
      </c>
      <c r="H45" s="2" t="s">
        <v>48</v>
      </c>
      <c r="I45" s="2" t="s">
        <v>49</v>
      </c>
      <c r="J45" s="2" t="s">
        <v>49</v>
      </c>
      <c r="K45" s="2" t="s">
        <v>50</v>
      </c>
      <c r="L45" s="2" t="s">
        <v>51</v>
      </c>
      <c r="M45" s="2" t="s">
        <v>52</v>
      </c>
      <c r="N45" s="2" t="s">
        <v>52</v>
      </c>
      <c r="O45" s="2" t="s">
        <v>45</v>
      </c>
    </row>
    <row r="46" customFormat="false" ht="12.8" hidden="false" customHeight="false" outlineLevel="0" collapsed="false">
      <c r="A46" s="0" t="s">
        <v>31</v>
      </c>
      <c r="B46" s="0" t="n">
        <v>10</v>
      </c>
      <c r="C46" s="3" t="n">
        <v>0.1</v>
      </c>
      <c r="D46" s="0" t="n">
        <v>0.417</v>
      </c>
      <c r="E46" s="0" t="n">
        <v>0.316</v>
      </c>
      <c r="F46" s="0" t="n">
        <v>0.343</v>
      </c>
      <c r="G46" s="0" t="n">
        <v>2.713</v>
      </c>
      <c r="H46" s="0" t="n">
        <v>2.843</v>
      </c>
      <c r="I46" s="0" t="n">
        <v>2.529</v>
      </c>
      <c r="J46" s="0" t="n">
        <v>2.255</v>
      </c>
      <c r="K46" s="0" t="n">
        <v>2.187</v>
      </c>
      <c r="L46" s="0" t="n">
        <v>2.312</v>
      </c>
      <c r="M46" s="0" t="n">
        <v>2.377</v>
      </c>
      <c r="N46" s="0" t="n">
        <v>2.285</v>
      </c>
      <c r="O46" s="0" t="n">
        <v>2.67</v>
      </c>
    </row>
    <row r="47" customFormat="false" ht="12.8" hidden="false" customHeight="false" outlineLevel="0" collapsed="false">
      <c r="A47" s="0" t="s">
        <v>33</v>
      </c>
      <c r="B47" s="0" t="n">
        <v>39</v>
      </c>
      <c r="C47" s="3" t="n">
        <v>0.025</v>
      </c>
      <c r="D47" s="0" t="n">
        <v>0.566</v>
      </c>
      <c r="E47" s="0" t="n">
        <v>0.752</v>
      </c>
      <c r="F47" s="0" t="n">
        <v>0.72</v>
      </c>
      <c r="G47" s="0" t="n">
        <v>2.832</v>
      </c>
      <c r="H47" s="0" t="n">
        <v>2.555</v>
      </c>
      <c r="I47" s="0" t="n">
        <v>2.505</v>
      </c>
      <c r="J47" s="0" t="n">
        <v>2.271</v>
      </c>
      <c r="K47" s="0" t="n">
        <v>2.37</v>
      </c>
      <c r="L47" s="0" t="n">
        <v>2.331</v>
      </c>
      <c r="M47" s="0" t="n">
        <v>2.552</v>
      </c>
      <c r="N47" s="0" t="n">
        <v>2.702</v>
      </c>
      <c r="O47" s="0" t="n">
        <v>2.649</v>
      </c>
    </row>
    <row r="48" customFormat="false" ht="12.8" hidden="false" customHeight="false" outlineLevel="0" collapsed="false">
      <c r="A48" s="0" t="s">
        <v>34</v>
      </c>
      <c r="B48" s="0" t="n">
        <v>149</v>
      </c>
      <c r="C48" s="3" t="n">
        <v>0.00625</v>
      </c>
      <c r="D48" s="0" t="n">
        <v>0.608</v>
      </c>
      <c r="E48" s="0" t="n">
        <v>1.237</v>
      </c>
      <c r="F48" s="0" t="n">
        <v>1.233</v>
      </c>
      <c r="G48" s="0" t="n">
        <v>2.772</v>
      </c>
      <c r="H48" s="0" t="n">
        <v>1.819</v>
      </c>
      <c r="I48" s="0" t="n">
        <v>2.571</v>
      </c>
      <c r="J48" s="0" t="n">
        <v>2.625</v>
      </c>
      <c r="K48" s="0" t="n">
        <v>2.629</v>
      </c>
      <c r="L48" s="0" t="n">
        <v>2.635</v>
      </c>
      <c r="M48" s="0" t="n">
        <v>2.627</v>
      </c>
      <c r="N48" s="0" t="n">
        <v>2.504</v>
      </c>
      <c r="O48" s="0" t="n">
        <v>1.748</v>
      </c>
    </row>
    <row r="49" customFormat="false" ht="12.8" hidden="false" customHeight="false" outlineLevel="0" collapsed="false">
      <c r="A49" s="0" t="s">
        <v>35</v>
      </c>
      <c r="B49" s="0" t="n">
        <v>574</v>
      </c>
      <c r="C49" s="3" t="n">
        <v>0.0015625</v>
      </c>
      <c r="D49" s="0" t="n">
        <v>0.354</v>
      </c>
      <c r="E49" s="0" t="n">
        <v>1.321</v>
      </c>
      <c r="F49" s="0" t="n">
        <v>1.483</v>
      </c>
      <c r="G49" s="0" t="n">
        <v>2.366</v>
      </c>
      <c r="H49" s="0" t="n">
        <v>1.26</v>
      </c>
      <c r="I49" s="0" t="n">
        <v>2.775</v>
      </c>
      <c r="J49" s="0" t="n">
        <v>2.481</v>
      </c>
      <c r="K49" s="0" t="n">
        <v>2.487</v>
      </c>
      <c r="L49" s="0" t="n">
        <v>2.449</v>
      </c>
      <c r="M49" s="0" t="n">
        <v>2.838</v>
      </c>
      <c r="N49" s="0" t="n">
        <v>2.02</v>
      </c>
      <c r="O49" s="0" t="n">
        <v>1.357</v>
      </c>
    </row>
    <row r="50" customFormat="false" ht="12.8" hidden="false" customHeight="false" outlineLevel="0" collapsed="false">
      <c r="A50" s="0" t="s">
        <v>36</v>
      </c>
      <c r="B50" s="0" t="n">
        <v>2213</v>
      </c>
      <c r="C50" s="3" t="n">
        <v>0.000390625</v>
      </c>
      <c r="D50" s="0" t="n">
        <v>0.261</v>
      </c>
      <c r="E50" s="0" t="n">
        <v>1.318</v>
      </c>
      <c r="F50" s="0" t="n">
        <v>1.654</v>
      </c>
      <c r="G50" s="0" t="n">
        <v>1.145</v>
      </c>
      <c r="H50" s="0" t="n">
        <v>0.599</v>
      </c>
      <c r="I50" s="0" t="n">
        <v>1.401</v>
      </c>
      <c r="J50" s="0" t="n">
        <v>1.444</v>
      </c>
      <c r="K50" s="0" t="n">
        <v>1.356</v>
      </c>
      <c r="L50" s="0" t="n">
        <v>1.306</v>
      </c>
      <c r="M50" s="0" t="n">
        <v>1.57</v>
      </c>
      <c r="N50" s="0" t="n">
        <v>1.034</v>
      </c>
      <c r="O50" s="0" t="n">
        <v>0.552</v>
      </c>
    </row>
    <row r="51" customFormat="false" ht="12.8" hidden="false" customHeight="false" outlineLevel="0" collapsed="false">
      <c r="A51" s="0" t="s">
        <v>37</v>
      </c>
      <c r="B51" s="0" t="n">
        <v>8537</v>
      </c>
      <c r="C51" s="3" t="n">
        <v>9.765625E-005</v>
      </c>
      <c r="D51" s="0" t="n">
        <v>0.155</v>
      </c>
      <c r="E51" s="0" t="n">
        <v>1.365</v>
      </c>
      <c r="F51" s="0" t="n">
        <v>1.789</v>
      </c>
      <c r="G51" s="0" t="n">
        <v>0.738</v>
      </c>
      <c r="H51" s="0" t="n">
        <v>0.368</v>
      </c>
      <c r="I51" s="0" t="n">
        <v>0.962</v>
      </c>
      <c r="J51" s="0" t="n">
        <v>1.019</v>
      </c>
      <c r="K51" s="0" t="n">
        <v>0.894</v>
      </c>
      <c r="L51" s="0" t="n">
        <v>0.872</v>
      </c>
      <c r="M51" s="0" t="n">
        <v>1.066</v>
      </c>
      <c r="N51" s="0" t="n">
        <v>0.818</v>
      </c>
      <c r="O51" s="0" t="n">
        <v>0.356</v>
      </c>
    </row>
    <row r="52" customFormat="false" ht="12.8" hidden="false" customHeight="false" outlineLevel="0" collapsed="false">
      <c r="A52" s="0" t="s">
        <v>38</v>
      </c>
      <c r="B52" s="0" t="n">
        <v>32930</v>
      </c>
      <c r="C52" s="3" t="n">
        <v>2.44140625E-005</v>
      </c>
      <c r="D52" s="0" t="n">
        <v>0.163</v>
      </c>
      <c r="E52" s="0" t="n">
        <v>1.644</v>
      </c>
      <c r="F52" s="0" t="n">
        <v>1.809</v>
      </c>
      <c r="G52" s="0" t="n">
        <v>0.485</v>
      </c>
      <c r="H52" s="0" t="n">
        <v>0.323</v>
      </c>
      <c r="I52" s="0" t="n">
        <v>0.569</v>
      </c>
      <c r="J52" s="0" t="n">
        <v>0.654</v>
      </c>
      <c r="K52" s="0" t="n">
        <v>0.593</v>
      </c>
      <c r="L52" s="0" t="n">
        <v>0.482</v>
      </c>
      <c r="M52" s="0" t="n">
        <v>0.683</v>
      </c>
      <c r="N52" s="0" t="n">
        <v>0.407</v>
      </c>
      <c r="O52" s="0" t="n">
        <v>0.197</v>
      </c>
    </row>
    <row r="53" customFormat="false" ht="12.8" hidden="false" customHeight="false" outlineLevel="0" collapsed="false">
      <c r="A53" s="0" t="s">
        <v>39</v>
      </c>
      <c r="B53" s="0" t="n">
        <v>127016</v>
      </c>
      <c r="C53" s="3" t="n">
        <v>6.103515625E-006</v>
      </c>
      <c r="D53" s="0" t="n">
        <v>0.126</v>
      </c>
      <c r="E53" s="0" t="n">
        <v>1.528</v>
      </c>
      <c r="F53" s="0" t="n">
        <v>1.792</v>
      </c>
      <c r="G53" s="0" t="n">
        <v>0.343</v>
      </c>
      <c r="H53" s="0" t="n">
        <v>0.261</v>
      </c>
      <c r="I53" s="0" t="n">
        <v>0.422</v>
      </c>
      <c r="J53" s="0" t="n">
        <v>0.399</v>
      </c>
      <c r="K53" s="0" t="n">
        <v>0.423</v>
      </c>
      <c r="L53" s="0" t="n">
        <v>0.322</v>
      </c>
      <c r="M53" s="0" t="n">
        <v>0.414</v>
      </c>
      <c r="N53" s="0" t="n">
        <v>0.372</v>
      </c>
      <c r="O53" s="0" t="n">
        <v>0.202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P84"/>
  <sheetViews>
    <sheetView showFormulas="false" showGridLines="true" showRowColHeaders="true" showZeros="true" rightToLeft="false" tabSelected="true" showOutlineSymbols="true" defaultGridColor="true" view="normal" topLeftCell="A77" colorId="64" zoomScale="150" zoomScaleNormal="150" zoomScalePageLayoutView="100" workbookViewId="0">
      <selection pane="topLeft" activeCell="L71" activeCellId="0" sqref="L71"/>
    </sheetView>
  </sheetViews>
  <sheetFormatPr defaultColWidth="8.6875" defaultRowHeight="12.8" zeroHeight="false" outlineLevelRow="0" outlineLevelCol="0"/>
  <cols>
    <col collapsed="false" customWidth="true" hidden="false" outlineLevel="0" max="1" min="1" style="0" width="23.08"/>
    <col collapsed="false" customWidth="true" hidden="false" outlineLevel="0" max="2" min="2" style="0" width="6.61"/>
    <col collapsed="false" customWidth="true" hidden="false" outlineLevel="0" max="3" min="3" style="0" width="9.45"/>
    <col collapsed="false" customWidth="true" hidden="false" outlineLevel="0" max="4" min="4" style="0" width="9.59"/>
    <col collapsed="false" customWidth="true" hidden="false" outlineLevel="0" max="5" min="5" style="0" width="7.96"/>
    <col collapsed="false" customWidth="true" hidden="false" outlineLevel="0" max="7" min="6" style="0" width="10.39"/>
    <col collapsed="false" customWidth="true" hidden="false" outlineLevel="0" max="8" min="8" style="0" width="8.1"/>
    <col collapsed="false" customWidth="true" hidden="false" outlineLevel="0" max="9" min="9" style="0" width="9.05"/>
    <col collapsed="false" customWidth="true" hidden="false" outlineLevel="0" max="10" min="10" style="0" width="8.23"/>
    <col collapsed="false" customWidth="true" hidden="false" outlineLevel="0" max="11" min="11" style="0" width="8.1"/>
    <col collapsed="false" customWidth="true" hidden="false" outlineLevel="0" max="12" min="12" style="0" width="7.29"/>
    <col collapsed="false" customWidth="true" hidden="false" outlineLevel="0" max="13" min="13" style="0" width="6.88"/>
    <col collapsed="false" customWidth="true" hidden="false" outlineLevel="0" max="14" min="14" style="0" width="8.51"/>
    <col collapsed="false" customWidth="true" hidden="false" outlineLevel="0" max="15" min="15" style="0" width="7.56"/>
  </cols>
  <sheetData>
    <row r="2" customFormat="false" ht="12.8" hidden="false" customHeight="false" outlineLevel="0" collapsed="false">
      <c r="A2" s="0" t="s">
        <v>0</v>
      </c>
    </row>
    <row r="3" customFormat="false" ht="12.8" hidden="false" customHeight="false" outlineLevel="0" collapsed="false">
      <c r="A3" s="0" t="s">
        <v>74</v>
      </c>
    </row>
    <row r="4" customFormat="false" ht="12.8" hidden="false" customHeight="false" outlineLevel="0" collapsed="false">
      <c r="A4" s="0" t="s">
        <v>2</v>
      </c>
    </row>
    <row r="5" customFormat="false" ht="12.8" hidden="false" customHeight="false" outlineLevel="0" collapsed="false">
      <c r="A5" s="0" t="s">
        <v>3</v>
      </c>
    </row>
    <row r="7" customFormat="false" ht="12.8" hidden="false" customHeight="false" outlineLevel="0" collapsed="false">
      <c r="A7" s="0" t="s">
        <v>4</v>
      </c>
    </row>
    <row r="8" customFormat="false" ht="12.8" hidden="false" customHeight="false" outlineLevel="0" collapsed="false">
      <c r="A8" s="0" t="s">
        <v>5</v>
      </c>
    </row>
    <row r="9" customFormat="false" ht="12.8" hidden="false" customHeight="false" outlineLevel="0" collapsed="false">
      <c r="A9" s="0" t="s">
        <v>6</v>
      </c>
    </row>
    <row r="10" customFormat="false" ht="12.8" hidden="false" customHeight="false" outlineLevel="0" collapsed="false">
      <c r="A10" s="0" t="s">
        <v>7</v>
      </c>
    </row>
    <row r="11" customFormat="false" ht="12.8" hidden="false" customHeight="false" outlineLevel="0" collapsed="false">
      <c r="A11" s="0" t="s">
        <v>8</v>
      </c>
    </row>
    <row r="13" customFormat="false" ht="12.8" hidden="false" customHeight="false" outlineLevel="0" collapsed="false">
      <c r="A13" s="0" t="s">
        <v>9</v>
      </c>
    </row>
    <row r="14" customFormat="false" ht="12.8" hidden="false" customHeight="false" outlineLevel="0" collapsed="false">
      <c r="A14" s="0" t="s">
        <v>10</v>
      </c>
    </row>
    <row r="15" customFormat="false" ht="12.8" hidden="false" customHeight="false" outlineLevel="0" collapsed="false">
      <c r="A15" s="0" t="s">
        <v>11</v>
      </c>
    </row>
    <row r="16" customFormat="false" ht="12.8" hidden="false" customHeight="false" outlineLevel="0" collapsed="false">
      <c r="A16" s="0" t="s">
        <v>12</v>
      </c>
    </row>
    <row r="17" customFormat="false" ht="12.8" hidden="false" customHeight="false" outlineLevel="0" collapsed="false">
      <c r="A17" s="0" t="s">
        <v>13</v>
      </c>
    </row>
    <row r="18" customFormat="false" ht="12.8" hidden="false" customHeight="false" outlineLevel="0" collapsed="false">
      <c r="A18" s="0" t="s">
        <v>14</v>
      </c>
    </row>
    <row r="19" customFormat="false" ht="12.8" hidden="false" customHeight="false" outlineLevel="0" collapsed="false">
      <c r="A19" s="0" t="s">
        <v>15</v>
      </c>
    </row>
    <row r="20" customFormat="false" ht="12.8" hidden="false" customHeight="false" outlineLevel="0" collapsed="false">
      <c r="A20" s="0" t="s">
        <v>16</v>
      </c>
    </row>
    <row r="21" customFormat="false" ht="12.8" hidden="false" customHeight="false" outlineLevel="0" collapsed="false">
      <c r="A21" s="0" t="s">
        <v>17</v>
      </c>
    </row>
    <row r="22" customFormat="false" ht="12.8" hidden="false" customHeight="false" outlineLevel="0" collapsed="false">
      <c r="A22" s="0" t="s">
        <v>18</v>
      </c>
    </row>
    <row r="23" customFormat="false" ht="12.8" hidden="false" customHeight="false" outlineLevel="0" collapsed="false">
      <c r="A23" s="0" t="s">
        <v>19</v>
      </c>
    </row>
    <row r="24" customFormat="false" ht="12.8" hidden="false" customHeight="false" outlineLevel="0" collapsed="false">
      <c r="A24" s="0" t="s">
        <v>20</v>
      </c>
    </row>
    <row r="25" customFormat="false" ht="12.8" hidden="false" customHeight="false" outlineLevel="0" collapsed="false">
      <c r="A25" s="0" t="s">
        <v>21</v>
      </c>
    </row>
    <row r="27" customFormat="false" ht="12.8" hidden="false" customHeight="false" outlineLevel="0" collapsed="false">
      <c r="A27" s="0" t="s">
        <v>22</v>
      </c>
    </row>
    <row r="28" customFormat="false" ht="12.8" hidden="false" customHeight="false" outlineLevel="0" collapsed="false">
      <c r="A28" s="0" t="s">
        <v>15</v>
      </c>
    </row>
    <row r="29" customFormat="false" ht="12.8" hidden="false" customHeight="false" outlineLevel="0" collapsed="false">
      <c r="A29" s="0" t="s">
        <v>23</v>
      </c>
      <c r="B29" s="0" t="s">
        <v>24</v>
      </c>
      <c r="C29" s="0" t="s">
        <v>25</v>
      </c>
      <c r="D29" s="0" t="s">
        <v>26</v>
      </c>
      <c r="E29" s="0" t="s">
        <v>27</v>
      </c>
      <c r="F29" s="0" t="s">
        <v>28</v>
      </c>
      <c r="G29" s="0" t="s">
        <v>29</v>
      </c>
    </row>
    <row r="31" customFormat="false" ht="12.8" hidden="false" customHeight="false" outlineLevel="0" collapsed="false">
      <c r="A31" s="0" t="s">
        <v>30</v>
      </c>
    </row>
    <row r="32" customFormat="false" ht="12.8" hidden="false" customHeight="false" outlineLevel="0" collapsed="false">
      <c r="D32" s="0" t="n">
        <v>1</v>
      </c>
      <c r="E32" s="0" t="n">
        <v>2</v>
      </c>
      <c r="F32" s="0" t="n">
        <v>3</v>
      </c>
      <c r="G32" s="0" t="n">
        <v>4</v>
      </c>
      <c r="H32" s="0" t="n">
        <v>5</v>
      </c>
      <c r="I32" s="0" t="n">
        <v>6</v>
      </c>
      <c r="J32" s="0" t="n">
        <v>7</v>
      </c>
      <c r="K32" s="0" t="n">
        <v>8</v>
      </c>
      <c r="L32" s="0" t="n">
        <v>9</v>
      </c>
      <c r="M32" s="0" t="n">
        <v>10</v>
      </c>
      <c r="N32" s="0" t="n">
        <v>11</v>
      </c>
      <c r="O32" s="0" t="n">
        <v>12</v>
      </c>
    </row>
    <row r="33" customFormat="false" ht="12.8" hidden="false" customHeight="false" outlineLevel="0" collapsed="false">
      <c r="A33" s="0" t="s">
        <v>31</v>
      </c>
      <c r="D33" s="0" t="s">
        <v>32</v>
      </c>
      <c r="E33" s="0" t="s">
        <v>32</v>
      </c>
      <c r="F33" s="0" t="s">
        <v>32</v>
      </c>
      <c r="G33" s="0" t="s">
        <v>32</v>
      </c>
      <c r="H33" s="0" t="s">
        <v>32</v>
      </c>
      <c r="I33" s="0" t="s">
        <v>32</v>
      </c>
      <c r="J33" s="0" t="s">
        <v>32</v>
      </c>
      <c r="K33" s="0" t="s">
        <v>32</v>
      </c>
      <c r="L33" s="0" t="s">
        <v>32</v>
      </c>
      <c r="M33" s="0" t="s">
        <v>32</v>
      </c>
      <c r="N33" s="0" t="s">
        <v>32</v>
      </c>
      <c r="O33" s="0" t="s">
        <v>32</v>
      </c>
      <c r="P33" s="0" t="s">
        <v>29</v>
      </c>
    </row>
    <row r="34" customFormat="false" ht="12.8" hidden="false" customHeight="false" outlineLevel="0" collapsed="false">
      <c r="A34" s="0" t="s">
        <v>33</v>
      </c>
      <c r="D34" s="0" t="s">
        <v>32</v>
      </c>
      <c r="E34" s="0" t="s">
        <v>32</v>
      </c>
      <c r="F34" s="0" t="s">
        <v>32</v>
      </c>
      <c r="G34" s="0" t="s">
        <v>32</v>
      </c>
      <c r="H34" s="0" t="s">
        <v>32</v>
      </c>
      <c r="I34" s="0" t="s">
        <v>32</v>
      </c>
      <c r="J34" s="0" t="s">
        <v>32</v>
      </c>
      <c r="K34" s="0" t="s">
        <v>32</v>
      </c>
      <c r="L34" s="0" t="s">
        <v>32</v>
      </c>
      <c r="M34" s="0" t="s">
        <v>32</v>
      </c>
      <c r="N34" s="0" t="s">
        <v>32</v>
      </c>
      <c r="O34" s="0" t="s">
        <v>32</v>
      </c>
      <c r="P34" s="0" t="s">
        <v>29</v>
      </c>
    </row>
    <row r="35" customFormat="false" ht="12.8" hidden="false" customHeight="false" outlineLevel="0" collapsed="false">
      <c r="A35" s="0" t="s">
        <v>34</v>
      </c>
      <c r="D35" s="0" t="s">
        <v>32</v>
      </c>
      <c r="E35" s="0" t="s">
        <v>32</v>
      </c>
      <c r="F35" s="0" t="s">
        <v>32</v>
      </c>
      <c r="G35" s="0" t="s">
        <v>32</v>
      </c>
      <c r="H35" s="0" t="s">
        <v>32</v>
      </c>
      <c r="I35" s="0" t="s">
        <v>32</v>
      </c>
      <c r="J35" s="0" t="s">
        <v>32</v>
      </c>
      <c r="K35" s="0" t="s">
        <v>32</v>
      </c>
      <c r="L35" s="0" t="s">
        <v>32</v>
      </c>
      <c r="M35" s="0" t="s">
        <v>32</v>
      </c>
      <c r="N35" s="0" t="s">
        <v>32</v>
      </c>
      <c r="O35" s="0" t="s">
        <v>32</v>
      </c>
      <c r="P35" s="0" t="s">
        <v>29</v>
      </c>
    </row>
    <row r="36" customFormat="false" ht="12.8" hidden="false" customHeight="false" outlineLevel="0" collapsed="false">
      <c r="A36" s="0" t="s">
        <v>35</v>
      </c>
      <c r="D36" s="0" t="s">
        <v>32</v>
      </c>
      <c r="E36" s="0" t="s">
        <v>32</v>
      </c>
      <c r="F36" s="0" t="s">
        <v>32</v>
      </c>
      <c r="G36" s="0" t="s">
        <v>32</v>
      </c>
      <c r="H36" s="0" t="s">
        <v>32</v>
      </c>
      <c r="I36" s="0" t="s">
        <v>32</v>
      </c>
      <c r="J36" s="0" t="s">
        <v>32</v>
      </c>
      <c r="K36" s="0" t="s">
        <v>32</v>
      </c>
      <c r="L36" s="0" t="s">
        <v>32</v>
      </c>
      <c r="M36" s="0" t="s">
        <v>32</v>
      </c>
      <c r="N36" s="0" t="s">
        <v>32</v>
      </c>
      <c r="O36" s="0" t="s">
        <v>32</v>
      </c>
      <c r="P36" s="0" t="s">
        <v>29</v>
      </c>
    </row>
    <row r="37" customFormat="false" ht="12.8" hidden="false" customHeight="false" outlineLevel="0" collapsed="false">
      <c r="A37" s="0" t="s">
        <v>36</v>
      </c>
      <c r="D37" s="0" t="s">
        <v>32</v>
      </c>
      <c r="E37" s="0" t="s">
        <v>32</v>
      </c>
      <c r="F37" s="0" t="s">
        <v>32</v>
      </c>
      <c r="G37" s="0" t="s">
        <v>32</v>
      </c>
      <c r="H37" s="0" t="s">
        <v>32</v>
      </c>
      <c r="I37" s="0" t="s">
        <v>32</v>
      </c>
      <c r="J37" s="0" t="s">
        <v>32</v>
      </c>
      <c r="K37" s="0" t="s">
        <v>32</v>
      </c>
      <c r="L37" s="0" t="s">
        <v>32</v>
      </c>
      <c r="M37" s="0" t="s">
        <v>32</v>
      </c>
      <c r="N37" s="0" t="s">
        <v>32</v>
      </c>
      <c r="O37" s="0" t="s">
        <v>32</v>
      </c>
      <c r="P37" s="0" t="s">
        <v>29</v>
      </c>
    </row>
    <row r="38" customFormat="false" ht="12.8" hidden="false" customHeight="false" outlineLevel="0" collapsed="false">
      <c r="A38" s="0" t="s">
        <v>37</v>
      </c>
      <c r="D38" s="0" t="s">
        <v>32</v>
      </c>
      <c r="E38" s="0" t="s">
        <v>32</v>
      </c>
      <c r="F38" s="0" t="s">
        <v>32</v>
      </c>
      <c r="G38" s="0" t="s">
        <v>32</v>
      </c>
      <c r="H38" s="0" t="s">
        <v>32</v>
      </c>
      <c r="I38" s="0" t="s">
        <v>32</v>
      </c>
      <c r="J38" s="0" t="s">
        <v>32</v>
      </c>
      <c r="K38" s="0" t="s">
        <v>32</v>
      </c>
      <c r="L38" s="0" t="s">
        <v>32</v>
      </c>
      <c r="M38" s="0" t="s">
        <v>32</v>
      </c>
      <c r="N38" s="0" t="s">
        <v>32</v>
      </c>
      <c r="O38" s="0" t="s">
        <v>32</v>
      </c>
      <c r="P38" s="0" t="s">
        <v>29</v>
      </c>
    </row>
    <row r="39" customFormat="false" ht="12.8" hidden="false" customHeight="false" outlineLevel="0" collapsed="false">
      <c r="A39" s="0" t="s">
        <v>38</v>
      </c>
      <c r="D39" s="0" t="s">
        <v>32</v>
      </c>
      <c r="E39" s="0" t="s">
        <v>32</v>
      </c>
      <c r="F39" s="0" t="s">
        <v>32</v>
      </c>
      <c r="G39" s="0" t="s">
        <v>32</v>
      </c>
      <c r="H39" s="0" t="s">
        <v>32</v>
      </c>
      <c r="I39" s="0" t="s">
        <v>32</v>
      </c>
      <c r="J39" s="0" t="s">
        <v>32</v>
      </c>
      <c r="K39" s="0" t="s">
        <v>32</v>
      </c>
      <c r="L39" s="0" t="s">
        <v>32</v>
      </c>
      <c r="M39" s="0" t="s">
        <v>32</v>
      </c>
      <c r="N39" s="0" t="s">
        <v>32</v>
      </c>
      <c r="O39" s="0" t="s">
        <v>32</v>
      </c>
      <c r="P39" s="0" t="s">
        <v>29</v>
      </c>
    </row>
    <row r="40" customFormat="false" ht="12.8" hidden="false" customHeight="false" outlineLevel="0" collapsed="false">
      <c r="A40" s="0" t="s">
        <v>39</v>
      </c>
      <c r="D40" s="0" t="s">
        <v>32</v>
      </c>
      <c r="E40" s="0" t="s">
        <v>32</v>
      </c>
      <c r="F40" s="0" t="s">
        <v>32</v>
      </c>
      <c r="G40" s="0" t="s">
        <v>32</v>
      </c>
      <c r="H40" s="0" t="s">
        <v>32</v>
      </c>
      <c r="I40" s="0" t="s">
        <v>32</v>
      </c>
      <c r="J40" s="0" t="s">
        <v>32</v>
      </c>
      <c r="K40" s="0" t="s">
        <v>32</v>
      </c>
      <c r="L40" s="0" t="s">
        <v>32</v>
      </c>
      <c r="M40" s="0" t="s">
        <v>32</v>
      </c>
      <c r="N40" s="0" t="s">
        <v>32</v>
      </c>
      <c r="O40" s="0" t="s">
        <v>32</v>
      </c>
      <c r="P40" s="0" t="s">
        <v>29</v>
      </c>
    </row>
    <row r="42" customFormat="false" ht="12.8" hidden="false" customHeight="false" outlineLevel="0" collapsed="false">
      <c r="A42" s="0" t="s">
        <v>40</v>
      </c>
    </row>
    <row r="43" customFormat="false" ht="12.8" hidden="false" customHeight="false" outlineLevel="0" collapsed="false">
      <c r="A43" s="0" t="s">
        <v>41</v>
      </c>
    </row>
    <row r="44" customFormat="false" ht="12.8" hidden="false" customHeight="false" outlineLevel="0" collapsed="false">
      <c r="D44" s="0" t="n">
        <v>1</v>
      </c>
      <c r="E44" s="0" t="n">
        <v>2</v>
      </c>
      <c r="F44" s="0" t="n">
        <v>3</v>
      </c>
      <c r="G44" s="0" t="n">
        <v>4</v>
      </c>
      <c r="H44" s="0" t="n">
        <v>5</v>
      </c>
      <c r="I44" s="0" t="n">
        <v>6</v>
      </c>
      <c r="J44" s="0" t="n">
        <v>7</v>
      </c>
      <c r="K44" s="0" t="n">
        <v>8</v>
      </c>
      <c r="L44" s="0" t="n">
        <v>9</v>
      </c>
      <c r="M44" s="0" t="n">
        <v>10</v>
      </c>
      <c r="N44" s="0" t="n">
        <v>11</v>
      </c>
      <c r="O44" s="0" t="n">
        <v>12</v>
      </c>
    </row>
    <row r="45" customFormat="false" ht="35.95" hidden="false" customHeight="false" outlineLevel="0" collapsed="false">
      <c r="A45" s="0" t="s">
        <v>42</v>
      </c>
      <c r="B45" s="1" t="s">
        <v>43</v>
      </c>
      <c r="C45" s="0" t="s">
        <v>44</v>
      </c>
      <c r="D45" s="2" t="s">
        <v>45</v>
      </c>
      <c r="E45" s="2" t="s">
        <v>46</v>
      </c>
      <c r="F45" s="2" t="s">
        <v>47</v>
      </c>
      <c r="G45" s="2" t="s">
        <v>48</v>
      </c>
      <c r="H45" s="2" t="s">
        <v>48</v>
      </c>
      <c r="I45" s="2" t="s">
        <v>49</v>
      </c>
      <c r="J45" s="2" t="s">
        <v>49</v>
      </c>
      <c r="K45" s="2" t="s">
        <v>50</v>
      </c>
      <c r="L45" s="2" t="s">
        <v>51</v>
      </c>
      <c r="M45" s="2" t="s">
        <v>52</v>
      </c>
      <c r="N45" s="2" t="s">
        <v>52</v>
      </c>
      <c r="O45" s="2" t="s">
        <v>45</v>
      </c>
    </row>
    <row r="46" customFormat="false" ht="12.8" hidden="false" customHeight="false" outlineLevel="0" collapsed="false">
      <c r="A46" s="0" t="s">
        <v>31</v>
      </c>
      <c r="B46" s="0" t="n">
        <v>10</v>
      </c>
      <c r="C46" s="3" t="n">
        <v>0.1</v>
      </c>
      <c r="D46" s="0" t="n">
        <v>0.232</v>
      </c>
      <c r="E46" s="0" t="n">
        <v>0.217</v>
      </c>
      <c r="F46" s="0" t="n">
        <v>0.328</v>
      </c>
      <c r="G46" s="0" t="n">
        <v>1.822</v>
      </c>
      <c r="H46" s="0" t="n">
        <v>1.869</v>
      </c>
      <c r="I46" s="0" t="n">
        <v>2.114</v>
      </c>
      <c r="J46" s="0" t="n">
        <v>1.981</v>
      </c>
      <c r="K46" s="0" t="n">
        <v>1.829</v>
      </c>
      <c r="L46" s="0" t="n">
        <v>1.8</v>
      </c>
      <c r="M46" s="0" t="n">
        <v>1.931</v>
      </c>
      <c r="N46" s="0" t="n">
        <v>1.842</v>
      </c>
      <c r="O46" s="0" t="n">
        <v>2.71</v>
      </c>
    </row>
    <row r="47" customFormat="false" ht="12.8" hidden="false" customHeight="false" outlineLevel="0" collapsed="false">
      <c r="A47" s="0" t="s">
        <v>33</v>
      </c>
      <c r="B47" s="0" t="n">
        <v>39</v>
      </c>
      <c r="C47" s="3" t="n">
        <v>0.025</v>
      </c>
      <c r="D47" s="0" t="n">
        <v>0.456</v>
      </c>
      <c r="E47" s="0" t="n">
        <v>0.645</v>
      </c>
      <c r="F47" s="0" t="n">
        <v>0.726</v>
      </c>
      <c r="G47" s="0" t="n">
        <v>1.64</v>
      </c>
      <c r="H47" s="0" t="n">
        <v>1.725</v>
      </c>
      <c r="I47" s="0" t="n">
        <v>1.823</v>
      </c>
      <c r="J47" s="0" t="n">
        <v>1.854</v>
      </c>
      <c r="K47" s="0" t="n">
        <v>1.686</v>
      </c>
      <c r="L47" s="0" t="n">
        <v>1.688</v>
      </c>
      <c r="M47" s="0" t="n">
        <v>1.703</v>
      </c>
      <c r="N47" s="0" t="n">
        <v>1.748</v>
      </c>
      <c r="O47" s="0" t="n">
        <v>2.676</v>
      </c>
    </row>
    <row r="48" customFormat="false" ht="12.8" hidden="false" customHeight="false" outlineLevel="0" collapsed="false">
      <c r="A48" s="0" t="s">
        <v>34</v>
      </c>
      <c r="B48" s="0" t="n">
        <v>149</v>
      </c>
      <c r="C48" s="3" t="n">
        <v>0.00625</v>
      </c>
      <c r="D48" s="0" t="n">
        <v>0.472</v>
      </c>
      <c r="E48" s="0" t="n">
        <v>1.044</v>
      </c>
      <c r="F48" s="0" t="n">
        <v>0.988</v>
      </c>
      <c r="G48" s="0" t="n">
        <v>1.769</v>
      </c>
      <c r="H48" s="0" t="n">
        <v>1.793</v>
      </c>
      <c r="I48" s="0" t="n">
        <v>1.937</v>
      </c>
      <c r="J48" s="0" t="n">
        <v>1.945</v>
      </c>
      <c r="K48" s="0" t="n">
        <v>1.757</v>
      </c>
      <c r="L48" s="0" t="n">
        <v>1.663</v>
      </c>
      <c r="M48" s="0" t="n">
        <v>1.69</v>
      </c>
      <c r="N48" s="0" t="n">
        <v>1.87</v>
      </c>
      <c r="O48" s="0" t="n">
        <v>2.034</v>
      </c>
    </row>
    <row r="49" customFormat="false" ht="12.8" hidden="false" customHeight="false" outlineLevel="0" collapsed="false">
      <c r="A49" s="0" t="s">
        <v>35</v>
      </c>
      <c r="B49" s="0" t="n">
        <v>574</v>
      </c>
      <c r="C49" s="3" t="n">
        <v>0.0015625</v>
      </c>
      <c r="D49" s="0" t="n">
        <v>0.339</v>
      </c>
      <c r="E49" s="0" t="n">
        <v>1.306</v>
      </c>
      <c r="F49" s="0" t="n">
        <v>1.404</v>
      </c>
      <c r="G49" s="0" t="n">
        <v>1.806</v>
      </c>
      <c r="H49" s="0" t="n">
        <v>1.858</v>
      </c>
      <c r="I49" s="0" t="n">
        <v>1.941</v>
      </c>
      <c r="J49" s="0" t="n">
        <v>2.05</v>
      </c>
      <c r="K49" s="0" t="n">
        <v>1.78</v>
      </c>
      <c r="L49" s="0" t="n">
        <v>1.807</v>
      </c>
      <c r="M49" s="0" t="n">
        <v>1.63</v>
      </c>
      <c r="N49" s="0" t="n">
        <v>1.76</v>
      </c>
      <c r="O49" s="0" t="n">
        <v>1.382</v>
      </c>
    </row>
    <row r="50" customFormat="false" ht="12.8" hidden="false" customHeight="false" outlineLevel="0" collapsed="false">
      <c r="A50" s="0" t="s">
        <v>36</v>
      </c>
      <c r="B50" s="0" t="n">
        <v>2213</v>
      </c>
      <c r="C50" s="3" t="n">
        <v>0.000390625</v>
      </c>
      <c r="D50" s="0" t="n">
        <v>0.273</v>
      </c>
      <c r="E50" s="0" t="n">
        <v>1.362</v>
      </c>
      <c r="F50" s="0" t="n">
        <v>1.626</v>
      </c>
      <c r="G50" s="0" t="n">
        <v>1.785</v>
      </c>
      <c r="H50" s="0" t="n">
        <v>1.519</v>
      </c>
      <c r="I50" s="0" t="n">
        <v>2.235</v>
      </c>
      <c r="J50" s="0" t="n">
        <v>2.495</v>
      </c>
      <c r="K50" s="0" t="n">
        <v>1.975</v>
      </c>
      <c r="L50" s="0" t="n">
        <v>1.816</v>
      </c>
      <c r="M50" s="0" t="n">
        <v>1.756</v>
      </c>
      <c r="N50" s="0" t="n">
        <v>1.773</v>
      </c>
      <c r="O50" s="0" t="n">
        <v>0.804</v>
      </c>
    </row>
    <row r="51" customFormat="false" ht="12.8" hidden="false" customHeight="false" outlineLevel="0" collapsed="false">
      <c r="A51" s="0" t="s">
        <v>37</v>
      </c>
      <c r="B51" s="0" t="n">
        <v>8537</v>
      </c>
      <c r="C51" s="3" t="n">
        <v>9.765625E-005</v>
      </c>
      <c r="D51" s="0" t="n">
        <v>0.202</v>
      </c>
      <c r="E51" s="0" t="n">
        <v>1.559</v>
      </c>
      <c r="F51" s="0" t="n">
        <v>1.72</v>
      </c>
      <c r="G51" s="0" t="n">
        <v>1.891</v>
      </c>
      <c r="H51" s="0" t="n">
        <v>1.869</v>
      </c>
      <c r="I51" s="0" t="n">
        <v>2.284</v>
      </c>
      <c r="J51" s="0" t="n">
        <v>2.129</v>
      </c>
      <c r="K51" s="0" t="n">
        <v>2.035</v>
      </c>
      <c r="L51" s="0" t="n">
        <v>2.123</v>
      </c>
      <c r="M51" s="0" t="n">
        <v>1.793</v>
      </c>
      <c r="N51" s="0" t="n">
        <v>1.798</v>
      </c>
      <c r="O51" s="0" t="n">
        <v>0.461</v>
      </c>
    </row>
    <row r="52" customFormat="false" ht="12.8" hidden="false" customHeight="false" outlineLevel="0" collapsed="false">
      <c r="A52" s="0" t="s">
        <v>38</v>
      </c>
      <c r="B52" s="0" t="n">
        <v>32930</v>
      </c>
      <c r="C52" s="3" t="n">
        <v>2.44140625E-005</v>
      </c>
      <c r="D52" s="0" t="n">
        <v>0.126</v>
      </c>
      <c r="E52" s="0" t="n">
        <v>1.639</v>
      </c>
      <c r="F52" s="0" t="n">
        <v>1.748</v>
      </c>
      <c r="G52" s="0" t="n">
        <v>2.114</v>
      </c>
      <c r="H52" s="0" t="n">
        <v>2.006</v>
      </c>
      <c r="I52" s="0" t="n">
        <v>1.179</v>
      </c>
      <c r="J52" s="0" t="n">
        <v>1.127</v>
      </c>
      <c r="K52" s="0" t="n">
        <v>2.546</v>
      </c>
      <c r="L52" s="0" t="n">
        <v>2.522</v>
      </c>
      <c r="M52" s="0" t="n">
        <v>1.954</v>
      </c>
      <c r="N52" s="0" t="n">
        <v>2.128</v>
      </c>
      <c r="O52" s="0" t="n">
        <v>0.339</v>
      </c>
    </row>
    <row r="53" customFormat="false" ht="12.8" hidden="false" customHeight="false" outlineLevel="0" collapsed="false">
      <c r="A53" s="0" t="s">
        <v>39</v>
      </c>
      <c r="B53" s="0" t="n">
        <v>127016</v>
      </c>
      <c r="C53" s="3" t="n">
        <v>6.103515625E-006</v>
      </c>
      <c r="D53" s="0" t="n">
        <v>0.108</v>
      </c>
      <c r="E53" s="0" t="n">
        <v>1.565</v>
      </c>
      <c r="F53" s="0" t="n">
        <v>1.72</v>
      </c>
      <c r="G53" s="0" t="n">
        <v>2.919</v>
      </c>
      <c r="H53" s="0" t="n">
        <v>2.83</v>
      </c>
      <c r="I53" s="0" t="n">
        <v>0.554</v>
      </c>
      <c r="J53" s="0" t="n">
        <v>0.587</v>
      </c>
      <c r="K53" s="0" t="n">
        <v>1.443</v>
      </c>
      <c r="L53" s="0" t="n">
        <v>1.402</v>
      </c>
      <c r="M53" s="0" t="n">
        <v>2.841</v>
      </c>
      <c r="N53" s="0" t="n">
        <v>2.699</v>
      </c>
      <c r="O53" s="0" t="n">
        <v>0.238</v>
      </c>
    </row>
    <row r="55" customFormat="false" ht="12.8" hidden="false" customHeight="false" outlineLevel="0" collapsed="false">
      <c r="A55" s="4"/>
      <c r="B55" s="4"/>
      <c r="C55" s="4"/>
      <c r="D55" s="5" t="n">
        <v>0</v>
      </c>
      <c r="E55" s="6" t="s">
        <v>53</v>
      </c>
      <c r="F55" s="7"/>
      <c r="G55" s="7"/>
      <c r="H55" s="7"/>
      <c r="I55" s="7"/>
      <c r="J55" s="7"/>
      <c r="K55" s="8"/>
      <c r="L55" s="1"/>
      <c r="M55" s="4"/>
      <c r="N55" s="4"/>
      <c r="O55" s="7"/>
      <c r="P55" s="7"/>
    </row>
    <row r="57" s="9" customFormat="true" ht="35.05" hidden="false" customHeight="false" outlineLevel="0" collapsed="false">
      <c r="F57" s="10" t="s">
        <v>54</v>
      </c>
      <c r="G57" s="11" t="s">
        <v>55</v>
      </c>
      <c r="H57" s="10" t="s">
        <v>56</v>
      </c>
      <c r="I57" s="11" t="s">
        <v>57</v>
      </c>
      <c r="J57" s="10" t="s">
        <v>58</v>
      </c>
      <c r="K57" s="11" t="s">
        <v>59</v>
      </c>
      <c r="L57" s="10" t="s">
        <v>60</v>
      </c>
      <c r="M57" s="11" t="s">
        <v>61</v>
      </c>
      <c r="N57" s="10" t="s">
        <v>45</v>
      </c>
      <c r="O57" s="11" t="s">
        <v>62</v>
      </c>
    </row>
    <row r="58" customFormat="false" ht="12.8" hidden="false" customHeight="false" outlineLevel="0" collapsed="false">
      <c r="A58" s="0" t="e">
        <f aca="false">G$2/(G$3+(G$4*EXP(-1*G$5*(A2-G$6))))+G$7</f>
        <v>#VALUE!</v>
      </c>
      <c r="F58" s="12" t="n">
        <f aca="false">AVERAGE(G46:H46)</f>
        <v>1.8455</v>
      </c>
      <c r="G58" s="13" t="n">
        <f aca="false">((F$68-F$71)/(1+($C46/F$70)^F$69))+F$71</f>
        <v>1.27930884995866</v>
      </c>
      <c r="H58" s="12" t="n">
        <f aca="false">AVERAGE(I46:J46)</f>
        <v>2.0475</v>
      </c>
      <c r="I58" s="13" t="n">
        <f aca="false">((H$68-H$71)/(1+($C46/H$70)^H$69))+H$71</f>
        <v>2.36499971288005</v>
      </c>
      <c r="J58" s="12" t="n">
        <f aca="false">AVERAGE(K46:L46)</f>
        <v>1.8145</v>
      </c>
      <c r="K58" s="13" t="n">
        <f aca="false">((J$68-J$71)/(1+($C46/J$70)^J$69))+J$71</f>
        <v>1.45657128748025</v>
      </c>
      <c r="L58" s="12" t="n">
        <f aca="false">AVERAGE(M46:N46)</f>
        <v>1.8865</v>
      </c>
      <c r="M58" s="13" t="n">
        <f aca="false">((L$68-L$71)/(1+($C46/L$70)^L$69))+L$71</f>
        <v>1.69510748925107</v>
      </c>
      <c r="N58" s="12" t="n">
        <f aca="false">O46</f>
        <v>2.71</v>
      </c>
      <c r="O58" s="13" t="n">
        <f aca="false">((N$68-N$71)/(1+($C46/N$70)^N$69))+N$71</f>
        <v>2.70019781394946</v>
      </c>
    </row>
    <row r="59" customFormat="false" ht="12.8" hidden="false" customHeight="false" outlineLevel="0" collapsed="false">
      <c r="F59" s="12" t="n">
        <f aca="false">AVERAGE(G47:H47)</f>
        <v>1.6825</v>
      </c>
      <c r="G59" s="13" t="n">
        <f aca="false">((F$68-F$71)/(1+($C47/F$70)^F$69))+F$71</f>
        <v>1.41878081686377</v>
      </c>
      <c r="H59" s="12" t="n">
        <f aca="false">AVERAGE(I47:J47)</f>
        <v>1.8385</v>
      </c>
      <c r="I59" s="13" t="n">
        <f aca="false">((H$68-H$71)/(1+($C47/H$70)^H$69))+H$71</f>
        <v>2.36499540609176</v>
      </c>
      <c r="J59" s="12" t="n">
        <f aca="false">AVERAGE(K47:L47)</f>
        <v>1.687</v>
      </c>
      <c r="K59" s="13" t="n">
        <f aca="false">((J$68-J$71)/(1+($C47/J$70)^J$69))+J$71</f>
        <v>1.48861589596942</v>
      </c>
      <c r="L59" s="12" t="n">
        <f aca="false">AVERAGE(M47:N47)</f>
        <v>1.7255</v>
      </c>
      <c r="M59" s="13" t="n">
        <f aca="false">((L$68-L$71)/(1+($C47/L$70)^L$69))+L$71</f>
        <v>1.69542982806877</v>
      </c>
      <c r="N59" s="12" t="n">
        <f aca="false">O47</f>
        <v>2.676</v>
      </c>
      <c r="O59" s="13" t="n">
        <f aca="false">((N$68-N$71)/(1+($C47/N$70)^N$69))+N$71</f>
        <v>2.65912674626362</v>
      </c>
    </row>
    <row r="60" customFormat="false" ht="12.8" hidden="false" customHeight="false" outlineLevel="0" collapsed="false">
      <c r="F60" s="12" t="n">
        <f aca="false">AVERAGE(G48:H48)</f>
        <v>1.781</v>
      </c>
      <c r="G60" s="13" t="n">
        <f aca="false">((F$68-F$71)/(1+($C48/F$70)^F$69))+F$71</f>
        <v>1.56024980371651</v>
      </c>
      <c r="H60" s="12" t="n">
        <f aca="false">AVERAGE(I48:J48)</f>
        <v>1.941</v>
      </c>
      <c r="I60" s="13" t="n">
        <f aca="false">((H$68-H$71)/(1+($C48/H$70)^H$69))+H$71</f>
        <v>2.36492650029055</v>
      </c>
      <c r="J60" s="12" t="n">
        <f aca="false">AVERAGE(K48:L48)</f>
        <v>1.71</v>
      </c>
      <c r="K60" s="13" t="n">
        <f aca="false">((J$68-J$71)/(1+($C48/J$70)^J$69))+J$71</f>
        <v>1.54730778940151</v>
      </c>
      <c r="L60" s="12" t="n">
        <f aca="false">AVERAGE(M48:N48)</f>
        <v>1.78</v>
      </c>
      <c r="M60" s="13" t="n">
        <f aca="false">((L$68-L$71)/(1+($C48/L$70)^L$69))+L$71</f>
        <v>1.69671725239617</v>
      </c>
      <c r="N60" s="12" t="n">
        <f aca="false">O48</f>
        <v>2.034</v>
      </c>
      <c r="O60" s="13" t="n">
        <f aca="false">((N$68-N$71)/(1+($C48/N$70)^N$69))+N$71</f>
        <v>2.46321643275688</v>
      </c>
    </row>
    <row r="61" customFormat="false" ht="12.8" hidden="false" customHeight="false" outlineLevel="0" collapsed="false">
      <c r="F61" s="12" t="n">
        <f aca="false">AVERAGE(G49:H49)</f>
        <v>1.832</v>
      </c>
      <c r="G61" s="13" t="n">
        <f aca="false">((F$68-F$71)/(1+($C49/F$70)^F$69))+F$71</f>
        <v>1.7006897152814</v>
      </c>
      <c r="H61" s="12" t="n">
        <f aca="false">AVERAGE(I49:J49)</f>
        <v>1.9955</v>
      </c>
      <c r="I61" s="13" t="n">
        <f aca="false">((H$68-H$71)/(1+($C49/H$70)^H$69))+H$71</f>
        <v>2.36382472670711</v>
      </c>
      <c r="J61" s="12" t="n">
        <f aca="false">AVERAGE(K49:L49)</f>
        <v>1.7935</v>
      </c>
      <c r="K61" s="13" t="n">
        <f aca="false">((J$68-J$71)/(1+($C49/J$70)^J$69))+J$71</f>
        <v>1.646916377716</v>
      </c>
      <c r="L61" s="12" t="n">
        <f aca="false">AVERAGE(M49:N49)</f>
        <v>1.695</v>
      </c>
      <c r="M61" s="13" t="n">
        <f aca="false">((L$68-L$71)/(1+($C49/L$70)^L$69))+L$71</f>
        <v>1.70183624801272</v>
      </c>
      <c r="N61" s="12" t="n">
        <f aca="false">O49</f>
        <v>1.382</v>
      </c>
      <c r="O61" s="13" t="n">
        <f aca="false">((N$68-N$71)/(1+($C49/N$70)^N$69))+N$71</f>
        <v>1.79727667243758</v>
      </c>
    </row>
    <row r="62" customFormat="false" ht="12.8" hidden="false" customHeight="false" outlineLevel="0" collapsed="false">
      <c r="F62" s="12" t="n">
        <f aca="false">AVERAGE(G50:H50)</f>
        <v>1.652</v>
      </c>
      <c r="G62" s="13" t="n">
        <f aca="false">((F$68-F$71)/(1+($C50/F$70)^F$69))+F$71</f>
        <v>1.83716125591431</v>
      </c>
      <c r="H62" s="12" t="n">
        <f aca="false">AVERAGE(I50:J50)</f>
        <v>2.365</v>
      </c>
      <c r="I62" s="13" t="n">
        <f aca="false">((H$68-H$71)/(1+($C50/H$70)^H$69))+H$71</f>
        <v>2.34637856359302</v>
      </c>
      <c r="J62" s="12" t="n">
        <f aca="false">AVERAGE(K50:L50)</f>
        <v>1.8955</v>
      </c>
      <c r="K62" s="13" t="n">
        <f aca="false">((J$68-J$71)/(1+($C50/J$70)^J$69))+J$71</f>
        <v>1.7959347568338</v>
      </c>
      <c r="L62" s="12" t="n">
        <f aca="false">AVERAGE(M50:N50)</f>
        <v>1.7645</v>
      </c>
      <c r="M62" s="13" t="n">
        <f aca="false">((L$68-L$71)/(1+($C50/L$70)^L$69))+L$71</f>
        <v>1.72183307332293</v>
      </c>
      <c r="N62" s="12" t="n">
        <f aca="false">O50</f>
        <v>0.804</v>
      </c>
      <c r="O62" s="13" t="n">
        <f aca="false">((N$68-N$71)/(1+($C50/N$70)^N$69))+N$71</f>
        <v>0.842475128277602</v>
      </c>
    </row>
    <row r="63" customFormat="false" ht="12.8" hidden="false" customHeight="false" outlineLevel="0" collapsed="false">
      <c r="F63" s="12" t="n">
        <f aca="false">AVERAGE(G51:H51)</f>
        <v>1.88</v>
      </c>
      <c r="G63" s="13" t="n">
        <f aca="false">((F$68-F$71)/(1+($C51/F$70)^F$69))+F$71</f>
        <v>1.96705114334698</v>
      </c>
      <c r="H63" s="12" t="n">
        <f aca="false">AVERAGE(I51:J51)</f>
        <v>2.2065</v>
      </c>
      <c r="I63" s="13" t="n">
        <f aca="false">((H$68-H$71)/(1+($C51/H$70)^H$69))+H$71</f>
        <v>2.10718674546925</v>
      </c>
      <c r="J63" s="12" t="n">
        <f aca="false">AVERAGE(K51:L51)</f>
        <v>2.079</v>
      </c>
      <c r="K63" s="13" t="n">
        <f aca="false">((J$68-J$71)/(1+($C51/J$70)^J$69))+J$71</f>
        <v>1.98154507630462</v>
      </c>
      <c r="L63" s="12" t="n">
        <f aca="false">AVERAGE(M51:N51)</f>
        <v>1.7955</v>
      </c>
      <c r="M63" s="13" t="n">
        <f aca="false">((L$68-L$71)/(1+($C51/L$70)^L$69))+L$71</f>
        <v>1.79485486211901</v>
      </c>
      <c r="N63" s="12" t="n">
        <f aca="false">O51</f>
        <v>0.461</v>
      </c>
      <c r="O63" s="13" t="n">
        <f aca="false">((N$68-N$71)/(1+($C51/N$70)^N$69))+N$71</f>
        <v>0.380836756543212</v>
      </c>
    </row>
    <row r="64" customFormat="false" ht="12.8" hidden="false" customHeight="false" outlineLevel="0" collapsed="false">
      <c r="F64" s="12" t="n">
        <f aca="false">AVERAGE(G52:H52)</f>
        <v>2.06</v>
      </c>
      <c r="G64" s="13" t="n">
        <f aca="false">((F$68-F$71)/(1+($C52/F$70)^F$69))+F$71</f>
        <v>2.08825625685992</v>
      </c>
      <c r="H64" s="12" t="n">
        <f aca="false">AVERAGE(I52:J52)</f>
        <v>1.153</v>
      </c>
      <c r="I64" s="13" t="n">
        <f aca="false">((H$68-H$71)/(1+($C52/H$70)^H$69))+H$71</f>
        <v>1.05755952990583</v>
      </c>
      <c r="J64" s="12" t="n">
        <f aca="false">AVERAGE(K52:L52)</f>
        <v>2.534</v>
      </c>
      <c r="K64" s="13" t="n">
        <f aca="false">((J$68-J$71)/(1+($C52/J$70)^J$69))+J$71</f>
        <v>2.16642317947759</v>
      </c>
      <c r="L64" s="12" t="n">
        <f aca="false">AVERAGE(M52:N52)</f>
        <v>2.041</v>
      </c>
      <c r="M64" s="13" t="n">
        <f aca="false">((L$68-L$71)/(1+($C52/L$70)^L$69))+L$71</f>
        <v>2.00737230419977</v>
      </c>
      <c r="N64" s="12" t="n">
        <f aca="false">O52</f>
        <v>0.339</v>
      </c>
      <c r="O64" s="13" t="n">
        <f aca="false">((N$68-N$71)/(1+($C52/N$70)^N$69))+N$71</f>
        <v>0.266392233576832</v>
      </c>
    </row>
    <row r="65" customFormat="false" ht="12.8" hidden="false" customHeight="false" outlineLevel="0" collapsed="false">
      <c r="F65" s="12" t="n">
        <f aca="false">AVERAGE(G53:H53)</f>
        <v>2.8745</v>
      </c>
      <c r="G65" s="13" t="n">
        <f aca="false">((F$68-F$71)/(1+($C53/F$70)^F$69))+F$71</f>
        <v>2.19928817071268</v>
      </c>
      <c r="H65" s="12" t="n">
        <f aca="false">AVERAGE(I53:J53)</f>
        <v>0.5705</v>
      </c>
      <c r="I65" s="13" t="n">
        <f aca="false">((H$68-H$71)/(1+($C53/H$70)^H$69))+H$71</f>
        <v>0.611330793021673</v>
      </c>
      <c r="J65" s="12" t="n">
        <f aca="false">AVERAGE(K53:L53)</f>
        <v>1.4225</v>
      </c>
      <c r="K65" s="13" t="n">
        <f aca="false">((J$68-J$71)/(1+($C53/J$70)^J$69))+J$71</f>
        <v>2.31380137333107</v>
      </c>
      <c r="L65" s="12" t="n">
        <f aca="false">AVERAGE(M53:N53)</f>
        <v>2.77</v>
      </c>
      <c r="M65" s="13" t="n">
        <f aca="false">((L$68-L$71)/(1+($C53/L$70)^L$69))+L$71</f>
        <v>2.36255609460279</v>
      </c>
      <c r="N65" s="12" t="n">
        <f aca="false">O53</f>
        <v>0.238</v>
      </c>
      <c r="O65" s="13" t="n">
        <f aca="false">((N$68-N$71)/(1+($C53/N$70)^N$69))+N$71</f>
        <v>0.243429871356975</v>
      </c>
    </row>
    <row r="66" customFormat="false" ht="12.8" hidden="false" customHeight="false" outlineLevel="0" collapsed="false">
      <c r="F66" s="12"/>
      <c r="G66" s="13"/>
      <c r="H66" s="12"/>
      <c r="I66" s="13"/>
      <c r="J66" s="12"/>
      <c r="K66" s="13"/>
      <c r="L66" s="12"/>
      <c r="M66" s="13"/>
      <c r="N66" s="12"/>
      <c r="O66" s="13"/>
    </row>
    <row r="67" s="9" customFormat="true" ht="35.95" hidden="false" customHeight="false" outlineLevel="0" collapsed="false">
      <c r="D67" s="0"/>
      <c r="E67" s="2" t="s">
        <v>63</v>
      </c>
      <c r="F67" s="14"/>
      <c r="G67" s="15" t="s">
        <v>64</v>
      </c>
      <c r="H67" s="14"/>
      <c r="I67" s="15" t="s">
        <v>64</v>
      </c>
      <c r="J67" s="14"/>
      <c r="K67" s="15" t="s">
        <v>64</v>
      </c>
      <c r="L67" s="14"/>
      <c r="M67" s="15" t="s">
        <v>64</v>
      </c>
      <c r="N67" s="14"/>
      <c r="O67" s="15" t="s">
        <v>64</v>
      </c>
    </row>
    <row r="68" customFormat="false" ht="12.8" hidden="false" customHeight="false" outlineLevel="0" collapsed="false">
      <c r="D68" s="0" t="s">
        <v>65</v>
      </c>
      <c r="E68" s="0" t="s">
        <v>66</v>
      </c>
      <c r="F68" s="0" t="n">
        <f aca="false">G68</f>
        <v>2.8745</v>
      </c>
      <c r="G68" s="13" t="n">
        <f aca="false">MAX(F58:F65)</f>
        <v>2.8745</v>
      </c>
      <c r="H68" s="12" t="n">
        <f aca="false">I68</f>
        <v>2.365</v>
      </c>
      <c r="I68" s="13" t="n">
        <f aca="false">MAX(H58:H65)</f>
        <v>2.365</v>
      </c>
      <c r="J68" s="12" t="n">
        <f aca="false">K68</f>
        <v>2.534</v>
      </c>
      <c r="K68" s="13" t="n">
        <f aca="false">MAX(J58:J65)</f>
        <v>2.534</v>
      </c>
      <c r="L68" s="12" t="n">
        <f aca="false">M68</f>
        <v>2.77</v>
      </c>
      <c r="M68" s="13" t="n">
        <f aca="false">MAX(L58:L65)</f>
        <v>2.77</v>
      </c>
      <c r="N68" s="12" t="n">
        <f aca="false">O68</f>
        <v>2.71</v>
      </c>
      <c r="O68" s="13" t="n">
        <f aca="false">MAX(N58:N65)</f>
        <v>2.71</v>
      </c>
    </row>
    <row r="69" customFormat="false" ht="12.8" hidden="false" customHeight="false" outlineLevel="0" collapsed="false">
      <c r="D69" s="0" t="s">
        <v>67</v>
      </c>
      <c r="E69" s="0" t="s">
        <v>68</v>
      </c>
      <c r="F69" s="0" t="n">
        <v>0.15</v>
      </c>
      <c r="G69" s="13" t="n">
        <v>-2</v>
      </c>
      <c r="H69" s="12" t="n">
        <v>-2</v>
      </c>
      <c r="I69" s="13" t="n">
        <v>-2</v>
      </c>
      <c r="J69" s="12" t="n">
        <v>0.5</v>
      </c>
      <c r="K69" s="13" t="n">
        <v>-2</v>
      </c>
      <c r="L69" s="12" t="n">
        <v>1</v>
      </c>
      <c r="M69" s="13" t="n">
        <v>-2</v>
      </c>
      <c r="N69" s="12" t="n">
        <v>-1.2</v>
      </c>
      <c r="O69" s="13" t="n">
        <v>-2</v>
      </c>
    </row>
    <row r="70" customFormat="false" ht="12.8" hidden="false" customHeight="false" outlineLevel="0" collapsed="false">
      <c r="E70" s="0" t="s">
        <v>69</v>
      </c>
      <c r="F70" s="0" t="n">
        <v>0.01</v>
      </c>
      <c r="G70" s="13" t="n">
        <v>-0.002</v>
      </c>
      <c r="H70" s="12" t="n">
        <v>4E-005</v>
      </c>
      <c r="I70" s="13" t="n">
        <v>0.002</v>
      </c>
      <c r="J70" s="12" t="n">
        <v>0.0001</v>
      </c>
      <c r="K70" s="13" t="n">
        <v>0.002</v>
      </c>
      <c r="L70" s="12" t="n">
        <v>1E-005</v>
      </c>
      <c r="M70" s="13" t="n">
        <v>0.002</v>
      </c>
      <c r="N70" s="12" t="n">
        <v>0.001</v>
      </c>
      <c r="O70" s="13" t="n">
        <v>0.002</v>
      </c>
    </row>
    <row r="71" customFormat="false" ht="12.8" hidden="false" customHeight="false" outlineLevel="0" collapsed="false">
      <c r="D71" s="0" t="s">
        <v>70</v>
      </c>
      <c r="E71" s="0" t="s">
        <v>71</v>
      </c>
      <c r="F71" s="0" t="n">
        <v>0.15</v>
      </c>
      <c r="G71" s="13" t="n">
        <f aca="false">MIN(F58:F65)</f>
        <v>1.652</v>
      </c>
      <c r="H71" s="12" t="n">
        <f aca="false">I71</f>
        <v>0.5705</v>
      </c>
      <c r="I71" s="13" t="n">
        <f aca="false">MIN(H58:H65)</f>
        <v>0.5705</v>
      </c>
      <c r="J71" s="12" t="n">
        <f aca="false">K71</f>
        <v>1.4225</v>
      </c>
      <c r="K71" s="13" t="n">
        <f aca="false">MIN(J58:J65)</f>
        <v>1.4225</v>
      </c>
      <c r="L71" s="12" t="n">
        <f aca="false">M71</f>
        <v>1.695</v>
      </c>
      <c r="M71" s="13" t="n">
        <f aca="false">MIN(L58:L65)</f>
        <v>1.695</v>
      </c>
      <c r="N71" s="12" t="n">
        <f aca="false">O71</f>
        <v>0.238</v>
      </c>
      <c r="O71" s="13" t="n">
        <f aca="false">MIN(N58:N65)</f>
        <v>0.238</v>
      </c>
    </row>
    <row r="72" customFormat="false" ht="12.8" hidden="false" customHeight="false" outlineLevel="0" collapsed="false">
      <c r="F72" s="12"/>
      <c r="G72" s="13"/>
      <c r="H72" s="12"/>
      <c r="I72" s="13"/>
      <c r="J72" s="12"/>
      <c r="K72" s="13"/>
      <c r="L72" s="12"/>
      <c r="M72" s="13"/>
      <c r="N72" s="12"/>
      <c r="O72" s="13"/>
    </row>
    <row r="73" customFormat="false" ht="12.8" hidden="false" customHeight="false" outlineLevel="0" collapsed="false">
      <c r="F73" s="12"/>
      <c r="G73" s="13"/>
      <c r="H73" s="12"/>
      <c r="I73" s="13"/>
      <c r="J73" s="12"/>
      <c r="K73" s="13"/>
      <c r="L73" s="12"/>
      <c r="M73" s="13"/>
      <c r="N73" s="12"/>
      <c r="O73" s="13"/>
    </row>
    <row r="74" customFormat="false" ht="12.8" hidden="false" customHeight="false" outlineLevel="0" collapsed="false">
      <c r="F74" s="12"/>
      <c r="G74" s="13"/>
      <c r="H74" s="12"/>
      <c r="I74" s="13"/>
      <c r="J74" s="12"/>
      <c r="K74" s="13"/>
      <c r="L74" s="12"/>
      <c r="M74" s="13"/>
      <c r="N74" s="12"/>
      <c r="O74" s="13"/>
    </row>
    <row r="75" customFormat="false" ht="12.8" hidden="false" customHeight="false" outlineLevel="0" collapsed="false">
      <c r="F75" s="12"/>
      <c r="G75" s="16" t="s">
        <v>72</v>
      </c>
      <c r="H75" s="12"/>
      <c r="I75" s="16" t="s">
        <v>72</v>
      </c>
      <c r="J75" s="12"/>
      <c r="K75" s="16" t="s">
        <v>72</v>
      </c>
      <c r="L75" s="12"/>
      <c r="M75" s="16" t="s">
        <v>72</v>
      </c>
      <c r="N75" s="12"/>
      <c r="O75" s="16" t="s">
        <v>72</v>
      </c>
    </row>
    <row r="76" customFormat="false" ht="12.8" hidden="false" customHeight="false" outlineLevel="0" collapsed="false">
      <c r="F76" s="12"/>
      <c r="G76" s="13" t="n">
        <f aca="false">(F58-G58)^2</f>
        <v>0.320572418385141</v>
      </c>
      <c r="H76" s="12"/>
      <c r="I76" s="13" t="n">
        <f aca="false">(H58-I58)^2</f>
        <v>0.100806067678912</v>
      </c>
      <c r="J76" s="12"/>
      <c r="K76" s="13" t="n">
        <f aca="false">(J58-K58)^2</f>
        <v>0.128112963246045</v>
      </c>
      <c r="L76" s="12"/>
      <c r="M76" s="13" t="n">
        <f aca="false">(L58-M58)^2</f>
        <v>0.0366310931707775</v>
      </c>
      <c r="N76" s="12"/>
      <c r="O76" s="13" t="n">
        <f aca="false">(N58-O58)^2</f>
        <v>9.60828513694871E-005</v>
      </c>
    </row>
    <row r="77" customFormat="false" ht="12.8" hidden="false" customHeight="false" outlineLevel="0" collapsed="false">
      <c r="F77" s="12"/>
      <c r="G77" s="13" t="n">
        <f aca="false">(F59-G59)^2</f>
        <v>0.0695478075540419</v>
      </c>
      <c r="H77" s="12"/>
      <c r="I77" s="13" t="n">
        <f aca="false">(H59-I59)^2</f>
        <v>0.277197412635728</v>
      </c>
      <c r="J77" s="12"/>
      <c r="K77" s="13" t="n">
        <f aca="false">(J59-K59)^2</f>
        <v>0.0393562527320156</v>
      </c>
      <c r="L77" s="12"/>
      <c r="M77" s="13" t="n">
        <f aca="false">(L59-M59)^2</f>
        <v>0.000904215239973597</v>
      </c>
      <c r="N77" s="12"/>
      <c r="O77" s="13" t="n">
        <f aca="false">(N59-O59)^2</f>
        <v>0.000284706691652136</v>
      </c>
    </row>
    <row r="78" customFormat="false" ht="12.8" hidden="false" customHeight="false" outlineLevel="0" collapsed="false">
      <c r="F78" s="12"/>
      <c r="G78" s="13" t="n">
        <f aca="false">(F60-G60)^2</f>
        <v>0.0487306491592011</v>
      </c>
      <c r="H78" s="12"/>
      <c r="I78" s="13" t="n">
        <f aca="false">(H60-I60)^2</f>
        <v>0.179713677648592</v>
      </c>
      <c r="J78" s="12"/>
      <c r="K78" s="13" t="n">
        <f aca="false">(J60-K60)^2</f>
        <v>0.0264687553894234</v>
      </c>
      <c r="L78" s="12"/>
      <c r="M78" s="13" t="n">
        <f aca="false">(L60-M60)^2</f>
        <v>0.00693601604844392</v>
      </c>
      <c r="N78" s="12"/>
      <c r="O78" s="13" t="n">
        <f aca="false">(N60-O60)^2</f>
        <v>0.184226746148539</v>
      </c>
    </row>
    <row r="79" customFormat="false" ht="12.8" hidden="false" customHeight="false" outlineLevel="0" collapsed="false">
      <c r="F79" s="12"/>
      <c r="G79" s="13" t="n">
        <f aca="false">(F61-G61)^2</f>
        <v>0.0172423908728808</v>
      </c>
      <c r="H79" s="12"/>
      <c r="I79" s="13" t="n">
        <f aca="false">(H61-I61)^2</f>
        <v>0.135663104303864</v>
      </c>
      <c r="J79" s="12"/>
      <c r="K79" s="13" t="n">
        <f aca="false">(J61-K61)^2</f>
        <v>0.0214867583218996</v>
      </c>
      <c r="L79" s="12"/>
      <c r="M79" s="13" t="n">
        <f aca="false">(L61-M61)^2</f>
        <v>4.67342868913997E-005</v>
      </c>
      <c r="N79" s="12"/>
      <c r="O79" s="13" t="n">
        <f aca="false">(N61-O61)^2</f>
        <v>0.172454714670832</v>
      </c>
    </row>
    <row r="80" customFormat="false" ht="12.8" hidden="false" customHeight="false" outlineLevel="0" collapsed="false">
      <c r="F80" s="12"/>
      <c r="G80" s="13" t="n">
        <f aca="false">(F62-G62)^2</f>
        <v>0.034284690691765</v>
      </c>
      <c r="H80" s="12"/>
      <c r="I80" s="13" t="n">
        <f aca="false">(H62-I62)^2</f>
        <v>0.000346757893859246</v>
      </c>
      <c r="J80" s="12"/>
      <c r="K80" s="13" t="n">
        <f aca="false">(J62-K62)^2</f>
        <v>0.00991323764674528</v>
      </c>
      <c r="L80" s="12"/>
      <c r="M80" s="13" t="n">
        <f aca="false">(L62-M62)^2</f>
        <v>0.00182046663206623</v>
      </c>
      <c r="N80" s="12"/>
      <c r="O80" s="13" t="n">
        <f aca="false">(N62-O62)^2</f>
        <v>0.00148033549597794</v>
      </c>
    </row>
    <row r="81" customFormat="false" ht="12.8" hidden="false" customHeight="false" outlineLevel="0" collapsed="false">
      <c r="F81" s="12"/>
      <c r="G81" s="13" t="n">
        <f aca="false">(F63-G63)^2</f>
        <v>0.00757790155801682</v>
      </c>
      <c r="H81" s="12"/>
      <c r="I81" s="13" t="n">
        <f aca="false">(H63-I63)^2</f>
        <v>0.00986312252548888</v>
      </c>
      <c r="J81" s="12"/>
      <c r="K81" s="13" t="n">
        <f aca="false">(J63-K63)^2</f>
        <v>0.00949746215247275</v>
      </c>
      <c r="L81" s="12"/>
      <c r="M81" s="13" t="n">
        <f aca="false">(L63-M63)^2</f>
        <v>4.16202885484498E-007</v>
      </c>
      <c r="N81" s="12"/>
      <c r="O81" s="13" t="n">
        <f aca="false">(N63-O63)^2</f>
        <v>0.00642614560151232</v>
      </c>
    </row>
    <row r="82" customFormat="false" ht="12.8" hidden="false" customHeight="false" outlineLevel="0" collapsed="false">
      <c r="F82" s="12"/>
      <c r="G82" s="13" t="n">
        <f aca="false">(F64-G64)^2</f>
        <v>0.000798416051733792</v>
      </c>
      <c r="H82" s="12"/>
      <c r="I82" s="13" t="n">
        <f aca="false">(H64-I64)^2</f>
        <v>0.0091088833317962</v>
      </c>
      <c r="J82" s="12"/>
      <c r="K82" s="13" t="n">
        <f aca="false">(J64-K64)^2</f>
        <v>0.135112718985363</v>
      </c>
      <c r="L82" s="12"/>
      <c r="M82" s="13" t="n">
        <f aca="false">(L64-M64)^2</f>
        <v>0.00113082192483259</v>
      </c>
      <c r="N82" s="12"/>
      <c r="O82" s="13" t="n">
        <f aca="false">(N64-O64)^2</f>
        <v>0.00527188774496131</v>
      </c>
    </row>
    <row r="83" customFormat="false" ht="12.8" hidden="false" customHeight="false" outlineLevel="0" collapsed="false">
      <c r="F83" s="17"/>
      <c r="G83" s="18" t="n">
        <f aca="false">(F65-G65)^2</f>
        <v>0.45591101440953</v>
      </c>
      <c r="H83" s="17"/>
      <c r="I83" s="18" t="n">
        <f aca="false">(H65-I65)^2</f>
        <v>0.00166715365877874</v>
      </c>
      <c r="J83" s="17"/>
      <c r="K83" s="18" t="n">
        <f aca="false">(J65-K65)^2</f>
        <v>0.794418138101858</v>
      </c>
      <c r="L83" s="17"/>
      <c r="M83" s="18" t="n">
        <f aca="false">(L65-M65)^2</f>
        <v>0.166010536045331</v>
      </c>
      <c r="N83" s="17"/>
      <c r="O83" s="18" t="n">
        <f aca="false">(N65-O65)^2</f>
        <v>2.94835029532925E-005</v>
      </c>
    </row>
    <row r="84" customFormat="false" ht="12.8" hidden="false" customHeight="false" outlineLevel="0" collapsed="false">
      <c r="G84" s="19" t="n">
        <f aca="false">SUM(G76:G83)</f>
        <v>0.95466528868231</v>
      </c>
      <c r="I84" s="19" t="n">
        <f aca="false">SUM(I76:I83)</f>
        <v>0.714366179677019</v>
      </c>
      <c r="K84" s="19" t="n">
        <f aca="false">SUM(K76:K83)</f>
        <v>1.16436628657582</v>
      </c>
      <c r="M84" s="19" t="n">
        <f aca="false">SUM(M76:M83)</f>
        <v>0.213480299551202</v>
      </c>
      <c r="O84" s="19" t="n">
        <f aca="false">SUM(O76:O83)</f>
        <v>0.370270102707797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P53"/>
  <sheetViews>
    <sheetView showFormulas="false" showGridLines="true" showRowColHeaders="true" showZeros="true" rightToLeft="false" tabSelected="false" showOutlineSymbols="true" defaultGridColor="true" view="normal" topLeftCell="A25" colorId="64" zoomScale="150" zoomScaleNormal="150" zoomScalePageLayoutView="100" workbookViewId="0">
      <selection pane="topLeft" activeCell="A1" activeCellId="0" sqref="A1"/>
    </sheetView>
  </sheetViews>
  <sheetFormatPr defaultColWidth="8.6875" defaultRowHeight="12.8" zeroHeight="false" outlineLevelRow="0" outlineLevelCol="0"/>
  <cols>
    <col collapsed="false" customWidth="true" hidden="false" outlineLevel="0" max="1" min="1" style="0" width="23.08"/>
    <col collapsed="false" customWidth="true" hidden="false" outlineLevel="0" max="2" min="2" style="0" width="6.61"/>
    <col collapsed="false" customWidth="true" hidden="false" outlineLevel="0" max="3" min="3" style="0" width="9.07"/>
    <col collapsed="false" customWidth="true" hidden="false" outlineLevel="0" max="4" min="4" style="0" width="6.61"/>
    <col collapsed="false" customWidth="true" hidden="false" outlineLevel="0" max="6" min="5" style="0" width="5.67"/>
    <col collapsed="false" customWidth="true" hidden="false" outlineLevel="0" max="8" min="7" style="0" width="10.39"/>
    <col collapsed="false" customWidth="true" hidden="false" outlineLevel="0" max="15" min="9" style="0" width="5.67"/>
    <col collapsed="false" customWidth="true" hidden="false" outlineLevel="0" max="16" min="16" style="0" width="1.89"/>
  </cols>
  <sheetData>
    <row r="2" customFormat="false" ht="12.8" hidden="false" customHeight="false" outlineLevel="0" collapsed="false">
      <c r="A2" s="0" t="s">
        <v>0</v>
      </c>
    </row>
    <row r="3" customFormat="false" ht="12.8" hidden="false" customHeight="false" outlineLevel="0" collapsed="false">
      <c r="A3" s="0" t="s">
        <v>74</v>
      </c>
    </row>
    <row r="4" customFormat="false" ht="12.8" hidden="false" customHeight="false" outlineLevel="0" collapsed="false">
      <c r="A4" s="0" t="s">
        <v>2</v>
      </c>
    </row>
    <row r="5" customFormat="false" ht="12.8" hidden="false" customHeight="false" outlineLevel="0" collapsed="false">
      <c r="A5" s="0" t="s">
        <v>3</v>
      </c>
    </row>
    <row r="7" customFormat="false" ht="12.8" hidden="false" customHeight="false" outlineLevel="0" collapsed="false">
      <c r="A7" s="0" t="s">
        <v>4</v>
      </c>
    </row>
    <row r="8" customFormat="false" ht="12.8" hidden="false" customHeight="false" outlineLevel="0" collapsed="false">
      <c r="A8" s="0" t="s">
        <v>5</v>
      </c>
    </row>
    <row r="9" customFormat="false" ht="12.8" hidden="false" customHeight="false" outlineLevel="0" collapsed="false">
      <c r="A9" s="0" t="s">
        <v>6</v>
      </c>
    </row>
    <row r="10" customFormat="false" ht="12.8" hidden="false" customHeight="false" outlineLevel="0" collapsed="false">
      <c r="A10" s="0" t="s">
        <v>7</v>
      </c>
    </row>
    <row r="11" customFormat="false" ht="12.8" hidden="false" customHeight="false" outlineLevel="0" collapsed="false">
      <c r="A11" s="0" t="s">
        <v>8</v>
      </c>
    </row>
    <row r="13" customFormat="false" ht="12.8" hidden="false" customHeight="false" outlineLevel="0" collapsed="false">
      <c r="A13" s="0" t="s">
        <v>9</v>
      </c>
    </row>
    <row r="14" customFormat="false" ht="12.8" hidden="false" customHeight="false" outlineLevel="0" collapsed="false">
      <c r="A14" s="0" t="s">
        <v>10</v>
      </c>
    </row>
    <row r="15" customFormat="false" ht="12.8" hidden="false" customHeight="false" outlineLevel="0" collapsed="false">
      <c r="A15" s="0" t="s">
        <v>11</v>
      </c>
    </row>
    <row r="16" customFormat="false" ht="12.8" hidden="false" customHeight="false" outlineLevel="0" collapsed="false">
      <c r="A16" s="0" t="s">
        <v>12</v>
      </c>
    </row>
    <row r="17" customFormat="false" ht="12.8" hidden="false" customHeight="false" outlineLevel="0" collapsed="false">
      <c r="A17" s="0" t="s">
        <v>13</v>
      </c>
    </row>
    <row r="18" customFormat="false" ht="12.8" hidden="false" customHeight="false" outlineLevel="0" collapsed="false">
      <c r="A18" s="0" t="s">
        <v>14</v>
      </c>
    </row>
    <row r="19" customFormat="false" ht="12.8" hidden="false" customHeight="false" outlineLevel="0" collapsed="false">
      <c r="A19" s="0" t="s">
        <v>15</v>
      </c>
    </row>
    <row r="20" customFormat="false" ht="12.8" hidden="false" customHeight="false" outlineLevel="0" collapsed="false">
      <c r="A20" s="0" t="s">
        <v>16</v>
      </c>
    </row>
    <row r="21" customFormat="false" ht="12.8" hidden="false" customHeight="false" outlineLevel="0" collapsed="false">
      <c r="A21" s="0" t="s">
        <v>17</v>
      </c>
    </row>
    <row r="22" customFormat="false" ht="12.8" hidden="false" customHeight="false" outlineLevel="0" collapsed="false">
      <c r="A22" s="0" t="s">
        <v>18</v>
      </c>
    </row>
    <row r="23" customFormat="false" ht="12.8" hidden="false" customHeight="false" outlineLevel="0" collapsed="false">
      <c r="A23" s="0" t="s">
        <v>19</v>
      </c>
    </row>
    <row r="24" customFormat="false" ht="12.8" hidden="false" customHeight="false" outlineLevel="0" collapsed="false">
      <c r="A24" s="0" t="s">
        <v>20</v>
      </c>
    </row>
    <row r="25" customFormat="false" ht="12.8" hidden="false" customHeight="false" outlineLevel="0" collapsed="false">
      <c r="A25" s="0" t="s">
        <v>21</v>
      </c>
    </row>
    <row r="27" customFormat="false" ht="12.8" hidden="false" customHeight="false" outlineLevel="0" collapsed="false">
      <c r="A27" s="0" t="s">
        <v>22</v>
      </c>
    </row>
    <row r="28" customFormat="false" ht="12.8" hidden="false" customHeight="false" outlineLevel="0" collapsed="false">
      <c r="A28" s="0" t="s">
        <v>15</v>
      </c>
    </row>
    <row r="29" customFormat="false" ht="12.8" hidden="false" customHeight="false" outlineLevel="0" collapsed="false">
      <c r="A29" s="0" t="s">
        <v>23</v>
      </c>
      <c r="B29" s="0" t="s">
        <v>24</v>
      </c>
      <c r="C29" s="0" t="s">
        <v>25</v>
      </c>
      <c r="D29" s="0" t="s">
        <v>26</v>
      </c>
      <c r="E29" s="0" t="s">
        <v>27</v>
      </c>
      <c r="F29" s="0" t="s">
        <v>28</v>
      </c>
      <c r="G29" s="0" t="s">
        <v>29</v>
      </c>
    </row>
    <row r="31" customFormat="false" ht="12.8" hidden="false" customHeight="false" outlineLevel="0" collapsed="false">
      <c r="A31" s="0" t="s">
        <v>30</v>
      </c>
    </row>
    <row r="32" customFormat="false" ht="12.8" hidden="false" customHeight="false" outlineLevel="0" collapsed="false">
      <c r="D32" s="0" t="n">
        <v>1</v>
      </c>
      <c r="E32" s="0" t="n">
        <v>2</v>
      </c>
      <c r="F32" s="0" t="n">
        <v>3</v>
      </c>
      <c r="G32" s="0" t="n">
        <v>4</v>
      </c>
      <c r="H32" s="0" t="n">
        <v>5</v>
      </c>
      <c r="I32" s="0" t="n">
        <v>6</v>
      </c>
      <c r="J32" s="0" t="n">
        <v>7</v>
      </c>
      <c r="K32" s="0" t="n">
        <v>8</v>
      </c>
      <c r="L32" s="0" t="n">
        <v>9</v>
      </c>
      <c r="M32" s="0" t="n">
        <v>10</v>
      </c>
      <c r="N32" s="0" t="n">
        <v>11</v>
      </c>
      <c r="O32" s="0" t="n">
        <v>12</v>
      </c>
    </row>
    <row r="33" customFormat="false" ht="12.8" hidden="false" customHeight="false" outlineLevel="0" collapsed="false">
      <c r="A33" s="0" t="s">
        <v>31</v>
      </c>
      <c r="D33" s="0" t="s">
        <v>32</v>
      </c>
      <c r="E33" s="0" t="s">
        <v>32</v>
      </c>
      <c r="F33" s="0" t="s">
        <v>32</v>
      </c>
      <c r="G33" s="0" t="s">
        <v>32</v>
      </c>
      <c r="H33" s="0" t="s">
        <v>32</v>
      </c>
      <c r="I33" s="0" t="s">
        <v>32</v>
      </c>
      <c r="J33" s="0" t="s">
        <v>32</v>
      </c>
      <c r="K33" s="0" t="s">
        <v>32</v>
      </c>
      <c r="L33" s="0" t="s">
        <v>32</v>
      </c>
      <c r="M33" s="0" t="s">
        <v>32</v>
      </c>
      <c r="N33" s="0" t="s">
        <v>32</v>
      </c>
      <c r="O33" s="0" t="s">
        <v>32</v>
      </c>
      <c r="P33" s="0" t="s">
        <v>29</v>
      </c>
    </row>
    <row r="34" customFormat="false" ht="12.8" hidden="false" customHeight="false" outlineLevel="0" collapsed="false">
      <c r="A34" s="0" t="s">
        <v>33</v>
      </c>
      <c r="D34" s="0" t="s">
        <v>32</v>
      </c>
      <c r="E34" s="0" t="s">
        <v>32</v>
      </c>
      <c r="F34" s="0" t="s">
        <v>32</v>
      </c>
      <c r="G34" s="0" t="s">
        <v>32</v>
      </c>
      <c r="H34" s="0" t="s">
        <v>32</v>
      </c>
      <c r="I34" s="0" t="s">
        <v>32</v>
      </c>
      <c r="J34" s="0" t="s">
        <v>32</v>
      </c>
      <c r="K34" s="0" t="s">
        <v>32</v>
      </c>
      <c r="L34" s="0" t="s">
        <v>32</v>
      </c>
      <c r="M34" s="0" t="s">
        <v>32</v>
      </c>
      <c r="N34" s="0" t="s">
        <v>32</v>
      </c>
      <c r="O34" s="0" t="s">
        <v>32</v>
      </c>
      <c r="P34" s="0" t="s">
        <v>29</v>
      </c>
    </row>
    <row r="35" customFormat="false" ht="12.8" hidden="false" customHeight="false" outlineLevel="0" collapsed="false">
      <c r="A35" s="0" t="s">
        <v>34</v>
      </c>
      <c r="D35" s="0" t="s">
        <v>32</v>
      </c>
      <c r="E35" s="0" t="s">
        <v>32</v>
      </c>
      <c r="F35" s="0" t="s">
        <v>32</v>
      </c>
      <c r="G35" s="0" t="s">
        <v>32</v>
      </c>
      <c r="H35" s="0" t="s">
        <v>32</v>
      </c>
      <c r="I35" s="0" t="s">
        <v>32</v>
      </c>
      <c r="J35" s="0" t="s">
        <v>32</v>
      </c>
      <c r="K35" s="0" t="s">
        <v>32</v>
      </c>
      <c r="L35" s="0" t="s">
        <v>32</v>
      </c>
      <c r="M35" s="0" t="s">
        <v>32</v>
      </c>
      <c r="N35" s="0" t="s">
        <v>32</v>
      </c>
      <c r="O35" s="0" t="s">
        <v>32</v>
      </c>
      <c r="P35" s="0" t="s">
        <v>29</v>
      </c>
    </row>
    <row r="36" customFormat="false" ht="12.8" hidden="false" customHeight="false" outlineLevel="0" collapsed="false">
      <c r="A36" s="0" t="s">
        <v>35</v>
      </c>
      <c r="D36" s="0" t="s">
        <v>32</v>
      </c>
      <c r="E36" s="0" t="s">
        <v>32</v>
      </c>
      <c r="F36" s="0" t="s">
        <v>32</v>
      </c>
      <c r="G36" s="0" t="s">
        <v>32</v>
      </c>
      <c r="H36" s="0" t="s">
        <v>32</v>
      </c>
      <c r="I36" s="0" t="s">
        <v>32</v>
      </c>
      <c r="J36" s="0" t="s">
        <v>32</v>
      </c>
      <c r="K36" s="0" t="s">
        <v>32</v>
      </c>
      <c r="L36" s="0" t="s">
        <v>32</v>
      </c>
      <c r="M36" s="0" t="s">
        <v>32</v>
      </c>
      <c r="N36" s="0" t="s">
        <v>32</v>
      </c>
      <c r="O36" s="0" t="s">
        <v>32</v>
      </c>
      <c r="P36" s="0" t="s">
        <v>29</v>
      </c>
    </row>
    <row r="37" customFormat="false" ht="12.8" hidden="false" customHeight="false" outlineLevel="0" collapsed="false">
      <c r="A37" s="0" t="s">
        <v>36</v>
      </c>
      <c r="D37" s="0" t="s">
        <v>32</v>
      </c>
      <c r="E37" s="0" t="s">
        <v>32</v>
      </c>
      <c r="F37" s="0" t="s">
        <v>32</v>
      </c>
      <c r="G37" s="0" t="s">
        <v>32</v>
      </c>
      <c r="H37" s="0" t="s">
        <v>32</v>
      </c>
      <c r="I37" s="0" t="s">
        <v>32</v>
      </c>
      <c r="J37" s="0" t="s">
        <v>32</v>
      </c>
      <c r="K37" s="0" t="s">
        <v>32</v>
      </c>
      <c r="L37" s="0" t="s">
        <v>32</v>
      </c>
      <c r="M37" s="0" t="s">
        <v>32</v>
      </c>
      <c r="N37" s="0" t="s">
        <v>32</v>
      </c>
      <c r="O37" s="0" t="s">
        <v>32</v>
      </c>
      <c r="P37" s="0" t="s">
        <v>29</v>
      </c>
    </row>
    <row r="38" customFormat="false" ht="12.8" hidden="false" customHeight="false" outlineLevel="0" collapsed="false">
      <c r="A38" s="0" t="s">
        <v>37</v>
      </c>
      <c r="D38" s="0" t="s">
        <v>32</v>
      </c>
      <c r="E38" s="0" t="s">
        <v>32</v>
      </c>
      <c r="F38" s="0" t="s">
        <v>32</v>
      </c>
      <c r="G38" s="0" t="s">
        <v>32</v>
      </c>
      <c r="H38" s="0" t="s">
        <v>32</v>
      </c>
      <c r="I38" s="0" t="s">
        <v>32</v>
      </c>
      <c r="J38" s="0" t="s">
        <v>32</v>
      </c>
      <c r="K38" s="0" t="s">
        <v>32</v>
      </c>
      <c r="L38" s="0" t="s">
        <v>32</v>
      </c>
      <c r="M38" s="0" t="s">
        <v>32</v>
      </c>
      <c r="N38" s="0" t="s">
        <v>32</v>
      </c>
      <c r="O38" s="0" t="s">
        <v>32</v>
      </c>
      <c r="P38" s="0" t="s">
        <v>29</v>
      </c>
    </row>
    <row r="39" customFormat="false" ht="12.8" hidden="false" customHeight="false" outlineLevel="0" collapsed="false">
      <c r="A39" s="0" t="s">
        <v>38</v>
      </c>
      <c r="D39" s="0" t="s">
        <v>32</v>
      </c>
      <c r="E39" s="0" t="s">
        <v>32</v>
      </c>
      <c r="F39" s="0" t="s">
        <v>32</v>
      </c>
      <c r="G39" s="0" t="s">
        <v>32</v>
      </c>
      <c r="H39" s="0" t="s">
        <v>32</v>
      </c>
      <c r="I39" s="0" t="s">
        <v>32</v>
      </c>
      <c r="J39" s="0" t="s">
        <v>32</v>
      </c>
      <c r="K39" s="0" t="s">
        <v>32</v>
      </c>
      <c r="L39" s="0" t="s">
        <v>32</v>
      </c>
      <c r="M39" s="0" t="s">
        <v>32</v>
      </c>
      <c r="N39" s="0" t="s">
        <v>32</v>
      </c>
      <c r="O39" s="0" t="s">
        <v>32</v>
      </c>
      <c r="P39" s="0" t="s">
        <v>29</v>
      </c>
    </row>
    <row r="40" customFormat="false" ht="12.8" hidden="false" customHeight="false" outlineLevel="0" collapsed="false">
      <c r="A40" s="0" t="s">
        <v>39</v>
      </c>
      <c r="D40" s="0" t="s">
        <v>32</v>
      </c>
      <c r="E40" s="0" t="s">
        <v>32</v>
      </c>
      <c r="F40" s="0" t="s">
        <v>32</v>
      </c>
      <c r="G40" s="0" t="s">
        <v>32</v>
      </c>
      <c r="H40" s="0" t="s">
        <v>32</v>
      </c>
      <c r="I40" s="0" t="s">
        <v>32</v>
      </c>
      <c r="J40" s="0" t="s">
        <v>32</v>
      </c>
      <c r="K40" s="0" t="s">
        <v>32</v>
      </c>
      <c r="L40" s="0" t="s">
        <v>32</v>
      </c>
      <c r="M40" s="0" t="s">
        <v>32</v>
      </c>
      <c r="N40" s="0" t="s">
        <v>32</v>
      </c>
      <c r="O40" s="0" t="s">
        <v>32</v>
      </c>
      <c r="P40" s="0" t="s">
        <v>29</v>
      </c>
    </row>
    <row r="42" customFormat="false" ht="12.8" hidden="false" customHeight="false" outlineLevel="0" collapsed="false">
      <c r="A42" s="0" t="s">
        <v>40</v>
      </c>
    </row>
    <row r="43" customFormat="false" ht="12.8" hidden="false" customHeight="false" outlineLevel="0" collapsed="false">
      <c r="A43" s="0" t="s">
        <v>41</v>
      </c>
    </row>
    <row r="44" customFormat="false" ht="12.8" hidden="false" customHeight="false" outlineLevel="0" collapsed="false">
      <c r="D44" s="0" t="n">
        <v>1</v>
      </c>
      <c r="E44" s="0" t="n">
        <v>2</v>
      </c>
      <c r="F44" s="0" t="n">
        <v>3</v>
      </c>
      <c r="G44" s="0" t="n">
        <v>4</v>
      </c>
      <c r="H44" s="0" t="n">
        <v>5</v>
      </c>
      <c r="I44" s="0" t="n">
        <v>6</v>
      </c>
      <c r="J44" s="0" t="n">
        <v>7</v>
      </c>
      <c r="K44" s="0" t="n">
        <v>8</v>
      </c>
      <c r="L44" s="0" t="n">
        <v>9</v>
      </c>
      <c r="M44" s="0" t="n">
        <v>10</v>
      </c>
      <c r="N44" s="0" t="n">
        <v>11</v>
      </c>
      <c r="O44" s="0" t="n">
        <v>12</v>
      </c>
    </row>
    <row r="45" customFormat="false" ht="35.95" hidden="false" customHeight="false" outlineLevel="0" collapsed="false">
      <c r="A45" s="0" t="s">
        <v>42</v>
      </c>
      <c r="B45" s="1" t="s">
        <v>43</v>
      </c>
      <c r="C45" s="0" t="s">
        <v>44</v>
      </c>
      <c r="D45" s="2" t="s">
        <v>45</v>
      </c>
      <c r="E45" s="2" t="s">
        <v>46</v>
      </c>
      <c r="F45" s="2" t="s">
        <v>47</v>
      </c>
      <c r="G45" s="2" t="s">
        <v>48</v>
      </c>
      <c r="H45" s="2" t="s">
        <v>48</v>
      </c>
      <c r="I45" s="2" t="s">
        <v>49</v>
      </c>
      <c r="J45" s="2" t="s">
        <v>49</v>
      </c>
      <c r="K45" s="2" t="s">
        <v>50</v>
      </c>
      <c r="L45" s="2" t="s">
        <v>51</v>
      </c>
      <c r="M45" s="2" t="s">
        <v>52</v>
      </c>
      <c r="N45" s="2" t="s">
        <v>52</v>
      </c>
      <c r="O45" s="2" t="s">
        <v>45</v>
      </c>
    </row>
    <row r="46" customFormat="false" ht="12.8" hidden="false" customHeight="false" outlineLevel="0" collapsed="false">
      <c r="A46" s="0" t="s">
        <v>31</v>
      </c>
      <c r="B46" s="0" t="n">
        <v>10</v>
      </c>
      <c r="C46" s="3" t="n">
        <v>0.1</v>
      </c>
      <c r="D46" s="0" t="n">
        <v>0.232</v>
      </c>
      <c r="E46" s="0" t="n">
        <v>0.217</v>
      </c>
      <c r="F46" s="0" t="n">
        <v>0.328</v>
      </c>
      <c r="G46" s="0" t="n">
        <v>1.822</v>
      </c>
      <c r="H46" s="0" t="n">
        <v>1.869</v>
      </c>
      <c r="I46" s="0" t="n">
        <v>2.114</v>
      </c>
      <c r="J46" s="0" t="n">
        <v>1.981</v>
      </c>
      <c r="K46" s="0" t="n">
        <v>1.829</v>
      </c>
      <c r="L46" s="0" t="n">
        <v>1.8</v>
      </c>
      <c r="M46" s="0" t="n">
        <v>1.931</v>
      </c>
      <c r="N46" s="0" t="n">
        <v>1.842</v>
      </c>
      <c r="O46" s="0" t="n">
        <v>2.71</v>
      </c>
    </row>
    <row r="47" customFormat="false" ht="12.8" hidden="false" customHeight="false" outlineLevel="0" collapsed="false">
      <c r="A47" s="0" t="s">
        <v>33</v>
      </c>
      <c r="B47" s="0" t="n">
        <v>39</v>
      </c>
      <c r="C47" s="3" t="n">
        <v>0.025</v>
      </c>
      <c r="D47" s="0" t="n">
        <v>0.456</v>
      </c>
      <c r="E47" s="0" t="n">
        <v>0.645</v>
      </c>
      <c r="F47" s="0" t="n">
        <v>0.726</v>
      </c>
      <c r="G47" s="0" t="n">
        <v>1.64</v>
      </c>
      <c r="H47" s="0" t="n">
        <v>1.725</v>
      </c>
      <c r="I47" s="0" t="n">
        <v>1.823</v>
      </c>
      <c r="J47" s="0" t="n">
        <v>1.854</v>
      </c>
      <c r="K47" s="0" t="n">
        <v>1.686</v>
      </c>
      <c r="L47" s="0" t="n">
        <v>1.688</v>
      </c>
      <c r="M47" s="0" t="n">
        <v>1.703</v>
      </c>
      <c r="N47" s="0" t="n">
        <v>1.748</v>
      </c>
      <c r="O47" s="0" t="n">
        <v>2.676</v>
      </c>
    </row>
    <row r="48" customFormat="false" ht="12.8" hidden="false" customHeight="false" outlineLevel="0" collapsed="false">
      <c r="A48" s="0" t="s">
        <v>34</v>
      </c>
      <c r="B48" s="0" t="n">
        <v>149</v>
      </c>
      <c r="C48" s="3" t="n">
        <v>0.00625</v>
      </c>
      <c r="D48" s="0" t="n">
        <v>0.472</v>
      </c>
      <c r="E48" s="0" t="n">
        <v>1.044</v>
      </c>
      <c r="F48" s="0" t="n">
        <v>0.988</v>
      </c>
      <c r="G48" s="0" t="n">
        <v>1.769</v>
      </c>
      <c r="H48" s="0" t="n">
        <v>1.793</v>
      </c>
      <c r="I48" s="0" t="n">
        <v>1.937</v>
      </c>
      <c r="J48" s="0" t="n">
        <v>1.945</v>
      </c>
      <c r="K48" s="0" t="n">
        <v>1.757</v>
      </c>
      <c r="L48" s="0" t="n">
        <v>1.663</v>
      </c>
      <c r="M48" s="0" t="n">
        <v>1.69</v>
      </c>
      <c r="N48" s="0" t="n">
        <v>1.87</v>
      </c>
      <c r="O48" s="0" t="n">
        <v>2.034</v>
      </c>
    </row>
    <row r="49" customFormat="false" ht="12.8" hidden="false" customHeight="false" outlineLevel="0" collapsed="false">
      <c r="A49" s="0" t="s">
        <v>35</v>
      </c>
      <c r="B49" s="0" t="n">
        <v>574</v>
      </c>
      <c r="C49" s="3" t="n">
        <v>0.0015625</v>
      </c>
      <c r="D49" s="0" t="n">
        <v>0.339</v>
      </c>
      <c r="E49" s="0" t="n">
        <v>1.306</v>
      </c>
      <c r="F49" s="0" t="n">
        <v>1.404</v>
      </c>
      <c r="G49" s="0" t="n">
        <v>1.806</v>
      </c>
      <c r="H49" s="0" t="n">
        <v>1.858</v>
      </c>
      <c r="I49" s="0" t="n">
        <v>1.941</v>
      </c>
      <c r="J49" s="0" t="n">
        <v>2.05</v>
      </c>
      <c r="K49" s="0" t="n">
        <v>1.78</v>
      </c>
      <c r="L49" s="0" t="n">
        <v>1.807</v>
      </c>
      <c r="M49" s="0" t="n">
        <v>1.63</v>
      </c>
      <c r="N49" s="0" t="n">
        <v>1.76</v>
      </c>
      <c r="O49" s="0" t="n">
        <v>1.382</v>
      </c>
    </row>
    <row r="50" customFormat="false" ht="12.8" hidden="false" customHeight="false" outlineLevel="0" collapsed="false">
      <c r="A50" s="0" t="s">
        <v>36</v>
      </c>
      <c r="B50" s="0" t="n">
        <v>2213</v>
      </c>
      <c r="C50" s="3" t="n">
        <v>0.000390625</v>
      </c>
      <c r="D50" s="0" t="n">
        <v>0.273</v>
      </c>
      <c r="E50" s="0" t="n">
        <v>1.362</v>
      </c>
      <c r="F50" s="0" t="n">
        <v>1.626</v>
      </c>
      <c r="G50" s="0" t="n">
        <v>1.785</v>
      </c>
      <c r="H50" s="0" t="n">
        <v>1.519</v>
      </c>
      <c r="I50" s="0" t="n">
        <v>2.235</v>
      </c>
      <c r="J50" s="0" t="n">
        <v>2.495</v>
      </c>
      <c r="K50" s="0" t="n">
        <v>1.975</v>
      </c>
      <c r="L50" s="0" t="n">
        <v>1.816</v>
      </c>
      <c r="M50" s="0" t="n">
        <v>1.756</v>
      </c>
      <c r="N50" s="0" t="n">
        <v>1.773</v>
      </c>
      <c r="O50" s="0" t="n">
        <v>0.804</v>
      </c>
    </row>
    <row r="51" customFormat="false" ht="12.8" hidden="false" customHeight="false" outlineLevel="0" collapsed="false">
      <c r="A51" s="0" t="s">
        <v>37</v>
      </c>
      <c r="B51" s="0" t="n">
        <v>8537</v>
      </c>
      <c r="C51" s="3" t="n">
        <v>9.765625E-005</v>
      </c>
      <c r="D51" s="0" t="n">
        <v>0.202</v>
      </c>
      <c r="E51" s="0" t="n">
        <v>1.559</v>
      </c>
      <c r="F51" s="0" t="n">
        <v>1.72</v>
      </c>
      <c r="G51" s="0" t="n">
        <v>1.891</v>
      </c>
      <c r="H51" s="0" t="n">
        <v>1.869</v>
      </c>
      <c r="I51" s="0" t="n">
        <v>2.284</v>
      </c>
      <c r="J51" s="0" t="n">
        <v>2.129</v>
      </c>
      <c r="K51" s="0" t="n">
        <v>2.035</v>
      </c>
      <c r="L51" s="0" t="n">
        <v>2.123</v>
      </c>
      <c r="M51" s="0" t="n">
        <v>1.793</v>
      </c>
      <c r="N51" s="0" t="n">
        <v>1.798</v>
      </c>
      <c r="O51" s="0" t="n">
        <v>0.461</v>
      </c>
    </row>
    <row r="52" customFormat="false" ht="12.8" hidden="false" customHeight="false" outlineLevel="0" collapsed="false">
      <c r="A52" s="0" t="s">
        <v>38</v>
      </c>
      <c r="B52" s="0" t="n">
        <v>32930</v>
      </c>
      <c r="C52" s="3" t="n">
        <v>2.44140625E-005</v>
      </c>
      <c r="D52" s="0" t="n">
        <v>0.126</v>
      </c>
      <c r="E52" s="0" t="n">
        <v>1.639</v>
      </c>
      <c r="F52" s="0" t="n">
        <v>1.748</v>
      </c>
      <c r="G52" s="0" t="n">
        <v>2.114</v>
      </c>
      <c r="H52" s="0" t="n">
        <v>2.006</v>
      </c>
      <c r="I52" s="0" t="n">
        <v>1.179</v>
      </c>
      <c r="J52" s="0" t="n">
        <v>1.127</v>
      </c>
      <c r="K52" s="0" t="n">
        <v>2.546</v>
      </c>
      <c r="L52" s="0" t="n">
        <v>2.522</v>
      </c>
      <c r="M52" s="0" t="n">
        <v>1.954</v>
      </c>
      <c r="N52" s="0" t="n">
        <v>2.128</v>
      </c>
      <c r="O52" s="0" t="n">
        <v>0.339</v>
      </c>
    </row>
    <row r="53" customFormat="false" ht="12.8" hidden="false" customHeight="false" outlineLevel="0" collapsed="false">
      <c r="A53" s="0" t="s">
        <v>39</v>
      </c>
      <c r="B53" s="0" t="n">
        <v>127016</v>
      </c>
      <c r="C53" s="3" t="n">
        <v>6.103515625E-006</v>
      </c>
      <c r="D53" s="0" t="n">
        <v>0.108</v>
      </c>
      <c r="E53" s="0" t="n">
        <v>1.565</v>
      </c>
      <c r="F53" s="0" t="n">
        <v>1.72</v>
      </c>
      <c r="G53" s="0" t="n">
        <v>2.919</v>
      </c>
      <c r="H53" s="0" t="n">
        <v>2.83</v>
      </c>
      <c r="I53" s="0" t="n">
        <v>0.554</v>
      </c>
      <c r="J53" s="0" t="n">
        <v>0.587</v>
      </c>
      <c r="K53" s="0" t="n">
        <v>1.443</v>
      </c>
      <c r="L53" s="0" t="n">
        <v>1.402</v>
      </c>
      <c r="M53" s="0" t="n">
        <v>2.841</v>
      </c>
      <c r="N53" s="0" t="n">
        <v>2.699</v>
      </c>
      <c r="O53" s="0" t="n">
        <v>0.238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P53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A1" activeCellId="0" sqref="A1"/>
    </sheetView>
  </sheetViews>
  <sheetFormatPr defaultColWidth="8.6875" defaultRowHeight="12.8" zeroHeight="false" outlineLevelRow="0" outlineLevelCol="0"/>
  <cols>
    <col collapsed="false" customWidth="true" hidden="false" outlineLevel="0" max="1" min="1" style="0" width="23.08"/>
    <col collapsed="false" customWidth="true" hidden="false" outlineLevel="0" max="2" min="2" style="0" width="6.61"/>
    <col collapsed="false" customWidth="true" hidden="false" outlineLevel="0" max="3" min="3" style="0" width="8.06"/>
    <col collapsed="false" customWidth="true" hidden="false" outlineLevel="0" max="4" min="4" style="0" width="6.61"/>
    <col collapsed="false" customWidth="true" hidden="false" outlineLevel="0" max="6" min="5" style="0" width="5.67"/>
    <col collapsed="false" customWidth="true" hidden="false" outlineLevel="0" max="8" min="7" style="0" width="10.39"/>
    <col collapsed="false" customWidth="true" hidden="false" outlineLevel="0" max="15" min="9" style="0" width="5.67"/>
    <col collapsed="false" customWidth="true" hidden="false" outlineLevel="0" max="16" min="16" style="0" width="1.89"/>
  </cols>
  <sheetData>
    <row r="2" customFormat="false" ht="12.8" hidden="false" customHeight="false" outlineLevel="0" collapsed="false">
      <c r="A2" s="0" t="s">
        <v>0</v>
      </c>
    </row>
    <row r="3" customFormat="false" ht="12.8" hidden="false" customHeight="false" outlineLevel="0" collapsed="false">
      <c r="A3" s="0" t="s">
        <v>75</v>
      </c>
    </row>
    <row r="4" customFormat="false" ht="12.8" hidden="false" customHeight="false" outlineLevel="0" collapsed="false">
      <c r="A4" s="0" t="s">
        <v>2</v>
      </c>
    </row>
    <row r="5" customFormat="false" ht="12.8" hidden="false" customHeight="false" outlineLevel="0" collapsed="false">
      <c r="A5" s="0" t="s">
        <v>3</v>
      </c>
    </row>
    <row r="7" customFormat="false" ht="12.8" hidden="false" customHeight="false" outlineLevel="0" collapsed="false">
      <c r="A7" s="0" t="s">
        <v>4</v>
      </c>
    </row>
    <row r="8" customFormat="false" ht="12.8" hidden="false" customHeight="false" outlineLevel="0" collapsed="false">
      <c r="A8" s="0" t="s">
        <v>5</v>
      </c>
    </row>
    <row r="9" customFormat="false" ht="12.8" hidden="false" customHeight="false" outlineLevel="0" collapsed="false">
      <c r="A9" s="0" t="s">
        <v>6</v>
      </c>
    </row>
    <row r="10" customFormat="false" ht="12.8" hidden="false" customHeight="false" outlineLevel="0" collapsed="false">
      <c r="A10" s="0" t="s">
        <v>7</v>
      </c>
    </row>
    <row r="11" customFormat="false" ht="12.8" hidden="false" customHeight="false" outlineLevel="0" collapsed="false">
      <c r="A11" s="0" t="s">
        <v>8</v>
      </c>
    </row>
    <row r="13" customFormat="false" ht="12.8" hidden="false" customHeight="false" outlineLevel="0" collapsed="false">
      <c r="A13" s="0" t="s">
        <v>9</v>
      </c>
    </row>
    <row r="14" customFormat="false" ht="12.8" hidden="false" customHeight="false" outlineLevel="0" collapsed="false">
      <c r="A14" s="0" t="s">
        <v>10</v>
      </c>
    </row>
    <row r="15" customFormat="false" ht="12.8" hidden="false" customHeight="false" outlineLevel="0" collapsed="false">
      <c r="A15" s="0" t="s">
        <v>11</v>
      </c>
    </row>
    <row r="16" customFormat="false" ht="12.8" hidden="false" customHeight="false" outlineLevel="0" collapsed="false">
      <c r="A16" s="0" t="s">
        <v>12</v>
      </c>
    </row>
    <row r="17" customFormat="false" ht="12.8" hidden="false" customHeight="false" outlineLevel="0" collapsed="false">
      <c r="A17" s="0" t="s">
        <v>13</v>
      </c>
    </row>
    <row r="18" customFormat="false" ht="12.8" hidden="false" customHeight="false" outlineLevel="0" collapsed="false">
      <c r="A18" s="0" t="s">
        <v>14</v>
      </c>
    </row>
    <row r="19" customFormat="false" ht="12.8" hidden="false" customHeight="false" outlineLevel="0" collapsed="false">
      <c r="A19" s="0" t="s">
        <v>15</v>
      </c>
    </row>
    <row r="20" customFormat="false" ht="12.8" hidden="false" customHeight="false" outlineLevel="0" collapsed="false">
      <c r="A20" s="0" t="s">
        <v>16</v>
      </c>
    </row>
    <row r="21" customFormat="false" ht="12.8" hidden="false" customHeight="false" outlineLevel="0" collapsed="false">
      <c r="A21" s="0" t="s">
        <v>17</v>
      </c>
    </row>
    <row r="22" customFormat="false" ht="12.8" hidden="false" customHeight="false" outlineLevel="0" collapsed="false">
      <c r="A22" s="0" t="s">
        <v>18</v>
      </c>
    </row>
    <row r="23" customFormat="false" ht="12.8" hidden="false" customHeight="false" outlineLevel="0" collapsed="false">
      <c r="A23" s="0" t="s">
        <v>19</v>
      </c>
    </row>
    <row r="24" customFormat="false" ht="12.8" hidden="false" customHeight="false" outlineLevel="0" collapsed="false">
      <c r="A24" s="0" t="s">
        <v>20</v>
      </c>
    </row>
    <row r="25" customFormat="false" ht="12.8" hidden="false" customHeight="false" outlineLevel="0" collapsed="false">
      <c r="A25" s="0" t="s">
        <v>21</v>
      </c>
    </row>
    <row r="27" customFormat="false" ht="12.8" hidden="false" customHeight="false" outlineLevel="0" collapsed="false">
      <c r="A27" s="0" t="s">
        <v>22</v>
      </c>
    </row>
    <row r="28" customFormat="false" ht="12.8" hidden="false" customHeight="false" outlineLevel="0" collapsed="false">
      <c r="A28" s="0" t="s">
        <v>15</v>
      </c>
    </row>
    <row r="29" customFormat="false" ht="12.8" hidden="false" customHeight="false" outlineLevel="0" collapsed="false">
      <c r="A29" s="0" t="s">
        <v>23</v>
      </c>
      <c r="D29" s="0" t="s">
        <v>24</v>
      </c>
      <c r="E29" s="0" t="s">
        <v>25</v>
      </c>
      <c r="F29" s="0" t="s">
        <v>26</v>
      </c>
      <c r="G29" s="0" t="s">
        <v>27</v>
      </c>
      <c r="H29" s="0" t="s">
        <v>28</v>
      </c>
      <c r="I29" s="0" t="s">
        <v>29</v>
      </c>
    </row>
    <row r="31" customFormat="false" ht="12.8" hidden="false" customHeight="false" outlineLevel="0" collapsed="false">
      <c r="A31" s="0" t="s">
        <v>30</v>
      </c>
    </row>
    <row r="32" customFormat="false" ht="12.8" hidden="false" customHeight="false" outlineLevel="0" collapsed="false">
      <c r="D32" s="0" t="n">
        <v>1</v>
      </c>
      <c r="E32" s="0" t="n">
        <v>2</v>
      </c>
      <c r="F32" s="0" t="n">
        <v>3</v>
      </c>
      <c r="G32" s="0" t="n">
        <v>4</v>
      </c>
      <c r="H32" s="0" t="n">
        <v>5</v>
      </c>
      <c r="I32" s="0" t="n">
        <v>6</v>
      </c>
      <c r="J32" s="0" t="n">
        <v>7</v>
      </c>
      <c r="K32" s="0" t="n">
        <v>8</v>
      </c>
      <c r="L32" s="0" t="n">
        <v>9</v>
      </c>
      <c r="M32" s="0" t="n">
        <v>10</v>
      </c>
      <c r="N32" s="0" t="n">
        <v>11</v>
      </c>
      <c r="O32" s="0" t="n">
        <v>12</v>
      </c>
    </row>
    <row r="33" customFormat="false" ht="12.8" hidden="false" customHeight="false" outlineLevel="0" collapsed="false">
      <c r="A33" s="0" t="s">
        <v>31</v>
      </c>
      <c r="D33" s="0" t="s">
        <v>32</v>
      </c>
      <c r="E33" s="0" t="s">
        <v>32</v>
      </c>
      <c r="F33" s="0" t="s">
        <v>32</v>
      </c>
      <c r="G33" s="0" t="s">
        <v>32</v>
      </c>
      <c r="H33" s="0" t="s">
        <v>32</v>
      </c>
      <c r="I33" s="0" t="s">
        <v>32</v>
      </c>
      <c r="J33" s="0" t="s">
        <v>32</v>
      </c>
      <c r="K33" s="0" t="s">
        <v>32</v>
      </c>
      <c r="L33" s="0" t="s">
        <v>32</v>
      </c>
      <c r="M33" s="0" t="s">
        <v>32</v>
      </c>
      <c r="N33" s="0" t="s">
        <v>32</v>
      </c>
      <c r="O33" s="0" t="s">
        <v>32</v>
      </c>
      <c r="P33" s="0" t="s">
        <v>29</v>
      </c>
    </row>
    <row r="34" customFormat="false" ht="12.8" hidden="false" customHeight="false" outlineLevel="0" collapsed="false">
      <c r="A34" s="0" t="s">
        <v>33</v>
      </c>
      <c r="D34" s="0" t="s">
        <v>32</v>
      </c>
      <c r="E34" s="0" t="s">
        <v>32</v>
      </c>
      <c r="F34" s="0" t="s">
        <v>32</v>
      </c>
      <c r="G34" s="0" t="s">
        <v>32</v>
      </c>
      <c r="H34" s="0" t="s">
        <v>32</v>
      </c>
      <c r="I34" s="0" t="s">
        <v>32</v>
      </c>
      <c r="J34" s="0" t="s">
        <v>32</v>
      </c>
      <c r="K34" s="0" t="s">
        <v>32</v>
      </c>
      <c r="L34" s="0" t="s">
        <v>32</v>
      </c>
      <c r="M34" s="0" t="s">
        <v>32</v>
      </c>
      <c r="N34" s="0" t="s">
        <v>32</v>
      </c>
      <c r="O34" s="0" t="s">
        <v>32</v>
      </c>
      <c r="P34" s="0" t="s">
        <v>29</v>
      </c>
    </row>
    <row r="35" customFormat="false" ht="12.8" hidden="false" customHeight="false" outlineLevel="0" collapsed="false">
      <c r="A35" s="0" t="s">
        <v>34</v>
      </c>
      <c r="D35" s="0" t="s">
        <v>32</v>
      </c>
      <c r="E35" s="0" t="s">
        <v>32</v>
      </c>
      <c r="F35" s="0" t="s">
        <v>32</v>
      </c>
      <c r="G35" s="0" t="s">
        <v>32</v>
      </c>
      <c r="H35" s="0" t="s">
        <v>32</v>
      </c>
      <c r="I35" s="0" t="s">
        <v>32</v>
      </c>
      <c r="J35" s="0" t="s">
        <v>32</v>
      </c>
      <c r="K35" s="0" t="s">
        <v>32</v>
      </c>
      <c r="L35" s="0" t="s">
        <v>32</v>
      </c>
      <c r="M35" s="0" t="s">
        <v>32</v>
      </c>
      <c r="N35" s="0" t="s">
        <v>32</v>
      </c>
      <c r="O35" s="0" t="s">
        <v>32</v>
      </c>
      <c r="P35" s="0" t="s">
        <v>29</v>
      </c>
    </row>
    <row r="36" customFormat="false" ht="12.8" hidden="false" customHeight="false" outlineLevel="0" collapsed="false">
      <c r="A36" s="0" t="s">
        <v>35</v>
      </c>
      <c r="D36" s="0" t="s">
        <v>32</v>
      </c>
      <c r="E36" s="0" t="s">
        <v>32</v>
      </c>
      <c r="F36" s="0" t="s">
        <v>32</v>
      </c>
      <c r="G36" s="0" t="s">
        <v>32</v>
      </c>
      <c r="H36" s="0" t="s">
        <v>32</v>
      </c>
      <c r="I36" s="0" t="s">
        <v>32</v>
      </c>
      <c r="J36" s="0" t="s">
        <v>32</v>
      </c>
      <c r="K36" s="0" t="s">
        <v>32</v>
      </c>
      <c r="L36" s="0" t="s">
        <v>32</v>
      </c>
      <c r="M36" s="0" t="s">
        <v>32</v>
      </c>
      <c r="N36" s="0" t="s">
        <v>32</v>
      </c>
      <c r="O36" s="0" t="s">
        <v>32</v>
      </c>
      <c r="P36" s="0" t="s">
        <v>29</v>
      </c>
    </row>
    <row r="37" customFormat="false" ht="12.8" hidden="false" customHeight="false" outlineLevel="0" collapsed="false">
      <c r="A37" s="0" t="s">
        <v>36</v>
      </c>
      <c r="D37" s="0" t="s">
        <v>32</v>
      </c>
      <c r="E37" s="0" t="s">
        <v>32</v>
      </c>
      <c r="F37" s="0" t="s">
        <v>32</v>
      </c>
      <c r="G37" s="0" t="s">
        <v>32</v>
      </c>
      <c r="H37" s="0" t="s">
        <v>32</v>
      </c>
      <c r="I37" s="0" t="s">
        <v>32</v>
      </c>
      <c r="J37" s="0" t="s">
        <v>32</v>
      </c>
      <c r="K37" s="0" t="s">
        <v>32</v>
      </c>
      <c r="L37" s="0" t="s">
        <v>32</v>
      </c>
      <c r="M37" s="0" t="s">
        <v>32</v>
      </c>
      <c r="N37" s="0" t="s">
        <v>32</v>
      </c>
      <c r="O37" s="0" t="s">
        <v>32</v>
      </c>
      <c r="P37" s="0" t="s">
        <v>29</v>
      </c>
    </row>
    <row r="38" customFormat="false" ht="12.8" hidden="false" customHeight="false" outlineLevel="0" collapsed="false">
      <c r="A38" s="0" t="s">
        <v>37</v>
      </c>
      <c r="D38" s="0" t="s">
        <v>32</v>
      </c>
      <c r="E38" s="0" t="s">
        <v>32</v>
      </c>
      <c r="F38" s="0" t="s">
        <v>32</v>
      </c>
      <c r="G38" s="0" t="s">
        <v>32</v>
      </c>
      <c r="H38" s="0" t="s">
        <v>32</v>
      </c>
      <c r="I38" s="0" t="s">
        <v>32</v>
      </c>
      <c r="J38" s="0" t="s">
        <v>32</v>
      </c>
      <c r="K38" s="0" t="s">
        <v>32</v>
      </c>
      <c r="L38" s="0" t="s">
        <v>32</v>
      </c>
      <c r="M38" s="0" t="s">
        <v>32</v>
      </c>
      <c r="N38" s="0" t="s">
        <v>32</v>
      </c>
      <c r="O38" s="0" t="s">
        <v>32</v>
      </c>
      <c r="P38" s="0" t="s">
        <v>29</v>
      </c>
    </row>
    <row r="39" customFormat="false" ht="12.8" hidden="false" customHeight="false" outlineLevel="0" collapsed="false">
      <c r="A39" s="0" t="s">
        <v>38</v>
      </c>
      <c r="D39" s="0" t="s">
        <v>32</v>
      </c>
      <c r="E39" s="0" t="s">
        <v>32</v>
      </c>
      <c r="F39" s="0" t="s">
        <v>32</v>
      </c>
      <c r="G39" s="0" t="s">
        <v>32</v>
      </c>
      <c r="H39" s="0" t="s">
        <v>32</v>
      </c>
      <c r="I39" s="0" t="s">
        <v>32</v>
      </c>
      <c r="J39" s="0" t="s">
        <v>32</v>
      </c>
      <c r="K39" s="0" t="s">
        <v>32</v>
      </c>
      <c r="L39" s="0" t="s">
        <v>32</v>
      </c>
      <c r="M39" s="0" t="s">
        <v>32</v>
      </c>
      <c r="N39" s="0" t="s">
        <v>32</v>
      </c>
      <c r="O39" s="0" t="s">
        <v>32</v>
      </c>
      <c r="P39" s="0" t="s">
        <v>29</v>
      </c>
    </row>
    <row r="40" customFormat="false" ht="12.8" hidden="false" customHeight="false" outlineLevel="0" collapsed="false">
      <c r="A40" s="0" t="s">
        <v>39</v>
      </c>
      <c r="D40" s="0" t="s">
        <v>32</v>
      </c>
      <c r="E40" s="0" t="s">
        <v>32</v>
      </c>
      <c r="F40" s="0" t="s">
        <v>32</v>
      </c>
      <c r="G40" s="0" t="s">
        <v>32</v>
      </c>
      <c r="H40" s="0" t="s">
        <v>32</v>
      </c>
      <c r="I40" s="0" t="s">
        <v>32</v>
      </c>
      <c r="J40" s="0" t="s">
        <v>32</v>
      </c>
      <c r="K40" s="0" t="s">
        <v>32</v>
      </c>
      <c r="L40" s="0" t="s">
        <v>32</v>
      </c>
      <c r="M40" s="0" t="s">
        <v>32</v>
      </c>
      <c r="N40" s="0" t="s">
        <v>32</v>
      </c>
      <c r="O40" s="0" t="s">
        <v>32</v>
      </c>
      <c r="P40" s="0" t="s">
        <v>29</v>
      </c>
    </row>
    <row r="42" customFormat="false" ht="12.8" hidden="false" customHeight="false" outlineLevel="0" collapsed="false">
      <c r="A42" s="0" t="s">
        <v>40</v>
      </c>
    </row>
    <row r="43" customFormat="false" ht="12.8" hidden="false" customHeight="false" outlineLevel="0" collapsed="false">
      <c r="A43" s="0" t="s">
        <v>41</v>
      </c>
    </row>
    <row r="44" customFormat="false" ht="12.8" hidden="false" customHeight="false" outlineLevel="0" collapsed="false">
      <c r="D44" s="0" t="n">
        <v>1</v>
      </c>
      <c r="E44" s="0" t="n">
        <v>2</v>
      </c>
      <c r="F44" s="0" t="n">
        <v>3</v>
      </c>
      <c r="G44" s="0" t="n">
        <v>4</v>
      </c>
      <c r="H44" s="0" t="n">
        <v>5</v>
      </c>
      <c r="I44" s="0" t="n">
        <v>6</v>
      </c>
      <c r="J44" s="0" t="n">
        <v>7</v>
      </c>
      <c r="K44" s="0" t="n">
        <v>8</v>
      </c>
      <c r="L44" s="0" t="n">
        <v>9</v>
      </c>
      <c r="M44" s="0" t="n">
        <v>10</v>
      </c>
      <c r="N44" s="0" t="n">
        <v>11</v>
      </c>
      <c r="O44" s="0" t="n">
        <v>12</v>
      </c>
    </row>
    <row r="45" customFormat="false" ht="35.95" hidden="false" customHeight="false" outlineLevel="0" collapsed="false">
      <c r="A45" s="0" t="s">
        <v>42</v>
      </c>
      <c r="B45" s="1" t="s">
        <v>43</v>
      </c>
      <c r="C45" s="0" t="s">
        <v>44</v>
      </c>
      <c r="D45" s="2" t="s">
        <v>45</v>
      </c>
      <c r="E45" s="2" t="s">
        <v>46</v>
      </c>
      <c r="F45" s="2" t="s">
        <v>47</v>
      </c>
      <c r="G45" s="2" t="s">
        <v>48</v>
      </c>
      <c r="H45" s="2" t="s">
        <v>48</v>
      </c>
      <c r="I45" s="2" t="s">
        <v>49</v>
      </c>
      <c r="J45" s="2" t="s">
        <v>49</v>
      </c>
      <c r="K45" s="2" t="s">
        <v>50</v>
      </c>
      <c r="L45" s="2" t="s">
        <v>51</v>
      </c>
      <c r="M45" s="2" t="s">
        <v>52</v>
      </c>
      <c r="N45" s="2" t="s">
        <v>52</v>
      </c>
      <c r="O45" s="2" t="s">
        <v>45</v>
      </c>
    </row>
    <row r="46" customFormat="false" ht="12.8" hidden="false" customHeight="false" outlineLevel="0" collapsed="false">
      <c r="A46" s="0" t="s">
        <v>31</v>
      </c>
      <c r="B46" s="0" t="n">
        <v>10</v>
      </c>
      <c r="C46" s="3" t="n">
        <v>0.1</v>
      </c>
      <c r="D46" s="0" t="n">
        <v>0.344</v>
      </c>
      <c r="E46" s="0" t="n">
        <v>0.43</v>
      </c>
      <c r="F46" s="0" t="n">
        <v>0.288</v>
      </c>
      <c r="G46" s="0" t="n">
        <v>1.732</v>
      </c>
      <c r="H46" s="0" t="n">
        <v>1.629</v>
      </c>
      <c r="I46" s="0" t="n">
        <v>2.045</v>
      </c>
      <c r="J46" s="0" t="n">
        <v>1.926</v>
      </c>
      <c r="K46" s="0" t="n">
        <v>1.751</v>
      </c>
      <c r="L46" s="0" t="n">
        <v>1.805</v>
      </c>
      <c r="M46" s="0" t="n">
        <v>1.639</v>
      </c>
      <c r="N46" s="0" t="n">
        <v>1.624</v>
      </c>
      <c r="O46" s="0" t="n">
        <v>2.224</v>
      </c>
    </row>
    <row r="47" customFormat="false" ht="12.8" hidden="false" customHeight="false" outlineLevel="0" collapsed="false">
      <c r="A47" s="0" t="s">
        <v>33</v>
      </c>
      <c r="B47" s="0" t="n">
        <v>39</v>
      </c>
      <c r="C47" s="3" t="n">
        <v>0.025</v>
      </c>
      <c r="D47" s="0" t="n">
        <v>0.593</v>
      </c>
      <c r="E47" s="0" t="n">
        <v>0.81</v>
      </c>
      <c r="F47" s="0" t="n">
        <v>0.819</v>
      </c>
      <c r="G47" s="0" t="n">
        <v>1.654</v>
      </c>
      <c r="H47" s="0" t="n">
        <v>1.696</v>
      </c>
      <c r="I47" s="0" t="n">
        <v>1.823</v>
      </c>
      <c r="J47" s="0" t="n">
        <v>1.824</v>
      </c>
      <c r="K47" s="0" t="n">
        <v>1.737</v>
      </c>
      <c r="L47" s="0" t="n">
        <v>1.677</v>
      </c>
      <c r="M47" s="0" t="n">
        <v>1.668</v>
      </c>
      <c r="N47" s="0" t="n">
        <v>1.694</v>
      </c>
      <c r="O47" s="0" t="n">
        <v>2.78</v>
      </c>
    </row>
    <row r="48" customFormat="false" ht="12.8" hidden="false" customHeight="false" outlineLevel="0" collapsed="false">
      <c r="A48" s="0" t="s">
        <v>34</v>
      </c>
      <c r="B48" s="0" t="n">
        <v>149</v>
      </c>
      <c r="C48" s="3" t="n">
        <v>0.00625</v>
      </c>
      <c r="D48" s="0" t="n">
        <v>0.534</v>
      </c>
      <c r="E48" s="0" t="n">
        <v>1.211</v>
      </c>
      <c r="F48" s="0" t="n">
        <v>1.233</v>
      </c>
      <c r="G48" s="0" t="n">
        <v>1.713</v>
      </c>
      <c r="H48" s="0" t="n">
        <v>1.692</v>
      </c>
      <c r="I48" s="0" t="n">
        <v>2.075</v>
      </c>
      <c r="J48" s="0" t="n">
        <v>1.974</v>
      </c>
      <c r="K48" s="0" t="n">
        <v>1.726</v>
      </c>
      <c r="L48" s="0" t="n">
        <v>1.782</v>
      </c>
      <c r="M48" s="0" t="n">
        <v>1.691</v>
      </c>
      <c r="N48" s="0" t="n">
        <v>1.7</v>
      </c>
      <c r="O48" s="0" t="n">
        <v>2.043</v>
      </c>
    </row>
    <row r="49" customFormat="false" ht="12.8" hidden="false" customHeight="false" outlineLevel="0" collapsed="false">
      <c r="A49" s="0" t="s">
        <v>35</v>
      </c>
      <c r="B49" s="0" t="n">
        <v>574</v>
      </c>
      <c r="C49" s="3" t="n">
        <v>0.0015625</v>
      </c>
      <c r="D49" s="0" t="n">
        <v>0.568</v>
      </c>
      <c r="E49" s="0" t="n">
        <v>1.573</v>
      </c>
      <c r="F49" s="0" t="n">
        <v>1.554</v>
      </c>
      <c r="G49" s="0" t="n">
        <v>1.673</v>
      </c>
      <c r="H49" s="0" t="n">
        <v>1.696</v>
      </c>
      <c r="I49" s="0" t="n">
        <v>2.63</v>
      </c>
      <c r="J49" s="0" t="n">
        <v>2.676</v>
      </c>
      <c r="K49" s="0" t="n">
        <v>2.021</v>
      </c>
      <c r="L49" s="0" t="n">
        <v>2.042</v>
      </c>
      <c r="M49" s="0" t="n">
        <v>1.65</v>
      </c>
      <c r="N49" s="0" t="n">
        <v>1.62</v>
      </c>
      <c r="O49" s="0" t="n">
        <v>1.314</v>
      </c>
    </row>
    <row r="50" customFormat="false" ht="12.8" hidden="false" customHeight="false" outlineLevel="0" collapsed="false">
      <c r="A50" s="0" t="s">
        <v>36</v>
      </c>
      <c r="B50" s="0" t="n">
        <v>2213</v>
      </c>
      <c r="C50" s="3" t="n">
        <v>0.000390625</v>
      </c>
      <c r="D50" s="0" t="n">
        <v>0.382</v>
      </c>
      <c r="E50" s="0" t="n">
        <v>1.768</v>
      </c>
      <c r="F50" s="0" t="n">
        <v>1.676</v>
      </c>
      <c r="G50" s="0" t="n">
        <v>1.825</v>
      </c>
      <c r="H50" s="0" t="n">
        <v>1.84</v>
      </c>
      <c r="I50" s="0" t="n">
        <v>2.168</v>
      </c>
      <c r="J50" s="0" t="n">
        <v>2.192</v>
      </c>
      <c r="K50" s="0" t="n">
        <v>2.634</v>
      </c>
      <c r="L50" s="0" t="n">
        <v>2.638</v>
      </c>
      <c r="M50" s="0" t="n">
        <v>1.684</v>
      </c>
      <c r="N50" s="0" t="n">
        <v>1.809</v>
      </c>
      <c r="O50" s="0" t="n">
        <v>0.833</v>
      </c>
    </row>
    <row r="51" customFormat="false" ht="12.8" hidden="false" customHeight="false" outlineLevel="0" collapsed="false">
      <c r="A51" s="0" t="s">
        <v>37</v>
      </c>
      <c r="B51" s="0" t="n">
        <v>8537</v>
      </c>
      <c r="C51" s="3" t="n">
        <v>9.765625E-005</v>
      </c>
      <c r="D51" s="0" t="n">
        <v>0.226</v>
      </c>
      <c r="E51" s="0" t="n">
        <v>1.768</v>
      </c>
      <c r="F51" s="0" t="n">
        <v>1.86</v>
      </c>
      <c r="G51" s="0" t="n">
        <v>1.931</v>
      </c>
      <c r="H51" s="0" t="n">
        <v>2.204</v>
      </c>
      <c r="I51" s="0" t="n">
        <v>1.35</v>
      </c>
      <c r="J51" s="0" t="n">
        <v>1.294</v>
      </c>
      <c r="K51" s="0" t="n">
        <v>2.041</v>
      </c>
      <c r="L51" s="0" t="n">
        <v>1.932</v>
      </c>
      <c r="M51" s="0" t="n">
        <v>1.862</v>
      </c>
      <c r="N51" s="0" t="n">
        <v>1.978</v>
      </c>
      <c r="O51" s="0" t="n">
        <v>0.502</v>
      </c>
    </row>
    <row r="52" customFormat="false" ht="12.8" hidden="false" customHeight="false" outlineLevel="0" collapsed="false">
      <c r="A52" s="0" t="s">
        <v>38</v>
      </c>
      <c r="B52" s="0" t="n">
        <v>32930</v>
      </c>
      <c r="C52" s="3" t="n">
        <v>2.44140625E-005</v>
      </c>
      <c r="D52" s="0" t="n">
        <v>0.146</v>
      </c>
      <c r="E52" s="0" t="n">
        <v>1.863</v>
      </c>
      <c r="F52" s="0" t="n">
        <v>1.947</v>
      </c>
      <c r="G52" s="0" t="n">
        <v>2.518</v>
      </c>
      <c r="H52" s="0" t="n">
        <v>2.441</v>
      </c>
      <c r="I52" s="0" t="n">
        <v>0.72</v>
      </c>
      <c r="J52" s="0" t="n">
        <v>0.614</v>
      </c>
      <c r="K52" s="0" t="n">
        <v>1.022</v>
      </c>
      <c r="L52" s="0" t="n">
        <v>0.91</v>
      </c>
      <c r="M52" s="0" t="n">
        <v>2.623</v>
      </c>
      <c r="N52" s="0" t="n">
        <v>2.572</v>
      </c>
      <c r="O52" s="0" t="n">
        <v>0.271</v>
      </c>
    </row>
    <row r="53" customFormat="false" ht="12.8" hidden="false" customHeight="false" outlineLevel="0" collapsed="false">
      <c r="A53" s="0" t="s">
        <v>39</v>
      </c>
      <c r="B53" s="0" t="n">
        <v>127016</v>
      </c>
      <c r="C53" s="3" t="n">
        <v>6.103515625E-006</v>
      </c>
      <c r="D53" s="0" t="n">
        <v>0.101</v>
      </c>
      <c r="E53" s="0" t="n">
        <v>1.871</v>
      </c>
      <c r="F53" s="0" t="n">
        <v>1.925</v>
      </c>
      <c r="G53" s="0" t="n">
        <v>2.114</v>
      </c>
      <c r="H53" s="0" t="n">
        <v>2.701</v>
      </c>
      <c r="I53" s="0" t="n">
        <v>0.425</v>
      </c>
      <c r="J53" s="0" t="n">
        <v>0.404</v>
      </c>
      <c r="K53" s="0" t="n">
        <v>0.539</v>
      </c>
      <c r="L53" s="0" t="n">
        <v>0.499</v>
      </c>
      <c r="M53" s="0" t="n">
        <v>1.581</v>
      </c>
      <c r="N53" s="0" t="n">
        <v>1.718</v>
      </c>
      <c r="O53" s="0" t="n">
        <v>0.209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P53"/>
  <sheetViews>
    <sheetView showFormulas="false" showGridLines="true" showRowColHeaders="true" showZeros="true" rightToLeft="false" tabSelected="false" showOutlineSymbols="true" defaultGridColor="true" view="normal" topLeftCell="A40" colorId="64" zoomScale="150" zoomScaleNormal="150" zoomScalePageLayoutView="100" workbookViewId="0">
      <selection pane="topLeft" activeCell="A1" activeCellId="0" sqref="A1"/>
    </sheetView>
  </sheetViews>
  <sheetFormatPr defaultColWidth="8.6875" defaultRowHeight="12.8" zeroHeight="false" outlineLevelRow="0" outlineLevelCol="0"/>
  <cols>
    <col collapsed="false" customWidth="true" hidden="false" outlineLevel="0" max="1" min="1" style="0" width="23.08"/>
    <col collapsed="false" customWidth="true" hidden="false" outlineLevel="0" max="3" min="3" style="0" width="9.07"/>
    <col collapsed="false" customWidth="true" hidden="false" outlineLevel="0" max="4" min="4" style="0" width="6.61"/>
    <col collapsed="false" customWidth="true" hidden="false" outlineLevel="0" max="6" min="5" style="0" width="5.67"/>
    <col collapsed="false" customWidth="true" hidden="false" outlineLevel="0" max="7" min="7" style="0" width="7.04"/>
    <col collapsed="false" customWidth="true" hidden="false" outlineLevel="0" max="8" min="8" style="0" width="7.68"/>
    <col collapsed="false" customWidth="true" hidden="false" outlineLevel="0" max="15" min="9" style="0" width="5.67"/>
    <col collapsed="false" customWidth="true" hidden="false" outlineLevel="0" max="16" min="16" style="0" width="1.89"/>
  </cols>
  <sheetData>
    <row r="2" customFormat="false" ht="12.8" hidden="false" customHeight="false" outlineLevel="0" collapsed="false">
      <c r="A2" s="0" t="s">
        <v>0</v>
      </c>
    </row>
    <row r="3" customFormat="false" ht="12.8" hidden="false" customHeight="false" outlineLevel="0" collapsed="false">
      <c r="A3" s="0" t="s">
        <v>76</v>
      </c>
    </row>
    <row r="4" customFormat="false" ht="12.8" hidden="false" customHeight="false" outlineLevel="0" collapsed="false">
      <c r="A4" s="0" t="s">
        <v>2</v>
      </c>
    </row>
    <row r="5" customFormat="false" ht="12.8" hidden="false" customHeight="false" outlineLevel="0" collapsed="false">
      <c r="A5" s="0" t="s">
        <v>3</v>
      </c>
    </row>
    <row r="7" customFormat="false" ht="12.8" hidden="false" customHeight="false" outlineLevel="0" collapsed="false">
      <c r="A7" s="0" t="s">
        <v>4</v>
      </c>
    </row>
    <row r="8" customFormat="false" ht="12.8" hidden="false" customHeight="false" outlineLevel="0" collapsed="false">
      <c r="A8" s="0" t="s">
        <v>5</v>
      </c>
    </row>
    <row r="9" customFormat="false" ht="12.8" hidden="false" customHeight="false" outlineLevel="0" collapsed="false">
      <c r="A9" s="0" t="s">
        <v>6</v>
      </c>
    </row>
    <row r="10" customFormat="false" ht="12.8" hidden="false" customHeight="false" outlineLevel="0" collapsed="false">
      <c r="A10" s="0" t="s">
        <v>7</v>
      </c>
    </row>
    <row r="11" customFormat="false" ht="12.8" hidden="false" customHeight="false" outlineLevel="0" collapsed="false">
      <c r="A11" s="0" t="s">
        <v>8</v>
      </c>
    </row>
    <row r="13" customFormat="false" ht="12.8" hidden="false" customHeight="false" outlineLevel="0" collapsed="false">
      <c r="A13" s="0" t="s">
        <v>9</v>
      </c>
    </row>
    <row r="14" customFormat="false" ht="12.8" hidden="false" customHeight="false" outlineLevel="0" collapsed="false">
      <c r="A14" s="0" t="s">
        <v>10</v>
      </c>
    </row>
    <row r="15" customFormat="false" ht="12.8" hidden="false" customHeight="false" outlineLevel="0" collapsed="false">
      <c r="A15" s="0" t="s">
        <v>11</v>
      </c>
    </row>
    <row r="16" customFormat="false" ht="12.8" hidden="false" customHeight="false" outlineLevel="0" collapsed="false">
      <c r="A16" s="0" t="s">
        <v>12</v>
      </c>
    </row>
    <row r="17" customFormat="false" ht="12.8" hidden="false" customHeight="false" outlineLevel="0" collapsed="false">
      <c r="A17" s="0" t="s">
        <v>13</v>
      </c>
    </row>
    <row r="18" customFormat="false" ht="12.8" hidden="false" customHeight="false" outlineLevel="0" collapsed="false">
      <c r="A18" s="0" t="s">
        <v>14</v>
      </c>
    </row>
    <row r="19" customFormat="false" ht="12.8" hidden="false" customHeight="false" outlineLevel="0" collapsed="false">
      <c r="A19" s="0" t="s">
        <v>15</v>
      </c>
    </row>
    <row r="20" customFormat="false" ht="12.8" hidden="false" customHeight="false" outlineLevel="0" collapsed="false">
      <c r="A20" s="0" t="s">
        <v>16</v>
      </c>
    </row>
    <row r="21" customFormat="false" ht="12.8" hidden="false" customHeight="false" outlineLevel="0" collapsed="false">
      <c r="A21" s="0" t="s">
        <v>17</v>
      </c>
    </row>
    <row r="22" customFormat="false" ht="12.8" hidden="false" customHeight="false" outlineLevel="0" collapsed="false">
      <c r="A22" s="0" t="s">
        <v>18</v>
      </c>
    </row>
    <row r="23" customFormat="false" ht="12.8" hidden="false" customHeight="false" outlineLevel="0" collapsed="false">
      <c r="A23" s="0" t="s">
        <v>19</v>
      </c>
    </row>
    <row r="24" customFormat="false" ht="12.8" hidden="false" customHeight="false" outlineLevel="0" collapsed="false">
      <c r="A24" s="0" t="s">
        <v>20</v>
      </c>
    </row>
    <row r="25" customFormat="false" ht="12.8" hidden="false" customHeight="false" outlineLevel="0" collapsed="false">
      <c r="A25" s="0" t="s">
        <v>21</v>
      </c>
    </row>
    <row r="27" customFormat="false" ht="12.8" hidden="false" customHeight="false" outlineLevel="0" collapsed="false">
      <c r="A27" s="0" t="s">
        <v>22</v>
      </c>
    </row>
    <row r="28" customFormat="false" ht="12.8" hidden="false" customHeight="false" outlineLevel="0" collapsed="false">
      <c r="A28" s="0" t="s">
        <v>15</v>
      </c>
    </row>
    <row r="29" customFormat="false" ht="12.8" hidden="false" customHeight="false" outlineLevel="0" collapsed="false">
      <c r="A29" s="0" t="s">
        <v>23</v>
      </c>
      <c r="D29" s="0" t="s">
        <v>24</v>
      </c>
      <c r="E29" s="0" t="s">
        <v>25</v>
      </c>
      <c r="F29" s="0" t="s">
        <v>26</v>
      </c>
      <c r="G29" s="0" t="s">
        <v>27</v>
      </c>
      <c r="H29" s="0" t="s">
        <v>28</v>
      </c>
      <c r="I29" s="0" t="s">
        <v>29</v>
      </c>
    </row>
    <row r="31" customFormat="false" ht="12.8" hidden="false" customHeight="false" outlineLevel="0" collapsed="false">
      <c r="A31" s="0" t="s">
        <v>30</v>
      </c>
    </row>
    <row r="32" customFormat="false" ht="12.8" hidden="false" customHeight="false" outlineLevel="0" collapsed="false">
      <c r="D32" s="0" t="n">
        <v>1</v>
      </c>
      <c r="E32" s="0" t="n">
        <v>2</v>
      </c>
      <c r="F32" s="0" t="n">
        <v>3</v>
      </c>
      <c r="G32" s="0" t="n">
        <v>4</v>
      </c>
      <c r="H32" s="0" t="n">
        <v>5</v>
      </c>
      <c r="I32" s="0" t="n">
        <v>6</v>
      </c>
      <c r="J32" s="0" t="n">
        <v>7</v>
      </c>
      <c r="K32" s="0" t="n">
        <v>8</v>
      </c>
      <c r="L32" s="0" t="n">
        <v>9</v>
      </c>
      <c r="M32" s="0" t="n">
        <v>10</v>
      </c>
      <c r="N32" s="0" t="n">
        <v>11</v>
      </c>
      <c r="O32" s="0" t="n">
        <v>12</v>
      </c>
    </row>
    <row r="33" customFormat="false" ht="12.8" hidden="false" customHeight="false" outlineLevel="0" collapsed="false">
      <c r="A33" s="0" t="s">
        <v>31</v>
      </c>
      <c r="D33" s="0" t="s">
        <v>32</v>
      </c>
      <c r="E33" s="0" t="s">
        <v>32</v>
      </c>
      <c r="F33" s="0" t="s">
        <v>32</v>
      </c>
      <c r="G33" s="0" t="s">
        <v>32</v>
      </c>
      <c r="H33" s="0" t="s">
        <v>32</v>
      </c>
      <c r="I33" s="0" t="s">
        <v>32</v>
      </c>
      <c r="J33" s="0" t="s">
        <v>32</v>
      </c>
      <c r="K33" s="0" t="s">
        <v>32</v>
      </c>
      <c r="L33" s="0" t="s">
        <v>32</v>
      </c>
      <c r="M33" s="0" t="s">
        <v>32</v>
      </c>
      <c r="N33" s="0" t="s">
        <v>32</v>
      </c>
      <c r="O33" s="0" t="s">
        <v>32</v>
      </c>
      <c r="P33" s="0" t="s">
        <v>29</v>
      </c>
    </row>
    <row r="34" customFormat="false" ht="12.8" hidden="false" customHeight="false" outlineLevel="0" collapsed="false">
      <c r="A34" s="0" t="s">
        <v>33</v>
      </c>
      <c r="D34" s="0" t="s">
        <v>32</v>
      </c>
      <c r="E34" s="0" t="s">
        <v>32</v>
      </c>
      <c r="F34" s="0" t="s">
        <v>32</v>
      </c>
      <c r="G34" s="0" t="s">
        <v>32</v>
      </c>
      <c r="H34" s="0" t="s">
        <v>32</v>
      </c>
      <c r="I34" s="0" t="s">
        <v>32</v>
      </c>
      <c r="J34" s="0" t="s">
        <v>32</v>
      </c>
      <c r="K34" s="0" t="s">
        <v>32</v>
      </c>
      <c r="L34" s="0" t="s">
        <v>32</v>
      </c>
      <c r="M34" s="0" t="s">
        <v>32</v>
      </c>
      <c r="N34" s="0" t="s">
        <v>32</v>
      </c>
      <c r="O34" s="0" t="s">
        <v>32</v>
      </c>
      <c r="P34" s="0" t="s">
        <v>29</v>
      </c>
    </row>
    <row r="35" customFormat="false" ht="12.8" hidden="false" customHeight="false" outlineLevel="0" collapsed="false">
      <c r="A35" s="0" t="s">
        <v>34</v>
      </c>
      <c r="D35" s="0" t="s">
        <v>32</v>
      </c>
      <c r="E35" s="0" t="s">
        <v>32</v>
      </c>
      <c r="F35" s="0" t="s">
        <v>32</v>
      </c>
      <c r="G35" s="0" t="s">
        <v>32</v>
      </c>
      <c r="H35" s="0" t="s">
        <v>32</v>
      </c>
      <c r="I35" s="0" t="s">
        <v>32</v>
      </c>
      <c r="J35" s="0" t="s">
        <v>32</v>
      </c>
      <c r="K35" s="0" t="s">
        <v>32</v>
      </c>
      <c r="L35" s="0" t="s">
        <v>32</v>
      </c>
      <c r="M35" s="0" t="s">
        <v>32</v>
      </c>
      <c r="N35" s="0" t="s">
        <v>32</v>
      </c>
      <c r="O35" s="0" t="s">
        <v>32</v>
      </c>
      <c r="P35" s="0" t="s">
        <v>29</v>
      </c>
    </row>
    <row r="36" customFormat="false" ht="12.8" hidden="false" customHeight="false" outlineLevel="0" collapsed="false">
      <c r="A36" s="0" t="s">
        <v>35</v>
      </c>
      <c r="D36" s="0" t="s">
        <v>32</v>
      </c>
      <c r="E36" s="0" t="s">
        <v>32</v>
      </c>
      <c r="F36" s="0" t="s">
        <v>32</v>
      </c>
      <c r="G36" s="0" t="s">
        <v>32</v>
      </c>
      <c r="H36" s="0" t="s">
        <v>32</v>
      </c>
      <c r="I36" s="0" t="s">
        <v>32</v>
      </c>
      <c r="J36" s="0" t="s">
        <v>32</v>
      </c>
      <c r="K36" s="0" t="s">
        <v>32</v>
      </c>
      <c r="L36" s="0" t="s">
        <v>32</v>
      </c>
      <c r="M36" s="0" t="s">
        <v>32</v>
      </c>
      <c r="N36" s="0" t="s">
        <v>32</v>
      </c>
      <c r="O36" s="0" t="s">
        <v>32</v>
      </c>
      <c r="P36" s="0" t="s">
        <v>29</v>
      </c>
    </row>
    <row r="37" customFormat="false" ht="12.8" hidden="false" customHeight="false" outlineLevel="0" collapsed="false">
      <c r="A37" s="0" t="s">
        <v>36</v>
      </c>
      <c r="D37" s="0" t="s">
        <v>32</v>
      </c>
      <c r="E37" s="0" t="s">
        <v>32</v>
      </c>
      <c r="F37" s="0" t="s">
        <v>32</v>
      </c>
      <c r="G37" s="0" t="s">
        <v>32</v>
      </c>
      <c r="H37" s="0" t="s">
        <v>32</v>
      </c>
      <c r="I37" s="0" t="s">
        <v>32</v>
      </c>
      <c r="J37" s="0" t="s">
        <v>32</v>
      </c>
      <c r="K37" s="0" t="s">
        <v>32</v>
      </c>
      <c r="L37" s="0" t="s">
        <v>32</v>
      </c>
      <c r="M37" s="0" t="s">
        <v>32</v>
      </c>
      <c r="N37" s="0" t="s">
        <v>32</v>
      </c>
      <c r="O37" s="0" t="s">
        <v>32</v>
      </c>
      <c r="P37" s="0" t="s">
        <v>29</v>
      </c>
    </row>
    <row r="38" customFormat="false" ht="12.8" hidden="false" customHeight="false" outlineLevel="0" collapsed="false">
      <c r="A38" s="0" t="s">
        <v>37</v>
      </c>
      <c r="D38" s="0" t="s">
        <v>32</v>
      </c>
      <c r="E38" s="0" t="s">
        <v>32</v>
      </c>
      <c r="F38" s="0" t="s">
        <v>32</v>
      </c>
      <c r="G38" s="0" t="s">
        <v>32</v>
      </c>
      <c r="H38" s="0" t="s">
        <v>32</v>
      </c>
      <c r="I38" s="0" t="s">
        <v>32</v>
      </c>
      <c r="J38" s="0" t="s">
        <v>32</v>
      </c>
      <c r="K38" s="0" t="s">
        <v>32</v>
      </c>
      <c r="L38" s="0" t="s">
        <v>32</v>
      </c>
      <c r="M38" s="0" t="s">
        <v>32</v>
      </c>
      <c r="N38" s="0" t="s">
        <v>32</v>
      </c>
      <c r="O38" s="0" t="s">
        <v>32</v>
      </c>
      <c r="P38" s="0" t="s">
        <v>29</v>
      </c>
    </row>
    <row r="39" customFormat="false" ht="12.8" hidden="false" customHeight="false" outlineLevel="0" collapsed="false">
      <c r="A39" s="0" t="s">
        <v>38</v>
      </c>
      <c r="D39" s="0" t="s">
        <v>32</v>
      </c>
      <c r="E39" s="0" t="s">
        <v>32</v>
      </c>
      <c r="F39" s="0" t="s">
        <v>32</v>
      </c>
      <c r="G39" s="0" t="s">
        <v>32</v>
      </c>
      <c r="H39" s="0" t="s">
        <v>32</v>
      </c>
      <c r="I39" s="0" t="s">
        <v>32</v>
      </c>
      <c r="J39" s="0" t="s">
        <v>32</v>
      </c>
      <c r="K39" s="0" t="s">
        <v>32</v>
      </c>
      <c r="L39" s="0" t="s">
        <v>32</v>
      </c>
      <c r="M39" s="0" t="s">
        <v>32</v>
      </c>
      <c r="N39" s="0" t="s">
        <v>32</v>
      </c>
      <c r="O39" s="0" t="s">
        <v>32</v>
      </c>
      <c r="P39" s="0" t="s">
        <v>29</v>
      </c>
    </row>
    <row r="40" customFormat="false" ht="12.8" hidden="false" customHeight="false" outlineLevel="0" collapsed="false">
      <c r="A40" s="0" t="s">
        <v>39</v>
      </c>
      <c r="D40" s="0" t="s">
        <v>32</v>
      </c>
      <c r="E40" s="0" t="s">
        <v>32</v>
      </c>
      <c r="F40" s="0" t="s">
        <v>32</v>
      </c>
      <c r="G40" s="0" t="s">
        <v>32</v>
      </c>
      <c r="H40" s="0" t="s">
        <v>32</v>
      </c>
      <c r="I40" s="0" t="s">
        <v>32</v>
      </c>
      <c r="J40" s="0" t="s">
        <v>32</v>
      </c>
      <c r="K40" s="0" t="s">
        <v>32</v>
      </c>
      <c r="L40" s="0" t="s">
        <v>32</v>
      </c>
      <c r="M40" s="0" t="s">
        <v>32</v>
      </c>
      <c r="N40" s="0" t="s">
        <v>32</v>
      </c>
      <c r="O40" s="0" t="s">
        <v>32</v>
      </c>
      <c r="P40" s="0" t="s">
        <v>29</v>
      </c>
    </row>
    <row r="42" customFormat="false" ht="12.8" hidden="false" customHeight="false" outlineLevel="0" collapsed="false">
      <c r="A42" s="0" t="s">
        <v>40</v>
      </c>
    </row>
    <row r="43" customFormat="false" ht="12.8" hidden="false" customHeight="false" outlineLevel="0" collapsed="false">
      <c r="A43" s="0" t="s">
        <v>41</v>
      </c>
    </row>
    <row r="44" customFormat="false" ht="12.8" hidden="false" customHeight="false" outlineLevel="0" collapsed="false">
      <c r="D44" s="0" t="n">
        <v>1</v>
      </c>
      <c r="E44" s="0" t="n">
        <v>2</v>
      </c>
      <c r="F44" s="0" t="n">
        <v>3</v>
      </c>
      <c r="G44" s="0" t="n">
        <v>4</v>
      </c>
      <c r="H44" s="0" t="n">
        <v>5</v>
      </c>
      <c r="I44" s="0" t="n">
        <v>6</v>
      </c>
      <c r="J44" s="0" t="n">
        <v>7</v>
      </c>
      <c r="K44" s="0" t="n">
        <v>8</v>
      </c>
      <c r="L44" s="0" t="n">
        <v>9</v>
      </c>
      <c r="M44" s="0" t="n">
        <v>10</v>
      </c>
      <c r="N44" s="0" t="n">
        <v>11</v>
      </c>
      <c r="O44" s="0" t="n">
        <v>12</v>
      </c>
    </row>
    <row r="45" customFormat="false" ht="35.95" hidden="false" customHeight="false" outlineLevel="0" collapsed="false">
      <c r="A45" s="0" t="s">
        <v>42</v>
      </c>
      <c r="B45" s="1" t="s">
        <v>43</v>
      </c>
      <c r="C45" s="0" t="s">
        <v>44</v>
      </c>
      <c r="D45" s="2" t="s">
        <v>45</v>
      </c>
      <c r="E45" s="2" t="s">
        <v>46</v>
      </c>
      <c r="F45" s="2" t="s">
        <v>47</v>
      </c>
      <c r="G45" s="2" t="s">
        <v>48</v>
      </c>
      <c r="H45" s="2" t="s">
        <v>48</v>
      </c>
      <c r="I45" s="2" t="s">
        <v>49</v>
      </c>
      <c r="J45" s="2" t="s">
        <v>49</v>
      </c>
      <c r="K45" s="2" t="s">
        <v>50</v>
      </c>
      <c r="L45" s="2" t="s">
        <v>51</v>
      </c>
      <c r="M45" s="2" t="s">
        <v>52</v>
      </c>
      <c r="N45" s="2" t="s">
        <v>52</v>
      </c>
      <c r="O45" s="2" t="s">
        <v>45</v>
      </c>
    </row>
    <row r="46" customFormat="false" ht="12.8" hidden="false" customHeight="false" outlineLevel="0" collapsed="false">
      <c r="A46" s="0" t="s">
        <v>31</v>
      </c>
      <c r="B46" s="0" t="n">
        <v>10</v>
      </c>
      <c r="C46" s="3" t="n">
        <v>0.1</v>
      </c>
      <c r="D46" s="0" t="n">
        <v>0.259</v>
      </c>
      <c r="E46" s="0" t="n">
        <v>0.377</v>
      </c>
      <c r="F46" s="0" t="n">
        <v>0.272</v>
      </c>
      <c r="G46" s="0" t="n">
        <v>1.71</v>
      </c>
      <c r="H46" s="0" t="n">
        <v>1.714</v>
      </c>
      <c r="I46" s="0" t="n">
        <v>1.801</v>
      </c>
      <c r="J46" s="0" t="n">
        <v>1.748</v>
      </c>
      <c r="K46" s="0" t="n">
        <v>1.694</v>
      </c>
      <c r="L46" s="0" t="n">
        <v>1.718</v>
      </c>
      <c r="M46" s="0" t="n">
        <v>1.745</v>
      </c>
      <c r="N46" s="0" t="n">
        <v>1.752</v>
      </c>
      <c r="O46" s="0" t="n">
        <v>2.016</v>
      </c>
    </row>
    <row r="47" customFormat="false" ht="12.8" hidden="false" customHeight="false" outlineLevel="0" collapsed="false">
      <c r="A47" s="0" t="s">
        <v>33</v>
      </c>
      <c r="B47" s="0" t="n">
        <v>39</v>
      </c>
      <c r="C47" s="3" t="n">
        <v>0.025</v>
      </c>
      <c r="D47" s="0" t="n">
        <v>0.578</v>
      </c>
      <c r="E47" s="0" t="n">
        <v>0.82</v>
      </c>
      <c r="F47" s="0" t="n">
        <v>0.795</v>
      </c>
      <c r="G47" s="0" t="n">
        <v>1.638</v>
      </c>
      <c r="H47" s="0" t="n">
        <v>1.669</v>
      </c>
      <c r="I47" s="0" t="n">
        <v>1.733</v>
      </c>
      <c r="J47" s="0" t="n">
        <v>1.704</v>
      </c>
      <c r="K47" s="0" t="n">
        <v>1.649</v>
      </c>
      <c r="L47" s="0" t="n">
        <v>1.657</v>
      </c>
      <c r="M47" s="0" t="n">
        <v>1.709</v>
      </c>
      <c r="N47" s="0" t="n">
        <v>1.723</v>
      </c>
      <c r="O47" s="0" t="n">
        <v>1.96</v>
      </c>
    </row>
    <row r="48" customFormat="false" ht="12.8" hidden="false" customHeight="false" outlineLevel="0" collapsed="false">
      <c r="A48" s="0" t="s">
        <v>34</v>
      </c>
      <c r="B48" s="0" t="n">
        <v>149</v>
      </c>
      <c r="C48" s="3" t="n">
        <v>0.00625</v>
      </c>
      <c r="D48" s="0" t="n">
        <v>0.516</v>
      </c>
      <c r="E48" s="0" t="n">
        <v>1.266</v>
      </c>
      <c r="F48" s="0" t="n">
        <v>1.035</v>
      </c>
      <c r="G48" s="0" t="n">
        <v>1.662</v>
      </c>
      <c r="H48" s="0" t="n">
        <v>1.572</v>
      </c>
      <c r="I48" s="0" t="n">
        <v>1.687</v>
      </c>
      <c r="J48" s="0" t="n">
        <v>1.644</v>
      </c>
      <c r="K48" s="0" t="n">
        <v>1.546</v>
      </c>
      <c r="L48" s="0" t="n">
        <v>1.62</v>
      </c>
      <c r="M48" s="0" t="n">
        <v>1.627</v>
      </c>
      <c r="N48" s="0" t="n">
        <v>1.684</v>
      </c>
      <c r="O48" s="0" t="n">
        <v>2.473</v>
      </c>
    </row>
    <row r="49" customFormat="false" ht="12.8" hidden="false" customHeight="false" outlineLevel="0" collapsed="false">
      <c r="A49" s="0" t="s">
        <v>35</v>
      </c>
      <c r="B49" s="0" t="n">
        <v>574</v>
      </c>
      <c r="C49" s="3" t="n">
        <v>0.0015625</v>
      </c>
      <c r="D49" s="0" t="n">
        <v>0.551</v>
      </c>
      <c r="E49" s="0" t="n">
        <v>1.497</v>
      </c>
      <c r="F49" s="0" t="n">
        <v>1.555</v>
      </c>
      <c r="G49" s="0" t="n">
        <v>1.584</v>
      </c>
      <c r="H49" s="0" t="n">
        <v>1.532</v>
      </c>
      <c r="I49" s="0" t="n">
        <v>1.715</v>
      </c>
      <c r="J49" s="0" t="n">
        <v>1.645</v>
      </c>
      <c r="K49" s="0" t="n">
        <v>1.664</v>
      </c>
      <c r="L49" s="0" t="n">
        <v>1.551</v>
      </c>
      <c r="M49" s="0" t="n">
        <v>1.671</v>
      </c>
      <c r="N49" s="0" t="n">
        <v>1.707</v>
      </c>
      <c r="O49" s="0" t="n">
        <v>2.298</v>
      </c>
    </row>
    <row r="50" customFormat="false" ht="12.8" hidden="false" customHeight="false" outlineLevel="0" collapsed="false">
      <c r="A50" s="0" t="s">
        <v>36</v>
      </c>
      <c r="B50" s="0" t="n">
        <v>2213</v>
      </c>
      <c r="C50" s="3" t="n">
        <v>0.000390625</v>
      </c>
      <c r="D50" s="0" t="n">
        <v>0.324</v>
      </c>
      <c r="E50" s="0" t="n">
        <v>1.765</v>
      </c>
      <c r="F50" s="0" t="n">
        <v>1.728</v>
      </c>
      <c r="G50" s="0" t="n">
        <v>1.714</v>
      </c>
      <c r="H50" s="0" t="n">
        <v>1.642</v>
      </c>
      <c r="I50" s="0" t="n">
        <v>1.996</v>
      </c>
      <c r="J50" s="0" t="n">
        <v>1.903</v>
      </c>
      <c r="K50" s="0" t="n">
        <v>1.713</v>
      </c>
      <c r="L50" s="0" t="n">
        <v>1.746</v>
      </c>
      <c r="M50" s="0" t="n">
        <v>1.629</v>
      </c>
      <c r="N50" s="0" t="n">
        <v>1.733</v>
      </c>
      <c r="O50" s="0" t="n">
        <v>1.452</v>
      </c>
    </row>
    <row r="51" customFormat="false" ht="12.8" hidden="false" customHeight="false" outlineLevel="0" collapsed="false">
      <c r="A51" s="0" t="s">
        <v>37</v>
      </c>
      <c r="B51" s="0" t="n">
        <v>8537</v>
      </c>
      <c r="C51" s="3" t="n">
        <v>9.765625E-005</v>
      </c>
      <c r="D51" s="0" t="n">
        <v>0.223</v>
      </c>
      <c r="E51" s="0" t="n">
        <v>1.825</v>
      </c>
      <c r="F51" s="0" t="n">
        <v>1.83</v>
      </c>
      <c r="G51" s="0" t="n">
        <v>1.702</v>
      </c>
      <c r="H51" s="0" t="n">
        <v>1.648</v>
      </c>
      <c r="I51" s="0" t="n">
        <v>2.621</v>
      </c>
      <c r="J51" s="0" t="n">
        <v>2.563</v>
      </c>
      <c r="K51" s="0" t="n">
        <v>1.737</v>
      </c>
      <c r="L51" s="0" t="n">
        <v>1.829</v>
      </c>
      <c r="M51" s="0" t="n">
        <v>1.755</v>
      </c>
      <c r="N51" s="0" t="n">
        <v>1.751</v>
      </c>
      <c r="O51" s="0" t="n">
        <v>0.685</v>
      </c>
    </row>
    <row r="52" customFormat="false" ht="12.8" hidden="false" customHeight="false" outlineLevel="0" collapsed="false">
      <c r="A52" s="0" t="s">
        <v>38</v>
      </c>
      <c r="B52" s="0" t="n">
        <v>32930</v>
      </c>
      <c r="C52" s="3" t="n">
        <v>2.44140625E-005</v>
      </c>
      <c r="D52" s="0" t="n">
        <v>0.125</v>
      </c>
      <c r="E52" s="0" t="n">
        <v>1.949</v>
      </c>
      <c r="F52" s="0" t="n">
        <v>1.913</v>
      </c>
      <c r="G52" s="0" t="n">
        <v>1.756</v>
      </c>
      <c r="H52" s="0" t="n">
        <v>1.811</v>
      </c>
      <c r="I52" s="0" t="n">
        <v>1.574</v>
      </c>
      <c r="J52" s="0" t="n">
        <v>1.672</v>
      </c>
      <c r="K52" s="0" t="n">
        <v>2.031</v>
      </c>
      <c r="L52" s="0" t="n">
        <v>2.363</v>
      </c>
      <c r="M52" s="0" t="n">
        <v>1.79</v>
      </c>
      <c r="N52" s="0" t="n">
        <v>1.72</v>
      </c>
      <c r="O52" s="0" t="n">
        <v>0.366</v>
      </c>
    </row>
    <row r="53" customFormat="false" ht="12.8" hidden="false" customHeight="false" outlineLevel="0" collapsed="false">
      <c r="A53" s="0" t="s">
        <v>39</v>
      </c>
      <c r="B53" s="0" t="n">
        <v>127016</v>
      </c>
      <c r="C53" s="3" t="n">
        <v>6.103515625E-006</v>
      </c>
      <c r="D53" s="0" t="n">
        <v>0.113</v>
      </c>
      <c r="E53" s="0" t="n">
        <v>1.927</v>
      </c>
      <c r="F53" s="0" t="n">
        <v>1.936</v>
      </c>
      <c r="G53" s="0" t="n">
        <v>2.272</v>
      </c>
      <c r="H53" s="0" t="n">
        <v>2.212</v>
      </c>
      <c r="I53" s="0" t="n">
        <v>0.722</v>
      </c>
      <c r="J53" s="0" t="n">
        <v>0.833</v>
      </c>
      <c r="K53" s="0" t="n">
        <v>2.474</v>
      </c>
      <c r="L53" s="0" t="n">
        <v>2.06</v>
      </c>
      <c r="M53" s="0" t="n">
        <v>2.105</v>
      </c>
      <c r="N53" s="0" t="n">
        <v>2.124</v>
      </c>
      <c r="O53" s="0" t="n">
        <v>0.285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P53"/>
  <sheetViews>
    <sheetView showFormulas="false" showGridLines="true" showRowColHeaders="true" showZeros="true" rightToLeft="false" tabSelected="false" showOutlineSymbols="true" defaultGridColor="true" view="normal" topLeftCell="A31" colorId="64" zoomScale="150" zoomScaleNormal="150" zoomScalePageLayoutView="100" workbookViewId="0">
      <selection pane="topLeft" activeCell="S47" activeCellId="0" sqref="S47"/>
    </sheetView>
  </sheetViews>
  <sheetFormatPr defaultColWidth="8.6875" defaultRowHeight="12.8" zeroHeight="false" outlineLevelRow="0" outlineLevelCol="0"/>
  <cols>
    <col collapsed="false" customWidth="true" hidden="false" outlineLevel="0" max="1" min="1" style="0" width="23.08"/>
    <col collapsed="false" customWidth="true" hidden="false" outlineLevel="0" max="3" min="3" style="0" width="9.07"/>
    <col collapsed="false" customWidth="true" hidden="false" outlineLevel="0" max="4" min="4" style="0" width="6.61"/>
    <col collapsed="false" customWidth="true" hidden="false" outlineLevel="0" max="7" min="5" style="0" width="5.67"/>
    <col collapsed="false" customWidth="true" hidden="false" outlineLevel="0" max="8" min="8" style="0" width="6.08"/>
    <col collapsed="false" customWidth="true" hidden="false" outlineLevel="0" max="15" min="9" style="0" width="5.67"/>
    <col collapsed="false" customWidth="true" hidden="false" outlineLevel="0" max="16" min="16" style="0" width="1.89"/>
  </cols>
  <sheetData>
    <row r="2" customFormat="false" ht="12.8" hidden="false" customHeight="false" outlineLevel="0" collapsed="false">
      <c r="A2" s="0" t="s">
        <v>0</v>
      </c>
    </row>
    <row r="3" customFormat="false" ht="12.8" hidden="false" customHeight="false" outlineLevel="0" collapsed="false">
      <c r="A3" s="0" t="s">
        <v>77</v>
      </c>
    </row>
    <row r="4" customFormat="false" ht="12.8" hidden="false" customHeight="false" outlineLevel="0" collapsed="false">
      <c r="A4" s="0" t="s">
        <v>2</v>
      </c>
    </row>
    <row r="5" customFormat="false" ht="12.8" hidden="false" customHeight="false" outlineLevel="0" collapsed="false">
      <c r="A5" s="0" t="s">
        <v>3</v>
      </c>
    </row>
    <row r="7" customFormat="false" ht="12.8" hidden="false" customHeight="false" outlineLevel="0" collapsed="false">
      <c r="A7" s="0" t="s">
        <v>4</v>
      </c>
    </row>
    <row r="8" customFormat="false" ht="12.8" hidden="false" customHeight="false" outlineLevel="0" collapsed="false">
      <c r="A8" s="0" t="s">
        <v>5</v>
      </c>
    </row>
    <row r="9" customFormat="false" ht="12.8" hidden="false" customHeight="false" outlineLevel="0" collapsed="false">
      <c r="A9" s="0" t="s">
        <v>6</v>
      </c>
    </row>
    <row r="10" customFormat="false" ht="12.8" hidden="false" customHeight="false" outlineLevel="0" collapsed="false">
      <c r="A10" s="0" t="s">
        <v>7</v>
      </c>
    </row>
    <row r="11" customFormat="false" ht="12.8" hidden="false" customHeight="false" outlineLevel="0" collapsed="false">
      <c r="A11" s="0" t="s">
        <v>8</v>
      </c>
    </row>
    <row r="13" customFormat="false" ht="12.8" hidden="false" customHeight="false" outlineLevel="0" collapsed="false">
      <c r="A13" s="0" t="s">
        <v>9</v>
      </c>
    </row>
    <row r="14" customFormat="false" ht="12.8" hidden="false" customHeight="false" outlineLevel="0" collapsed="false">
      <c r="A14" s="0" t="s">
        <v>10</v>
      </c>
    </row>
    <row r="15" customFormat="false" ht="12.8" hidden="false" customHeight="false" outlineLevel="0" collapsed="false">
      <c r="A15" s="0" t="s">
        <v>11</v>
      </c>
    </row>
    <row r="16" customFormat="false" ht="12.8" hidden="false" customHeight="false" outlineLevel="0" collapsed="false">
      <c r="A16" s="0" t="s">
        <v>12</v>
      </c>
    </row>
    <row r="17" customFormat="false" ht="12.8" hidden="false" customHeight="false" outlineLevel="0" collapsed="false">
      <c r="A17" s="0" t="s">
        <v>13</v>
      </c>
    </row>
    <row r="18" customFormat="false" ht="12.8" hidden="false" customHeight="false" outlineLevel="0" collapsed="false">
      <c r="A18" s="0" t="s">
        <v>14</v>
      </c>
    </row>
    <row r="19" customFormat="false" ht="12.8" hidden="false" customHeight="false" outlineLevel="0" collapsed="false">
      <c r="A19" s="0" t="s">
        <v>15</v>
      </c>
    </row>
    <row r="20" customFormat="false" ht="12.8" hidden="false" customHeight="false" outlineLevel="0" collapsed="false">
      <c r="A20" s="0" t="s">
        <v>16</v>
      </c>
    </row>
    <row r="21" customFormat="false" ht="12.8" hidden="false" customHeight="false" outlineLevel="0" collapsed="false">
      <c r="A21" s="0" t="s">
        <v>17</v>
      </c>
    </row>
    <row r="22" customFormat="false" ht="12.8" hidden="false" customHeight="false" outlineLevel="0" collapsed="false">
      <c r="A22" s="0" t="s">
        <v>18</v>
      </c>
    </row>
    <row r="23" customFormat="false" ht="12.8" hidden="false" customHeight="false" outlineLevel="0" collapsed="false">
      <c r="A23" s="0" t="s">
        <v>19</v>
      </c>
    </row>
    <row r="24" customFormat="false" ht="12.8" hidden="false" customHeight="false" outlineLevel="0" collapsed="false">
      <c r="A24" s="0" t="s">
        <v>20</v>
      </c>
    </row>
    <row r="25" customFormat="false" ht="12.8" hidden="false" customHeight="false" outlineLevel="0" collapsed="false">
      <c r="A25" s="0" t="s">
        <v>21</v>
      </c>
    </row>
    <row r="27" customFormat="false" ht="12.8" hidden="false" customHeight="false" outlineLevel="0" collapsed="false">
      <c r="A27" s="0" t="s">
        <v>22</v>
      </c>
    </row>
    <row r="28" customFormat="false" ht="12.8" hidden="false" customHeight="false" outlineLevel="0" collapsed="false">
      <c r="A28" s="0" t="s">
        <v>15</v>
      </c>
    </row>
    <row r="29" customFormat="false" ht="12.8" hidden="false" customHeight="false" outlineLevel="0" collapsed="false">
      <c r="A29" s="0" t="s">
        <v>23</v>
      </c>
      <c r="D29" s="0" t="s">
        <v>24</v>
      </c>
      <c r="E29" s="0" t="s">
        <v>25</v>
      </c>
      <c r="F29" s="0" t="s">
        <v>26</v>
      </c>
      <c r="G29" s="0" t="s">
        <v>27</v>
      </c>
      <c r="H29" s="0" t="s">
        <v>28</v>
      </c>
      <c r="I29" s="0" t="s">
        <v>29</v>
      </c>
    </row>
    <row r="31" customFormat="false" ht="12.8" hidden="false" customHeight="false" outlineLevel="0" collapsed="false">
      <c r="A31" s="0" t="s">
        <v>30</v>
      </c>
    </row>
    <row r="32" customFormat="false" ht="12.8" hidden="false" customHeight="false" outlineLevel="0" collapsed="false">
      <c r="D32" s="0" t="n">
        <v>1</v>
      </c>
      <c r="E32" s="0" t="n">
        <v>2</v>
      </c>
      <c r="F32" s="0" t="n">
        <v>3</v>
      </c>
      <c r="G32" s="0" t="n">
        <v>4</v>
      </c>
      <c r="H32" s="0" t="n">
        <v>5</v>
      </c>
      <c r="I32" s="0" t="n">
        <v>6</v>
      </c>
      <c r="J32" s="0" t="n">
        <v>7</v>
      </c>
      <c r="K32" s="0" t="n">
        <v>8</v>
      </c>
      <c r="L32" s="0" t="n">
        <v>9</v>
      </c>
      <c r="M32" s="0" t="n">
        <v>10</v>
      </c>
      <c r="N32" s="0" t="n">
        <v>11</v>
      </c>
      <c r="O32" s="0" t="n">
        <v>12</v>
      </c>
    </row>
    <row r="33" customFormat="false" ht="12.8" hidden="false" customHeight="false" outlineLevel="0" collapsed="false">
      <c r="A33" s="0" t="s">
        <v>31</v>
      </c>
      <c r="D33" s="0" t="s">
        <v>32</v>
      </c>
      <c r="E33" s="0" t="s">
        <v>32</v>
      </c>
      <c r="F33" s="0" t="s">
        <v>32</v>
      </c>
      <c r="G33" s="0" t="s">
        <v>32</v>
      </c>
      <c r="H33" s="0" t="s">
        <v>32</v>
      </c>
      <c r="I33" s="0" t="s">
        <v>32</v>
      </c>
      <c r="J33" s="0" t="s">
        <v>32</v>
      </c>
      <c r="K33" s="0" t="s">
        <v>32</v>
      </c>
      <c r="L33" s="0" t="s">
        <v>32</v>
      </c>
      <c r="M33" s="0" t="s">
        <v>32</v>
      </c>
      <c r="N33" s="0" t="s">
        <v>32</v>
      </c>
      <c r="O33" s="0" t="s">
        <v>32</v>
      </c>
      <c r="P33" s="0" t="s">
        <v>29</v>
      </c>
    </row>
    <row r="34" customFormat="false" ht="12.8" hidden="false" customHeight="false" outlineLevel="0" collapsed="false">
      <c r="A34" s="0" t="s">
        <v>33</v>
      </c>
      <c r="D34" s="0" t="s">
        <v>32</v>
      </c>
      <c r="E34" s="0" t="s">
        <v>32</v>
      </c>
      <c r="F34" s="0" t="s">
        <v>32</v>
      </c>
      <c r="G34" s="0" t="s">
        <v>32</v>
      </c>
      <c r="H34" s="0" t="s">
        <v>32</v>
      </c>
      <c r="I34" s="0" t="s">
        <v>32</v>
      </c>
      <c r="J34" s="0" t="s">
        <v>32</v>
      </c>
      <c r="K34" s="0" t="s">
        <v>32</v>
      </c>
      <c r="L34" s="0" t="s">
        <v>32</v>
      </c>
      <c r="M34" s="0" t="s">
        <v>32</v>
      </c>
      <c r="N34" s="0" t="s">
        <v>32</v>
      </c>
      <c r="O34" s="0" t="s">
        <v>32</v>
      </c>
      <c r="P34" s="0" t="s">
        <v>29</v>
      </c>
    </row>
    <row r="35" customFormat="false" ht="12.8" hidden="false" customHeight="false" outlineLevel="0" collapsed="false">
      <c r="A35" s="0" t="s">
        <v>34</v>
      </c>
      <c r="D35" s="0" t="s">
        <v>32</v>
      </c>
      <c r="E35" s="0" t="s">
        <v>32</v>
      </c>
      <c r="F35" s="0" t="s">
        <v>32</v>
      </c>
      <c r="G35" s="0" t="s">
        <v>32</v>
      </c>
      <c r="H35" s="0" t="s">
        <v>32</v>
      </c>
      <c r="I35" s="0" t="s">
        <v>32</v>
      </c>
      <c r="J35" s="0" t="s">
        <v>32</v>
      </c>
      <c r="K35" s="0" t="s">
        <v>32</v>
      </c>
      <c r="L35" s="0" t="s">
        <v>32</v>
      </c>
      <c r="M35" s="0" t="s">
        <v>32</v>
      </c>
      <c r="N35" s="0" t="s">
        <v>32</v>
      </c>
      <c r="O35" s="0" t="s">
        <v>32</v>
      </c>
      <c r="P35" s="0" t="s">
        <v>29</v>
      </c>
    </row>
    <row r="36" customFormat="false" ht="12.8" hidden="false" customHeight="false" outlineLevel="0" collapsed="false">
      <c r="A36" s="0" t="s">
        <v>35</v>
      </c>
      <c r="D36" s="0" t="s">
        <v>32</v>
      </c>
      <c r="E36" s="0" t="s">
        <v>32</v>
      </c>
      <c r="F36" s="0" t="s">
        <v>32</v>
      </c>
      <c r="G36" s="0" t="s">
        <v>32</v>
      </c>
      <c r="H36" s="0" t="s">
        <v>32</v>
      </c>
      <c r="I36" s="0" t="s">
        <v>32</v>
      </c>
      <c r="J36" s="0" t="s">
        <v>32</v>
      </c>
      <c r="K36" s="0" t="s">
        <v>32</v>
      </c>
      <c r="L36" s="0" t="s">
        <v>32</v>
      </c>
      <c r="M36" s="0" t="s">
        <v>32</v>
      </c>
      <c r="N36" s="0" t="s">
        <v>32</v>
      </c>
      <c r="O36" s="0" t="s">
        <v>32</v>
      </c>
      <c r="P36" s="0" t="s">
        <v>29</v>
      </c>
    </row>
    <row r="37" customFormat="false" ht="12.8" hidden="false" customHeight="false" outlineLevel="0" collapsed="false">
      <c r="A37" s="0" t="s">
        <v>36</v>
      </c>
      <c r="D37" s="0" t="s">
        <v>32</v>
      </c>
      <c r="E37" s="0" t="s">
        <v>32</v>
      </c>
      <c r="F37" s="0" t="s">
        <v>32</v>
      </c>
      <c r="G37" s="0" t="s">
        <v>32</v>
      </c>
      <c r="H37" s="0" t="s">
        <v>32</v>
      </c>
      <c r="I37" s="0" t="s">
        <v>32</v>
      </c>
      <c r="J37" s="0" t="s">
        <v>32</v>
      </c>
      <c r="K37" s="0" t="s">
        <v>32</v>
      </c>
      <c r="L37" s="0" t="s">
        <v>32</v>
      </c>
      <c r="M37" s="0" t="s">
        <v>32</v>
      </c>
      <c r="N37" s="0" t="s">
        <v>32</v>
      </c>
      <c r="O37" s="0" t="s">
        <v>32</v>
      </c>
      <c r="P37" s="0" t="s">
        <v>29</v>
      </c>
    </row>
    <row r="38" customFormat="false" ht="12.8" hidden="false" customHeight="false" outlineLevel="0" collapsed="false">
      <c r="A38" s="0" t="s">
        <v>37</v>
      </c>
      <c r="D38" s="0" t="s">
        <v>32</v>
      </c>
      <c r="E38" s="0" t="s">
        <v>32</v>
      </c>
      <c r="F38" s="0" t="s">
        <v>32</v>
      </c>
      <c r="G38" s="0" t="s">
        <v>32</v>
      </c>
      <c r="H38" s="0" t="s">
        <v>32</v>
      </c>
      <c r="I38" s="0" t="s">
        <v>32</v>
      </c>
      <c r="J38" s="0" t="s">
        <v>32</v>
      </c>
      <c r="K38" s="0" t="s">
        <v>32</v>
      </c>
      <c r="L38" s="0" t="s">
        <v>32</v>
      </c>
      <c r="M38" s="0" t="s">
        <v>32</v>
      </c>
      <c r="N38" s="0" t="s">
        <v>32</v>
      </c>
      <c r="O38" s="0" t="s">
        <v>32</v>
      </c>
      <c r="P38" s="0" t="s">
        <v>29</v>
      </c>
    </row>
    <row r="39" customFormat="false" ht="12.8" hidden="false" customHeight="false" outlineLevel="0" collapsed="false">
      <c r="A39" s="0" t="s">
        <v>38</v>
      </c>
      <c r="D39" s="0" t="s">
        <v>32</v>
      </c>
      <c r="E39" s="0" t="s">
        <v>32</v>
      </c>
      <c r="F39" s="0" t="s">
        <v>32</v>
      </c>
      <c r="G39" s="0" t="s">
        <v>32</v>
      </c>
      <c r="H39" s="0" t="s">
        <v>32</v>
      </c>
      <c r="I39" s="0" t="s">
        <v>32</v>
      </c>
      <c r="J39" s="0" t="s">
        <v>32</v>
      </c>
      <c r="K39" s="0" t="s">
        <v>32</v>
      </c>
      <c r="L39" s="0" t="s">
        <v>32</v>
      </c>
      <c r="M39" s="0" t="s">
        <v>32</v>
      </c>
      <c r="N39" s="0" t="s">
        <v>32</v>
      </c>
      <c r="O39" s="0" t="s">
        <v>32</v>
      </c>
      <c r="P39" s="0" t="s">
        <v>29</v>
      </c>
    </row>
    <row r="40" customFormat="false" ht="12.8" hidden="false" customHeight="false" outlineLevel="0" collapsed="false">
      <c r="A40" s="0" t="s">
        <v>39</v>
      </c>
      <c r="D40" s="0" t="s">
        <v>32</v>
      </c>
      <c r="E40" s="0" t="s">
        <v>32</v>
      </c>
      <c r="F40" s="0" t="s">
        <v>32</v>
      </c>
      <c r="G40" s="0" t="s">
        <v>32</v>
      </c>
      <c r="H40" s="0" t="s">
        <v>32</v>
      </c>
      <c r="I40" s="0" t="s">
        <v>32</v>
      </c>
      <c r="J40" s="0" t="s">
        <v>32</v>
      </c>
      <c r="K40" s="0" t="s">
        <v>32</v>
      </c>
      <c r="L40" s="0" t="s">
        <v>32</v>
      </c>
      <c r="M40" s="0" t="s">
        <v>32</v>
      </c>
      <c r="N40" s="0" t="s">
        <v>32</v>
      </c>
      <c r="O40" s="0" t="s">
        <v>32</v>
      </c>
      <c r="P40" s="0" t="s">
        <v>29</v>
      </c>
    </row>
    <row r="42" customFormat="false" ht="12.8" hidden="false" customHeight="false" outlineLevel="0" collapsed="false">
      <c r="A42" s="0" t="s">
        <v>40</v>
      </c>
    </row>
    <row r="43" customFormat="false" ht="12.8" hidden="false" customHeight="false" outlineLevel="0" collapsed="false">
      <c r="A43" s="0" t="s">
        <v>41</v>
      </c>
    </row>
    <row r="44" customFormat="false" ht="12.8" hidden="false" customHeight="false" outlineLevel="0" collapsed="false">
      <c r="D44" s="0" t="n">
        <v>1</v>
      </c>
      <c r="E44" s="0" t="n">
        <v>2</v>
      </c>
      <c r="F44" s="0" t="n">
        <v>3</v>
      </c>
      <c r="G44" s="0" t="n">
        <v>4</v>
      </c>
      <c r="H44" s="0" t="n">
        <v>5</v>
      </c>
      <c r="I44" s="0" t="n">
        <v>6</v>
      </c>
      <c r="J44" s="0" t="n">
        <v>7</v>
      </c>
      <c r="K44" s="0" t="n">
        <v>8</v>
      </c>
      <c r="L44" s="0" t="n">
        <v>9</v>
      </c>
      <c r="M44" s="0" t="n">
        <v>10</v>
      </c>
      <c r="N44" s="0" t="n">
        <v>11</v>
      </c>
      <c r="O44" s="0" t="n">
        <v>12</v>
      </c>
    </row>
    <row r="45" customFormat="false" ht="35.95" hidden="false" customHeight="false" outlineLevel="0" collapsed="false">
      <c r="A45" s="0" t="s">
        <v>42</v>
      </c>
      <c r="B45" s="1" t="s">
        <v>43</v>
      </c>
      <c r="C45" s="0" t="s">
        <v>44</v>
      </c>
      <c r="D45" s="2" t="s">
        <v>45</v>
      </c>
      <c r="E45" s="2" t="s">
        <v>46</v>
      </c>
      <c r="F45" s="2" t="s">
        <v>47</v>
      </c>
      <c r="G45" s="2" t="s">
        <v>48</v>
      </c>
      <c r="H45" s="2" t="s">
        <v>48</v>
      </c>
      <c r="I45" s="2" t="s">
        <v>49</v>
      </c>
      <c r="J45" s="2" t="s">
        <v>49</v>
      </c>
      <c r="K45" s="2" t="s">
        <v>50</v>
      </c>
      <c r="L45" s="2" t="s">
        <v>51</v>
      </c>
      <c r="M45" s="2" t="s">
        <v>52</v>
      </c>
      <c r="N45" s="2" t="s">
        <v>52</v>
      </c>
      <c r="O45" s="2" t="s">
        <v>45</v>
      </c>
    </row>
    <row r="46" customFormat="false" ht="12.8" hidden="false" customHeight="false" outlineLevel="0" collapsed="false">
      <c r="A46" s="0" t="s">
        <v>31</v>
      </c>
      <c r="B46" s="0" t="n">
        <v>10</v>
      </c>
      <c r="C46" s="3" t="n">
        <v>0.1</v>
      </c>
      <c r="D46" s="0" t="n">
        <v>0.349</v>
      </c>
      <c r="E46" s="0" t="n">
        <v>0.214</v>
      </c>
      <c r="F46" s="0" t="n">
        <v>0.324</v>
      </c>
      <c r="G46" s="0" t="n">
        <v>1.884</v>
      </c>
      <c r="H46" s="0" t="n">
        <v>1.942</v>
      </c>
      <c r="I46" s="0" t="n">
        <v>1.919</v>
      </c>
      <c r="J46" s="0" t="n">
        <v>1.912</v>
      </c>
      <c r="K46" s="0" t="n">
        <v>1.966</v>
      </c>
      <c r="L46" s="0" t="n">
        <v>1.942</v>
      </c>
      <c r="M46" s="0" t="n">
        <v>1.909</v>
      </c>
      <c r="N46" s="0" t="n">
        <v>1.872</v>
      </c>
      <c r="O46" s="0" t="n">
        <v>2.836</v>
      </c>
    </row>
    <row r="47" customFormat="false" ht="12.8" hidden="false" customHeight="false" outlineLevel="0" collapsed="false">
      <c r="A47" s="0" t="s">
        <v>33</v>
      </c>
      <c r="B47" s="0" t="n">
        <v>39</v>
      </c>
      <c r="C47" s="3" t="n">
        <v>0.025</v>
      </c>
      <c r="D47" s="0" t="n">
        <v>0.336</v>
      </c>
      <c r="E47" s="0" t="n">
        <v>0.655</v>
      </c>
      <c r="F47" s="0" t="n">
        <v>0.707</v>
      </c>
      <c r="G47" s="0" t="n">
        <v>1.658</v>
      </c>
      <c r="H47" s="0" t="n">
        <v>1.671</v>
      </c>
      <c r="I47" s="0" t="n">
        <v>1.651</v>
      </c>
      <c r="J47" s="0" t="n">
        <v>1.671</v>
      </c>
      <c r="K47" s="0" t="n">
        <v>1.636</v>
      </c>
      <c r="L47" s="0" t="n">
        <v>1.644</v>
      </c>
      <c r="M47" s="0" t="n">
        <v>1.742</v>
      </c>
      <c r="N47" s="0" t="n">
        <v>1.694</v>
      </c>
      <c r="O47" s="0" t="n">
        <v>2.709</v>
      </c>
    </row>
    <row r="48" customFormat="false" ht="12.8" hidden="false" customHeight="false" outlineLevel="0" collapsed="false">
      <c r="A48" s="0" t="s">
        <v>34</v>
      </c>
      <c r="B48" s="0" t="n">
        <v>149</v>
      </c>
      <c r="C48" s="3" t="n">
        <v>0.00625</v>
      </c>
      <c r="D48" s="0" t="n">
        <v>0.564</v>
      </c>
      <c r="E48" s="0" t="n">
        <v>1.258</v>
      </c>
      <c r="F48" s="0" t="n">
        <v>1.34</v>
      </c>
      <c r="G48" s="0" t="n">
        <v>1.657</v>
      </c>
      <c r="H48" s="0" t="n">
        <v>1.665</v>
      </c>
      <c r="I48" s="0" t="n">
        <v>1.622</v>
      </c>
      <c r="J48" s="0" t="n">
        <v>1.715</v>
      </c>
      <c r="K48" s="0" t="n">
        <v>1.61</v>
      </c>
      <c r="L48" s="0" t="n">
        <v>1.624</v>
      </c>
      <c r="M48" s="0" t="n">
        <v>1.588</v>
      </c>
      <c r="N48" s="0" t="n">
        <v>1.704</v>
      </c>
      <c r="O48" s="0" t="n">
        <v>2.526</v>
      </c>
    </row>
    <row r="49" customFormat="false" ht="12.8" hidden="false" customHeight="false" outlineLevel="0" collapsed="false">
      <c r="A49" s="0" t="s">
        <v>35</v>
      </c>
      <c r="B49" s="0" t="n">
        <v>574</v>
      </c>
      <c r="C49" s="3" t="n">
        <v>0.0015625</v>
      </c>
      <c r="D49" s="0" t="n">
        <v>0.597</v>
      </c>
      <c r="E49" s="0" t="n">
        <v>1.737</v>
      </c>
      <c r="F49" s="0" t="n">
        <v>1.64</v>
      </c>
      <c r="G49" s="0" t="n">
        <v>1.61</v>
      </c>
      <c r="H49" s="0" t="n">
        <v>1.687</v>
      </c>
      <c r="I49" s="0" t="n">
        <v>1.622</v>
      </c>
      <c r="J49" s="0" t="n">
        <v>1.74</v>
      </c>
      <c r="K49" s="0" t="n">
        <v>1.648</v>
      </c>
      <c r="L49" s="0" t="n">
        <v>1.647</v>
      </c>
      <c r="M49" s="0" t="n">
        <v>1.565</v>
      </c>
      <c r="N49" s="0" t="n">
        <v>1.666</v>
      </c>
      <c r="O49" s="0" t="n">
        <v>1.728</v>
      </c>
    </row>
    <row r="50" customFormat="false" ht="12.8" hidden="false" customHeight="false" outlineLevel="0" collapsed="false">
      <c r="A50" s="0" t="s">
        <v>36</v>
      </c>
      <c r="B50" s="0" t="n">
        <v>2213</v>
      </c>
      <c r="C50" s="3" t="n">
        <v>0.000390625</v>
      </c>
      <c r="D50" s="0" t="n">
        <v>0.333</v>
      </c>
      <c r="E50" s="0" t="n">
        <v>1.735</v>
      </c>
      <c r="F50" s="0" t="n">
        <v>1.651</v>
      </c>
      <c r="G50" s="0" t="n">
        <v>1.863</v>
      </c>
      <c r="H50" s="0" t="n">
        <v>1.662</v>
      </c>
      <c r="I50" s="0" t="n">
        <v>1.754</v>
      </c>
      <c r="J50" s="0" t="n">
        <v>1.677</v>
      </c>
      <c r="K50" s="0" t="n">
        <v>1.738</v>
      </c>
      <c r="L50" s="0" t="n">
        <v>1.735</v>
      </c>
      <c r="M50" s="0" t="n">
        <v>1.558</v>
      </c>
      <c r="N50" s="0" t="n">
        <v>1.749</v>
      </c>
      <c r="O50" s="0" t="n">
        <v>0.961</v>
      </c>
    </row>
    <row r="51" customFormat="false" ht="12.8" hidden="false" customHeight="false" outlineLevel="0" collapsed="false">
      <c r="A51" s="0" t="s">
        <v>37</v>
      </c>
      <c r="B51" s="0" t="n">
        <v>8537</v>
      </c>
      <c r="C51" s="3" t="n">
        <v>9.765625E-005</v>
      </c>
      <c r="D51" s="0" t="n">
        <v>0.226</v>
      </c>
      <c r="E51" s="0" t="n">
        <v>1.808</v>
      </c>
      <c r="F51" s="0" t="n">
        <v>1.81</v>
      </c>
      <c r="G51" s="0" t="n">
        <v>1.767</v>
      </c>
      <c r="H51" s="0" t="n">
        <v>1.754</v>
      </c>
      <c r="I51" s="0" t="n">
        <v>1.656</v>
      </c>
      <c r="J51" s="0" t="n">
        <v>1.696</v>
      </c>
      <c r="K51" s="0" t="n">
        <v>1.63</v>
      </c>
      <c r="L51" s="0" t="n">
        <v>1.714</v>
      </c>
      <c r="M51" s="0" t="n">
        <v>1.758</v>
      </c>
      <c r="N51" s="0" t="n">
        <v>1.609</v>
      </c>
      <c r="O51" s="0" t="n">
        <v>0.607</v>
      </c>
    </row>
    <row r="52" customFormat="false" ht="12.8" hidden="false" customHeight="false" outlineLevel="0" collapsed="false">
      <c r="A52" s="0" t="s">
        <v>38</v>
      </c>
      <c r="B52" s="0" t="n">
        <v>32930</v>
      </c>
      <c r="C52" s="3" t="n">
        <v>2.44140625E-005</v>
      </c>
      <c r="D52" s="0" t="n">
        <v>0.153</v>
      </c>
      <c r="E52" s="0" t="n">
        <v>1.812</v>
      </c>
      <c r="F52" s="0" t="n">
        <v>1.857</v>
      </c>
      <c r="G52" s="0" t="n">
        <v>1.932</v>
      </c>
      <c r="H52" s="0" t="n">
        <v>1.767</v>
      </c>
      <c r="I52" s="0" t="n">
        <v>1.698</v>
      </c>
      <c r="J52" s="0" t="n">
        <v>1.736</v>
      </c>
      <c r="K52" s="0" t="n">
        <v>1.662</v>
      </c>
      <c r="L52" s="0" t="n">
        <v>1.785</v>
      </c>
      <c r="M52" s="0" t="n">
        <v>1.676</v>
      </c>
      <c r="N52" s="0" t="n">
        <v>1.743</v>
      </c>
      <c r="O52" s="0" t="n">
        <v>0.281</v>
      </c>
    </row>
    <row r="53" customFormat="false" ht="12.8" hidden="false" customHeight="false" outlineLevel="0" collapsed="false">
      <c r="A53" s="0" t="s">
        <v>39</v>
      </c>
      <c r="B53" s="0" t="n">
        <v>127016</v>
      </c>
      <c r="C53" s="3" t="n">
        <v>6.103515625E-006</v>
      </c>
      <c r="D53" s="0" t="n">
        <v>0.122</v>
      </c>
      <c r="E53" s="0" t="n">
        <v>1.9</v>
      </c>
      <c r="F53" s="0" t="n">
        <v>1.948</v>
      </c>
      <c r="G53" s="0" t="n">
        <v>2.445</v>
      </c>
      <c r="H53" s="0" t="n">
        <v>2.194</v>
      </c>
      <c r="I53" s="0" t="n">
        <v>1.963</v>
      </c>
      <c r="J53" s="0" t="n">
        <v>1.916</v>
      </c>
      <c r="K53" s="0" t="n">
        <v>2.338</v>
      </c>
      <c r="L53" s="0" t="n">
        <v>2.52</v>
      </c>
      <c r="M53" s="0" t="n">
        <v>2.228</v>
      </c>
      <c r="N53" s="0" t="n">
        <v>2.239</v>
      </c>
      <c r="O53" s="0" t="n">
        <v>0.22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996</TotalTime>
  <Application>LibreOffice/7.0.4.2$Linux_X86_64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2021-03-04T15:40:49Z</dcterms:modified>
  <cp:revision>17</cp:revision>
  <dc:subject/>
  <dc:title/>
</cp:coreProperties>
</file>