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Z:\PSchulze\Arbeit\Akademie\Archiv_ab_2015\"/>
    </mc:Choice>
  </mc:AlternateContent>
  <xr:revisionPtr revIDLastSave="0" documentId="13_ncr:1_{A61791D9-E70A-467C-BECC-0C6652FA93AA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FT" sheetId="1" r:id="rId1"/>
    <sheet name="EE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</sheets>
  <definedNames>
    <definedName name="EE">EE!$C$3:$D$102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4" l="1"/>
  <c r="B2" i="14" s="1"/>
  <c r="G2" i="14" s="1"/>
  <c r="A13" i="14"/>
  <c r="A16" i="14" s="1"/>
  <c r="A19" i="14" s="1"/>
  <c r="A4" i="14"/>
  <c r="A7" i="14" s="1"/>
  <c r="A10" i="14" s="1"/>
  <c r="F1" i="14"/>
  <c r="D1" i="14"/>
  <c r="D24" i="14" s="1"/>
  <c r="B25" i="13"/>
  <c r="B2" i="13"/>
  <c r="G2" i="13" s="1"/>
  <c r="D1" i="13"/>
  <c r="F1" i="13" s="1"/>
  <c r="B25" i="12"/>
  <c r="B48" i="12" s="1"/>
  <c r="B2" i="12"/>
  <c r="G2" i="12" s="1"/>
  <c r="D1" i="12"/>
  <c r="D24" i="12" s="1"/>
  <c r="B48" i="11"/>
  <c r="G25" i="11"/>
  <c r="B25" i="11"/>
  <c r="F24" i="11"/>
  <c r="B2" i="11"/>
  <c r="G2" i="11" s="1"/>
  <c r="D1" i="11"/>
  <c r="D24" i="11" s="1"/>
  <c r="D47" i="11" s="1"/>
  <c r="G25" i="10"/>
  <c r="B25" i="10"/>
  <c r="B48" i="10" s="1"/>
  <c r="D24" i="10"/>
  <c r="F24" i="10" s="1"/>
  <c r="B2" i="10"/>
  <c r="G2" i="10" s="1"/>
  <c r="F1" i="10"/>
  <c r="D1" i="10"/>
  <c r="B25" i="9"/>
  <c r="B48" i="9" s="1"/>
  <c r="D24" i="9"/>
  <c r="B2" i="9"/>
  <c r="G2" i="9" s="1"/>
  <c r="F1" i="9"/>
  <c r="D1" i="9"/>
  <c r="B48" i="8"/>
  <c r="B71" i="8" s="1"/>
  <c r="G71" i="8" s="1"/>
  <c r="G25" i="8"/>
  <c r="B25" i="8"/>
  <c r="G2" i="8"/>
  <c r="B2" i="8"/>
  <c r="D1" i="8"/>
  <c r="G25" i="7"/>
  <c r="B25" i="7"/>
  <c r="B2" i="7" s="1"/>
  <c r="G2" i="7" s="1"/>
  <c r="D1" i="7"/>
  <c r="D24" i="7" s="1"/>
  <c r="B25" i="6"/>
  <c r="B48" i="6" s="1"/>
  <c r="D24" i="6"/>
  <c r="B2" i="6"/>
  <c r="G2" i="6" s="1"/>
  <c r="F1" i="6"/>
  <c r="D1" i="6"/>
  <c r="B48" i="5"/>
  <c r="G25" i="5"/>
  <c r="B25" i="5"/>
  <c r="A4" i="5"/>
  <c r="A7" i="5" s="1"/>
  <c r="A10" i="5" s="1"/>
  <c r="A13" i="5" s="1"/>
  <c r="A16" i="5" s="1"/>
  <c r="A19" i="5" s="1"/>
  <c r="B2" i="5"/>
  <c r="G2" i="5" s="1"/>
  <c r="F1" i="5"/>
  <c r="D1" i="5"/>
  <c r="D24" i="5" s="1"/>
  <c r="B48" i="4"/>
  <c r="G25" i="4"/>
  <c r="B25" i="4"/>
  <c r="D24" i="4"/>
  <c r="F24" i="4" s="1"/>
  <c r="A4" i="4"/>
  <c r="A7" i="4" s="1"/>
  <c r="A10" i="4" s="1"/>
  <c r="A13" i="4" s="1"/>
  <c r="A16" i="4" s="1"/>
  <c r="A19" i="4" s="1"/>
  <c r="B2" i="4"/>
  <c r="G2" i="4" s="1"/>
  <c r="F1" i="4"/>
  <c r="D1" i="4"/>
  <c r="G70" i="3"/>
  <c r="B73" i="3" s="1"/>
  <c r="D70" i="3"/>
  <c r="F70" i="3" s="1"/>
  <c r="G48" i="3"/>
  <c r="B48" i="3"/>
  <c r="B71" i="3" s="1"/>
  <c r="G71" i="3" s="1"/>
  <c r="F47" i="3"/>
  <c r="D47" i="3"/>
  <c r="A30" i="3"/>
  <c r="A33" i="3" s="1"/>
  <c r="A36" i="3" s="1"/>
  <c r="A39" i="3" s="1"/>
  <c r="A42" i="3" s="1"/>
  <c r="A27" i="3"/>
  <c r="G25" i="3"/>
  <c r="G24" i="3"/>
  <c r="F24" i="3"/>
  <c r="F4" i="3"/>
  <c r="G2" i="3"/>
  <c r="B2" i="3"/>
  <c r="G1" i="3"/>
  <c r="H4" i="3" s="1"/>
  <c r="F1" i="3"/>
  <c r="E4" i="3" s="1"/>
  <c r="D1" i="3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6" i="2"/>
  <c r="C35" i="2"/>
  <c r="C33" i="2"/>
  <c r="C31" i="2"/>
  <c r="C30" i="2"/>
  <c r="C29" i="2"/>
  <c r="C28" i="2"/>
  <c r="C27" i="2"/>
  <c r="C26" i="2"/>
  <c r="C25" i="2"/>
  <c r="C24" i="2"/>
  <c r="C23" i="2"/>
  <c r="C22" i="2"/>
  <c r="C20" i="2"/>
  <c r="C19" i="2"/>
  <c r="C18" i="2"/>
  <c r="C16" i="2"/>
  <c r="C12" i="2"/>
  <c r="C10" i="2"/>
  <c r="C9" i="2"/>
  <c r="C3" i="2"/>
  <c r="C21" i="1"/>
  <c r="C20" i="1"/>
  <c r="C16" i="1"/>
  <c r="C15" i="1"/>
  <c r="C13" i="1"/>
  <c r="C12" i="1"/>
  <c r="C8" i="1"/>
  <c r="C7" i="1"/>
  <c r="C5" i="1"/>
  <c r="C4" i="1"/>
  <c r="J1" i="1"/>
  <c r="C19" i="1" s="1"/>
  <c r="B7" i="3" l="1"/>
  <c r="A27" i="4"/>
  <c r="A30" i="4" s="1"/>
  <c r="A33" i="4" s="1"/>
  <c r="A36" i="4" s="1"/>
  <c r="A39" i="4" s="1"/>
  <c r="A42" i="4" s="1"/>
  <c r="G24" i="4"/>
  <c r="B27" i="4" s="1"/>
  <c r="D27" i="4"/>
  <c r="E27" i="4"/>
  <c r="F27" i="4" s="1"/>
  <c r="D47" i="4"/>
  <c r="D47" i="6"/>
  <c r="F24" i="6"/>
  <c r="C6" i="1"/>
  <c r="C14" i="1"/>
  <c r="G4" i="3"/>
  <c r="H27" i="3"/>
  <c r="C4" i="4"/>
  <c r="B71" i="4"/>
  <c r="G71" i="4" s="1"/>
  <c r="G48" i="4"/>
  <c r="B71" i="6"/>
  <c r="G71" i="6" s="1"/>
  <c r="G48" i="6"/>
  <c r="A4" i="3"/>
  <c r="A7" i="3" s="1"/>
  <c r="A10" i="3" s="1"/>
  <c r="A13" i="3" s="1"/>
  <c r="A16" i="3" s="1"/>
  <c r="A19" i="3" s="1"/>
  <c r="B27" i="3"/>
  <c r="D50" i="3"/>
  <c r="B50" i="3"/>
  <c r="A50" i="3"/>
  <c r="A53" i="3" s="1"/>
  <c r="A56" i="3" s="1"/>
  <c r="A59" i="3" s="1"/>
  <c r="A62" i="3" s="1"/>
  <c r="A65" i="3" s="1"/>
  <c r="G47" i="3"/>
  <c r="D73" i="3"/>
  <c r="E73" i="3" s="1"/>
  <c r="C9" i="1"/>
  <c r="C17" i="1"/>
  <c r="B4" i="3"/>
  <c r="C27" i="3"/>
  <c r="C10" i="1"/>
  <c r="C4" i="3"/>
  <c r="H4" i="4"/>
  <c r="D4" i="4"/>
  <c r="C18" i="1"/>
  <c r="C3" i="1"/>
  <c r="D1" i="2" s="1"/>
  <c r="C11" i="1"/>
  <c r="D4" i="3"/>
  <c r="G1" i="4"/>
  <c r="E4" i="4" s="1"/>
  <c r="E50" i="3"/>
  <c r="F50" i="3" s="1"/>
  <c r="C73" i="3"/>
  <c r="A73" i="3"/>
  <c r="A76" i="3" s="1"/>
  <c r="A79" i="3" s="1"/>
  <c r="A82" i="3" s="1"/>
  <c r="A85" i="3" s="1"/>
  <c r="A88" i="3" s="1"/>
  <c r="H4" i="5"/>
  <c r="B71" i="5"/>
  <c r="G71" i="5" s="1"/>
  <c r="G48" i="5"/>
  <c r="C4" i="5"/>
  <c r="D47" i="5"/>
  <c r="F24" i="5"/>
  <c r="D4" i="5"/>
  <c r="D4" i="6"/>
  <c r="A4" i="6"/>
  <c r="A7" i="6" s="1"/>
  <c r="A10" i="6" s="1"/>
  <c r="A13" i="6" s="1"/>
  <c r="A16" i="6" s="1"/>
  <c r="A19" i="6" s="1"/>
  <c r="G1" i="6"/>
  <c r="E4" i="6" s="1"/>
  <c r="G1" i="5"/>
  <c r="G25" i="6"/>
  <c r="D47" i="7"/>
  <c r="F24" i="7"/>
  <c r="B48" i="7"/>
  <c r="D24" i="8"/>
  <c r="F1" i="8"/>
  <c r="A4" i="9"/>
  <c r="A7" i="9" s="1"/>
  <c r="A10" i="9" s="1"/>
  <c r="A13" i="9" s="1"/>
  <c r="A16" i="9" s="1"/>
  <c r="A19" i="9" s="1"/>
  <c r="G1" i="9"/>
  <c r="C4" i="9" s="1"/>
  <c r="C4" i="10"/>
  <c r="A4" i="10"/>
  <c r="A7" i="10" s="1"/>
  <c r="A10" i="10" s="1"/>
  <c r="A13" i="10" s="1"/>
  <c r="A16" i="10" s="1"/>
  <c r="A19" i="10" s="1"/>
  <c r="G4" i="10"/>
  <c r="F4" i="10"/>
  <c r="E4" i="10"/>
  <c r="G1" i="10"/>
  <c r="D4" i="10" s="1"/>
  <c r="D70" i="11"/>
  <c r="F70" i="11" s="1"/>
  <c r="F47" i="11"/>
  <c r="D47" i="12"/>
  <c r="F24" i="12"/>
  <c r="E4" i="9"/>
  <c r="D47" i="9"/>
  <c r="F24" i="9"/>
  <c r="F1" i="7"/>
  <c r="C27" i="10"/>
  <c r="A27" i="10"/>
  <c r="A30" i="10" s="1"/>
  <c r="A33" i="10" s="1"/>
  <c r="A36" i="10" s="1"/>
  <c r="A39" i="10" s="1"/>
  <c r="A42" i="10" s="1"/>
  <c r="G24" i="10"/>
  <c r="B27" i="10" s="1"/>
  <c r="G48" i="8"/>
  <c r="G48" i="9"/>
  <c r="B71" i="9"/>
  <c r="G71" i="9" s="1"/>
  <c r="G48" i="10"/>
  <c r="B71" i="10"/>
  <c r="G71" i="10" s="1"/>
  <c r="D47" i="10"/>
  <c r="A27" i="11"/>
  <c r="A30" i="11" s="1"/>
  <c r="A33" i="11" s="1"/>
  <c r="A36" i="11" s="1"/>
  <c r="A39" i="11" s="1"/>
  <c r="A42" i="11" s="1"/>
  <c r="F27" i="11"/>
  <c r="G27" i="11" s="1"/>
  <c r="G24" i="11"/>
  <c r="B27" i="11" s="1"/>
  <c r="G25" i="9"/>
  <c r="B71" i="11"/>
  <c r="G71" i="11" s="1"/>
  <c r="G48" i="11"/>
  <c r="F1" i="12"/>
  <c r="G4" i="13"/>
  <c r="B71" i="12"/>
  <c r="G71" i="12" s="1"/>
  <c r="G48" i="12"/>
  <c r="F1" i="11"/>
  <c r="D4" i="13"/>
  <c r="G25" i="12"/>
  <c r="D24" i="13"/>
  <c r="B48" i="13"/>
  <c r="G25" i="13"/>
  <c r="F4" i="13"/>
  <c r="G1" i="13"/>
  <c r="E4" i="13" s="1"/>
  <c r="C4" i="13"/>
  <c r="A4" i="13"/>
  <c r="A7" i="13" s="1"/>
  <c r="A10" i="13" s="1"/>
  <c r="A13" i="13" s="1"/>
  <c r="A16" i="13" s="1"/>
  <c r="A19" i="13" s="1"/>
  <c r="H4" i="13"/>
  <c r="D47" i="14"/>
  <c r="F24" i="14"/>
  <c r="G25" i="14"/>
  <c r="G4" i="14"/>
  <c r="B48" i="14"/>
  <c r="D4" i="14"/>
  <c r="E4" i="14"/>
  <c r="G1" i="14"/>
  <c r="F4" i="14"/>
  <c r="F51" i="3" l="1"/>
  <c r="G50" i="3"/>
  <c r="B28" i="11"/>
  <c r="C27" i="11"/>
  <c r="F28" i="4"/>
  <c r="G27" i="4"/>
  <c r="G28" i="11"/>
  <c r="H27" i="11"/>
  <c r="B28" i="10"/>
  <c r="E74" i="3"/>
  <c r="F73" i="3"/>
  <c r="B28" i="4"/>
  <c r="C27" i="4"/>
  <c r="C5" i="9"/>
  <c r="E5" i="13"/>
  <c r="D5" i="10"/>
  <c r="F5" i="10"/>
  <c r="C5" i="5"/>
  <c r="D70" i="4"/>
  <c r="F70" i="4" s="1"/>
  <c r="F47" i="4"/>
  <c r="G48" i="14"/>
  <c r="B71" i="14"/>
  <c r="G71" i="14" s="1"/>
  <c r="D70" i="10"/>
  <c r="F70" i="10" s="1"/>
  <c r="F47" i="10"/>
  <c r="D70" i="9"/>
  <c r="F70" i="9" s="1"/>
  <c r="F47" i="9"/>
  <c r="E5" i="10"/>
  <c r="D4" i="9"/>
  <c r="H4" i="6"/>
  <c r="D70" i="5"/>
  <c r="F70" i="5" s="1"/>
  <c r="F47" i="5"/>
  <c r="C74" i="3"/>
  <c r="C40" i="2"/>
  <c r="C32" i="2"/>
  <c r="C8" i="2"/>
  <c r="C47" i="2"/>
  <c r="C39" i="2"/>
  <c r="C15" i="2"/>
  <c r="C7" i="2"/>
  <c r="C14" i="2"/>
  <c r="C38" i="2"/>
  <c r="C6" i="2"/>
  <c r="C45" i="2"/>
  <c r="C37" i="2"/>
  <c r="C21" i="2"/>
  <c r="C13" i="2"/>
  <c r="C5" i="2"/>
  <c r="C44" i="2"/>
  <c r="C4" i="2"/>
  <c r="B29" i="10" s="1"/>
  <c r="C36" i="2"/>
  <c r="C42" i="2"/>
  <c r="C34" i="2"/>
  <c r="D6" i="10" s="1"/>
  <c r="C43" i="2"/>
  <c r="C41" i="2"/>
  <c r="C17" i="2"/>
  <c r="C11" i="2"/>
  <c r="D70" i="6"/>
  <c r="F70" i="6" s="1"/>
  <c r="F47" i="6"/>
  <c r="F27" i="14"/>
  <c r="G24" i="14"/>
  <c r="B27" i="14" s="1"/>
  <c r="G27" i="14"/>
  <c r="H27" i="14" s="1"/>
  <c r="A27" i="14"/>
  <c r="A30" i="14" s="1"/>
  <c r="A33" i="14" s="1"/>
  <c r="A36" i="14" s="1"/>
  <c r="A39" i="14" s="1"/>
  <c r="A42" i="14" s="1"/>
  <c r="E5" i="9"/>
  <c r="B27" i="12"/>
  <c r="A27" i="12"/>
  <c r="A30" i="12" s="1"/>
  <c r="A33" i="12" s="1"/>
  <c r="A36" i="12" s="1"/>
  <c r="A39" i="12" s="1"/>
  <c r="A42" i="12" s="1"/>
  <c r="H27" i="12"/>
  <c r="G24" i="12"/>
  <c r="G5" i="10"/>
  <c r="F4" i="9"/>
  <c r="B4" i="6"/>
  <c r="G5" i="13"/>
  <c r="G6" i="13"/>
  <c r="G24" i="7"/>
  <c r="C27" i="7"/>
  <c r="D27" i="7" s="1"/>
  <c r="B27" i="7"/>
  <c r="A27" i="7"/>
  <c r="A30" i="7" s="1"/>
  <c r="A33" i="7" s="1"/>
  <c r="A36" i="7" s="1"/>
  <c r="A39" i="7" s="1"/>
  <c r="A42" i="7" s="1"/>
  <c r="G4" i="6"/>
  <c r="D5" i="4"/>
  <c r="B5" i="3"/>
  <c r="B51" i="3"/>
  <c r="B52" i="3"/>
  <c r="C5" i="4"/>
  <c r="B4" i="14"/>
  <c r="C4" i="14"/>
  <c r="H4" i="14"/>
  <c r="B7" i="13"/>
  <c r="H5" i="13"/>
  <c r="G48" i="13"/>
  <c r="B71" i="13"/>
  <c r="G71" i="13" s="1"/>
  <c r="C4" i="12"/>
  <c r="B4" i="12"/>
  <c r="A4" i="12"/>
  <c r="A7" i="12" s="1"/>
  <c r="A10" i="12" s="1"/>
  <c r="A13" i="12" s="1"/>
  <c r="A16" i="12" s="1"/>
  <c r="A19" i="12" s="1"/>
  <c r="H4" i="12"/>
  <c r="G4" i="12"/>
  <c r="F4" i="12"/>
  <c r="G1" i="12"/>
  <c r="E4" i="12"/>
  <c r="D4" i="12"/>
  <c r="D70" i="12"/>
  <c r="F70" i="12" s="1"/>
  <c r="F47" i="12"/>
  <c r="H4" i="10"/>
  <c r="H4" i="9"/>
  <c r="D70" i="7"/>
  <c r="F70" i="7" s="1"/>
  <c r="F47" i="7"/>
  <c r="C4" i="6"/>
  <c r="E5" i="4"/>
  <c r="G4" i="4"/>
  <c r="D51" i="3"/>
  <c r="H29" i="3"/>
  <c r="B30" i="3"/>
  <c r="H28" i="3"/>
  <c r="E5" i="3"/>
  <c r="E28" i="4"/>
  <c r="D70" i="14"/>
  <c r="F70" i="14" s="1"/>
  <c r="F47" i="14"/>
  <c r="F29" i="11"/>
  <c r="F28" i="11"/>
  <c r="E5" i="14"/>
  <c r="F24" i="13"/>
  <c r="D47" i="13"/>
  <c r="C28" i="10"/>
  <c r="D27" i="10"/>
  <c r="A50" i="11"/>
  <c r="A53" i="11" s="1"/>
  <c r="A56" i="11" s="1"/>
  <c r="A59" i="11" s="1"/>
  <c r="A62" i="11" s="1"/>
  <c r="A65" i="11" s="1"/>
  <c r="H50" i="11"/>
  <c r="G47" i="11"/>
  <c r="B50" i="11" s="1"/>
  <c r="D5" i="6"/>
  <c r="B7" i="5"/>
  <c r="H5" i="5"/>
  <c r="C50" i="3"/>
  <c r="B7" i="4"/>
  <c r="H5" i="4"/>
  <c r="B28" i="3"/>
  <c r="G5" i="3"/>
  <c r="D5" i="14"/>
  <c r="B4" i="13"/>
  <c r="G4" i="9"/>
  <c r="D73" i="11"/>
  <c r="B73" i="11"/>
  <c r="C73" i="11" s="1"/>
  <c r="A73" i="11"/>
  <c r="A76" i="11" s="1"/>
  <c r="A79" i="11" s="1"/>
  <c r="A82" i="11" s="1"/>
  <c r="A85" i="11" s="1"/>
  <c r="A88" i="11" s="1"/>
  <c r="E73" i="11"/>
  <c r="G70" i="11"/>
  <c r="B4" i="10"/>
  <c r="B4" i="9"/>
  <c r="G4" i="5"/>
  <c r="B4" i="5"/>
  <c r="E4" i="5"/>
  <c r="B4" i="4"/>
  <c r="F4" i="5"/>
  <c r="B74" i="3"/>
  <c r="F4" i="4"/>
  <c r="C28" i="3"/>
  <c r="F5" i="14"/>
  <c r="F6" i="14"/>
  <c r="D5" i="13"/>
  <c r="C4" i="8"/>
  <c r="B4" i="8"/>
  <c r="A4" i="8"/>
  <c r="A7" i="8" s="1"/>
  <c r="A10" i="8" s="1"/>
  <c r="A13" i="8" s="1"/>
  <c r="A16" i="8" s="1"/>
  <c r="A19" i="8" s="1"/>
  <c r="H4" i="8"/>
  <c r="G4" i="8"/>
  <c r="E4" i="8"/>
  <c r="G1" i="8"/>
  <c r="F4" i="8"/>
  <c r="D4" i="8"/>
  <c r="D5" i="5"/>
  <c r="D5" i="3"/>
  <c r="D27" i="3"/>
  <c r="D74" i="3"/>
  <c r="H5" i="3"/>
  <c r="F5" i="13"/>
  <c r="G48" i="7"/>
  <c r="B71" i="7"/>
  <c r="G71" i="7" s="1"/>
  <c r="E51" i="3"/>
  <c r="C5" i="13"/>
  <c r="G4" i="7"/>
  <c r="F4" i="7"/>
  <c r="G1" i="7"/>
  <c r="E4" i="7" s="1"/>
  <c r="D4" i="7"/>
  <c r="A4" i="7"/>
  <c r="A7" i="7" s="1"/>
  <c r="A10" i="7" s="1"/>
  <c r="A13" i="7" s="1"/>
  <c r="A16" i="7" s="1"/>
  <c r="A19" i="7" s="1"/>
  <c r="C5" i="10"/>
  <c r="E5" i="6"/>
  <c r="E6" i="6"/>
  <c r="G5" i="14"/>
  <c r="D4" i="11"/>
  <c r="C4" i="11"/>
  <c r="H4" i="11"/>
  <c r="G4" i="11"/>
  <c r="B4" i="11"/>
  <c r="A4" i="11"/>
  <c r="A7" i="11" s="1"/>
  <c r="A10" i="11" s="1"/>
  <c r="A13" i="11" s="1"/>
  <c r="A16" i="11" s="1"/>
  <c r="A19" i="11" s="1"/>
  <c r="G1" i="11"/>
  <c r="E4" i="11" s="1"/>
  <c r="A27" i="9"/>
  <c r="A30" i="9" s="1"/>
  <c r="A33" i="9" s="1"/>
  <c r="A36" i="9" s="1"/>
  <c r="A39" i="9" s="1"/>
  <c r="A42" i="9" s="1"/>
  <c r="H27" i="9"/>
  <c r="G27" i="9"/>
  <c r="G24" i="9"/>
  <c r="B27" i="9" s="1"/>
  <c r="D47" i="8"/>
  <c r="F24" i="8"/>
  <c r="F4" i="6"/>
  <c r="G24" i="5"/>
  <c r="D27" i="5"/>
  <c r="E27" i="5" s="1"/>
  <c r="A27" i="5"/>
  <c r="A30" i="5" s="1"/>
  <c r="A33" i="5" s="1"/>
  <c r="A36" i="5" s="1"/>
  <c r="A39" i="5" s="1"/>
  <c r="A42" i="5" s="1"/>
  <c r="B27" i="5"/>
  <c r="C5" i="3"/>
  <c r="B27" i="6"/>
  <c r="C27" i="6" s="1"/>
  <c r="A27" i="6"/>
  <c r="A30" i="6" s="1"/>
  <c r="A33" i="6" s="1"/>
  <c r="A36" i="6" s="1"/>
  <c r="A39" i="6" s="1"/>
  <c r="A42" i="6" s="1"/>
  <c r="H27" i="6"/>
  <c r="G27" i="6"/>
  <c r="G24" i="6"/>
  <c r="F5" i="3"/>
  <c r="D28" i="4"/>
  <c r="D29" i="4"/>
  <c r="C7" i="3"/>
  <c r="B8" i="3"/>
  <c r="E5" i="7" l="1"/>
  <c r="E6" i="7"/>
  <c r="E28" i="5"/>
  <c r="E29" i="5"/>
  <c r="F27" i="5"/>
  <c r="E5" i="11"/>
  <c r="E6" i="11"/>
  <c r="B51" i="11"/>
  <c r="B52" i="11"/>
  <c r="C50" i="11"/>
  <c r="H29" i="14"/>
  <c r="B30" i="14"/>
  <c r="H28" i="14"/>
  <c r="B28" i="14"/>
  <c r="B29" i="14"/>
  <c r="C27" i="14"/>
  <c r="C28" i="6"/>
  <c r="C29" i="6"/>
  <c r="D27" i="6"/>
  <c r="C74" i="11"/>
  <c r="C75" i="11"/>
  <c r="D28" i="7"/>
  <c r="D29" i="7"/>
  <c r="E27" i="7"/>
  <c r="B28" i="9"/>
  <c r="B29" i="9"/>
  <c r="C27" i="9"/>
  <c r="D28" i="3"/>
  <c r="D29" i="3"/>
  <c r="E27" i="3"/>
  <c r="E5" i="5"/>
  <c r="E6" i="5"/>
  <c r="A27" i="8"/>
  <c r="A30" i="8" s="1"/>
  <c r="A33" i="8" s="1"/>
  <c r="A36" i="8" s="1"/>
  <c r="A39" i="8" s="1"/>
  <c r="A42" i="8" s="1"/>
  <c r="G24" i="8"/>
  <c r="B27" i="8" s="1"/>
  <c r="E27" i="8"/>
  <c r="F27" i="8" s="1"/>
  <c r="G29" i="9"/>
  <c r="G28" i="9"/>
  <c r="B7" i="11"/>
  <c r="H5" i="11"/>
  <c r="H6" i="11"/>
  <c r="C6" i="10"/>
  <c r="B7" i="8"/>
  <c r="H5" i="8"/>
  <c r="H6" i="8"/>
  <c r="G5" i="5"/>
  <c r="G6" i="5"/>
  <c r="B73" i="14"/>
  <c r="C73" i="14" s="1"/>
  <c r="A73" i="14"/>
  <c r="A76" i="14" s="1"/>
  <c r="A79" i="14" s="1"/>
  <c r="A82" i="14" s="1"/>
  <c r="A85" i="14" s="1"/>
  <c r="A88" i="14" s="1"/>
  <c r="E73" i="14"/>
  <c r="G70" i="14"/>
  <c r="F73" i="14"/>
  <c r="D52" i="3"/>
  <c r="B7" i="10"/>
  <c r="H6" i="10"/>
  <c r="H5" i="10"/>
  <c r="B7" i="12"/>
  <c r="H5" i="12"/>
  <c r="H6" i="12"/>
  <c r="H6" i="13"/>
  <c r="B28" i="7"/>
  <c r="B29" i="7"/>
  <c r="B5" i="6"/>
  <c r="B6" i="6"/>
  <c r="B50" i="6"/>
  <c r="A50" i="6"/>
  <c r="A53" i="6" s="1"/>
  <c r="A56" i="6" s="1"/>
  <c r="A59" i="6" s="1"/>
  <c r="A62" i="6" s="1"/>
  <c r="A65" i="6" s="1"/>
  <c r="G47" i="6"/>
  <c r="D50" i="6"/>
  <c r="C50" i="6"/>
  <c r="E6" i="10"/>
  <c r="G47" i="4"/>
  <c r="E50" i="4"/>
  <c r="B50" i="4"/>
  <c r="A50" i="4"/>
  <c r="A53" i="4" s="1"/>
  <c r="A56" i="4" s="1"/>
  <c r="A59" i="4" s="1"/>
  <c r="A62" i="4" s="1"/>
  <c r="A65" i="4" s="1"/>
  <c r="D50" i="4"/>
  <c r="G73" i="4"/>
  <c r="A73" i="4"/>
  <c r="A76" i="4" s="1"/>
  <c r="A79" i="4" s="1"/>
  <c r="A82" i="4" s="1"/>
  <c r="A85" i="4" s="1"/>
  <c r="A88" i="4" s="1"/>
  <c r="G70" i="4"/>
  <c r="B73" i="4" s="1"/>
  <c r="H73" i="4"/>
  <c r="E6" i="13"/>
  <c r="E75" i="3"/>
  <c r="F29" i="4"/>
  <c r="B28" i="5"/>
  <c r="B29" i="5"/>
  <c r="D5" i="7"/>
  <c r="D6" i="7"/>
  <c r="E6" i="8"/>
  <c r="E5" i="8"/>
  <c r="B30" i="6"/>
  <c r="H28" i="6"/>
  <c r="H29" i="6"/>
  <c r="C27" i="5"/>
  <c r="F6" i="13"/>
  <c r="A73" i="6"/>
  <c r="A76" i="6" s="1"/>
  <c r="A79" i="6" s="1"/>
  <c r="A82" i="6" s="1"/>
  <c r="A85" i="6" s="1"/>
  <c r="A88" i="6" s="1"/>
  <c r="F73" i="6"/>
  <c r="G73" i="6" s="1"/>
  <c r="G70" i="6"/>
  <c r="B73" i="6" s="1"/>
  <c r="E73" i="6"/>
  <c r="D5" i="11"/>
  <c r="D6" i="11"/>
  <c r="B5" i="8"/>
  <c r="B6" i="8"/>
  <c r="B5" i="10"/>
  <c r="B6" i="10"/>
  <c r="B29" i="3"/>
  <c r="H6" i="5"/>
  <c r="B53" i="11"/>
  <c r="H52" i="11"/>
  <c r="H51" i="11"/>
  <c r="C27" i="13"/>
  <c r="G24" i="13"/>
  <c r="E27" i="13"/>
  <c r="D27" i="13"/>
  <c r="B27" i="13"/>
  <c r="A27" i="13"/>
  <c r="A30" i="13" s="1"/>
  <c r="A33" i="13" s="1"/>
  <c r="A36" i="13" s="1"/>
  <c r="A39" i="13" s="1"/>
  <c r="A42" i="13" s="1"/>
  <c r="F27" i="13"/>
  <c r="E29" i="4"/>
  <c r="E6" i="4"/>
  <c r="G73" i="12"/>
  <c r="F73" i="12"/>
  <c r="G70" i="12"/>
  <c r="B73" i="12"/>
  <c r="C73" i="12" s="1"/>
  <c r="A73" i="12"/>
  <c r="A76" i="12" s="1"/>
  <c r="A79" i="12" s="1"/>
  <c r="A82" i="12" s="1"/>
  <c r="A85" i="12" s="1"/>
  <c r="A88" i="12" s="1"/>
  <c r="B5" i="12"/>
  <c r="B6" i="12"/>
  <c r="C6" i="14"/>
  <c r="C5" i="14"/>
  <c r="B30" i="12"/>
  <c r="H28" i="12"/>
  <c r="H29" i="12"/>
  <c r="G47" i="9"/>
  <c r="D50" i="9"/>
  <c r="B50" i="9"/>
  <c r="C50" i="9"/>
  <c r="A50" i="9"/>
  <c r="A53" i="9" s="1"/>
  <c r="A56" i="9" s="1"/>
  <c r="A59" i="9" s="1"/>
  <c r="A62" i="9" s="1"/>
  <c r="A65" i="9" s="1"/>
  <c r="C6" i="9"/>
  <c r="C28" i="11"/>
  <c r="C29" i="11"/>
  <c r="D27" i="11"/>
  <c r="A50" i="12"/>
  <c r="A53" i="12" s="1"/>
  <c r="A56" i="12" s="1"/>
  <c r="A59" i="12" s="1"/>
  <c r="A62" i="12" s="1"/>
  <c r="A65" i="12" s="1"/>
  <c r="G47" i="12"/>
  <c r="D50" i="12"/>
  <c r="B50" i="12"/>
  <c r="C50" i="12" s="1"/>
  <c r="H5" i="14"/>
  <c r="H6" i="14"/>
  <c r="B7" i="14"/>
  <c r="F6" i="9"/>
  <c r="F5" i="9"/>
  <c r="F6" i="3"/>
  <c r="B75" i="3"/>
  <c r="E6" i="3"/>
  <c r="H6" i="3"/>
  <c r="B4" i="7"/>
  <c r="G5" i="7"/>
  <c r="G6" i="7"/>
  <c r="F6" i="4"/>
  <c r="F5" i="4"/>
  <c r="F4" i="11"/>
  <c r="H4" i="7"/>
  <c r="C6" i="13"/>
  <c r="D5" i="8"/>
  <c r="D6" i="8"/>
  <c r="C5" i="8"/>
  <c r="C6" i="8"/>
  <c r="D74" i="11"/>
  <c r="D75" i="11"/>
  <c r="D6" i="6"/>
  <c r="E6" i="14"/>
  <c r="D5" i="12"/>
  <c r="D6" i="12"/>
  <c r="C5" i="12"/>
  <c r="C6" i="12"/>
  <c r="B6" i="14"/>
  <c r="B5" i="14"/>
  <c r="D6" i="4"/>
  <c r="G6" i="10"/>
  <c r="C75" i="3"/>
  <c r="A73" i="9"/>
  <c r="A76" i="9" s="1"/>
  <c r="A79" i="9" s="1"/>
  <c r="A82" i="9" s="1"/>
  <c r="A85" i="9" s="1"/>
  <c r="A88" i="9" s="1"/>
  <c r="G73" i="9"/>
  <c r="F73" i="9"/>
  <c r="G70" i="9"/>
  <c r="B73" i="9" s="1"/>
  <c r="C6" i="5"/>
  <c r="B29" i="11"/>
  <c r="B8" i="4"/>
  <c r="C7" i="4"/>
  <c r="B9" i="4"/>
  <c r="B30" i="9"/>
  <c r="H28" i="9"/>
  <c r="H29" i="9"/>
  <c r="C6" i="11"/>
  <c r="C5" i="11"/>
  <c r="F5" i="7"/>
  <c r="F6" i="7"/>
  <c r="D6" i="5"/>
  <c r="C29" i="3"/>
  <c r="G6" i="3"/>
  <c r="G5" i="4"/>
  <c r="G6" i="4"/>
  <c r="B6" i="3"/>
  <c r="G28" i="14"/>
  <c r="G29" i="14"/>
  <c r="D28" i="5"/>
  <c r="D29" i="5"/>
  <c r="C6" i="3"/>
  <c r="D75" i="3"/>
  <c r="D6" i="13"/>
  <c r="E74" i="11"/>
  <c r="E75" i="11"/>
  <c r="H6" i="4"/>
  <c r="G5" i="6"/>
  <c r="G6" i="6"/>
  <c r="B28" i="12"/>
  <c r="B29" i="12"/>
  <c r="B50" i="10"/>
  <c r="A50" i="10"/>
  <c r="A53" i="10" s="1"/>
  <c r="A56" i="10" s="1"/>
  <c r="A59" i="10" s="1"/>
  <c r="A62" i="10" s="1"/>
  <c r="A65" i="10" s="1"/>
  <c r="F50" i="10"/>
  <c r="G50" i="10" s="1"/>
  <c r="G47" i="10"/>
  <c r="C50" i="10"/>
  <c r="C29" i="4"/>
  <c r="C28" i="4"/>
  <c r="H28" i="11"/>
  <c r="H29" i="11"/>
  <c r="B30" i="11"/>
  <c r="B6" i="11"/>
  <c r="B5" i="11"/>
  <c r="D28" i="10"/>
  <c r="D29" i="10"/>
  <c r="E27" i="10"/>
  <c r="A73" i="7"/>
  <c r="A76" i="7" s="1"/>
  <c r="A79" i="7" s="1"/>
  <c r="A82" i="7" s="1"/>
  <c r="A85" i="7" s="1"/>
  <c r="A88" i="7" s="1"/>
  <c r="G73" i="7"/>
  <c r="G70" i="7"/>
  <c r="B73" i="7" s="1"/>
  <c r="D70" i="8"/>
  <c r="F70" i="8" s="1"/>
  <c r="F47" i="8"/>
  <c r="B5" i="9"/>
  <c r="B6" i="9"/>
  <c r="B74" i="11"/>
  <c r="B75" i="11"/>
  <c r="B9" i="5"/>
  <c r="B8" i="5"/>
  <c r="C7" i="5"/>
  <c r="D70" i="13"/>
  <c r="F70" i="13" s="1"/>
  <c r="F47" i="13"/>
  <c r="C28" i="7"/>
  <c r="C29" i="7"/>
  <c r="B28" i="6"/>
  <c r="B29" i="6"/>
  <c r="G6" i="14"/>
  <c r="F5" i="8"/>
  <c r="F6" i="8"/>
  <c r="F5" i="5"/>
  <c r="F6" i="5"/>
  <c r="G5" i="9"/>
  <c r="G6" i="9"/>
  <c r="C5" i="6"/>
  <c r="C6" i="6"/>
  <c r="E6" i="12"/>
  <c r="E5" i="12"/>
  <c r="C6" i="4"/>
  <c r="G47" i="5"/>
  <c r="B50" i="5"/>
  <c r="G50" i="5"/>
  <c r="A50" i="5"/>
  <c r="A53" i="5" s="1"/>
  <c r="A56" i="5" s="1"/>
  <c r="A59" i="5" s="1"/>
  <c r="A62" i="5" s="1"/>
  <c r="A65" i="5" s="1"/>
  <c r="B9" i="3"/>
  <c r="C4" i="7"/>
  <c r="E52" i="3"/>
  <c r="B6" i="4"/>
  <c r="B5" i="4"/>
  <c r="F73" i="11"/>
  <c r="B5" i="13"/>
  <c r="B6" i="13"/>
  <c r="B32" i="3"/>
  <c r="C30" i="3"/>
  <c r="B31" i="3"/>
  <c r="E50" i="7"/>
  <c r="F50" i="7" s="1"/>
  <c r="B50" i="7"/>
  <c r="A50" i="7"/>
  <c r="A53" i="7" s="1"/>
  <c r="A56" i="7" s="1"/>
  <c r="A59" i="7" s="1"/>
  <c r="A62" i="7" s="1"/>
  <c r="A65" i="7" s="1"/>
  <c r="G47" i="7"/>
  <c r="C27" i="12"/>
  <c r="E6" i="9"/>
  <c r="B73" i="5"/>
  <c r="A73" i="5"/>
  <c r="A76" i="5" s="1"/>
  <c r="A79" i="5" s="1"/>
  <c r="A82" i="5" s="1"/>
  <c r="A85" i="5" s="1"/>
  <c r="A88" i="5" s="1"/>
  <c r="G70" i="5"/>
  <c r="C73" i="5" s="1"/>
  <c r="G70" i="10"/>
  <c r="B73" i="10" s="1"/>
  <c r="A73" i="10"/>
  <c r="A76" i="10" s="1"/>
  <c r="A79" i="10" s="1"/>
  <c r="A82" i="10" s="1"/>
  <c r="A85" i="10" s="1"/>
  <c r="A88" i="10" s="1"/>
  <c r="H73" i="10"/>
  <c r="F6" i="10"/>
  <c r="B29" i="4"/>
  <c r="G29" i="11"/>
  <c r="G51" i="3"/>
  <c r="G52" i="3"/>
  <c r="H50" i="3"/>
  <c r="F5" i="12"/>
  <c r="F6" i="12"/>
  <c r="B7" i="6"/>
  <c r="H6" i="6"/>
  <c r="H5" i="6"/>
  <c r="D7" i="3"/>
  <c r="C8" i="3"/>
  <c r="C9" i="3"/>
  <c r="G29" i="6"/>
  <c r="G28" i="6"/>
  <c r="F6" i="6"/>
  <c r="F5" i="6"/>
  <c r="G6" i="11"/>
  <c r="G5" i="11"/>
  <c r="D6" i="3"/>
  <c r="G6" i="8"/>
  <c r="G5" i="8"/>
  <c r="B6" i="5"/>
  <c r="B5" i="5"/>
  <c r="D6" i="14"/>
  <c r="C51" i="3"/>
  <c r="C52" i="3"/>
  <c r="C29" i="10"/>
  <c r="B50" i="14"/>
  <c r="G47" i="14"/>
  <c r="A50" i="14"/>
  <c r="A53" i="14" s="1"/>
  <c r="A56" i="14" s="1"/>
  <c r="A59" i="14" s="1"/>
  <c r="A62" i="14" s="1"/>
  <c r="A65" i="14" s="1"/>
  <c r="B7" i="9"/>
  <c r="H6" i="9"/>
  <c r="H5" i="9"/>
  <c r="G5" i="12"/>
  <c r="G6" i="12"/>
  <c r="B9" i="13"/>
  <c r="C7" i="13"/>
  <c r="B8" i="13"/>
  <c r="F28" i="14"/>
  <c r="F29" i="14"/>
  <c r="D6" i="9"/>
  <c r="D5" i="9"/>
  <c r="F74" i="3"/>
  <c r="G73" i="3"/>
  <c r="F75" i="3"/>
  <c r="G28" i="4"/>
  <c r="G29" i="4"/>
  <c r="H27" i="4"/>
  <c r="F52" i="3"/>
  <c r="F51" i="7" l="1"/>
  <c r="F52" i="7"/>
  <c r="G50" i="7"/>
  <c r="C74" i="12"/>
  <c r="C75" i="12"/>
  <c r="D73" i="12"/>
  <c r="B74" i="6"/>
  <c r="B75" i="6"/>
  <c r="C73" i="6"/>
  <c r="C74" i="14"/>
  <c r="C75" i="14"/>
  <c r="D73" i="14"/>
  <c r="C52" i="12"/>
  <c r="C51" i="12"/>
  <c r="B74" i="4"/>
  <c r="B75" i="4"/>
  <c r="C73" i="4"/>
  <c r="B74" i="7"/>
  <c r="B75" i="7"/>
  <c r="C73" i="7"/>
  <c r="C74" i="5"/>
  <c r="C75" i="5"/>
  <c r="D73" i="5"/>
  <c r="B74" i="9"/>
  <c r="B75" i="9"/>
  <c r="C73" i="9"/>
  <c r="F29" i="8"/>
  <c r="F28" i="8"/>
  <c r="G27" i="8"/>
  <c r="G51" i="10"/>
  <c r="G52" i="10"/>
  <c r="H50" i="10"/>
  <c r="B28" i="8"/>
  <c r="B29" i="8"/>
  <c r="C27" i="8"/>
  <c r="G74" i="6"/>
  <c r="G75" i="6"/>
  <c r="H73" i="6"/>
  <c r="B74" i="10"/>
  <c r="B75" i="10"/>
  <c r="C73" i="10"/>
  <c r="C28" i="12"/>
  <c r="C29" i="12"/>
  <c r="D27" i="12"/>
  <c r="B52" i="4"/>
  <c r="B51" i="4"/>
  <c r="C7" i="8"/>
  <c r="B8" i="8"/>
  <c r="B9" i="8"/>
  <c r="D28" i="11"/>
  <c r="D29" i="11"/>
  <c r="E27" i="11"/>
  <c r="E29" i="10"/>
  <c r="E28" i="10"/>
  <c r="F27" i="10"/>
  <c r="D52" i="12"/>
  <c r="D51" i="12"/>
  <c r="B29" i="13"/>
  <c r="B28" i="13"/>
  <c r="E28" i="3"/>
  <c r="E29" i="3"/>
  <c r="F27" i="3"/>
  <c r="B52" i="5"/>
  <c r="B51" i="5"/>
  <c r="C28" i="14"/>
  <c r="C29" i="14"/>
  <c r="D27" i="14"/>
  <c r="D52" i="9"/>
  <c r="D51" i="9"/>
  <c r="F74" i="6"/>
  <c r="F75" i="6"/>
  <c r="E52" i="4"/>
  <c r="E51" i="4"/>
  <c r="C7" i="10"/>
  <c r="B9" i="10"/>
  <c r="B8" i="10"/>
  <c r="B74" i="5"/>
  <c r="B75" i="5"/>
  <c r="D30" i="3"/>
  <c r="C31" i="3"/>
  <c r="C32" i="3"/>
  <c r="C6" i="7"/>
  <c r="C5" i="7"/>
  <c r="E50" i="12"/>
  <c r="D28" i="13"/>
  <c r="D29" i="13"/>
  <c r="C53" i="11"/>
  <c r="B55" i="11"/>
  <c r="B54" i="11"/>
  <c r="G75" i="4"/>
  <c r="G74" i="4"/>
  <c r="F50" i="4"/>
  <c r="F75" i="14"/>
  <c r="F74" i="14"/>
  <c r="F28" i="5"/>
  <c r="F29" i="5"/>
  <c r="G27" i="5"/>
  <c r="H75" i="10"/>
  <c r="B76" i="10"/>
  <c r="H74" i="10"/>
  <c r="H5" i="7"/>
  <c r="H6" i="7"/>
  <c r="B7" i="7"/>
  <c r="B74" i="12"/>
  <c r="B75" i="12"/>
  <c r="F29" i="13"/>
  <c r="F28" i="13"/>
  <c r="E28" i="7"/>
  <c r="E29" i="7"/>
  <c r="F27" i="7"/>
  <c r="C30" i="6"/>
  <c r="B31" i="6"/>
  <c r="B32" i="6"/>
  <c r="B74" i="14"/>
  <c r="B75" i="14"/>
  <c r="B52" i="14"/>
  <c r="B51" i="14"/>
  <c r="C7" i="6"/>
  <c r="B9" i="6"/>
  <c r="B8" i="6"/>
  <c r="G74" i="7"/>
  <c r="G75" i="7"/>
  <c r="C51" i="10"/>
  <c r="C52" i="10"/>
  <c r="B51" i="10"/>
  <c r="B52" i="10"/>
  <c r="F75" i="12"/>
  <c r="F74" i="12"/>
  <c r="E29" i="13"/>
  <c r="E28" i="13"/>
  <c r="C50" i="4"/>
  <c r="G73" i="14"/>
  <c r="B8" i="11"/>
  <c r="C7" i="11"/>
  <c r="B9" i="11"/>
  <c r="B32" i="14"/>
  <c r="C30" i="14"/>
  <c r="B31" i="14"/>
  <c r="D7" i="13"/>
  <c r="C8" i="13"/>
  <c r="C9" i="13"/>
  <c r="G75" i="3"/>
  <c r="G74" i="3"/>
  <c r="H73" i="3"/>
  <c r="E51" i="7"/>
  <c r="E52" i="7"/>
  <c r="H28" i="4"/>
  <c r="H29" i="4"/>
  <c r="B30" i="4"/>
  <c r="C50" i="14"/>
  <c r="H73" i="7"/>
  <c r="D50" i="10"/>
  <c r="B8" i="14"/>
  <c r="B9" i="14"/>
  <c r="C7" i="14"/>
  <c r="G74" i="12"/>
  <c r="G75" i="12"/>
  <c r="G27" i="13"/>
  <c r="H74" i="4"/>
  <c r="B76" i="4"/>
  <c r="H75" i="4"/>
  <c r="D52" i="4"/>
  <c r="D51" i="4"/>
  <c r="C29" i="9"/>
  <c r="C28" i="9"/>
  <c r="D27" i="9"/>
  <c r="D28" i="6"/>
  <c r="D29" i="6"/>
  <c r="E27" i="6"/>
  <c r="C8" i="5"/>
  <c r="D7" i="5"/>
  <c r="C9" i="5"/>
  <c r="G75" i="9"/>
  <c r="G74" i="9"/>
  <c r="B51" i="12"/>
  <c r="B52" i="12"/>
  <c r="C30" i="12"/>
  <c r="B31" i="12"/>
  <c r="B32" i="12"/>
  <c r="D52" i="6"/>
  <c r="D51" i="6"/>
  <c r="D7" i="4"/>
  <c r="C8" i="4"/>
  <c r="C9" i="4"/>
  <c r="F5" i="11"/>
  <c r="F6" i="11"/>
  <c r="C7" i="9"/>
  <c r="B9" i="9"/>
  <c r="B8" i="9"/>
  <c r="B51" i="7"/>
  <c r="B52" i="7"/>
  <c r="G51" i="5"/>
  <c r="G52" i="5"/>
  <c r="B50" i="13"/>
  <c r="G47" i="13"/>
  <c r="F50" i="13"/>
  <c r="C50" i="13"/>
  <c r="D50" i="13" s="1"/>
  <c r="A50" i="13"/>
  <c r="A53" i="13" s="1"/>
  <c r="A56" i="13" s="1"/>
  <c r="A59" i="13" s="1"/>
  <c r="A62" i="13" s="1"/>
  <c r="A65" i="13" s="1"/>
  <c r="F74" i="9"/>
  <c r="F75" i="9"/>
  <c r="B6" i="7"/>
  <c r="B5" i="7"/>
  <c r="C51" i="9"/>
  <c r="C52" i="9"/>
  <c r="H73" i="12"/>
  <c r="C29" i="5"/>
  <c r="C28" i="5"/>
  <c r="C51" i="6"/>
  <c r="C52" i="6"/>
  <c r="B51" i="6"/>
  <c r="B52" i="6"/>
  <c r="C7" i="12"/>
  <c r="B8" i="12"/>
  <c r="B9" i="12"/>
  <c r="C51" i="11"/>
  <c r="C52" i="11"/>
  <c r="D50" i="11"/>
  <c r="G70" i="8"/>
  <c r="B73" i="8"/>
  <c r="C73" i="8"/>
  <c r="A73" i="8"/>
  <c r="A76" i="8" s="1"/>
  <c r="A79" i="8" s="1"/>
  <c r="A82" i="8" s="1"/>
  <c r="A85" i="8" s="1"/>
  <c r="A88" i="8" s="1"/>
  <c r="F52" i="10"/>
  <c r="F51" i="10"/>
  <c r="B52" i="9"/>
  <c r="B51" i="9"/>
  <c r="C29" i="13"/>
  <c r="C28" i="13"/>
  <c r="E28" i="8"/>
  <c r="E29" i="8"/>
  <c r="D9" i="3"/>
  <c r="E7" i="3"/>
  <c r="D8" i="3"/>
  <c r="C50" i="5"/>
  <c r="H52" i="3"/>
  <c r="H51" i="3"/>
  <c r="B53" i="3"/>
  <c r="C50" i="7"/>
  <c r="F75" i="11"/>
  <c r="F74" i="11"/>
  <c r="G73" i="11"/>
  <c r="H50" i="5"/>
  <c r="A73" i="13"/>
  <c r="A76" i="13" s="1"/>
  <c r="A79" i="13" s="1"/>
  <c r="A82" i="13" s="1"/>
  <c r="A85" i="13" s="1"/>
  <c r="A88" i="13" s="1"/>
  <c r="G70" i="13"/>
  <c r="B73" i="13"/>
  <c r="A50" i="8"/>
  <c r="A53" i="8" s="1"/>
  <c r="A56" i="8" s="1"/>
  <c r="A59" i="8" s="1"/>
  <c r="A62" i="8" s="1"/>
  <c r="A65" i="8" s="1"/>
  <c r="G50" i="8"/>
  <c r="H50" i="8" s="1"/>
  <c r="G47" i="8"/>
  <c r="B50" i="8" s="1"/>
  <c r="C30" i="11"/>
  <c r="B31" i="11"/>
  <c r="B32" i="11"/>
  <c r="C30" i="9"/>
  <c r="B31" i="9"/>
  <c r="B32" i="9"/>
  <c r="H73" i="9"/>
  <c r="E50" i="9"/>
  <c r="E75" i="6"/>
  <c r="E74" i="6"/>
  <c r="E50" i="6"/>
  <c r="E74" i="14"/>
  <c r="E75" i="14"/>
  <c r="B51" i="8" l="1"/>
  <c r="B52" i="8"/>
  <c r="C50" i="8"/>
  <c r="D52" i="13"/>
  <c r="D51" i="13"/>
  <c r="E50" i="13"/>
  <c r="B53" i="8"/>
  <c r="H51" i="8"/>
  <c r="H52" i="8"/>
  <c r="C31" i="9"/>
  <c r="C32" i="9"/>
  <c r="D30" i="9"/>
  <c r="B53" i="10"/>
  <c r="H51" i="10"/>
  <c r="H52" i="10"/>
  <c r="E51" i="6"/>
  <c r="E52" i="6"/>
  <c r="F50" i="6"/>
  <c r="B76" i="7"/>
  <c r="H74" i="7"/>
  <c r="H75" i="7"/>
  <c r="D30" i="6"/>
  <c r="C31" i="6"/>
  <c r="C32" i="6"/>
  <c r="B8" i="7"/>
  <c r="B9" i="7"/>
  <c r="C7" i="7"/>
  <c r="D53" i="11"/>
  <c r="C54" i="11"/>
  <c r="C55" i="11"/>
  <c r="D31" i="3"/>
  <c r="E30" i="3"/>
  <c r="D32" i="3"/>
  <c r="F28" i="10"/>
  <c r="F29" i="10"/>
  <c r="G27" i="10"/>
  <c r="D7" i="8"/>
  <c r="C8" i="8"/>
  <c r="C9" i="8"/>
  <c r="D74" i="5"/>
  <c r="D75" i="5"/>
  <c r="E73" i="5"/>
  <c r="B75" i="13"/>
  <c r="B74" i="13"/>
  <c r="D52" i="10"/>
  <c r="D51" i="10"/>
  <c r="E50" i="10"/>
  <c r="C51" i="14"/>
  <c r="C52" i="14"/>
  <c r="D50" i="14"/>
  <c r="D7" i="11"/>
  <c r="C8" i="11"/>
  <c r="C9" i="11"/>
  <c r="D7" i="6"/>
  <c r="C8" i="6"/>
  <c r="C9" i="6"/>
  <c r="F28" i="7"/>
  <c r="F29" i="7"/>
  <c r="G27" i="7"/>
  <c r="F28" i="3"/>
  <c r="F29" i="3"/>
  <c r="G27" i="3"/>
  <c r="B76" i="6"/>
  <c r="H74" i="6"/>
  <c r="H75" i="6"/>
  <c r="C74" i="8"/>
  <c r="C75" i="8"/>
  <c r="D51" i="11"/>
  <c r="D52" i="11"/>
  <c r="E50" i="11"/>
  <c r="F52" i="13"/>
  <c r="F51" i="13"/>
  <c r="C30" i="4"/>
  <c r="B31" i="4"/>
  <c r="B32" i="4"/>
  <c r="G28" i="8"/>
  <c r="G29" i="8"/>
  <c r="H27" i="8"/>
  <c r="D7" i="12"/>
  <c r="C8" i="12"/>
  <c r="C9" i="12"/>
  <c r="C51" i="13"/>
  <c r="C52" i="13"/>
  <c r="B76" i="3"/>
  <c r="H75" i="3"/>
  <c r="H74" i="3"/>
  <c r="D74" i="12"/>
  <c r="D75" i="12"/>
  <c r="E73" i="12"/>
  <c r="D30" i="11"/>
  <c r="C32" i="11"/>
  <c r="C31" i="11"/>
  <c r="C53" i="3"/>
  <c r="B55" i="3"/>
  <c r="B54" i="3"/>
  <c r="B75" i="8"/>
  <c r="B74" i="8"/>
  <c r="G75" i="14"/>
  <c r="G74" i="14"/>
  <c r="H73" i="14"/>
  <c r="F51" i="4"/>
  <c r="F52" i="4"/>
  <c r="G50" i="4"/>
  <c r="E51" i="12"/>
  <c r="E52" i="12"/>
  <c r="F50" i="12"/>
  <c r="E28" i="11"/>
  <c r="E29" i="11"/>
  <c r="D29" i="12"/>
  <c r="D28" i="12"/>
  <c r="E27" i="12"/>
  <c r="C74" i="7"/>
  <c r="C75" i="7"/>
  <c r="D73" i="7"/>
  <c r="D74" i="14"/>
  <c r="D75" i="14"/>
  <c r="C51" i="7"/>
  <c r="C52" i="7"/>
  <c r="D50" i="7"/>
  <c r="D9" i="4"/>
  <c r="E7" i="4"/>
  <c r="D8" i="4"/>
  <c r="G28" i="13"/>
  <c r="G29" i="13"/>
  <c r="H27" i="13"/>
  <c r="E51" i="9"/>
  <c r="E52" i="9"/>
  <c r="F50" i="9"/>
  <c r="H75" i="9"/>
  <c r="H74" i="9"/>
  <c r="B76" i="9"/>
  <c r="C73" i="13"/>
  <c r="D73" i="8"/>
  <c r="G50" i="13"/>
  <c r="D7" i="9"/>
  <c r="C8" i="9"/>
  <c r="C9" i="9"/>
  <c r="E7" i="5"/>
  <c r="D9" i="5"/>
  <c r="D8" i="5"/>
  <c r="C9" i="14"/>
  <c r="C8" i="14"/>
  <c r="D7" i="14"/>
  <c r="E7" i="13"/>
  <c r="D8" i="13"/>
  <c r="D9" i="13"/>
  <c r="C51" i="4"/>
  <c r="C52" i="4"/>
  <c r="B78" i="10"/>
  <c r="C76" i="10"/>
  <c r="B77" i="10"/>
  <c r="D28" i="14"/>
  <c r="D29" i="14"/>
  <c r="E27" i="14"/>
  <c r="C28" i="8"/>
  <c r="C29" i="8"/>
  <c r="D27" i="8"/>
  <c r="G52" i="7"/>
  <c r="G51" i="7"/>
  <c r="H50" i="7"/>
  <c r="G51" i="8"/>
  <c r="G52" i="8"/>
  <c r="H52" i="5"/>
  <c r="B53" i="5"/>
  <c r="H51" i="5"/>
  <c r="C51" i="5"/>
  <c r="C52" i="5"/>
  <c r="D50" i="5"/>
  <c r="B51" i="13"/>
  <c r="B52" i="13"/>
  <c r="D7" i="10"/>
  <c r="C8" i="10"/>
  <c r="C9" i="10"/>
  <c r="C74" i="9"/>
  <c r="C75" i="9"/>
  <c r="D73" i="9"/>
  <c r="F7" i="3"/>
  <c r="E8" i="3"/>
  <c r="E9" i="3"/>
  <c r="B77" i="4"/>
  <c r="C76" i="4"/>
  <c r="B78" i="4"/>
  <c r="D28" i="9"/>
  <c r="D29" i="9"/>
  <c r="E27" i="9"/>
  <c r="G75" i="11"/>
  <c r="G74" i="11"/>
  <c r="H73" i="11"/>
  <c r="H74" i="12"/>
  <c r="H75" i="12"/>
  <c r="B76" i="12"/>
  <c r="D30" i="12"/>
  <c r="C31" i="12"/>
  <c r="C32" i="12"/>
  <c r="E29" i="6"/>
  <c r="E28" i="6"/>
  <c r="F27" i="6"/>
  <c r="C32" i="14"/>
  <c r="C31" i="14"/>
  <c r="D30" i="14"/>
  <c r="G28" i="5"/>
  <c r="G29" i="5"/>
  <c r="H27" i="5"/>
  <c r="C75" i="10"/>
  <c r="C74" i="10"/>
  <c r="D73" i="10"/>
  <c r="C75" i="4"/>
  <c r="C74" i="4"/>
  <c r="D73" i="4"/>
  <c r="C75" i="6"/>
  <c r="C74" i="6"/>
  <c r="D73" i="6"/>
  <c r="B53" i="7" l="1"/>
  <c r="H52" i="7"/>
  <c r="H51" i="7"/>
  <c r="E8" i="13"/>
  <c r="E9" i="13"/>
  <c r="F7" i="13"/>
  <c r="F30" i="3"/>
  <c r="E32" i="3"/>
  <c r="E31" i="3"/>
  <c r="B77" i="12"/>
  <c r="B78" i="12"/>
  <c r="C76" i="12"/>
  <c r="D8" i="14"/>
  <c r="E7" i="14"/>
  <c r="D9" i="14"/>
  <c r="D8" i="9"/>
  <c r="D9" i="9"/>
  <c r="E7" i="9"/>
  <c r="D51" i="7"/>
  <c r="D52" i="7"/>
  <c r="E29" i="12"/>
  <c r="E28" i="12"/>
  <c r="F27" i="12"/>
  <c r="G51" i="4"/>
  <c r="G52" i="4"/>
  <c r="H50" i="4"/>
  <c r="E7" i="12"/>
  <c r="D8" i="12"/>
  <c r="D9" i="12"/>
  <c r="C76" i="6"/>
  <c r="B77" i="6"/>
  <c r="B78" i="6"/>
  <c r="E52" i="10"/>
  <c r="E51" i="10"/>
  <c r="C53" i="8"/>
  <c r="B54" i="8"/>
  <c r="B55" i="8"/>
  <c r="D51" i="5"/>
  <c r="D52" i="5"/>
  <c r="E50" i="5"/>
  <c r="F28" i="6"/>
  <c r="F29" i="6"/>
  <c r="C78" i="4"/>
  <c r="C77" i="4"/>
  <c r="D76" i="4"/>
  <c r="D29" i="8"/>
  <c r="D28" i="8"/>
  <c r="D75" i="8"/>
  <c r="D74" i="8"/>
  <c r="E73" i="8"/>
  <c r="B30" i="13"/>
  <c r="H28" i="13"/>
  <c r="H29" i="13"/>
  <c r="D53" i="3"/>
  <c r="C54" i="3"/>
  <c r="C55" i="3"/>
  <c r="E7" i="8"/>
  <c r="D8" i="8"/>
  <c r="D9" i="8"/>
  <c r="C53" i="10"/>
  <c r="B54" i="10"/>
  <c r="B55" i="10"/>
  <c r="C77" i="10"/>
  <c r="C78" i="10"/>
  <c r="D76" i="10"/>
  <c r="E52" i="11"/>
  <c r="E51" i="11"/>
  <c r="F50" i="11"/>
  <c r="E52" i="13"/>
  <c r="E51" i="13"/>
  <c r="D74" i="6"/>
  <c r="D75" i="6"/>
  <c r="B76" i="11"/>
  <c r="H74" i="11"/>
  <c r="H75" i="11"/>
  <c r="B55" i="5"/>
  <c r="B54" i="5"/>
  <c r="C53" i="5"/>
  <c r="C74" i="13"/>
  <c r="C75" i="13"/>
  <c r="D73" i="13"/>
  <c r="H75" i="14"/>
  <c r="H74" i="14"/>
  <c r="B76" i="14"/>
  <c r="C76" i="3"/>
  <c r="B78" i="3"/>
  <c r="B77" i="3"/>
  <c r="G28" i="10"/>
  <c r="G29" i="10"/>
  <c r="H27" i="10"/>
  <c r="E53" i="11"/>
  <c r="D54" i="11"/>
  <c r="D55" i="11"/>
  <c r="D31" i="9"/>
  <c r="D32" i="9"/>
  <c r="E30" i="9"/>
  <c r="G28" i="3"/>
  <c r="G29" i="3"/>
  <c r="E7" i="6"/>
  <c r="D8" i="6"/>
  <c r="D9" i="6"/>
  <c r="E30" i="6"/>
  <c r="D31" i="6"/>
  <c r="D32" i="6"/>
  <c r="H28" i="5"/>
  <c r="H29" i="5"/>
  <c r="B30" i="5"/>
  <c r="E7" i="10"/>
  <c r="D8" i="10"/>
  <c r="D9" i="10"/>
  <c r="C76" i="9"/>
  <c r="B78" i="9"/>
  <c r="B77" i="9"/>
  <c r="G28" i="7"/>
  <c r="G29" i="7"/>
  <c r="H27" i="7"/>
  <c r="E7" i="11"/>
  <c r="D9" i="11"/>
  <c r="D8" i="11"/>
  <c r="C9" i="7"/>
  <c r="D7" i="7"/>
  <c r="C8" i="7"/>
  <c r="C76" i="7"/>
  <c r="B78" i="7"/>
  <c r="B77" i="7"/>
  <c r="C52" i="8"/>
  <c r="C51" i="8"/>
  <c r="D50" i="8"/>
  <c r="E30" i="14"/>
  <c r="D32" i="14"/>
  <c r="D31" i="14"/>
  <c r="G52" i="13"/>
  <c r="G51" i="13"/>
  <c r="H50" i="13"/>
  <c r="E28" i="14"/>
  <c r="E29" i="14"/>
  <c r="F7" i="5"/>
  <c r="E9" i="5"/>
  <c r="E8" i="5"/>
  <c r="D74" i="7"/>
  <c r="D75" i="7"/>
  <c r="E73" i="7"/>
  <c r="F51" i="12"/>
  <c r="F52" i="12"/>
  <c r="G50" i="12"/>
  <c r="E30" i="11"/>
  <c r="D31" i="11"/>
  <c r="D32" i="11"/>
  <c r="D51" i="14"/>
  <c r="D52" i="14"/>
  <c r="E50" i="14"/>
  <c r="E74" i="5"/>
  <c r="E75" i="5"/>
  <c r="F73" i="5"/>
  <c r="F52" i="6"/>
  <c r="F51" i="6"/>
  <c r="G50" i="6"/>
  <c r="D31" i="12"/>
  <c r="D32" i="12"/>
  <c r="E30" i="12"/>
  <c r="D75" i="9"/>
  <c r="D74" i="9"/>
  <c r="E73" i="9"/>
  <c r="F52" i="9"/>
  <c r="F51" i="9"/>
  <c r="G50" i="9"/>
  <c r="D75" i="10"/>
  <c r="D74" i="10"/>
  <c r="E73" i="10"/>
  <c r="B30" i="8"/>
  <c r="H28" i="8"/>
  <c r="H29" i="8"/>
  <c r="D75" i="4"/>
  <c r="D74" i="4"/>
  <c r="E73" i="4"/>
  <c r="E29" i="9"/>
  <c r="E28" i="9"/>
  <c r="F27" i="9"/>
  <c r="G7" i="3"/>
  <c r="F8" i="3"/>
  <c r="F9" i="3"/>
  <c r="E8" i="4"/>
  <c r="F7" i="4"/>
  <c r="E9" i="4"/>
  <c r="E74" i="12"/>
  <c r="E75" i="12"/>
  <c r="C32" i="4"/>
  <c r="C31" i="4"/>
  <c r="D30" i="4"/>
  <c r="F9" i="4" l="1"/>
  <c r="G7" i="4"/>
  <c r="F8" i="4"/>
  <c r="E74" i="4"/>
  <c r="E75" i="4"/>
  <c r="F73" i="4"/>
  <c r="E51" i="14"/>
  <c r="E52" i="14"/>
  <c r="F50" i="14"/>
  <c r="D76" i="9"/>
  <c r="C78" i="9"/>
  <c r="C77" i="9"/>
  <c r="F28" i="12"/>
  <c r="F29" i="12"/>
  <c r="G27" i="12"/>
  <c r="G30" i="3"/>
  <c r="F31" i="3"/>
  <c r="F32" i="3"/>
  <c r="E74" i="7"/>
  <c r="E75" i="7"/>
  <c r="F73" i="7"/>
  <c r="F7" i="14"/>
  <c r="E8" i="14"/>
  <c r="E9" i="14"/>
  <c r="F7" i="11"/>
  <c r="E8" i="11"/>
  <c r="E9" i="11"/>
  <c r="C77" i="3"/>
  <c r="D76" i="3"/>
  <c r="C78" i="3"/>
  <c r="D77" i="4"/>
  <c r="D78" i="4"/>
  <c r="E76" i="4"/>
  <c r="D51" i="8"/>
  <c r="D52" i="8"/>
  <c r="E50" i="8"/>
  <c r="E32" i="9"/>
  <c r="E31" i="9"/>
  <c r="F30" i="9"/>
  <c r="E31" i="6"/>
  <c r="E32" i="6"/>
  <c r="F30" i="6"/>
  <c r="D54" i="3"/>
  <c r="E53" i="3"/>
  <c r="D55" i="3"/>
  <c r="C77" i="6"/>
  <c r="C78" i="6"/>
  <c r="D76" i="6"/>
  <c r="H29" i="7"/>
  <c r="H28" i="7"/>
  <c r="B30" i="7"/>
  <c r="F7" i="10"/>
  <c r="E8" i="10"/>
  <c r="E9" i="10"/>
  <c r="C76" i="14"/>
  <c r="B78" i="14"/>
  <c r="B77" i="14"/>
  <c r="F51" i="11"/>
  <c r="F52" i="11"/>
  <c r="G50" i="11"/>
  <c r="D53" i="10"/>
  <c r="C54" i="10"/>
  <c r="C55" i="10"/>
  <c r="C78" i="12"/>
  <c r="D76" i="12"/>
  <c r="C77" i="12"/>
  <c r="E51" i="5"/>
  <c r="E52" i="5"/>
  <c r="F50" i="5"/>
  <c r="G51" i="9"/>
  <c r="G52" i="9"/>
  <c r="H50" i="9"/>
  <c r="G7" i="13"/>
  <c r="F8" i="13"/>
  <c r="F9" i="13"/>
  <c r="D31" i="4"/>
  <c r="E30" i="4"/>
  <c r="D32" i="4"/>
  <c r="G8" i="3"/>
  <c r="G9" i="3"/>
  <c r="H7" i="3"/>
  <c r="E74" i="9"/>
  <c r="E75" i="9"/>
  <c r="D76" i="7"/>
  <c r="C77" i="7"/>
  <c r="C78" i="7"/>
  <c r="B31" i="5"/>
  <c r="B32" i="5"/>
  <c r="C30" i="5"/>
  <c r="F7" i="6"/>
  <c r="E8" i="6"/>
  <c r="E9" i="6"/>
  <c r="E54" i="11"/>
  <c r="E55" i="11"/>
  <c r="F53" i="11"/>
  <c r="C30" i="13"/>
  <c r="B32" i="13"/>
  <c r="B31" i="13"/>
  <c r="C54" i="8"/>
  <c r="C55" i="8"/>
  <c r="D53" i="8"/>
  <c r="E8" i="12"/>
  <c r="E9" i="12"/>
  <c r="F7" i="12"/>
  <c r="D53" i="5"/>
  <c r="C54" i="5"/>
  <c r="C55" i="5"/>
  <c r="F30" i="11"/>
  <c r="E31" i="11"/>
  <c r="E32" i="11"/>
  <c r="B30" i="10"/>
  <c r="H28" i="10"/>
  <c r="H29" i="10"/>
  <c r="E74" i="8"/>
  <c r="E75" i="8"/>
  <c r="F73" i="8"/>
  <c r="B53" i="4"/>
  <c r="H52" i="4"/>
  <c r="H51" i="4"/>
  <c r="E8" i="9"/>
  <c r="E9" i="9"/>
  <c r="F7" i="9"/>
  <c r="E31" i="12"/>
  <c r="E32" i="12"/>
  <c r="F30" i="12"/>
  <c r="H51" i="13"/>
  <c r="B53" i="13"/>
  <c r="H52" i="13"/>
  <c r="G51" i="6"/>
  <c r="G52" i="6"/>
  <c r="H50" i="6"/>
  <c r="F28" i="9"/>
  <c r="F29" i="9"/>
  <c r="C30" i="8"/>
  <c r="B31" i="8"/>
  <c r="B32" i="8"/>
  <c r="F74" i="5"/>
  <c r="F75" i="5"/>
  <c r="G73" i="5"/>
  <c r="E74" i="10"/>
  <c r="E75" i="10"/>
  <c r="F73" i="10"/>
  <c r="G51" i="12"/>
  <c r="G52" i="12"/>
  <c r="H50" i="12"/>
  <c r="G7" i="5"/>
  <c r="F8" i="5"/>
  <c r="F9" i="5"/>
  <c r="F30" i="14"/>
  <c r="E32" i="14"/>
  <c r="E31" i="14"/>
  <c r="E7" i="7"/>
  <c r="D9" i="7"/>
  <c r="D8" i="7"/>
  <c r="D74" i="13"/>
  <c r="D75" i="13"/>
  <c r="E73" i="13"/>
  <c r="C76" i="11"/>
  <c r="B77" i="11"/>
  <c r="B78" i="11"/>
  <c r="D77" i="10"/>
  <c r="D78" i="10"/>
  <c r="E76" i="10"/>
  <c r="E8" i="8"/>
  <c r="E9" i="8"/>
  <c r="F7" i="8"/>
  <c r="C53" i="7"/>
  <c r="B55" i="7"/>
  <c r="B54" i="7"/>
  <c r="F8" i="12" l="1"/>
  <c r="F9" i="12"/>
  <c r="G7" i="12"/>
  <c r="D77" i="6"/>
  <c r="D78" i="6"/>
  <c r="E76" i="6"/>
  <c r="G32" i="3"/>
  <c r="H30" i="3"/>
  <c r="G31" i="3"/>
  <c r="D53" i="7"/>
  <c r="C55" i="7"/>
  <c r="C54" i="7"/>
  <c r="B54" i="13"/>
  <c r="B55" i="13"/>
  <c r="C53" i="13"/>
  <c r="C30" i="10"/>
  <c r="B31" i="10"/>
  <c r="B32" i="10"/>
  <c r="F54" i="11"/>
  <c r="F55" i="11"/>
  <c r="G53" i="11"/>
  <c r="D76" i="14"/>
  <c r="C78" i="14"/>
  <c r="C77" i="14"/>
  <c r="G30" i="9"/>
  <c r="F31" i="9"/>
  <c r="F32" i="9"/>
  <c r="G28" i="12"/>
  <c r="G29" i="12"/>
  <c r="C31" i="13"/>
  <c r="C32" i="13"/>
  <c r="D30" i="13"/>
  <c r="B53" i="9"/>
  <c r="H51" i="9"/>
  <c r="H52" i="9"/>
  <c r="F74" i="10"/>
  <c r="F75" i="10"/>
  <c r="G73" i="10"/>
  <c r="F74" i="4"/>
  <c r="F75" i="4"/>
  <c r="E75" i="13"/>
  <c r="E74" i="13"/>
  <c r="F73" i="13"/>
  <c r="G30" i="14"/>
  <c r="F31" i="14"/>
  <c r="F32" i="14"/>
  <c r="F32" i="12"/>
  <c r="G30" i="12"/>
  <c r="F31" i="12"/>
  <c r="B55" i="4"/>
  <c r="C53" i="4"/>
  <c r="B54" i="4"/>
  <c r="D54" i="8"/>
  <c r="D55" i="8"/>
  <c r="E53" i="8"/>
  <c r="E32" i="4"/>
  <c r="E31" i="4"/>
  <c r="F30" i="4"/>
  <c r="F51" i="5"/>
  <c r="F52" i="5"/>
  <c r="D54" i="10"/>
  <c r="D55" i="10"/>
  <c r="E53" i="10"/>
  <c r="E76" i="3"/>
  <c r="D77" i="3"/>
  <c r="D78" i="3"/>
  <c r="F75" i="7"/>
  <c r="F74" i="7"/>
  <c r="F74" i="8"/>
  <c r="F75" i="8"/>
  <c r="G73" i="8"/>
  <c r="F31" i="11"/>
  <c r="F32" i="11"/>
  <c r="G30" i="11"/>
  <c r="E76" i="7"/>
  <c r="D77" i="7"/>
  <c r="D78" i="7"/>
  <c r="G51" i="11"/>
  <c r="G52" i="11"/>
  <c r="F8" i="10"/>
  <c r="F9" i="10"/>
  <c r="G7" i="10"/>
  <c r="F53" i="3"/>
  <c r="E54" i="3"/>
  <c r="E55" i="3"/>
  <c r="E52" i="8"/>
  <c r="E51" i="8"/>
  <c r="F50" i="8"/>
  <c r="D76" i="11"/>
  <c r="C77" i="11"/>
  <c r="C78" i="11"/>
  <c r="G75" i="5"/>
  <c r="G74" i="5"/>
  <c r="H73" i="5"/>
  <c r="B32" i="7"/>
  <c r="B31" i="7"/>
  <c r="C30" i="7"/>
  <c r="D30" i="8"/>
  <c r="C31" i="8"/>
  <c r="C32" i="8"/>
  <c r="B53" i="6"/>
  <c r="H51" i="6"/>
  <c r="H52" i="6"/>
  <c r="H7" i="5"/>
  <c r="G8" i="5"/>
  <c r="G9" i="5"/>
  <c r="F9" i="9"/>
  <c r="F8" i="9"/>
  <c r="G7" i="9"/>
  <c r="F8" i="6"/>
  <c r="F9" i="6"/>
  <c r="G7" i="6"/>
  <c r="F31" i="6"/>
  <c r="F32" i="6"/>
  <c r="G30" i="6"/>
  <c r="E76" i="9"/>
  <c r="D77" i="9"/>
  <c r="D78" i="9"/>
  <c r="G8" i="4"/>
  <c r="H7" i="4"/>
  <c r="G9" i="4"/>
  <c r="F7" i="7"/>
  <c r="E9" i="7"/>
  <c r="E8" i="7"/>
  <c r="F8" i="8"/>
  <c r="F9" i="8"/>
  <c r="G7" i="8"/>
  <c r="G7" i="14"/>
  <c r="F9" i="14"/>
  <c r="F8" i="14"/>
  <c r="F76" i="10"/>
  <c r="E78" i="10"/>
  <c r="E77" i="10"/>
  <c r="B53" i="12"/>
  <c r="H51" i="12"/>
  <c r="H52" i="12"/>
  <c r="E53" i="5"/>
  <c r="D55" i="5"/>
  <c r="D54" i="5"/>
  <c r="C32" i="5"/>
  <c r="C31" i="5"/>
  <c r="D30" i="5"/>
  <c r="H8" i="3"/>
  <c r="H9" i="3"/>
  <c r="B10" i="3"/>
  <c r="H7" i="13"/>
  <c r="G9" i="13"/>
  <c r="G8" i="13"/>
  <c r="E76" i="12"/>
  <c r="D77" i="12"/>
  <c r="D78" i="12"/>
  <c r="F76" i="4"/>
  <c r="E78" i="4"/>
  <c r="E77" i="4"/>
  <c r="G7" i="11"/>
  <c r="F8" i="11"/>
  <c r="F9" i="11"/>
  <c r="F51" i="14"/>
  <c r="F52" i="14"/>
  <c r="G50" i="14"/>
  <c r="H31" i="3" l="1"/>
  <c r="B33" i="3"/>
  <c r="H32" i="3"/>
  <c r="G9" i="8"/>
  <c r="H7" i="8"/>
  <c r="G8" i="8"/>
  <c r="G74" i="8"/>
  <c r="G75" i="8"/>
  <c r="H73" i="8"/>
  <c r="E54" i="10"/>
  <c r="E55" i="10"/>
  <c r="F53" i="10"/>
  <c r="E55" i="8"/>
  <c r="E54" i="8"/>
  <c r="F53" i="8"/>
  <c r="D53" i="13"/>
  <c r="C55" i="13"/>
  <c r="C54" i="13"/>
  <c r="G76" i="4"/>
  <c r="F78" i="4"/>
  <c r="F77" i="4"/>
  <c r="H9" i="4"/>
  <c r="B10" i="4"/>
  <c r="H8" i="4"/>
  <c r="F76" i="12"/>
  <c r="E77" i="12"/>
  <c r="E78" i="12"/>
  <c r="H7" i="9"/>
  <c r="G8" i="9"/>
  <c r="G9" i="9"/>
  <c r="C53" i="6"/>
  <c r="B54" i="6"/>
  <c r="B55" i="6"/>
  <c r="G55" i="11"/>
  <c r="H53" i="11"/>
  <c r="G54" i="11"/>
  <c r="G8" i="6"/>
  <c r="G9" i="6"/>
  <c r="H7" i="6"/>
  <c r="H30" i="12"/>
  <c r="G32" i="12"/>
  <c r="G31" i="12"/>
  <c r="F76" i="9"/>
  <c r="E77" i="9"/>
  <c r="E78" i="9"/>
  <c r="H30" i="14"/>
  <c r="G31" i="14"/>
  <c r="G32" i="14"/>
  <c r="E30" i="13"/>
  <c r="D32" i="13"/>
  <c r="D31" i="13"/>
  <c r="D30" i="10"/>
  <c r="C31" i="10"/>
  <c r="C32" i="10"/>
  <c r="E30" i="5"/>
  <c r="D31" i="5"/>
  <c r="D32" i="5"/>
  <c r="H74" i="5"/>
  <c r="H75" i="5"/>
  <c r="B76" i="5"/>
  <c r="E76" i="14"/>
  <c r="D77" i="14"/>
  <c r="D78" i="14"/>
  <c r="G76" i="10"/>
  <c r="F77" i="10"/>
  <c r="F78" i="10"/>
  <c r="G32" i="6"/>
  <c r="G31" i="6"/>
  <c r="H30" i="6"/>
  <c r="F55" i="3"/>
  <c r="F54" i="3"/>
  <c r="G53" i="3"/>
  <c r="F76" i="7"/>
  <c r="E77" i="7"/>
  <c r="E78" i="7"/>
  <c r="C54" i="4"/>
  <c r="D53" i="4"/>
  <c r="C55" i="4"/>
  <c r="F74" i="13"/>
  <c r="F75" i="13"/>
  <c r="G73" i="13"/>
  <c r="G9" i="12"/>
  <c r="H7" i="12"/>
  <c r="G8" i="12"/>
  <c r="G52" i="14"/>
  <c r="G51" i="14"/>
  <c r="H50" i="14"/>
  <c r="H7" i="14"/>
  <c r="G8" i="14"/>
  <c r="G9" i="14"/>
  <c r="B10" i="5"/>
  <c r="H8" i="5"/>
  <c r="H9" i="5"/>
  <c r="F51" i="8"/>
  <c r="F52" i="8"/>
  <c r="E78" i="3"/>
  <c r="F76" i="3"/>
  <c r="E77" i="3"/>
  <c r="C53" i="12"/>
  <c r="B54" i="12"/>
  <c r="B55" i="12"/>
  <c r="E78" i="6"/>
  <c r="E77" i="6"/>
  <c r="F76" i="6"/>
  <c r="G8" i="11"/>
  <c r="G9" i="11"/>
  <c r="H7" i="11"/>
  <c r="B10" i="13"/>
  <c r="H8" i="13"/>
  <c r="H9" i="13"/>
  <c r="G7" i="7"/>
  <c r="F8" i="7"/>
  <c r="F9" i="7"/>
  <c r="D31" i="8"/>
  <c r="D32" i="8"/>
  <c r="E30" i="8"/>
  <c r="G8" i="10"/>
  <c r="G9" i="10"/>
  <c r="H7" i="10"/>
  <c r="G31" i="11"/>
  <c r="G32" i="11"/>
  <c r="H30" i="11"/>
  <c r="F31" i="4"/>
  <c r="F32" i="4"/>
  <c r="G30" i="4"/>
  <c r="E53" i="7"/>
  <c r="D54" i="7"/>
  <c r="D55" i="7"/>
  <c r="G74" i="10"/>
  <c r="G75" i="10"/>
  <c r="B11" i="3"/>
  <c r="B12" i="3"/>
  <c r="C10" i="3"/>
  <c r="F53" i="5"/>
  <c r="E54" i="5"/>
  <c r="E55" i="5"/>
  <c r="D30" i="7"/>
  <c r="C31" i="7"/>
  <c r="C32" i="7"/>
  <c r="E76" i="11"/>
  <c r="D77" i="11"/>
  <c r="D78" i="11"/>
  <c r="B54" i="9"/>
  <c r="B55" i="9"/>
  <c r="C53" i="9"/>
  <c r="G32" i="9"/>
  <c r="G31" i="9"/>
  <c r="H30" i="9"/>
  <c r="G54" i="3" l="1"/>
  <c r="H53" i="3"/>
  <c r="G55" i="3"/>
  <c r="H76" i="10"/>
  <c r="G77" i="10"/>
  <c r="G78" i="10"/>
  <c r="B33" i="12"/>
  <c r="H31" i="12"/>
  <c r="H32" i="12"/>
  <c r="E53" i="13"/>
  <c r="D55" i="13"/>
  <c r="D54" i="13"/>
  <c r="H9" i="10"/>
  <c r="B10" i="10"/>
  <c r="H8" i="10"/>
  <c r="H7" i="7"/>
  <c r="G8" i="7"/>
  <c r="G9" i="7"/>
  <c r="H51" i="14"/>
  <c r="H52" i="14"/>
  <c r="B53" i="14"/>
  <c r="F30" i="5"/>
  <c r="E32" i="5"/>
  <c r="E31" i="5"/>
  <c r="H9" i="6"/>
  <c r="B10" i="6"/>
  <c r="H8" i="6"/>
  <c r="D53" i="6"/>
  <c r="C54" i="6"/>
  <c r="C55" i="6"/>
  <c r="C10" i="4"/>
  <c r="B12" i="4"/>
  <c r="B11" i="4"/>
  <c r="G53" i="8"/>
  <c r="F54" i="8"/>
  <c r="F55" i="8"/>
  <c r="F53" i="7"/>
  <c r="E54" i="7"/>
  <c r="E55" i="7"/>
  <c r="C12" i="3"/>
  <c r="D10" i="3"/>
  <c r="C11" i="3"/>
  <c r="H30" i="4"/>
  <c r="G32" i="4"/>
  <c r="G31" i="4"/>
  <c r="D55" i="4"/>
  <c r="E53" i="4"/>
  <c r="D54" i="4"/>
  <c r="H31" i="6"/>
  <c r="B33" i="6"/>
  <c r="H32" i="6"/>
  <c r="F76" i="14"/>
  <c r="E77" i="14"/>
  <c r="E78" i="14"/>
  <c r="H8" i="8"/>
  <c r="B10" i="8"/>
  <c r="H9" i="8"/>
  <c r="H31" i="9"/>
  <c r="H32" i="9"/>
  <c r="B33" i="9"/>
  <c r="F76" i="11"/>
  <c r="E77" i="11"/>
  <c r="E78" i="11"/>
  <c r="E31" i="8"/>
  <c r="E32" i="8"/>
  <c r="F30" i="8"/>
  <c r="B11" i="13"/>
  <c r="B12" i="13"/>
  <c r="C10" i="13"/>
  <c r="C76" i="5"/>
  <c r="B77" i="5"/>
  <c r="B78" i="5"/>
  <c r="E30" i="10"/>
  <c r="D31" i="10"/>
  <c r="D32" i="10"/>
  <c r="B10" i="9"/>
  <c r="H9" i="9"/>
  <c r="H8" i="9"/>
  <c r="F55" i="10"/>
  <c r="F54" i="10"/>
  <c r="G53" i="10"/>
  <c r="G76" i="6"/>
  <c r="F77" i="6"/>
  <c r="F78" i="6"/>
  <c r="B10" i="14"/>
  <c r="H8" i="14"/>
  <c r="H9" i="14"/>
  <c r="G53" i="5"/>
  <c r="F54" i="5"/>
  <c r="F55" i="5"/>
  <c r="H8" i="11"/>
  <c r="H9" i="11"/>
  <c r="B10" i="11"/>
  <c r="C54" i="12"/>
  <c r="C55" i="12"/>
  <c r="D53" i="12"/>
  <c r="B11" i="5"/>
  <c r="B12" i="5"/>
  <c r="C10" i="5"/>
  <c r="B10" i="12"/>
  <c r="H9" i="12"/>
  <c r="H8" i="12"/>
  <c r="G76" i="9"/>
  <c r="F77" i="9"/>
  <c r="F78" i="9"/>
  <c r="B56" i="11"/>
  <c r="H54" i="11"/>
  <c r="H55" i="11"/>
  <c r="G77" i="4"/>
  <c r="H76" i="4"/>
  <c r="G78" i="4"/>
  <c r="B33" i="14"/>
  <c r="H31" i="14"/>
  <c r="H32" i="14"/>
  <c r="B34" i="3"/>
  <c r="C33" i="3"/>
  <c r="B35" i="3"/>
  <c r="H32" i="11"/>
  <c r="B33" i="11"/>
  <c r="H31" i="11"/>
  <c r="C54" i="9"/>
  <c r="C55" i="9"/>
  <c r="D53" i="9"/>
  <c r="E30" i="7"/>
  <c r="D31" i="7"/>
  <c r="D32" i="7"/>
  <c r="F77" i="3"/>
  <c r="G76" i="3"/>
  <c r="F78" i="3"/>
  <c r="G75" i="13"/>
  <c r="G74" i="13"/>
  <c r="H73" i="13"/>
  <c r="F77" i="7"/>
  <c r="F78" i="7"/>
  <c r="G76" i="7"/>
  <c r="E32" i="13"/>
  <c r="E31" i="13"/>
  <c r="F30" i="13"/>
  <c r="F77" i="12"/>
  <c r="F78" i="12"/>
  <c r="G76" i="12"/>
  <c r="B76" i="8"/>
  <c r="H74" i="8"/>
  <c r="H75" i="8"/>
  <c r="C10" i="8" l="1"/>
  <c r="B11" i="8"/>
  <c r="B12" i="8"/>
  <c r="B10" i="7"/>
  <c r="H8" i="7"/>
  <c r="H9" i="7"/>
  <c r="G77" i="7"/>
  <c r="G78" i="7"/>
  <c r="H76" i="7"/>
  <c r="B35" i="11"/>
  <c r="C33" i="11"/>
  <c r="B34" i="11"/>
  <c r="G77" i="9"/>
  <c r="G78" i="9"/>
  <c r="H76" i="9"/>
  <c r="E54" i="4"/>
  <c r="E55" i="4"/>
  <c r="F53" i="4"/>
  <c r="D10" i="4"/>
  <c r="C12" i="4"/>
  <c r="C11" i="4"/>
  <c r="C33" i="12"/>
  <c r="B34" i="12"/>
  <c r="B35" i="12"/>
  <c r="B77" i="8"/>
  <c r="B78" i="8"/>
  <c r="C76" i="8"/>
  <c r="G30" i="5"/>
  <c r="F31" i="5"/>
  <c r="F32" i="5"/>
  <c r="B12" i="10"/>
  <c r="B11" i="10"/>
  <c r="C10" i="10"/>
  <c r="H76" i="12"/>
  <c r="G77" i="12"/>
  <c r="G78" i="12"/>
  <c r="B11" i="11"/>
  <c r="B12" i="11"/>
  <c r="C10" i="11"/>
  <c r="C10" i="14"/>
  <c r="B11" i="14"/>
  <c r="B12" i="14"/>
  <c r="C11" i="13"/>
  <c r="C12" i="13"/>
  <c r="D10" i="13"/>
  <c r="F77" i="11"/>
  <c r="F78" i="11"/>
  <c r="G76" i="11"/>
  <c r="G53" i="7"/>
  <c r="F54" i="7"/>
  <c r="F55" i="7"/>
  <c r="B55" i="14"/>
  <c r="B54" i="14"/>
  <c r="C53" i="14"/>
  <c r="B34" i="14"/>
  <c r="B35" i="14"/>
  <c r="C33" i="14"/>
  <c r="B76" i="13"/>
  <c r="H74" i="13"/>
  <c r="H75" i="13"/>
  <c r="F30" i="7"/>
  <c r="E31" i="7"/>
  <c r="E32" i="7"/>
  <c r="C35" i="3"/>
  <c r="D33" i="3"/>
  <c r="C34" i="3"/>
  <c r="C10" i="12"/>
  <c r="B12" i="12"/>
  <c r="B11" i="12"/>
  <c r="B12" i="9"/>
  <c r="B11" i="9"/>
  <c r="C10" i="9"/>
  <c r="C33" i="9"/>
  <c r="B34" i="9"/>
  <c r="B35" i="9"/>
  <c r="F77" i="14"/>
  <c r="F78" i="14"/>
  <c r="G76" i="14"/>
  <c r="D54" i="6"/>
  <c r="D55" i="6"/>
  <c r="E53" i="6"/>
  <c r="B79" i="10"/>
  <c r="H77" i="10"/>
  <c r="H78" i="10"/>
  <c r="H77" i="4"/>
  <c r="H78" i="4"/>
  <c r="B79" i="4"/>
  <c r="C11" i="5"/>
  <c r="C12" i="5"/>
  <c r="D10" i="5"/>
  <c r="B33" i="4"/>
  <c r="H32" i="4"/>
  <c r="H31" i="4"/>
  <c r="G78" i="3"/>
  <c r="G77" i="3"/>
  <c r="H76" i="3"/>
  <c r="D76" i="5"/>
  <c r="C78" i="5"/>
  <c r="C77" i="5"/>
  <c r="D55" i="9"/>
  <c r="D54" i="9"/>
  <c r="E53" i="9"/>
  <c r="F31" i="13"/>
  <c r="G30" i="13"/>
  <c r="F32" i="13"/>
  <c r="B57" i="11"/>
  <c r="B58" i="11"/>
  <c r="C56" i="11"/>
  <c r="H76" i="6"/>
  <c r="G78" i="6"/>
  <c r="G77" i="6"/>
  <c r="F32" i="8"/>
  <c r="F31" i="8"/>
  <c r="G30" i="8"/>
  <c r="C33" i="6"/>
  <c r="B34" i="6"/>
  <c r="B35" i="6"/>
  <c r="H53" i="8"/>
  <c r="G55" i="8"/>
  <c r="G54" i="8"/>
  <c r="B12" i="6"/>
  <c r="B11" i="6"/>
  <c r="C10" i="6"/>
  <c r="E54" i="13"/>
  <c r="E55" i="13"/>
  <c r="F53" i="13"/>
  <c r="H55" i="3"/>
  <c r="B56" i="3"/>
  <c r="H54" i="3"/>
  <c r="D54" i="12"/>
  <c r="D55" i="12"/>
  <c r="E53" i="12"/>
  <c r="H53" i="5"/>
  <c r="G54" i="5"/>
  <c r="G55" i="5"/>
  <c r="H53" i="10"/>
  <c r="G55" i="10"/>
  <c r="G54" i="10"/>
  <c r="E31" i="10"/>
  <c r="E32" i="10"/>
  <c r="F30" i="10"/>
  <c r="E10" i="3"/>
  <c r="D11" i="3"/>
  <c r="D12" i="3"/>
  <c r="B56" i="10" l="1"/>
  <c r="H55" i="10"/>
  <c r="H54" i="10"/>
  <c r="B58" i="3"/>
  <c r="B57" i="3"/>
  <c r="C56" i="3"/>
  <c r="G32" i="13"/>
  <c r="H30" i="13"/>
  <c r="G31" i="13"/>
  <c r="H77" i="3"/>
  <c r="H78" i="3"/>
  <c r="B79" i="3"/>
  <c r="D10" i="9"/>
  <c r="C11" i="9"/>
  <c r="C12" i="9"/>
  <c r="C11" i="14"/>
  <c r="C12" i="14"/>
  <c r="D10" i="14"/>
  <c r="C79" i="4"/>
  <c r="B80" i="4"/>
  <c r="B81" i="4"/>
  <c r="C12" i="11"/>
  <c r="D10" i="11"/>
  <c r="C11" i="11"/>
  <c r="H77" i="9"/>
  <c r="H78" i="9"/>
  <c r="B79" i="9"/>
  <c r="G77" i="11"/>
  <c r="G78" i="11"/>
  <c r="H76" i="11"/>
  <c r="E11" i="3"/>
  <c r="F10" i="3"/>
  <c r="E12" i="3"/>
  <c r="D53" i="14"/>
  <c r="C54" i="14"/>
  <c r="C55" i="14"/>
  <c r="D33" i="12"/>
  <c r="C34" i="12"/>
  <c r="C35" i="12"/>
  <c r="B79" i="6"/>
  <c r="H77" i="6"/>
  <c r="H78" i="6"/>
  <c r="G30" i="7"/>
  <c r="F31" i="7"/>
  <c r="F32" i="7"/>
  <c r="D12" i="13"/>
  <c r="E10" i="13"/>
  <c r="D11" i="13"/>
  <c r="B56" i="5"/>
  <c r="H54" i="5"/>
  <c r="H55" i="5"/>
  <c r="H30" i="5"/>
  <c r="G31" i="5"/>
  <c r="G32" i="5"/>
  <c r="C10" i="7"/>
  <c r="B11" i="7"/>
  <c r="B12" i="7"/>
  <c r="F55" i="13"/>
  <c r="F54" i="13"/>
  <c r="G53" i="13"/>
  <c r="B56" i="8"/>
  <c r="H54" i="8"/>
  <c r="H55" i="8"/>
  <c r="F53" i="9"/>
  <c r="E54" i="9"/>
  <c r="E55" i="9"/>
  <c r="D56" i="11"/>
  <c r="C57" i="11"/>
  <c r="C58" i="11"/>
  <c r="D10" i="6"/>
  <c r="C11" i="6"/>
  <c r="C12" i="6"/>
  <c r="D33" i="6"/>
  <c r="C35" i="6"/>
  <c r="C34" i="6"/>
  <c r="C33" i="4"/>
  <c r="B35" i="4"/>
  <c r="B34" i="4"/>
  <c r="D10" i="12"/>
  <c r="C11" i="12"/>
  <c r="C12" i="12"/>
  <c r="C77" i="8"/>
  <c r="C78" i="8"/>
  <c r="D76" i="8"/>
  <c r="D11" i="4"/>
  <c r="D12" i="4"/>
  <c r="E10" i="4"/>
  <c r="C34" i="11"/>
  <c r="C35" i="11"/>
  <c r="D33" i="11"/>
  <c r="G77" i="14"/>
  <c r="G78" i="14"/>
  <c r="H76" i="14"/>
  <c r="E55" i="12"/>
  <c r="F53" i="12"/>
  <c r="E54" i="12"/>
  <c r="H30" i="8"/>
  <c r="G31" i="8"/>
  <c r="G32" i="8"/>
  <c r="D12" i="5"/>
  <c r="E10" i="5"/>
  <c r="D11" i="5"/>
  <c r="B80" i="10"/>
  <c r="B81" i="10"/>
  <c r="C79" i="10"/>
  <c r="B77" i="13"/>
  <c r="C76" i="13"/>
  <c r="B78" i="13"/>
  <c r="B79" i="12"/>
  <c r="H78" i="12"/>
  <c r="H77" i="12"/>
  <c r="G53" i="4"/>
  <c r="F55" i="4"/>
  <c r="F54" i="4"/>
  <c r="F31" i="10"/>
  <c r="F32" i="10"/>
  <c r="G30" i="10"/>
  <c r="E76" i="5"/>
  <c r="D77" i="5"/>
  <c r="D78" i="5"/>
  <c r="E54" i="6"/>
  <c r="E55" i="6"/>
  <c r="F53" i="6"/>
  <c r="D33" i="9"/>
  <c r="C35" i="9"/>
  <c r="C34" i="9"/>
  <c r="D34" i="3"/>
  <c r="D35" i="3"/>
  <c r="E33" i="3"/>
  <c r="C34" i="14"/>
  <c r="C35" i="14"/>
  <c r="D33" i="14"/>
  <c r="G54" i="7"/>
  <c r="G55" i="7"/>
  <c r="H53" i="7"/>
  <c r="D10" i="10"/>
  <c r="C11" i="10"/>
  <c r="C12" i="10"/>
  <c r="H78" i="7"/>
  <c r="B79" i="7"/>
  <c r="H77" i="7"/>
  <c r="D10" i="8"/>
  <c r="C12" i="8"/>
  <c r="C11" i="8"/>
  <c r="C79" i="6" l="1"/>
  <c r="B80" i="6"/>
  <c r="B81" i="6"/>
  <c r="H31" i="13"/>
  <c r="B33" i="13"/>
  <c r="H32" i="13"/>
  <c r="H54" i="7"/>
  <c r="H55" i="7"/>
  <c r="B56" i="7"/>
  <c r="G53" i="12"/>
  <c r="F55" i="12"/>
  <c r="F54" i="12"/>
  <c r="F10" i="4"/>
  <c r="E11" i="4"/>
  <c r="E12" i="4"/>
  <c r="E10" i="12"/>
  <c r="D11" i="12"/>
  <c r="D12" i="12"/>
  <c r="C11" i="7"/>
  <c r="C12" i="7"/>
  <c r="D10" i="7"/>
  <c r="F10" i="13"/>
  <c r="E11" i="13"/>
  <c r="E12" i="13"/>
  <c r="D11" i="11"/>
  <c r="E10" i="11"/>
  <c r="D12" i="11"/>
  <c r="E10" i="6"/>
  <c r="D12" i="6"/>
  <c r="D11" i="6"/>
  <c r="H78" i="11"/>
  <c r="B79" i="11"/>
  <c r="H77" i="11"/>
  <c r="C57" i="3"/>
  <c r="D56" i="3"/>
  <c r="C58" i="3"/>
  <c r="F76" i="5"/>
  <c r="E77" i="5"/>
  <c r="E78" i="5"/>
  <c r="G32" i="10"/>
  <c r="G31" i="10"/>
  <c r="H30" i="10"/>
  <c r="C79" i="12"/>
  <c r="B81" i="12"/>
  <c r="B80" i="12"/>
  <c r="E11" i="5"/>
  <c r="F10" i="5"/>
  <c r="E12" i="5"/>
  <c r="H78" i="14"/>
  <c r="H77" i="14"/>
  <c r="B79" i="14"/>
  <c r="C56" i="8"/>
  <c r="B57" i="8"/>
  <c r="B58" i="8"/>
  <c r="E33" i="12"/>
  <c r="D34" i="12"/>
  <c r="D35" i="12"/>
  <c r="E10" i="9"/>
  <c r="D12" i="9"/>
  <c r="D11" i="9"/>
  <c r="E10" i="10"/>
  <c r="D12" i="10"/>
  <c r="D11" i="10"/>
  <c r="E10" i="8"/>
  <c r="D11" i="8"/>
  <c r="D12" i="8"/>
  <c r="B81" i="7"/>
  <c r="C79" i="7"/>
  <c r="B80" i="7"/>
  <c r="D35" i="14"/>
  <c r="D34" i="14"/>
  <c r="E33" i="14"/>
  <c r="E33" i="9"/>
  <c r="D34" i="9"/>
  <c r="D35" i="9"/>
  <c r="D78" i="8"/>
  <c r="D77" i="8"/>
  <c r="E76" i="8"/>
  <c r="C34" i="4"/>
  <c r="D33" i="4"/>
  <c r="C35" i="4"/>
  <c r="G55" i="13"/>
  <c r="H53" i="13"/>
  <c r="G54" i="13"/>
  <c r="B33" i="5"/>
  <c r="H31" i="5"/>
  <c r="H32" i="5"/>
  <c r="B80" i="3"/>
  <c r="B81" i="3"/>
  <c r="C79" i="3"/>
  <c r="F55" i="9"/>
  <c r="F54" i="9"/>
  <c r="G53" i="9"/>
  <c r="F12" i="3"/>
  <c r="G10" i="3"/>
  <c r="F11" i="3"/>
  <c r="F55" i="6"/>
  <c r="F54" i="6"/>
  <c r="G53" i="6"/>
  <c r="C77" i="13"/>
  <c r="C78" i="13"/>
  <c r="D76" i="13"/>
  <c r="E56" i="11"/>
  <c r="D58" i="11"/>
  <c r="D57" i="11"/>
  <c r="H30" i="7"/>
  <c r="G31" i="7"/>
  <c r="G32" i="7"/>
  <c r="B80" i="9"/>
  <c r="B81" i="9"/>
  <c r="C79" i="9"/>
  <c r="C81" i="4"/>
  <c r="D79" i="4"/>
  <c r="C80" i="4"/>
  <c r="E33" i="11"/>
  <c r="D34" i="11"/>
  <c r="D35" i="11"/>
  <c r="E53" i="14"/>
  <c r="D55" i="14"/>
  <c r="D54" i="14"/>
  <c r="D11" i="14"/>
  <c r="D12" i="14"/>
  <c r="E10" i="14"/>
  <c r="H53" i="4"/>
  <c r="G55" i="4"/>
  <c r="G54" i="4"/>
  <c r="F33" i="3"/>
  <c r="E35" i="3"/>
  <c r="E34" i="3"/>
  <c r="C80" i="10"/>
  <c r="C81" i="10"/>
  <c r="D79" i="10"/>
  <c r="B33" i="8"/>
  <c r="H32" i="8"/>
  <c r="H31" i="8"/>
  <c r="E33" i="6"/>
  <c r="D34" i="6"/>
  <c r="D35" i="6"/>
  <c r="B57" i="5"/>
  <c r="B58" i="5"/>
  <c r="C56" i="5"/>
  <c r="C56" i="10"/>
  <c r="B58" i="10"/>
  <c r="B57" i="10"/>
  <c r="B81" i="11" l="1"/>
  <c r="C79" i="11"/>
  <c r="B80" i="11"/>
  <c r="G33" i="3"/>
  <c r="F35" i="3"/>
  <c r="F34" i="3"/>
  <c r="C81" i="9"/>
  <c r="C80" i="9"/>
  <c r="D79" i="9"/>
  <c r="F56" i="11"/>
  <c r="E57" i="11"/>
  <c r="E58" i="11"/>
  <c r="H10" i="3"/>
  <c r="G11" i="3"/>
  <c r="G12" i="3"/>
  <c r="F33" i="12"/>
  <c r="E34" i="12"/>
  <c r="E35" i="12"/>
  <c r="G10" i="5"/>
  <c r="F12" i="5"/>
  <c r="F11" i="5"/>
  <c r="F10" i="12"/>
  <c r="E11" i="12"/>
  <c r="E12" i="12"/>
  <c r="D56" i="10"/>
  <c r="C57" i="10"/>
  <c r="C58" i="10"/>
  <c r="F53" i="14"/>
  <c r="E54" i="14"/>
  <c r="E55" i="14"/>
  <c r="F76" i="8"/>
  <c r="E77" i="8"/>
  <c r="E78" i="8"/>
  <c r="G10" i="13"/>
  <c r="F11" i="13"/>
  <c r="F12" i="13"/>
  <c r="D78" i="13"/>
  <c r="D77" i="13"/>
  <c r="E76" i="13"/>
  <c r="C57" i="5"/>
  <c r="C58" i="5"/>
  <c r="D56" i="5"/>
  <c r="C33" i="8"/>
  <c r="B35" i="8"/>
  <c r="B34" i="8"/>
  <c r="H53" i="9"/>
  <c r="G54" i="9"/>
  <c r="G55" i="9"/>
  <c r="C33" i="5"/>
  <c r="B34" i="5"/>
  <c r="B35" i="5"/>
  <c r="F10" i="10"/>
  <c r="E11" i="10"/>
  <c r="E12" i="10"/>
  <c r="G76" i="5"/>
  <c r="F77" i="5"/>
  <c r="F78" i="5"/>
  <c r="D11" i="7"/>
  <c r="D12" i="7"/>
  <c r="E10" i="7"/>
  <c r="F12" i="4"/>
  <c r="F11" i="4"/>
  <c r="G10" i="4"/>
  <c r="C33" i="13"/>
  <c r="B35" i="13"/>
  <c r="B34" i="13"/>
  <c r="F33" i="6"/>
  <c r="E34" i="6"/>
  <c r="E35" i="6"/>
  <c r="F10" i="8"/>
  <c r="E11" i="8"/>
  <c r="E12" i="8"/>
  <c r="D81" i="10"/>
  <c r="E79" i="10"/>
  <c r="D80" i="10"/>
  <c r="B56" i="4"/>
  <c r="H54" i="4"/>
  <c r="H55" i="4"/>
  <c r="D79" i="7"/>
  <c r="C80" i="7"/>
  <c r="C81" i="7"/>
  <c r="D56" i="8"/>
  <c r="C57" i="8"/>
  <c r="C58" i="8"/>
  <c r="F10" i="6"/>
  <c r="E11" i="6"/>
  <c r="E12" i="6"/>
  <c r="E12" i="14"/>
  <c r="F10" i="14"/>
  <c r="E11" i="14"/>
  <c r="F33" i="11"/>
  <c r="E35" i="11"/>
  <c r="E34" i="11"/>
  <c r="H53" i="6"/>
  <c r="G54" i="6"/>
  <c r="G55" i="6"/>
  <c r="H54" i="13"/>
  <c r="B56" i="13"/>
  <c r="H55" i="13"/>
  <c r="B81" i="14"/>
  <c r="B80" i="14"/>
  <c r="C79" i="14"/>
  <c r="C80" i="12"/>
  <c r="C81" i="12"/>
  <c r="D79" i="12"/>
  <c r="E56" i="3"/>
  <c r="D58" i="3"/>
  <c r="D57" i="3"/>
  <c r="E33" i="4"/>
  <c r="D34" i="4"/>
  <c r="D35" i="4"/>
  <c r="E34" i="14"/>
  <c r="F33" i="14"/>
  <c r="E35" i="14"/>
  <c r="B33" i="7"/>
  <c r="H31" i="7"/>
  <c r="H32" i="7"/>
  <c r="D79" i="3"/>
  <c r="C81" i="3"/>
  <c r="C80" i="3"/>
  <c r="F10" i="9"/>
  <c r="E11" i="9"/>
  <c r="E12" i="9"/>
  <c r="H31" i="10"/>
  <c r="B33" i="10"/>
  <c r="H32" i="10"/>
  <c r="F10" i="11"/>
  <c r="E11" i="11"/>
  <c r="E12" i="11"/>
  <c r="H53" i="12"/>
  <c r="G54" i="12"/>
  <c r="G55" i="12"/>
  <c r="D80" i="4"/>
  <c r="E79" i="4"/>
  <c r="D81" i="4"/>
  <c r="E34" i="9"/>
  <c r="E35" i="9"/>
  <c r="F33" i="9"/>
  <c r="B57" i="7"/>
  <c r="B58" i="7"/>
  <c r="C56" i="7"/>
  <c r="D79" i="6"/>
  <c r="C80" i="6"/>
  <c r="C81" i="6"/>
  <c r="D33" i="13" l="1"/>
  <c r="C35" i="13"/>
  <c r="C34" i="13"/>
  <c r="G10" i="11"/>
  <c r="F12" i="11"/>
  <c r="F11" i="11"/>
  <c r="E79" i="7"/>
  <c r="D81" i="7"/>
  <c r="D80" i="7"/>
  <c r="G11" i="4"/>
  <c r="H10" i="4"/>
  <c r="G12" i="4"/>
  <c r="G77" i="5"/>
  <c r="G78" i="5"/>
  <c r="H76" i="5"/>
  <c r="F76" i="13"/>
  <c r="E78" i="13"/>
  <c r="E77" i="13"/>
  <c r="G76" i="8"/>
  <c r="F78" i="8"/>
  <c r="F77" i="8"/>
  <c r="E79" i="3"/>
  <c r="D80" i="3"/>
  <c r="D81" i="3"/>
  <c r="C81" i="14"/>
  <c r="C80" i="14"/>
  <c r="D79" i="14"/>
  <c r="B56" i="6"/>
  <c r="H55" i="6"/>
  <c r="H54" i="6"/>
  <c r="G10" i="8"/>
  <c r="F11" i="8"/>
  <c r="F12" i="8"/>
  <c r="B56" i="9"/>
  <c r="H55" i="9"/>
  <c r="H54" i="9"/>
  <c r="G10" i="12"/>
  <c r="F11" i="12"/>
  <c r="F12" i="12"/>
  <c r="E35" i="4"/>
  <c r="F33" i="4"/>
  <c r="E34" i="4"/>
  <c r="G10" i="6"/>
  <c r="F11" i="6"/>
  <c r="F12" i="6"/>
  <c r="B13" i="3"/>
  <c r="H11" i="3"/>
  <c r="H12" i="3"/>
  <c r="B57" i="4"/>
  <c r="C56" i="4"/>
  <c r="B58" i="4"/>
  <c r="E12" i="7"/>
  <c r="E11" i="7"/>
  <c r="F10" i="7"/>
  <c r="G10" i="10"/>
  <c r="F11" i="10"/>
  <c r="F12" i="10"/>
  <c r="G53" i="14"/>
  <c r="F54" i="14"/>
  <c r="F55" i="14"/>
  <c r="G34" i="3"/>
  <c r="H33" i="3"/>
  <c r="G35" i="3"/>
  <c r="F34" i="12"/>
  <c r="F35" i="12"/>
  <c r="G33" i="12"/>
  <c r="G33" i="11"/>
  <c r="F34" i="11"/>
  <c r="F35" i="11"/>
  <c r="G33" i="6"/>
  <c r="F34" i="6"/>
  <c r="F35" i="6"/>
  <c r="D33" i="8"/>
  <c r="C34" i="8"/>
  <c r="C35" i="8"/>
  <c r="H10" i="5"/>
  <c r="G11" i="5"/>
  <c r="G12" i="5"/>
  <c r="E79" i="6"/>
  <c r="D80" i="6"/>
  <c r="D81" i="6"/>
  <c r="E81" i="4"/>
  <c r="F79" i="4"/>
  <c r="E80" i="4"/>
  <c r="C58" i="7"/>
  <c r="C57" i="7"/>
  <c r="D56" i="7"/>
  <c r="C33" i="10"/>
  <c r="B35" i="10"/>
  <c r="B34" i="10"/>
  <c r="B34" i="7"/>
  <c r="B35" i="7"/>
  <c r="C33" i="7"/>
  <c r="F34" i="9"/>
  <c r="F35" i="9"/>
  <c r="G33" i="9"/>
  <c r="B56" i="12"/>
  <c r="H54" i="12"/>
  <c r="H55" i="12"/>
  <c r="F56" i="3"/>
  <c r="E58" i="3"/>
  <c r="E57" i="3"/>
  <c r="C56" i="13"/>
  <c r="B57" i="13"/>
  <c r="B58" i="13"/>
  <c r="E56" i="8"/>
  <c r="D57" i="8"/>
  <c r="D58" i="8"/>
  <c r="E80" i="10"/>
  <c r="F79" i="10"/>
  <c r="E81" i="10"/>
  <c r="D58" i="5"/>
  <c r="D57" i="5"/>
  <c r="E56" i="5"/>
  <c r="G11" i="13"/>
  <c r="G12" i="13"/>
  <c r="H10" i="13"/>
  <c r="G56" i="11"/>
  <c r="F57" i="11"/>
  <c r="F58" i="11"/>
  <c r="D79" i="11"/>
  <c r="C81" i="11"/>
  <c r="C80" i="11"/>
  <c r="F11" i="9"/>
  <c r="F12" i="9"/>
  <c r="G10" i="9"/>
  <c r="G33" i="14"/>
  <c r="F34" i="14"/>
  <c r="F35" i="14"/>
  <c r="D80" i="12"/>
  <c r="D81" i="12"/>
  <c r="E79" i="12"/>
  <c r="F12" i="14"/>
  <c r="F11" i="14"/>
  <c r="G10" i="14"/>
  <c r="C34" i="5"/>
  <c r="C35" i="5"/>
  <c r="D33" i="5"/>
  <c r="E56" i="10"/>
  <c r="D57" i="10"/>
  <c r="D58" i="10"/>
  <c r="E79" i="9"/>
  <c r="D81" i="9"/>
  <c r="D80" i="9"/>
  <c r="G35" i="9" l="1"/>
  <c r="G34" i="9"/>
  <c r="H33" i="9"/>
  <c r="H10" i="14"/>
  <c r="G12" i="14"/>
  <c r="G11" i="14"/>
  <c r="H33" i="14"/>
  <c r="G35" i="14"/>
  <c r="G34" i="14"/>
  <c r="D56" i="13"/>
  <c r="C58" i="13"/>
  <c r="C57" i="13"/>
  <c r="E56" i="7"/>
  <c r="D58" i="7"/>
  <c r="D57" i="7"/>
  <c r="E80" i="6"/>
  <c r="E81" i="6"/>
  <c r="F79" i="6"/>
  <c r="H10" i="10"/>
  <c r="G11" i="10"/>
  <c r="G12" i="10"/>
  <c r="G11" i="8"/>
  <c r="G12" i="8"/>
  <c r="H10" i="8"/>
  <c r="H77" i="5"/>
  <c r="H78" i="5"/>
  <c r="B79" i="5"/>
  <c r="F79" i="7"/>
  <c r="E80" i="7"/>
  <c r="E81" i="7"/>
  <c r="D33" i="10"/>
  <c r="C34" i="10"/>
  <c r="C35" i="10"/>
  <c r="G76" i="13"/>
  <c r="F77" i="13"/>
  <c r="F78" i="13"/>
  <c r="F79" i="9"/>
  <c r="E81" i="9"/>
  <c r="E80" i="9"/>
  <c r="G11" i="9"/>
  <c r="G12" i="9"/>
  <c r="H10" i="9"/>
  <c r="G57" i="11"/>
  <c r="G58" i="11"/>
  <c r="H56" i="11"/>
  <c r="F80" i="10"/>
  <c r="F81" i="10"/>
  <c r="G79" i="10"/>
  <c r="G34" i="6"/>
  <c r="G35" i="6"/>
  <c r="H33" i="6"/>
  <c r="H34" i="3"/>
  <c r="H35" i="3"/>
  <c r="B36" i="3"/>
  <c r="G10" i="7"/>
  <c r="F12" i="7"/>
  <c r="F11" i="7"/>
  <c r="C13" i="3"/>
  <c r="B14" i="3"/>
  <c r="B15" i="3"/>
  <c r="E80" i="3"/>
  <c r="F79" i="3"/>
  <c r="E81" i="3"/>
  <c r="C34" i="7"/>
  <c r="C35" i="7"/>
  <c r="D33" i="7"/>
  <c r="G11" i="12"/>
  <c r="G12" i="12"/>
  <c r="H10" i="12"/>
  <c r="F57" i="3"/>
  <c r="G56" i="3"/>
  <c r="F58" i="3"/>
  <c r="B13" i="5"/>
  <c r="H11" i="5"/>
  <c r="H12" i="5"/>
  <c r="C56" i="6"/>
  <c r="B58" i="6"/>
  <c r="B57" i="6"/>
  <c r="H10" i="11"/>
  <c r="G11" i="11"/>
  <c r="G12" i="11"/>
  <c r="E81" i="12"/>
  <c r="F79" i="12"/>
  <c r="E80" i="12"/>
  <c r="F80" i="4"/>
  <c r="F81" i="4"/>
  <c r="G79" i="4"/>
  <c r="H33" i="11"/>
  <c r="G34" i="11"/>
  <c r="G35" i="11"/>
  <c r="H10" i="6"/>
  <c r="G11" i="6"/>
  <c r="G12" i="6"/>
  <c r="E79" i="14"/>
  <c r="D81" i="14"/>
  <c r="D80" i="14"/>
  <c r="H76" i="8"/>
  <c r="G77" i="8"/>
  <c r="G78" i="8"/>
  <c r="H12" i="4"/>
  <c r="B13" i="4"/>
  <c r="H11" i="4"/>
  <c r="B13" i="13"/>
  <c r="H11" i="13"/>
  <c r="H12" i="13"/>
  <c r="F56" i="10"/>
  <c r="E57" i="10"/>
  <c r="E58" i="10"/>
  <c r="D34" i="5"/>
  <c r="D35" i="5"/>
  <c r="E33" i="5"/>
  <c r="F56" i="5"/>
  <c r="E57" i="5"/>
  <c r="E58" i="5"/>
  <c r="E57" i="8"/>
  <c r="E58" i="8"/>
  <c r="F56" i="8"/>
  <c r="G34" i="12"/>
  <c r="G35" i="12"/>
  <c r="H33" i="12"/>
  <c r="G54" i="14"/>
  <c r="G55" i="14"/>
  <c r="H53" i="14"/>
  <c r="D56" i="4"/>
  <c r="C57" i="4"/>
  <c r="C58" i="4"/>
  <c r="C56" i="9"/>
  <c r="B58" i="9"/>
  <c r="B57" i="9"/>
  <c r="E79" i="11"/>
  <c r="D80" i="11"/>
  <c r="D81" i="11"/>
  <c r="B58" i="12"/>
  <c r="C56" i="12"/>
  <c r="B57" i="12"/>
  <c r="E33" i="8"/>
  <c r="D34" i="8"/>
  <c r="D35" i="8"/>
  <c r="F34" i="4"/>
  <c r="G33" i="4"/>
  <c r="F35" i="4"/>
  <c r="D35" i="13"/>
  <c r="D34" i="13"/>
  <c r="E33" i="13"/>
  <c r="E34" i="13" l="1"/>
  <c r="F33" i="13"/>
  <c r="E35" i="13"/>
  <c r="D56" i="9"/>
  <c r="C57" i="9"/>
  <c r="C58" i="9"/>
  <c r="E35" i="5"/>
  <c r="E34" i="5"/>
  <c r="F33" i="5"/>
  <c r="B15" i="13"/>
  <c r="B14" i="13"/>
  <c r="C13" i="13"/>
  <c r="H79" i="4"/>
  <c r="G81" i="4"/>
  <c r="G80" i="4"/>
  <c r="B13" i="11"/>
  <c r="H11" i="11"/>
  <c r="H12" i="11"/>
  <c r="H56" i="3"/>
  <c r="G57" i="3"/>
  <c r="G58" i="3"/>
  <c r="H10" i="7"/>
  <c r="G12" i="7"/>
  <c r="G11" i="7"/>
  <c r="E33" i="10"/>
  <c r="D34" i="10"/>
  <c r="D35" i="10"/>
  <c r="B36" i="14"/>
  <c r="H34" i="14"/>
  <c r="H35" i="14"/>
  <c r="D56" i="12"/>
  <c r="C58" i="12"/>
  <c r="C57" i="12"/>
  <c r="F79" i="14"/>
  <c r="E81" i="14"/>
  <c r="E80" i="14"/>
  <c r="G79" i="3"/>
  <c r="F80" i="3"/>
  <c r="F81" i="3"/>
  <c r="C36" i="3"/>
  <c r="B37" i="3"/>
  <c r="B38" i="3"/>
  <c r="H35" i="12"/>
  <c r="H34" i="12"/>
  <c r="B36" i="12"/>
  <c r="H11" i="8"/>
  <c r="H12" i="8"/>
  <c r="B13" i="8"/>
  <c r="F57" i="8"/>
  <c r="F58" i="8"/>
  <c r="G56" i="8"/>
  <c r="B15" i="4"/>
  <c r="B14" i="4"/>
  <c r="C13" i="4"/>
  <c r="H11" i="12"/>
  <c r="H12" i="12"/>
  <c r="B13" i="12"/>
  <c r="H57" i="11"/>
  <c r="H58" i="11"/>
  <c r="B59" i="11"/>
  <c r="G79" i="9"/>
  <c r="F80" i="9"/>
  <c r="F81" i="9"/>
  <c r="F56" i="7"/>
  <c r="E58" i="7"/>
  <c r="E57" i="7"/>
  <c r="F33" i="8"/>
  <c r="E34" i="8"/>
  <c r="E35" i="8"/>
  <c r="G56" i="5"/>
  <c r="F58" i="5"/>
  <c r="F57" i="5"/>
  <c r="H79" i="10"/>
  <c r="G81" i="10"/>
  <c r="G80" i="10"/>
  <c r="D58" i="4"/>
  <c r="D57" i="4"/>
  <c r="E56" i="4"/>
  <c r="D56" i="6"/>
  <c r="C57" i="6"/>
  <c r="C58" i="6"/>
  <c r="G79" i="7"/>
  <c r="F80" i="7"/>
  <c r="F81" i="7"/>
  <c r="B13" i="14"/>
  <c r="H12" i="14"/>
  <c r="H11" i="14"/>
  <c r="B36" i="11"/>
  <c r="H34" i="11"/>
  <c r="H35" i="11"/>
  <c r="H54" i="14"/>
  <c r="H55" i="14"/>
  <c r="B56" i="14"/>
  <c r="B13" i="6"/>
  <c r="H11" i="6"/>
  <c r="H12" i="6"/>
  <c r="G79" i="12"/>
  <c r="F80" i="12"/>
  <c r="F81" i="12"/>
  <c r="H34" i="6"/>
  <c r="H35" i="6"/>
  <c r="B36" i="6"/>
  <c r="B80" i="5"/>
  <c r="B81" i="5"/>
  <c r="C79" i="5"/>
  <c r="B13" i="10"/>
  <c r="H11" i="10"/>
  <c r="H12" i="10"/>
  <c r="H34" i="9"/>
  <c r="H35" i="9"/>
  <c r="B36" i="9"/>
  <c r="G35" i="4"/>
  <c r="H33" i="4"/>
  <c r="G34" i="4"/>
  <c r="F79" i="11"/>
  <c r="E80" i="11"/>
  <c r="E81" i="11"/>
  <c r="F57" i="10"/>
  <c r="F58" i="10"/>
  <c r="G56" i="10"/>
  <c r="D35" i="7"/>
  <c r="D34" i="7"/>
  <c r="E33" i="7"/>
  <c r="C14" i="3"/>
  <c r="C15" i="3"/>
  <c r="D13" i="3"/>
  <c r="H12" i="9"/>
  <c r="B13" i="9"/>
  <c r="H11" i="9"/>
  <c r="G78" i="13"/>
  <c r="H76" i="13"/>
  <c r="G77" i="13"/>
  <c r="F80" i="6"/>
  <c r="F81" i="6"/>
  <c r="G79" i="6"/>
  <c r="D57" i="13"/>
  <c r="D58" i="13"/>
  <c r="E56" i="13"/>
  <c r="B79" i="8"/>
  <c r="H77" i="8"/>
  <c r="H78" i="8"/>
  <c r="C13" i="5"/>
  <c r="B14" i="5"/>
  <c r="B15" i="5"/>
  <c r="G56" i="7" l="1"/>
  <c r="F57" i="7"/>
  <c r="F58" i="7"/>
  <c r="G81" i="6"/>
  <c r="G80" i="6"/>
  <c r="H79" i="6"/>
  <c r="C36" i="9"/>
  <c r="B37" i="9"/>
  <c r="B38" i="9"/>
  <c r="E56" i="6"/>
  <c r="D57" i="6"/>
  <c r="D58" i="6"/>
  <c r="D57" i="12"/>
  <c r="E56" i="12"/>
  <c r="D58" i="12"/>
  <c r="D14" i="3"/>
  <c r="D15" i="3"/>
  <c r="E13" i="3"/>
  <c r="B37" i="6"/>
  <c r="B38" i="6"/>
  <c r="C36" i="6"/>
  <c r="B14" i="6"/>
  <c r="B15" i="6"/>
  <c r="C13" i="6"/>
  <c r="E57" i="4"/>
  <c r="F56" i="4"/>
  <c r="E58" i="4"/>
  <c r="H56" i="5"/>
  <c r="G57" i="5"/>
  <c r="G58" i="5"/>
  <c r="C14" i="4"/>
  <c r="D13" i="4"/>
  <c r="C15" i="4"/>
  <c r="B13" i="7"/>
  <c r="H11" i="7"/>
  <c r="H12" i="7"/>
  <c r="B57" i="14"/>
  <c r="B58" i="14"/>
  <c r="C56" i="14"/>
  <c r="C13" i="14"/>
  <c r="B15" i="14"/>
  <c r="B14" i="14"/>
  <c r="H79" i="9"/>
  <c r="G80" i="9"/>
  <c r="G81" i="9"/>
  <c r="B38" i="12"/>
  <c r="C36" i="12"/>
  <c r="B37" i="12"/>
  <c r="G81" i="3"/>
  <c r="G80" i="3"/>
  <c r="H79" i="3"/>
  <c r="B82" i="4"/>
  <c r="H81" i="4"/>
  <c r="H80" i="4"/>
  <c r="G57" i="10"/>
  <c r="G58" i="10"/>
  <c r="H56" i="10"/>
  <c r="B14" i="8"/>
  <c r="B15" i="8"/>
  <c r="C13" i="8"/>
  <c r="B60" i="11"/>
  <c r="B61" i="11"/>
  <c r="C59" i="11"/>
  <c r="C36" i="14"/>
  <c r="B37" i="14"/>
  <c r="B38" i="14"/>
  <c r="C14" i="13"/>
  <c r="D13" i="13"/>
  <c r="C15" i="13"/>
  <c r="D57" i="9"/>
  <c r="D58" i="9"/>
  <c r="E56" i="9"/>
  <c r="C13" i="11"/>
  <c r="B14" i="11"/>
  <c r="B15" i="11"/>
  <c r="H77" i="13"/>
  <c r="B79" i="13"/>
  <c r="H78" i="13"/>
  <c r="F33" i="7"/>
  <c r="E34" i="7"/>
  <c r="E35" i="7"/>
  <c r="G79" i="11"/>
  <c r="F80" i="11"/>
  <c r="F81" i="11"/>
  <c r="F34" i="8"/>
  <c r="F35" i="8"/>
  <c r="G33" i="8"/>
  <c r="G58" i="8"/>
  <c r="G57" i="8"/>
  <c r="H56" i="8"/>
  <c r="B59" i="3"/>
  <c r="H58" i="3"/>
  <c r="H57" i="3"/>
  <c r="B15" i="9"/>
  <c r="B14" i="9"/>
  <c r="C13" i="9"/>
  <c r="D13" i="5"/>
  <c r="C14" i="5"/>
  <c r="C15" i="5"/>
  <c r="B14" i="10"/>
  <c r="B15" i="10"/>
  <c r="C13" i="10"/>
  <c r="H79" i="7"/>
  <c r="G80" i="7"/>
  <c r="G81" i="7"/>
  <c r="G79" i="14"/>
  <c r="F80" i="14"/>
  <c r="F81" i="14"/>
  <c r="G33" i="13"/>
  <c r="F35" i="13"/>
  <c r="F34" i="13"/>
  <c r="B37" i="11"/>
  <c r="B38" i="11"/>
  <c r="C36" i="11"/>
  <c r="C38" i="3"/>
  <c r="C37" i="3"/>
  <c r="D36" i="3"/>
  <c r="C79" i="8"/>
  <c r="B80" i="8"/>
  <c r="B81" i="8"/>
  <c r="F56" i="13"/>
  <c r="E58" i="13"/>
  <c r="E57" i="13"/>
  <c r="H34" i="4"/>
  <c r="B36" i="4"/>
  <c r="H35" i="4"/>
  <c r="C81" i="5"/>
  <c r="C80" i="5"/>
  <c r="D79" i="5"/>
  <c r="H79" i="12"/>
  <c r="G80" i="12"/>
  <c r="G81" i="12"/>
  <c r="B82" i="10"/>
  <c r="H80" i="10"/>
  <c r="H81" i="10"/>
  <c r="B14" i="12"/>
  <c r="B15" i="12"/>
  <c r="C13" i="12"/>
  <c r="F33" i="10"/>
  <c r="E34" i="10"/>
  <c r="E35" i="10"/>
  <c r="G33" i="5"/>
  <c r="F34" i="5"/>
  <c r="F35" i="5"/>
  <c r="B82" i="7" l="1"/>
  <c r="H80" i="7"/>
  <c r="H81" i="7"/>
  <c r="G34" i="8"/>
  <c r="G35" i="8"/>
  <c r="H33" i="8"/>
  <c r="G33" i="7"/>
  <c r="F34" i="7"/>
  <c r="F35" i="7"/>
  <c r="C61" i="11"/>
  <c r="D59" i="11"/>
  <c r="C60" i="11"/>
  <c r="D36" i="12"/>
  <c r="C38" i="12"/>
  <c r="C37" i="12"/>
  <c r="C58" i="14"/>
  <c r="C57" i="14"/>
  <c r="D56" i="14"/>
  <c r="C38" i="9"/>
  <c r="C37" i="9"/>
  <c r="D36" i="9"/>
  <c r="E57" i="12"/>
  <c r="E58" i="12"/>
  <c r="F56" i="12"/>
  <c r="H80" i="6"/>
  <c r="H81" i="6"/>
  <c r="B82" i="6"/>
  <c r="H33" i="5"/>
  <c r="G35" i="5"/>
  <c r="G34" i="5"/>
  <c r="D79" i="8"/>
  <c r="C80" i="8"/>
  <c r="C81" i="8"/>
  <c r="C82" i="10"/>
  <c r="B84" i="10"/>
  <c r="B83" i="10"/>
  <c r="B37" i="4"/>
  <c r="B38" i="4"/>
  <c r="C36" i="4"/>
  <c r="D37" i="3"/>
  <c r="E36" i="3"/>
  <c r="D38" i="3"/>
  <c r="H33" i="13"/>
  <c r="G34" i="13"/>
  <c r="G35" i="13"/>
  <c r="C79" i="13"/>
  <c r="B80" i="13"/>
  <c r="B81" i="13"/>
  <c r="C38" i="6"/>
  <c r="C37" i="6"/>
  <c r="D36" i="6"/>
  <c r="D13" i="9"/>
  <c r="C14" i="9"/>
  <c r="C15" i="9"/>
  <c r="E57" i="9"/>
  <c r="E58" i="9"/>
  <c r="F56" i="9"/>
  <c r="D36" i="14"/>
  <c r="C37" i="14"/>
  <c r="C38" i="14"/>
  <c r="C14" i="10"/>
  <c r="C15" i="10"/>
  <c r="D13" i="10"/>
  <c r="D15" i="13"/>
  <c r="E13" i="13"/>
  <c r="D14" i="13"/>
  <c r="C15" i="8"/>
  <c r="C14" i="8"/>
  <c r="D13" i="8"/>
  <c r="C82" i="4"/>
  <c r="B84" i="4"/>
  <c r="B83" i="4"/>
  <c r="B59" i="5"/>
  <c r="H57" i="5"/>
  <c r="H58" i="5"/>
  <c r="E13" i="4"/>
  <c r="D15" i="4"/>
  <c r="D14" i="4"/>
  <c r="C14" i="6"/>
  <c r="C15" i="6"/>
  <c r="D13" i="6"/>
  <c r="H80" i="3"/>
  <c r="H81" i="3"/>
  <c r="B82" i="3"/>
  <c r="B82" i="9"/>
  <c r="H80" i="9"/>
  <c r="H81" i="9"/>
  <c r="D13" i="14"/>
  <c r="C14" i="14"/>
  <c r="C15" i="14"/>
  <c r="G33" i="10"/>
  <c r="F34" i="10"/>
  <c r="F35" i="10"/>
  <c r="B61" i="3"/>
  <c r="C59" i="3"/>
  <c r="B60" i="3"/>
  <c r="C15" i="12"/>
  <c r="D13" i="12"/>
  <c r="C14" i="12"/>
  <c r="B82" i="12"/>
  <c r="H80" i="12"/>
  <c r="H81" i="12"/>
  <c r="C37" i="11"/>
  <c r="C38" i="11"/>
  <c r="D36" i="11"/>
  <c r="H79" i="14"/>
  <c r="G80" i="14"/>
  <c r="G81" i="14"/>
  <c r="H57" i="8"/>
  <c r="H58" i="8"/>
  <c r="B59" i="8"/>
  <c r="H79" i="11"/>
  <c r="G80" i="11"/>
  <c r="G81" i="11"/>
  <c r="C13" i="7"/>
  <c r="B14" i="7"/>
  <c r="B15" i="7"/>
  <c r="F58" i="4"/>
  <c r="F57" i="4"/>
  <c r="G56" i="4"/>
  <c r="E15" i="3"/>
  <c r="F13" i="3"/>
  <c r="E14" i="3"/>
  <c r="F56" i="6"/>
  <c r="E57" i="6"/>
  <c r="E58" i="6"/>
  <c r="E79" i="5"/>
  <c r="D80" i="5"/>
  <c r="D81" i="5"/>
  <c r="F58" i="13"/>
  <c r="F57" i="13"/>
  <c r="G56" i="13"/>
  <c r="D14" i="5"/>
  <c r="D15" i="5"/>
  <c r="E13" i="5"/>
  <c r="C14" i="11"/>
  <c r="C15" i="11"/>
  <c r="D13" i="11"/>
  <c r="H58" i="10"/>
  <c r="B59" i="10"/>
  <c r="H57" i="10"/>
  <c r="H56" i="7"/>
  <c r="G57" i="7"/>
  <c r="G58" i="7"/>
  <c r="F58" i="12" l="1"/>
  <c r="G56" i="12"/>
  <c r="F57" i="12"/>
  <c r="E14" i="5"/>
  <c r="E15" i="5"/>
  <c r="F13" i="5"/>
  <c r="F79" i="5"/>
  <c r="E81" i="5"/>
  <c r="E80" i="5"/>
  <c r="C59" i="8"/>
  <c r="B60" i="8"/>
  <c r="B61" i="8"/>
  <c r="C60" i="3"/>
  <c r="D59" i="3"/>
  <c r="C61" i="3"/>
  <c r="D15" i="10"/>
  <c r="E13" i="10"/>
  <c r="D14" i="10"/>
  <c r="D36" i="4"/>
  <c r="C38" i="4"/>
  <c r="C37" i="4"/>
  <c r="D80" i="8"/>
  <c r="D81" i="8"/>
  <c r="E79" i="8"/>
  <c r="H33" i="7"/>
  <c r="G34" i="7"/>
  <c r="G35" i="7"/>
  <c r="C83" i="4"/>
  <c r="D82" i="4"/>
  <c r="C84" i="4"/>
  <c r="D79" i="13"/>
  <c r="C81" i="13"/>
  <c r="C80" i="13"/>
  <c r="H35" i="8"/>
  <c r="B36" i="8"/>
  <c r="H34" i="8"/>
  <c r="E13" i="14"/>
  <c r="D14" i="14"/>
  <c r="D15" i="14"/>
  <c r="C82" i="9"/>
  <c r="B83" i="9"/>
  <c r="B84" i="9"/>
  <c r="E13" i="8"/>
  <c r="D14" i="8"/>
  <c r="D15" i="8"/>
  <c r="E36" i="9"/>
  <c r="D37" i="9"/>
  <c r="D38" i="9"/>
  <c r="E36" i="12"/>
  <c r="D37" i="12"/>
  <c r="D38" i="12"/>
  <c r="B61" i="10"/>
  <c r="C59" i="10"/>
  <c r="B60" i="10"/>
  <c r="G57" i="13"/>
  <c r="H56" i="13"/>
  <c r="G58" i="13"/>
  <c r="F57" i="6"/>
  <c r="F58" i="6"/>
  <c r="G56" i="6"/>
  <c r="B83" i="12"/>
  <c r="B84" i="12"/>
  <c r="C82" i="12"/>
  <c r="B83" i="3"/>
  <c r="C82" i="3"/>
  <c r="B84" i="3"/>
  <c r="F13" i="4"/>
  <c r="E14" i="4"/>
  <c r="E15" i="4"/>
  <c r="D15" i="9"/>
  <c r="D14" i="9"/>
  <c r="E13" i="9"/>
  <c r="B36" i="5"/>
  <c r="H34" i="5"/>
  <c r="H35" i="5"/>
  <c r="B82" i="11"/>
  <c r="H80" i="11"/>
  <c r="H81" i="11"/>
  <c r="D13" i="7"/>
  <c r="C14" i="7"/>
  <c r="C15" i="7"/>
  <c r="G34" i="10"/>
  <c r="G35" i="10"/>
  <c r="H33" i="10"/>
  <c r="E36" i="6"/>
  <c r="D37" i="6"/>
  <c r="D38" i="6"/>
  <c r="H34" i="13"/>
  <c r="B36" i="13"/>
  <c r="H35" i="13"/>
  <c r="C82" i="6"/>
  <c r="B83" i="6"/>
  <c r="B84" i="6"/>
  <c r="D60" i="11"/>
  <c r="D61" i="11"/>
  <c r="E59" i="11"/>
  <c r="B59" i="7"/>
  <c r="H57" i="7"/>
  <c r="H58" i="7"/>
  <c r="D14" i="11"/>
  <c r="D15" i="11"/>
  <c r="E13" i="11"/>
  <c r="G13" i="3"/>
  <c r="F14" i="3"/>
  <c r="F15" i="3"/>
  <c r="B82" i="14"/>
  <c r="H80" i="14"/>
  <c r="H81" i="14"/>
  <c r="E13" i="12"/>
  <c r="D14" i="12"/>
  <c r="D15" i="12"/>
  <c r="D37" i="14"/>
  <c r="D38" i="14"/>
  <c r="E36" i="14"/>
  <c r="D82" i="10"/>
  <c r="C83" i="10"/>
  <c r="C84" i="10"/>
  <c r="D58" i="14"/>
  <c r="D57" i="14"/>
  <c r="E56" i="14"/>
  <c r="G57" i="4"/>
  <c r="G58" i="4"/>
  <c r="H56" i="4"/>
  <c r="D38" i="11"/>
  <c r="E36" i="11"/>
  <c r="D37" i="11"/>
  <c r="D15" i="6"/>
  <c r="E13" i="6"/>
  <c r="D14" i="6"/>
  <c r="C59" i="5"/>
  <c r="B60" i="5"/>
  <c r="B61" i="5"/>
  <c r="E14" i="13"/>
  <c r="E15" i="13"/>
  <c r="F13" i="13"/>
  <c r="F58" i="9"/>
  <c r="F57" i="9"/>
  <c r="G56" i="9"/>
  <c r="E38" i="3"/>
  <c r="E37" i="3"/>
  <c r="F36" i="3"/>
  <c r="B83" i="7"/>
  <c r="B84" i="7"/>
  <c r="C82" i="7"/>
  <c r="C83" i="7" l="1"/>
  <c r="C84" i="7"/>
  <c r="D82" i="7"/>
  <c r="F13" i="9"/>
  <c r="E14" i="9"/>
  <c r="E15" i="9"/>
  <c r="C83" i="9"/>
  <c r="C84" i="9"/>
  <c r="D82" i="9"/>
  <c r="G13" i="13"/>
  <c r="F15" i="13"/>
  <c r="F14" i="13"/>
  <c r="G14" i="3"/>
  <c r="H13" i="3"/>
  <c r="G15" i="3"/>
  <c r="E13" i="7"/>
  <c r="D14" i="7"/>
  <c r="D15" i="7"/>
  <c r="D82" i="12"/>
  <c r="C83" i="12"/>
  <c r="C84" i="12"/>
  <c r="D80" i="13"/>
  <c r="E79" i="13"/>
  <c r="D81" i="13"/>
  <c r="G79" i="5"/>
  <c r="F80" i="5"/>
  <c r="F81" i="5"/>
  <c r="E15" i="11"/>
  <c r="F13" i="11"/>
  <c r="E14" i="11"/>
  <c r="F36" i="9"/>
  <c r="E38" i="9"/>
  <c r="E37" i="9"/>
  <c r="D61" i="3"/>
  <c r="D60" i="3"/>
  <c r="E59" i="3"/>
  <c r="F15" i="5"/>
  <c r="G13" i="5"/>
  <c r="F14" i="5"/>
  <c r="F37" i="3"/>
  <c r="F38" i="3"/>
  <c r="G36" i="3"/>
  <c r="E37" i="11"/>
  <c r="F36" i="11"/>
  <c r="E38" i="11"/>
  <c r="F13" i="12"/>
  <c r="E14" i="12"/>
  <c r="E15" i="12"/>
  <c r="F36" i="6"/>
  <c r="E38" i="6"/>
  <c r="E37" i="6"/>
  <c r="D59" i="10"/>
  <c r="C61" i="10"/>
  <c r="C60" i="10"/>
  <c r="E14" i="14"/>
  <c r="E15" i="14"/>
  <c r="F13" i="14"/>
  <c r="E82" i="4"/>
  <c r="D83" i="4"/>
  <c r="D84" i="4"/>
  <c r="F56" i="14"/>
  <c r="E58" i="14"/>
  <c r="E57" i="14"/>
  <c r="F59" i="11"/>
  <c r="E60" i="11"/>
  <c r="E61" i="11"/>
  <c r="H34" i="10"/>
  <c r="H35" i="10"/>
  <c r="B36" i="10"/>
  <c r="B83" i="11"/>
  <c r="B84" i="11"/>
  <c r="C82" i="11"/>
  <c r="G57" i="6"/>
  <c r="G58" i="6"/>
  <c r="H56" i="6"/>
  <c r="E80" i="8"/>
  <c r="E81" i="8"/>
  <c r="F79" i="8"/>
  <c r="H58" i="4"/>
  <c r="H57" i="4"/>
  <c r="B59" i="4"/>
  <c r="D83" i="10"/>
  <c r="D84" i="10"/>
  <c r="E82" i="10"/>
  <c r="D82" i="6"/>
  <c r="C84" i="6"/>
  <c r="C83" i="6"/>
  <c r="F14" i="4"/>
  <c r="G13" i="4"/>
  <c r="F15" i="4"/>
  <c r="F13" i="8"/>
  <c r="E15" i="8"/>
  <c r="E14" i="8"/>
  <c r="B38" i="8"/>
  <c r="C36" i="8"/>
  <c r="B37" i="8"/>
  <c r="E36" i="4"/>
  <c r="D38" i="4"/>
  <c r="D37" i="4"/>
  <c r="H56" i="9"/>
  <c r="G57" i="9"/>
  <c r="G58" i="9"/>
  <c r="D59" i="5"/>
  <c r="C60" i="5"/>
  <c r="C61" i="5"/>
  <c r="E37" i="14"/>
  <c r="E38" i="14"/>
  <c r="F36" i="14"/>
  <c r="B83" i="14"/>
  <c r="B84" i="14"/>
  <c r="C82" i="14"/>
  <c r="D59" i="8"/>
  <c r="C61" i="8"/>
  <c r="C60" i="8"/>
  <c r="H56" i="12"/>
  <c r="G57" i="12"/>
  <c r="G58" i="12"/>
  <c r="F13" i="6"/>
  <c r="E14" i="6"/>
  <c r="E15" i="6"/>
  <c r="H58" i="13"/>
  <c r="H57" i="13"/>
  <c r="B59" i="13"/>
  <c r="C59" i="7"/>
  <c r="B60" i="7"/>
  <c r="B61" i="7"/>
  <c r="B37" i="13"/>
  <c r="B38" i="13"/>
  <c r="C36" i="13"/>
  <c r="C36" i="5"/>
  <c r="B37" i="5"/>
  <c r="B38" i="5"/>
  <c r="C84" i="3"/>
  <c r="C83" i="3"/>
  <c r="D82" i="3"/>
  <c r="F36" i="12"/>
  <c r="E37" i="12"/>
  <c r="E38" i="12"/>
  <c r="B36" i="7"/>
  <c r="H34" i="7"/>
  <c r="H35" i="7"/>
  <c r="F13" i="10"/>
  <c r="E15" i="10"/>
  <c r="E14" i="10"/>
  <c r="E59" i="8" l="1"/>
  <c r="D60" i="8"/>
  <c r="D61" i="8"/>
  <c r="E14" i="7"/>
  <c r="E15" i="7"/>
  <c r="F13" i="7"/>
  <c r="D83" i="3"/>
  <c r="E82" i="3"/>
  <c r="D84" i="3"/>
  <c r="C83" i="14"/>
  <c r="C84" i="14"/>
  <c r="D82" i="14"/>
  <c r="D60" i="5"/>
  <c r="D61" i="5"/>
  <c r="E59" i="5"/>
  <c r="D36" i="8"/>
  <c r="C37" i="8"/>
  <c r="C38" i="8"/>
  <c r="G36" i="9"/>
  <c r="F37" i="9"/>
  <c r="F38" i="9"/>
  <c r="E80" i="13"/>
  <c r="E81" i="13"/>
  <c r="F79" i="13"/>
  <c r="F81" i="8"/>
  <c r="F80" i="8"/>
  <c r="G79" i="8"/>
  <c r="G13" i="12"/>
  <c r="F14" i="12"/>
  <c r="F15" i="12"/>
  <c r="G14" i="5"/>
  <c r="G15" i="5"/>
  <c r="H13" i="5"/>
  <c r="B16" i="3"/>
  <c r="H15" i="3"/>
  <c r="H14" i="3"/>
  <c r="E82" i="6"/>
  <c r="D83" i="6"/>
  <c r="D84" i="6"/>
  <c r="B37" i="10"/>
  <c r="B38" i="10"/>
  <c r="C36" i="10"/>
  <c r="G56" i="14"/>
  <c r="F57" i="14"/>
  <c r="F58" i="14"/>
  <c r="F14" i="11"/>
  <c r="F15" i="11"/>
  <c r="G13" i="11"/>
  <c r="G13" i="10"/>
  <c r="F15" i="10"/>
  <c r="F14" i="10"/>
  <c r="G13" i="6"/>
  <c r="F15" i="6"/>
  <c r="F14" i="6"/>
  <c r="C60" i="7"/>
  <c r="C61" i="7"/>
  <c r="D59" i="7"/>
  <c r="F38" i="14"/>
  <c r="G36" i="14"/>
  <c r="F37" i="14"/>
  <c r="B59" i="9"/>
  <c r="H58" i="9"/>
  <c r="H57" i="9"/>
  <c r="E83" i="10"/>
  <c r="E84" i="10"/>
  <c r="F82" i="10"/>
  <c r="E59" i="10"/>
  <c r="D61" i="10"/>
  <c r="D60" i="10"/>
  <c r="G36" i="11"/>
  <c r="F37" i="11"/>
  <c r="F38" i="11"/>
  <c r="E60" i="3"/>
  <c r="E61" i="3"/>
  <c r="F59" i="3"/>
  <c r="G13" i="9"/>
  <c r="F15" i="9"/>
  <c r="F14" i="9"/>
  <c r="C36" i="7"/>
  <c r="B37" i="7"/>
  <c r="B38" i="7"/>
  <c r="B61" i="13"/>
  <c r="B60" i="13"/>
  <c r="C59" i="13"/>
  <c r="B59" i="12"/>
  <c r="H57" i="12"/>
  <c r="H58" i="12"/>
  <c r="G13" i="8"/>
  <c r="F14" i="8"/>
  <c r="F15" i="8"/>
  <c r="H58" i="6"/>
  <c r="B59" i="6"/>
  <c r="H57" i="6"/>
  <c r="E82" i="12"/>
  <c r="D84" i="12"/>
  <c r="D83" i="12"/>
  <c r="D84" i="7"/>
  <c r="E82" i="7"/>
  <c r="D83" i="7"/>
  <c r="E84" i="4"/>
  <c r="E83" i="4"/>
  <c r="F82" i="4"/>
  <c r="H36" i="3"/>
  <c r="G38" i="3"/>
  <c r="G37" i="3"/>
  <c r="G14" i="13"/>
  <c r="G15" i="13"/>
  <c r="H13" i="13"/>
  <c r="G36" i="12"/>
  <c r="F37" i="12"/>
  <c r="F38" i="12"/>
  <c r="C83" i="11"/>
  <c r="C84" i="11"/>
  <c r="D82" i="11"/>
  <c r="G59" i="11"/>
  <c r="F61" i="11"/>
  <c r="F60" i="11"/>
  <c r="D36" i="5"/>
  <c r="C37" i="5"/>
  <c r="C38" i="5"/>
  <c r="C38" i="13"/>
  <c r="C37" i="13"/>
  <c r="D36" i="13"/>
  <c r="E37" i="4"/>
  <c r="F36" i="4"/>
  <c r="E38" i="4"/>
  <c r="H13" i="4"/>
  <c r="G14" i="4"/>
  <c r="G15" i="4"/>
  <c r="C59" i="4"/>
  <c r="B61" i="4"/>
  <c r="B60" i="4"/>
  <c r="F14" i="14"/>
  <c r="F15" i="14"/>
  <c r="G13" i="14"/>
  <c r="G36" i="6"/>
  <c r="F37" i="6"/>
  <c r="F38" i="6"/>
  <c r="H79" i="5"/>
  <c r="G80" i="5"/>
  <c r="G81" i="5"/>
  <c r="D83" i="9"/>
  <c r="D84" i="9"/>
  <c r="E82" i="9"/>
  <c r="B16" i="4" l="1"/>
  <c r="H15" i="4"/>
  <c r="H14" i="4"/>
  <c r="B39" i="3"/>
  <c r="H38" i="3"/>
  <c r="H37" i="3"/>
  <c r="D36" i="7"/>
  <c r="C37" i="7"/>
  <c r="C38" i="7"/>
  <c r="E60" i="5"/>
  <c r="E61" i="5"/>
  <c r="F59" i="5"/>
  <c r="F82" i="3"/>
  <c r="E84" i="3"/>
  <c r="E83" i="3"/>
  <c r="G15" i="14"/>
  <c r="G14" i="14"/>
  <c r="H13" i="14"/>
  <c r="E36" i="5"/>
  <c r="D37" i="5"/>
  <c r="D38" i="5"/>
  <c r="F83" i="4"/>
  <c r="G82" i="4"/>
  <c r="F84" i="4"/>
  <c r="E83" i="12"/>
  <c r="E84" i="12"/>
  <c r="F82" i="12"/>
  <c r="H36" i="11"/>
  <c r="G38" i="11"/>
  <c r="G37" i="11"/>
  <c r="F14" i="7"/>
  <c r="F15" i="7"/>
  <c r="G13" i="7"/>
  <c r="H13" i="11"/>
  <c r="G14" i="11"/>
  <c r="G15" i="11"/>
  <c r="F81" i="13"/>
  <c r="F80" i="13"/>
  <c r="G79" i="13"/>
  <c r="G36" i="4"/>
  <c r="F37" i="4"/>
  <c r="F38" i="4"/>
  <c r="C59" i="12"/>
  <c r="B60" i="12"/>
  <c r="B61" i="12"/>
  <c r="B61" i="9"/>
  <c r="B60" i="9"/>
  <c r="C59" i="9"/>
  <c r="F82" i="6"/>
  <c r="E83" i="6"/>
  <c r="E84" i="6"/>
  <c r="H36" i="12"/>
  <c r="G37" i="12"/>
  <c r="G38" i="12"/>
  <c r="H14" i="13"/>
  <c r="H15" i="13"/>
  <c r="B16" i="13"/>
  <c r="B61" i="6"/>
  <c r="B60" i="6"/>
  <c r="C59" i="6"/>
  <c r="D59" i="13"/>
  <c r="C61" i="13"/>
  <c r="C60" i="13"/>
  <c r="H13" i="9"/>
  <c r="G14" i="9"/>
  <c r="G15" i="9"/>
  <c r="H13" i="6"/>
  <c r="G14" i="6"/>
  <c r="G15" i="6"/>
  <c r="H13" i="12"/>
  <c r="G14" i="12"/>
  <c r="G15" i="12"/>
  <c r="D84" i="14"/>
  <c r="D83" i="14"/>
  <c r="E82" i="14"/>
  <c r="H13" i="8"/>
  <c r="G14" i="8"/>
  <c r="G15" i="8"/>
  <c r="B82" i="5"/>
  <c r="H80" i="5"/>
  <c r="H81" i="5"/>
  <c r="D38" i="13"/>
  <c r="E36" i="13"/>
  <c r="D37" i="13"/>
  <c r="H59" i="11"/>
  <c r="G60" i="11"/>
  <c r="G61" i="11"/>
  <c r="G59" i="3"/>
  <c r="F61" i="3"/>
  <c r="F60" i="3"/>
  <c r="F59" i="10"/>
  <c r="E60" i="10"/>
  <c r="E61" i="10"/>
  <c r="G38" i="14"/>
  <c r="G37" i="14"/>
  <c r="H36" i="14"/>
  <c r="H56" i="14"/>
  <c r="G57" i="14"/>
  <c r="G58" i="14"/>
  <c r="H79" i="8"/>
  <c r="G80" i="8"/>
  <c r="G81" i="8"/>
  <c r="G37" i="9"/>
  <c r="G38" i="9"/>
  <c r="H36" i="9"/>
  <c r="E36" i="8"/>
  <c r="D38" i="8"/>
  <c r="D37" i="8"/>
  <c r="D59" i="4"/>
  <c r="C61" i="4"/>
  <c r="C60" i="4"/>
  <c r="D84" i="11"/>
  <c r="E82" i="11"/>
  <c r="D83" i="11"/>
  <c r="F82" i="7"/>
  <c r="E83" i="7"/>
  <c r="E84" i="7"/>
  <c r="F84" i="10"/>
  <c r="G82" i="10"/>
  <c r="F83" i="10"/>
  <c r="C38" i="10"/>
  <c r="C37" i="10"/>
  <c r="D36" i="10"/>
  <c r="B18" i="3"/>
  <c r="C16" i="3"/>
  <c r="B17" i="3"/>
  <c r="E84" i="9"/>
  <c r="F82" i="9"/>
  <c r="E83" i="9"/>
  <c r="H36" i="6"/>
  <c r="G37" i="6"/>
  <c r="G38" i="6"/>
  <c r="D60" i="7"/>
  <c r="D61" i="7"/>
  <c r="E59" i="7"/>
  <c r="H13" i="10"/>
  <c r="G14" i="10"/>
  <c r="G15" i="10"/>
  <c r="H15" i="5"/>
  <c r="B16" i="5"/>
  <c r="H14" i="5"/>
  <c r="F59" i="8"/>
  <c r="E60" i="8"/>
  <c r="E61" i="8"/>
  <c r="H38" i="14" l="1"/>
  <c r="B39" i="14"/>
  <c r="H37" i="14"/>
  <c r="E61" i="7"/>
  <c r="F59" i="7"/>
  <c r="E60" i="7"/>
  <c r="G83" i="10"/>
  <c r="H82" i="10"/>
  <c r="G84" i="10"/>
  <c r="C82" i="5"/>
  <c r="B83" i="5"/>
  <c r="B84" i="5"/>
  <c r="G80" i="13"/>
  <c r="H79" i="13"/>
  <c r="G81" i="13"/>
  <c r="G84" i="4"/>
  <c r="G83" i="4"/>
  <c r="H82" i="4"/>
  <c r="D37" i="7"/>
  <c r="D38" i="7"/>
  <c r="E36" i="7"/>
  <c r="D59" i="9"/>
  <c r="C60" i="9"/>
  <c r="C61" i="9"/>
  <c r="B16" i="12"/>
  <c r="H14" i="12"/>
  <c r="H15" i="12"/>
  <c r="H59" i="3"/>
  <c r="G60" i="3"/>
  <c r="G61" i="3"/>
  <c r="B16" i="9"/>
  <c r="H14" i="9"/>
  <c r="H15" i="9"/>
  <c r="D16" i="3"/>
  <c r="C17" i="3"/>
  <c r="C18" i="3"/>
  <c r="B62" i="11"/>
  <c r="H60" i="11"/>
  <c r="H61" i="11"/>
  <c r="E59" i="13"/>
  <c r="D61" i="13"/>
  <c r="D60" i="13"/>
  <c r="G82" i="3"/>
  <c r="F84" i="3"/>
  <c r="F83" i="3"/>
  <c r="G82" i="9"/>
  <c r="F84" i="9"/>
  <c r="F83" i="9"/>
  <c r="G38" i="4"/>
  <c r="G37" i="4"/>
  <c r="H36" i="4"/>
  <c r="B82" i="8"/>
  <c r="H81" i="8"/>
  <c r="H80" i="8"/>
  <c r="B16" i="8"/>
  <c r="H14" i="8"/>
  <c r="H15" i="8"/>
  <c r="D59" i="6"/>
  <c r="C60" i="6"/>
  <c r="C61" i="6"/>
  <c r="B39" i="12"/>
  <c r="H37" i="12"/>
  <c r="H38" i="12"/>
  <c r="B39" i="11"/>
  <c r="H37" i="11"/>
  <c r="H38" i="11"/>
  <c r="F61" i="5"/>
  <c r="F60" i="5"/>
  <c r="G59" i="5"/>
  <c r="C39" i="3"/>
  <c r="B41" i="3"/>
  <c r="B40" i="3"/>
  <c r="B16" i="10"/>
  <c r="H14" i="10"/>
  <c r="H15" i="10"/>
  <c r="G59" i="8"/>
  <c r="F60" i="8"/>
  <c r="F61" i="8"/>
  <c r="D60" i="4"/>
  <c r="E59" i="4"/>
  <c r="D61" i="4"/>
  <c r="C16" i="5"/>
  <c r="B18" i="5"/>
  <c r="B17" i="5"/>
  <c r="E36" i="10"/>
  <c r="D37" i="10"/>
  <c r="D38" i="10"/>
  <c r="G82" i="7"/>
  <c r="F84" i="7"/>
  <c r="F83" i="7"/>
  <c r="G59" i="10"/>
  <c r="F60" i="10"/>
  <c r="F61" i="10"/>
  <c r="F36" i="13"/>
  <c r="E37" i="13"/>
  <c r="E38" i="13"/>
  <c r="E84" i="14"/>
  <c r="F82" i="14"/>
  <c r="E83" i="14"/>
  <c r="B16" i="6"/>
  <c r="H14" i="6"/>
  <c r="H15" i="6"/>
  <c r="C60" i="12"/>
  <c r="C61" i="12"/>
  <c r="D59" i="12"/>
  <c r="F83" i="12"/>
  <c r="F84" i="12"/>
  <c r="G82" i="12"/>
  <c r="E37" i="5"/>
  <c r="E38" i="5"/>
  <c r="F36" i="5"/>
  <c r="F36" i="8"/>
  <c r="E37" i="8"/>
  <c r="E38" i="8"/>
  <c r="B16" i="11"/>
  <c r="H15" i="11"/>
  <c r="H14" i="11"/>
  <c r="H14" i="14"/>
  <c r="H15" i="14"/>
  <c r="B16" i="14"/>
  <c r="B39" i="6"/>
  <c r="H37" i="6"/>
  <c r="H38" i="6"/>
  <c r="F82" i="11"/>
  <c r="E84" i="11"/>
  <c r="E83" i="11"/>
  <c r="H37" i="9"/>
  <c r="H38" i="9"/>
  <c r="B39" i="9"/>
  <c r="B59" i="14"/>
  <c r="H57" i="14"/>
  <c r="H58" i="14"/>
  <c r="B17" i="13"/>
  <c r="C16" i="13"/>
  <c r="B18" i="13"/>
  <c r="G82" i="6"/>
  <c r="F83" i="6"/>
  <c r="F84" i="6"/>
  <c r="G15" i="7"/>
  <c r="G14" i="7"/>
  <c r="H13" i="7"/>
  <c r="B18" i="4"/>
  <c r="C16" i="4"/>
  <c r="B17" i="4"/>
  <c r="F37" i="5" l="1"/>
  <c r="F38" i="5"/>
  <c r="G36" i="5"/>
  <c r="C16" i="8"/>
  <c r="B17" i="8"/>
  <c r="B18" i="8"/>
  <c r="B17" i="9"/>
  <c r="B18" i="9"/>
  <c r="C16" i="9"/>
  <c r="C39" i="11"/>
  <c r="B40" i="11"/>
  <c r="B41" i="11"/>
  <c r="E61" i="13"/>
  <c r="E60" i="13"/>
  <c r="F59" i="13"/>
  <c r="D16" i="13"/>
  <c r="C18" i="13"/>
  <c r="C17" i="13"/>
  <c r="G36" i="13"/>
  <c r="F37" i="13"/>
  <c r="F38" i="13"/>
  <c r="C40" i="3"/>
  <c r="D39" i="3"/>
  <c r="C41" i="3"/>
  <c r="H82" i="9"/>
  <c r="G83" i="9"/>
  <c r="G84" i="9"/>
  <c r="E59" i="9"/>
  <c r="D61" i="9"/>
  <c r="D60" i="9"/>
  <c r="H80" i="13"/>
  <c r="B82" i="13"/>
  <c r="H81" i="13"/>
  <c r="B17" i="14"/>
  <c r="C16" i="14"/>
  <c r="B18" i="14"/>
  <c r="F59" i="4"/>
  <c r="E60" i="4"/>
  <c r="E61" i="4"/>
  <c r="H15" i="7"/>
  <c r="H14" i="7"/>
  <c r="B16" i="7"/>
  <c r="F36" i="10"/>
  <c r="E37" i="10"/>
  <c r="E38" i="10"/>
  <c r="H59" i="5"/>
  <c r="G60" i="5"/>
  <c r="G61" i="5"/>
  <c r="B40" i="12"/>
  <c r="B41" i="12"/>
  <c r="C39" i="12"/>
  <c r="C62" i="11"/>
  <c r="B63" i="11"/>
  <c r="B64" i="11"/>
  <c r="E37" i="7"/>
  <c r="E38" i="7"/>
  <c r="F36" i="7"/>
  <c r="G59" i="7"/>
  <c r="F61" i="7"/>
  <c r="F60" i="7"/>
  <c r="G82" i="11"/>
  <c r="F83" i="11"/>
  <c r="F84" i="11"/>
  <c r="G84" i="12"/>
  <c r="H82" i="12"/>
  <c r="G83" i="12"/>
  <c r="C16" i="6"/>
  <c r="B17" i="6"/>
  <c r="B18" i="6"/>
  <c r="G60" i="8"/>
  <c r="G61" i="8"/>
  <c r="H59" i="8"/>
  <c r="C82" i="8"/>
  <c r="B84" i="8"/>
  <c r="B83" i="8"/>
  <c r="B62" i="3"/>
  <c r="H60" i="3"/>
  <c r="H61" i="3"/>
  <c r="C17" i="4"/>
  <c r="D16" i="4"/>
  <c r="C18" i="4"/>
  <c r="H59" i="10"/>
  <c r="G60" i="10"/>
  <c r="G61" i="10"/>
  <c r="H37" i="4"/>
  <c r="B39" i="4"/>
  <c r="H38" i="4"/>
  <c r="G83" i="3"/>
  <c r="H82" i="3"/>
  <c r="G84" i="3"/>
  <c r="G83" i="6"/>
  <c r="G84" i="6"/>
  <c r="H82" i="6"/>
  <c r="G36" i="8"/>
  <c r="F37" i="8"/>
  <c r="F38" i="8"/>
  <c r="H82" i="7"/>
  <c r="G83" i="7"/>
  <c r="G84" i="7"/>
  <c r="H83" i="10"/>
  <c r="H84" i="10"/>
  <c r="B85" i="10"/>
  <c r="C16" i="11"/>
  <c r="B18" i="11"/>
  <c r="B17" i="11"/>
  <c r="C59" i="14"/>
  <c r="B60" i="14"/>
  <c r="B61" i="14"/>
  <c r="G82" i="14"/>
  <c r="F84" i="14"/>
  <c r="F83" i="14"/>
  <c r="D16" i="5"/>
  <c r="C18" i="5"/>
  <c r="C17" i="5"/>
  <c r="E59" i="6"/>
  <c r="D61" i="6"/>
  <c r="D60" i="6"/>
  <c r="E16" i="3"/>
  <c r="D17" i="3"/>
  <c r="D18" i="3"/>
  <c r="H83" i="4"/>
  <c r="H84" i="4"/>
  <c r="B85" i="4"/>
  <c r="C83" i="5"/>
  <c r="C84" i="5"/>
  <c r="D82" i="5"/>
  <c r="C39" i="14"/>
  <c r="B41" i="14"/>
  <c r="B40" i="14"/>
  <c r="B40" i="9"/>
  <c r="B41" i="9"/>
  <c r="C39" i="9"/>
  <c r="C39" i="6"/>
  <c r="B40" i="6"/>
  <c r="B41" i="6"/>
  <c r="E59" i="12"/>
  <c r="D60" i="12"/>
  <c r="D61" i="12"/>
  <c r="C16" i="10"/>
  <c r="B17" i="10"/>
  <c r="B18" i="10"/>
  <c r="C16" i="12"/>
  <c r="B17" i="12"/>
  <c r="B18" i="12"/>
  <c r="D39" i="14" l="1"/>
  <c r="C41" i="14"/>
  <c r="C40" i="14"/>
  <c r="D16" i="11"/>
  <c r="C17" i="11"/>
  <c r="C18" i="11"/>
  <c r="E39" i="3"/>
  <c r="D40" i="3"/>
  <c r="D41" i="3"/>
  <c r="F60" i="13"/>
  <c r="G59" i="13"/>
  <c r="F61" i="13"/>
  <c r="D83" i="5"/>
  <c r="D84" i="5"/>
  <c r="E82" i="5"/>
  <c r="E17" i="3"/>
  <c r="E18" i="3"/>
  <c r="F16" i="3"/>
  <c r="B86" i="10"/>
  <c r="B87" i="10"/>
  <c r="C85" i="10"/>
  <c r="H36" i="8"/>
  <c r="G37" i="8"/>
  <c r="G38" i="8"/>
  <c r="B40" i="4"/>
  <c r="C39" i="4"/>
  <c r="B41" i="4"/>
  <c r="B62" i="5"/>
  <c r="H61" i="5"/>
  <c r="H60" i="5"/>
  <c r="H83" i="6"/>
  <c r="H84" i="6"/>
  <c r="B85" i="6"/>
  <c r="H82" i="11"/>
  <c r="G83" i="11"/>
  <c r="G84" i="11"/>
  <c r="F61" i="4"/>
  <c r="G59" i="4"/>
  <c r="F60" i="4"/>
  <c r="C17" i="12"/>
  <c r="C18" i="12"/>
  <c r="D16" i="12"/>
  <c r="C40" i="6"/>
  <c r="C41" i="6"/>
  <c r="D39" i="6"/>
  <c r="B63" i="3"/>
  <c r="C62" i="3"/>
  <c r="B64" i="3"/>
  <c r="D62" i="11"/>
  <c r="C63" i="11"/>
  <c r="C64" i="11"/>
  <c r="F59" i="9"/>
  <c r="E60" i="9"/>
  <c r="E61" i="9"/>
  <c r="C17" i="8"/>
  <c r="C18" i="8"/>
  <c r="D16" i="8"/>
  <c r="F59" i="12"/>
  <c r="E61" i="12"/>
  <c r="E60" i="12"/>
  <c r="H82" i="14"/>
  <c r="G84" i="14"/>
  <c r="G83" i="14"/>
  <c r="C41" i="9"/>
  <c r="C40" i="9"/>
  <c r="D39" i="9"/>
  <c r="D16" i="10"/>
  <c r="C17" i="10"/>
  <c r="C18" i="10"/>
  <c r="B86" i="4"/>
  <c r="B87" i="4"/>
  <c r="C85" i="4"/>
  <c r="F59" i="6"/>
  <c r="E60" i="6"/>
  <c r="E61" i="6"/>
  <c r="D16" i="6"/>
  <c r="C17" i="6"/>
  <c r="C18" i="6"/>
  <c r="C40" i="12"/>
  <c r="C41" i="12"/>
  <c r="D39" i="12"/>
  <c r="G36" i="10"/>
  <c r="F37" i="10"/>
  <c r="F38" i="10"/>
  <c r="D16" i="14"/>
  <c r="C17" i="14"/>
  <c r="C18" i="14"/>
  <c r="G37" i="13"/>
  <c r="G38" i="13"/>
  <c r="H36" i="13"/>
  <c r="G38" i="5"/>
  <c r="G37" i="5"/>
  <c r="H36" i="5"/>
  <c r="D18" i="5"/>
  <c r="E16" i="5"/>
  <c r="D17" i="5"/>
  <c r="D18" i="4"/>
  <c r="E16" i="4"/>
  <c r="D17" i="4"/>
  <c r="H60" i="8"/>
  <c r="H61" i="8"/>
  <c r="B62" i="8"/>
  <c r="C82" i="13"/>
  <c r="B84" i="13"/>
  <c r="B83" i="13"/>
  <c r="C60" i="14"/>
  <c r="C61" i="14"/>
  <c r="D59" i="14"/>
  <c r="B62" i="10"/>
  <c r="H60" i="10"/>
  <c r="H61" i="10"/>
  <c r="H59" i="7"/>
  <c r="G61" i="7"/>
  <c r="G60" i="7"/>
  <c r="C16" i="7"/>
  <c r="B18" i="7"/>
  <c r="B17" i="7"/>
  <c r="D39" i="11"/>
  <c r="C40" i="11"/>
  <c r="C41" i="11"/>
  <c r="E16" i="13"/>
  <c r="D17" i="13"/>
  <c r="D18" i="13"/>
  <c r="B85" i="7"/>
  <c r="H83" i="7"/>
  <c r="H84" i="7"/>
  <c r="H83" i="3"/>
  <c r="H84" i="3"/>
  <c r="B85" i="3"/>
  <c r="D82" i="8"/>
  <c r="C83" i="8"/>
  <c r="C84" i="8"/>
  <c r="B85" i="12"/>
  <c r="H83" i="12"/>
  <c r="H84" i="12"/>
  <c r="F38" i="7"/>
  <c r="F37" i="7"/>
  <c r="G36" i="7"/>
  <c r="B85" i="9"/>
  <c r="H83" i="9"/>
  <c r="H84" i="9"/>
  <c r="C17" i="9"/>
  <c r="C18" i="9"/>
  <c r="D16" i="9"/>
  <c r="D85" i="4" l="1"/>
  <c r="C87" i="4"/>
  <c r="C86" i="4"/>
  <c r="C83" i="13"/>
  <c r="C84" i="13"/>
  <c r="D82" i="13"/>
  <c r="F16" i="5"/>
  <c r="E17" i="5"/>
  <c r="E18" i="5"/>
  <c r="D62" i="3"/>
  <c r="C63" i="3"/>
  <c r="C64" i="3"/>
  <c r="E84" i="5"/>
  <c r="E83" i="5"/>
  <c r="F82" i="5"/>
  <c r="E41" i="3"/>
  <c r="F39" i="3"/>
  <c r="E40" i="3"/>
  <c r="D18" i="9"/>
  <c r="D17" i="9"/>
  <c r="E16" i="9"/>
  <c r="G60" i="4"/>
  <c r="H59" i="4"/>
  <c r="G61" i="4"/>
  <c r="B39" i="8"/>
  <c r="H37" i="8"/>
  <c r="H38" i="8"/>
  <c r="C85" i="12"/>
  <c r="B86" i="12"/>
  <c r="B87" i="12"/>
  <c r="B63" i="10"/>
  <c r="C62" i="10"/>
  <c r="B64" i="10"/>
  <c r="H37" i="5"/>
  <c r="B39" i="5"/>
  <c r="H38" i="5"/>
  <c r="E16" i="14"/>
  <c r="D17" i="14"/>
  <c r="D18" i="14"/>
  <c r="B85" i="14"/>
  <c r="H83" i="14"/>
  <c r="H84" i="14"/>
  <c r="D40" i="6"/>
  <c r="D41" i="6"/>
  <c r="E39" i="6"/>
  <c r="D85" i="10"/>
  <c r="C87" i="10"/>
  <c r="C86" i="10"/>
  <c r="C85" i="7"/>
  <c r="B86" i="7"/>
  <c r="B87" i="7"/>
  <c r="D60" i="14"/>
  <c r="D61" i="14"/>
  <c r="E59" i="14"/>
  <c r="D17" i="6"/>
  <c r="D18" i="6"/>
  <c r="E16" i="6"/>
  <c r="F60" i="9"/>
  <c r="F61" i="9"/>
  <c r="G59" i="9"/>
  <c r="C62" i="5"/>
  <c r="B64" i="5"/>
  <c r="B63" i="5"/>
  <c r="E16" i="11"/>
  <c r="D17" i="11"/>
  <c r="D18" i="11"/>
  <c r="D40" i="11"/>
  <c r="D41" i="11"/>
  <c r="E39" i="11"/>
  <c r="H59" i="13"/>
  <c r="G61" i="13"/>
  <c r="G60" i="13"/>
  <c r="B62" i="7"/>
  <c r="H60" i="7"/>
  <c r="H61" i="7"/>
  <c r="B63" i="8"/>
  <c r="B64" i="8"/>
  <c r="C62" i="8"/>
  <c r="C85" i="9"/>
  <c r="B86" i="9"/>
  <c r="B87" i="9"/>
  <c r="D16" i="7"/>
  <c r="C18" i="7"/>
  <c r="C17" i="7"/>
  <c r="D17" i="10"/>
  <c r="D18" i="10"/>
  <c r="E16" i="10"/>
  <c r="H36" i="7"/>
  <c r="G37" i="7"/>
  <c r="G38" i="7"/>
  <c r="E82" i="8"/>
  <c r="D83" i="8"/>
  <c r="D84" i="8"/>
  <c r="E17" i="4"/>
  <c r="F16" i="4"/>
  <c r="E18" i="4"/>
  <c r="H38" i="13"/>
  <c r="B39" i="13"/>
  <c r="H37" i="13"/>
  <c r="H36" i="10"/>
  <c r="G37" i="10"/>
  <c r="G38" i="10"/>
  <c r="E39" i="9"/>
  <c r="D40" i="9"/>
  <c r="D41" i="9"/>
  <c r="F60" i="12"/>
  <c r="G59" i="12"/>
  <c r="F61" i="12"/>
  <c r="D17" i="12"/>
  <c r="D18" i="12"/>
  <c r="E16" i="12"/>
  <c r="B85" i="11"/>
  <c r="H83" i="11"/>
  <c r="H84" i="11"/>
  <c r="C41" i="4"/>
  <c r="C40" i="4"/>
  <c r="D39" i="4"/>
  <c r="F17" i="3"/>
  <c r="F18" i="3"/>
  <c r="G16" i="3"/>
  <c r="C85" i="3"/>
  <c r="B86" i="3"/>
  <c r="B87" i="3"/>
  <c r="E17" i="13"/>
  <c r="E18" i="13"/>
  <c r="F16" i="13"/>
  <c r="D41" i="12"/>
  <c r="E39" i="12"/>
  <c r="D40" i="12"/>
  <c r="G59" i="6"/>
  <c r="F60" i="6"/>
  <c r="F61" i="6"/>
  <c r="D17" i="8"/>
  <c r="D18" i="8"/>
  <c r="E16" i="8"/>
  <c r="E62" i="11"/>
  <c r="D63" i="11"/>
  <c r="D64" i="11"/>
  <c r="B87" i="6"/>
  <c r="B86" i="6"/>
  <c r="C85" i="6"/>
  <c r="E39" i="14"/>
  <c r="D40" i="14"/>
  <c r="D41" i="14"/>
  <c r="G18" i="3" l="1"/>
  <c r="H16" i="3"/>
  <c r="G17" i="3"/>
  <c r="E18" i="8"/>
  <c r="F16" i="8"/>
  <c r="E17" i="8"/>
  <c r="E18" i="12"/>
  <c r="F16" i="12"/>
  <c r="E17" i="12"/>
  <c r="E41" i="9"/>
  <c r="E40" i="9"/>
  <c r="F39" i="9"/>
  <c r="G16" i="4"/>
  <c r="F18" i="4"/>
  <c r="F17" i="4"/>
  <c r="E17" i="10"/>
  <c r="E18" i="10"/>
  <c r="F16" i="10"/>
  <c r="D85" i="9"/>
  <c r="C86" i="9"/>
  <c r="C87" i="9"/>
  <c r="H61" i="4"/>
  <c r="B62" i="4"/>
  <c r="H60" i="4"/>
  <c r="G82" i="5"/>
  <c r="F83" i="5"/>
  <c r="F84" i="5"/>
  <c r="F17" i="5"/>
  <c r="F18" i="5"/>
  <c r="G16" i="5"/>
  <c r="C85" i="14"/>
  <c r="B86" i="14"/>
  <c r="B87" i="14"/>
  <c r="F18" i="13"/>
  <c r="G16" i="13"/>
  <c r="F17" i="13"/>
  <c r="C64" i="8"/>
  <c r="C63" i="8"/>
  <c r="D62" i="8"/>
  <c r="B62" i="13"/>
  <c r="H60" i="13"/>
  <c r="H61" i="13"/>
  <c r="E61" i="14"/>
  <c r="E60" i="14"/>
  <c r="F59" i="14"/>
  <c r="E85" i="10"/>
  <c r="D86" i="10"/>
  <c r="D87" i="10"/>
  <c r="E82" i="13"/>
  <c r="D83" i="13"/>
  <c r="D84" i="13"/>
  <c r="B39" i="7"/>
  <c r="H38" i="7"/>
  <c r="H37" i="7"/>
  <c r="E17" i="11"/>
  <c r="E18" i="11"/>
  <c r="F16" i="11"/>
  <c r="C63" i="10"/>
  <c r="C64" i="10"/>
  <c r="D62" i="10"/>
  <c r="F39" i="14"/>
  <c r="E40" i="14"/>
  <c r="E41" i="14"/>
  <c r="C86" i="6"/>
  <c r="C87" i="6"/>
  <c r="D85" i="6"/>
  <c r="D40" i="4"/>
  <c r="E39" i="4"/>
  <c r="D41" i="4"/>
  <c r="E40" i="11"/>
  <c r="E41" i="11"/>
  <c r="F39" i="11"/>
  <c r="D62" i="5"/>
  <c r="C63" i="5"/>
  <c r="C64" i="5"/>
  <c r="E41" i="6"/>
  <c r="E40" i="6"/>
  <c r="F39" i="6"/>
  <c r="F16" i="14"/>
  <c r="E17" i="14"/>
  <c r="E18" i="14"/>
  <c r="F16" i="9"/>
  <c r="E17" i="9"/>
  <c r="E18" i="9"/>
  <c r="B39" i="10"/>
  <c r="H37" i="10"/>
  <c r="H38" i="10"/>
  <c r="G60" i="9"/>
  <c r="G61" i="9"/>
  <c r="H59" i="9"/>
  <c r="D85" i="12"/>
  <c r="C86" i="12"/>
  <c r="C87" i="12"/>
  <c r="G60" i="12"/>
  <c r="G61" i="12"/>
  <c r="H59" i="12"/>
  <c r="F82" i="8"/>
  <c r="E83" i="8"/>
  <c r="E84" i="8"/>
  <c r="C39" i="5"/>
  <c r="B40" i="5"/>
  <c r="B41" i="5"/>
  <c r="E63" i="11"/>
  <c r="E64" i="11"/>
  <c r="F62" i="11"/>
  <c r="F39" i="12"/>
  <c r="E41" i="12"/>
  <c r="E40" i="12"/>
  <c r="C85" i="11"/>
  <c r="B86" i="11"/>
  <c r="B87" i="11"/>
  <c r="C39" i="13"/>
  <c r="B41" i="13"/>
  <c r="B40" i="13"/>
  <c r="E16" i="7"/>
  <c r="D17" i="7"/>
  <c r="D18" i="7"/>
  <c r="D64" i="3"/>
  <c r="D63" i="3"/>
  <c r="E62" i="3"/>
  <c r="H59" i="6"/>
  <c r="G60" i="6"/>
  <c r="G61" i="6"/>
  <c r="C87" i="3"/>
  <c r="D85" i="3"/>
  <c r="C86" i="3"/>
  <c r="C62" i="7"/>
  <c r="B63" i="7"/>
  <c r="B64" i="7"/>
  <c r="E17" i="6"/>
  <c r="E18" i="6"/>
  <c r="F16" i="6"/>
  <c r="D85" i="7"/>
  <c r="C86" i="7"/>
  <c r="C87" i="7"/>
  <c r="B40" i="8"/>
  <c r="B41" i="8"/>
  <c r="C39" i="8"/>
  <c r="F40" i="3"/>
  <c r="G39" i="3"/>
  <c r="F41" i="3"/>
  <c r="E85" i="4"/>
  <c r="D87" i="4"/>
  <c r="D86" i="4"/>
  <c r="E63" i="3" l="1"/>
  <c r="F62" i="3"/>
  <c r="E64" i="3"/>
  <c r="H61" i="12"/>
  <c r="B62" i="12"/>
  <c r="H60" i="12"/>
  <c r="F41" i="11"/>
  <c r="G39" i="11"/>
  <c r="F40" i="11"/>
  <c r="C62" i="13"/>
  <c r="B64" i="13"/>
  <c r="B63" i="13"/>
  <c r="G16" i="12"/>
  <c r="F18" i="12"/>
  <c r="F17" i="12"/>
  <c r="D62" i="7"/>
  <c r="C63" i="7"/>
  <c r="C64" i="7"/>
  <c r="G16" i="14"/>
  <c r="F17" i="14"/>
  <c r="F18" i="14"/>
  <c r="E62" i="8"/>
  <c r="D63" i="8"/>
  <c r="D64" i="8"/>
  <c r="D85" i="14"/>
  <c r="C86" i="14"/>
  <c r="C87" i="14"/>
  <c r="B64" i="4"/>
  <c r="C62" i="4"/>
  <c r="B63" i="4"/>
  <c r="G39" i="6"/>
  <c r="F40" i="6"/>
  <c r="F41" i="6"/>
  <c r="F85" i="10"/>
  <c r="E86" i="10"/>
  <c r="E87" i="10"/>
  <c r="G18" i="5"/>
  <c r="G17" i="5"/>
  <c r="H16" i="5"/>
  <c r="C41" i="13"/>
  <c r="C40" i="13"/>
  <c r="D39" i="13"/>
  <c r="D86" i="7"/>
  <c r="D87" i="7"/>
  <c r="E85" i="7"/>
  <c r="D86" i="3"/>
  <c r="E85" i="3"/>
  <c r="D87" i="3"/>
  <c r="D85" i="11"/>
  <c r="C86" i="11"/>
  <c r="C87" i="11"/>
  <c r="C39" i="10"/>
  <c r="B40" i="10"/>
  <c r="B41" i="10"/>
  <c r="F40" i="14"/>
  <c r="F41" i="14"/>
  <c r="G39" i="14"/>
  <c r="F61" i="14"/>
  <c r="G59" i="14"/>
  <c r="F60" i="14"/>
  <c r="H16" i="4"/>
  <c r="G18" i="4"/>
  <c r="G17" i="4"/>
  <c r="G16" i="8"/>
  <c r="F17" i="8"/>
  <c r="F18" i="8"/>
  <c r="G41" i="3"/>
  <c r="H39" i="3"/>
  <c r="G40" i="3"/>
  <c r="F18" i="6"/>
  <c r="G16" i="6"/>
  <c r="F17" i="6"/>
  <c r="D39" i="5"/>
  <c r="C41" i="5"/>
  <c r="C40" i="5"/>
  <c r="F39" i="4"/>
  <c r="E41" i="4"/>
  <c r="E40" i="4"/>
  <c r="D64" i="10"/>
  <c r="D63" i="10"/>
  <c r="E62" i="10"/>
  <c r="C39" i="7"/>
  <c r="B40" i="7"/>
  <c r="B41" i="7"/>
  <c r="G39" i="9"/>
  <c r="F40" i="9"/>
  <c r="F41" i="9"/>
  <c r="E86" i="4"/>
  <c r="F85" i="4"/>
  <c r="E87" i="4"/>
  <c r="F16" i="7"/>
  <c r="E17" i="7"/>
  <c r="E18" i="7"/>
  <c r="D86" i="12"/>
  <c r="D87" i="12"/>
  <c r="E85" i="12"/>
  <c r="G17" i="13"/>
  <c r="G18" i="13"/>
  <c r="H16" i="13"/>
  <c r="E85" i="9"/>
  <c r="D86" i="9"/>
  <c r="D87" i="9"/>
  <c r="C40" i="8"/>
  <c r="C41" i="8"/>
  <c r="D39" i="8"/>
  <c r="G39" i="12"/>
  <c r="F40" i="12"/>
  <c r="F41" i="12"/>
  <c r="H61" i="9"/>
  <c r="B62" i="9"/>
  <c r="H60" i="9"/>
  <c r="F18" i="9"/>
  <c r="G16" i="9"/>
  <c r="F17" i="9"/>
  <c r="E85" i="6"/>
  <c r="D86" i="6"/>
  <c r="D87" i="6"/>
  <c r="F18" i="10"/>
  <c r="F17" i="10"/>
  <c r="G16" i="10"/>
  <c r="B19" i="3"/>
  <c r="H17" i="3"/>
  <c r="H18" i="3"/>
  <c r="B62" i="6"/>
  <c r="H60" i="6"/>
  <c r="H61" i="6"/>
  <c r="F63" i="11"/>
  <c r="F64" i="11"/>
  <c r="G62" i="11"/>
  <c r="F83" i="8"/>
  <c r="F84" i="8"/>
  <c r="G82" i="8"/>
  <c r="E62" i="5"/>
  <c r="D63" i="5"/>
  <c r="D64" i="5"/>
  <c r="F17" i="11"/>
  <c r="F18" i="11"/>
  <c r="G16" i="11"/>
  <c r="F82" i="13"/>
  <c r="E84" i="13"/>
  <c r="E83" i="13"/>
  <c r="H82" i="5"/>
  <c r="G84" i="5"/>
  <c r="G83" i="5"/>
  <c r="H16" i="10" l="1"/>
  <c r="G18" i="10"/>
  <c r="G17" i="10"/>
  <c r="F85" i="12"/>
  <c r="E86" i="12"/>
  <c r="E87" i="12"/>
  <c r="H16" i="8"/>
  <c r="G18" i="8"/>
  <c r="G17" i="8"/>
  <c r="E62" i="7"/>
  <c r="D63" i="7"/>
  <c r="D64" i="7"/>
  <c r="G40" i="11"/>
  <c r="G41" i="11"/>
  <c r="H39" i="11"/>
  <c r="H16" i="6"/>
  <c r="G17" i="6"/>
  <c r="G18" i="6"/>
  <c r="E87" i="3"/>
  <c r="E86" i="3"/>
  <c r="F85" i="3"/>
  <c r="H18" i="5"/>
  <c r="B19" i="5"/>
  <c r="H17" i="5"/>
  <c r="H39" i="6"/>
  <c r="G41" i="6"/>
  <c r="G40" i="6"/>
  <c r="B64" i="9"/>
  <c r="B63" i="9"/>
  <c r="C62" i="9"/>
  <c r="F62" i="8"/>
  <c r="E64" i="8"/>
  <c r="E63" i="8"/>
  <c r="F62" i="5"/>
  <c r="E63" i="5"/>
  <c r="E64" i="5"/>
  <c r="H39" i="9"/>
  <c r="G41" i="9"/>
  <c r="G40" i="9"/>
  <c r="B19" i="4"/>
  <c r="H17" i="4"/>
  <c r="H18" i="4"/>
  <c r="E86" i="7"/>
  <c r="E87" i="7"/>
  <c r="F85" i="7"/>
  <c r="C63" i="4"/>
  <c r="C64" i="4"/>
  <c r="D62" i="4"/>
  <c r="H16" i="12"/>
  <c r="G17" i="12"/>
  <c r="G18" i="12"/>
  <c r="B64" i="12"/>
  <c r="C62" i="12"/>
  <c r="B63" i="12"/>
  <c r="E86" i="9"/>
  <c r="E87" i="9"/>
  <c r="F85" i="9"/>
  <c r="G39" i="4"/>
  <c r="F41" i="4"/>
  <c r="F40" i="4"/>
  <c r="H40" i="3"/>
  <c r="B42" i="3"/>
  <c r="H41" i="3"/>
  <c r="C40" i="10"/>
  <c r="C41" i="10"/>
  <c r="D39" i="10"/>
  <c r="H59" i="14"/>
  <c r="G60" i="14"/>
  <c r="G61" i="14"/>
  <c r="G17" i="14"/>
  <c r="G18" i="14"/>
  <c r="H16" i="14"/>
  <c r="B85" i="5"/>
  <c r="H83" i="5"/>
  <c r="H84" i="5"/>
  <c r="G83" i="8"/>
  <c r="G84" i="8"/>
  <c r="H82" i="8"/>
  <c r="F83" i="13"/>
  <c r="F84" i="13"/>
  <c r="G82" i="13"/>
  <c r="G16" i="7"/>
  <c r="F17" i="7"/>
  <c r="F18" i="7"/>
  <c r="G18" i="11"/>
  <c r="H16" i="11"/>
  <c r="G17" i="11"/>
  <c r="D39" i="7"/>
  <c r="C40" i="7"/>
  <c r="C41" i="7"/>
  <c r="D40" i="13"/>
  <c r="E39" i="13"/>
  <c r="D41" i="13"/>
  <c r="F86" i="10"/>
  <c r="F87" i="10"/>
  <c r="G85" i="10"/>
  <c r="C63" i="13"/>
  <c r="C64" i="13"/>
  <c r="D62" i="13"/>
  <c r="F64" i="3"/>
  <c r="F63" i="3"/>
  <c r="G62" i="3"/>
  <c r="B63" i="6"/>
  <c r="B64" i="6"/>
  <c r="C62" i="6"/>
  <c r="E86" i="6"/>
  <c r="F85" i="6"/>
  <c r="E87" i="6"/>
  <c r="H17" i="13"/>
  <c r="B19" i="13"/>
  <c r="H18" i="13"/>
  <c r="H39" i="12"/>
  <c r="G40" i="12"/>
  <c r="G41" i="12"/>
  <c r="G64" i="11"/>
  <c r="H62" i="11"/>
  <c r="G63" i="11"/>
  <c r="C19" i="3"/>
  <c r="B20" i="3"/>
  <c r="B21" i="3"/>
  <c r="H16" i="9"/>
  <c r="G17" i="9"/>
  <c r="G18" i="9"/>
  <c r="D41" i="8"/>
  <c r="D40" i="8"/>
  <c r="E39" i="8"/>
  <c r="G85" i="4"/>
  <c r="F86" i="4"/>
  <c r="F87" i="4"/>
  <c r="E64" i="10"/>
  <c r="F62" i="10"/>
  <c r="E63" i="10"/>
  <c r="E39" i="5"/>
  <c r="D40" i="5"/>
  <c r="D41" i="5"/>
  <c r="G40" i="14"/>
  <c r="G41" i="14"/>
  <c r="H39" i="14"/>
  <c r="D86" i="11"/>
  <c r="D87" i="11"/>
  <c r="E85" i="11"/>
  <c r="D86" i="14"/>
  <c r="D87" i="14"/>
  <c r="E85" i="14"/>
  <c r="F63" i="10" l="1"/>
  <c r="F64" i="10"/>
  <c r="G62" i="10"/>
  <c r="H41" i="14"/>
  <c r="H40" i="14"/>
  <c r="B42" i="14"/>
  <c r="E86" i="14"/>
  <c r="E87" i="14"/>
  <c r="F85" i="14"/>
  <c r="B42" i="12"/>
  <c r="H40" i="12"/>
  <c r="H41" i="12"/>
  <c r="G86" i="10"/>
  <c r="G87" i="10"/>
  <c r="H85" i="10"/>
  <c r="E39" i="7"/>
  <c r="D40" i="7"/>
  <c r="D41" i="7"/>
  <c r="H17" i="14"/>
  <c r="H18" i="14"/>
  <c r="B19" i="14"/>
  <c r="E62" i="4"/>
  <c r="D64" i="4"/>
  <c r="D63" i="4"/>
  <c r="B20" i="4"/>
  <c r="B21" i="4"/>
  <c r="C19" i="4"/>
  <c r="B19" i="6"/>
  <c r="H18" i="6"/>
  <c r="H17" i="6"/>
  <c r="G87" i="4"/>
  <c r="H85" i="4"/>
  <c r="G86" i="4"/>
  <c r="G62" i="8"/>
  <c r="F63" i="8"/>
  <c r="F64" i="8"/>
  <c r="B20" i="5"/>
  <c r="B21" i="5"/>
  <c r="C19" i="5"/>
  <c r="H40" i="11"/>
  <c r="H41" i="11"/>
  <c r="B42" i="11"/>
  <c r="B19" i="8"/>
  <c r="H17" i="8"/>
  <c r="H18" i="8"/>
  <c r="F39" i="8"/>
  <c r="E40" i="8"/>
  <c r="E41" i="8"/>
  <c r="C20" i="3"/>
  <c r="D19" i="3"/>
  <c r="C21" i="3"/>
  <c r="C19" i="13"/>
  <c r="B20" i="13"/>
  <c r="B21" i="13"/>
  <c r="G63" i="3"/>
  <c r="H62" i="3"/>
  <c r="G64" i="3"/>
  <c r="B19" i="11"/>
  <c r="H17" i="11"/>
  <c r="H18" i="11"/>
  <c r="H84" i="8"/>
  <c r="B85" i="8"/>
  <c r="H83" i="8"/>
  <c r="B43" i="3"/>
  <c r="B44" i="3"/>
  <c r="C42" i="3"/>
  <c r="D62" i="9"/>
  <c r="C63" i="9"/>
  <c r="C64" i="9"/>
  <c r="E86" i="11"/>
  <c r="E87" i="11"/>
  <c r="F85" i="11"/>
  <c r="F39" i="5"/>
  <c r="E40" i="5"/>
  <c r="E41" i="5"/>
  <c r="D62" i="12"/>
  <c r="C63" i="12"/>
  <c r="C64" i="12"/>
  <c r="F87" i="7"/>
  <c r="F86" i="7"/>
  <c r="G85" i="7"/>
  <c r="B42" i="9"/>
  <c r="H40" i="9"/>
  <c r="H41" i="9"/>
  <c r="F86" i="3"/>
  <c r="F87" i="3"/>
  <c r="G85" i="3"/>
  <c r="E41" i="13"/>
  <c r="F39" i="13"/>
  <c r="E40" i="13"/>
  <c r="G85" i="12"/>
  <c r="F87" i="12"/>
  <c r="F86" i="12"/>
  <c r="B65" i="11"/>
  <c r="H64" i="11"/>
  <c r="H63" i="11"/>
  <c r="G85" i="6"/>
  <c r="F86" i="6"/>
  <c r="F87" i="6"/>
  <c r="D64" i="13"/>
  <c r="D63" i="13"/>
  <c r="E62" i="13"/>
  <c r="B62" i="14"/>
  <c r="H61" i="14"/>
  <c r="H60" i="14"/>
  <c r="G17" i="7"/>
  <c r="G18" i="7"/>
  <c r="H16" i="7"/>
  <c r="D40" i="10"/>
  <c r="D41" i="10"/>
  <c r="E39" i="10"/>
  <c r="G40" i="4"/>
  <c r="H39" i="4"/>
  <c r="G41" i="4"/>
  <c r="F63" i="5"/>
  <c r="F64" i="5"/>
  <c r="G62" i="5"/>
  <c r="E63" i="7"/>
  <c r="E64" i="7"/>
  <c r="F62" i="7"/>
  <c r="B19" i="9"/>
  <c r="H18" i="9"/>
  <c r="H17" i="9"/>
  <c r="C63" i="6"/>
  <c r="C64" i="6"/>
  <c r="D62" i="6"/>
  <c r="G83" i="13"/>
  <c r="G84" i="13"/>
  <c r="H82" i="13"/>
  <c r="C85" i="5"/>
  <c r="B86" i="5"/>
  <c r="B87" i="5"/>
  <c r="F86" i="9"/>
  <c r="F87" i="9"/>
  <c r="G85" i="9"/>
  <c r="B19" i="12"/>
  <c r="H17" i="12"/>
  <c r="H18" i="12"/>
  <c r="B42" i="6"/>
  <c r="H40" i="6"/>
  <c r="H41" i="6"/>
  <c r="B19" i="10"/>
  <c r="H18" i="10"/>
  <c r="H17" i="10"/>
  <c r="G87" i="9" l="1"/>
  <c r="G86" i="9"/>
  <c r="H85" i="9"/>
  <c r="C19" i="12"/>
  <c r="B20" i="12"/>
  <c r="B21" i="12"/>
  <c r="F63" i="7"/>
  <c r="F64" i="7"/>
  <c r="G62" i="7"/>
  <c r="F87" i="11"/>
  <c r="G85" i="11"/>
  <c r="F86" i="11"/>
  <c r="H64" i="3"/>
  <c r="B65" i="3"/>
  <c r="H63" i="3"/>
  <c r="H86" i="4"/>
  <c r="B88" i="4"/>
  <c r="H87" i="4"/>
  <c r="F39" i="7"/>
  <c r="E40" i="7"/>
  <c r="E41" i="7"/>
  <c r="E41" i="10"/>
  <c r="E40" i="10"/>
  <c r="F39" i="10"/>
  <c r="C62" i="14"/>
  <c r="B64" i="14"/>
  <c r="B63" i="14"/>
  <c r="H85" i="3"/>
  <c r="G87" i="3"/>
  <c r="G86" i="3"/>
  <c r="C21" i="5"/>
  <c r="D19" i="5"/>
  <c r="C20" i="5"/>
  <c r="H87" i="10"/>
  <c r="B88" i="10"/>
  <c r="H86" i="10"/>
  <c r="C19" i="10"/>
  <c r="B21" i="10"/>
  <c r="B20" i="10"/>
  <c r="D64" i="6"/>
  <c r="D63" i="6"/>
  <c r="E62" i="6"/>
  <c r="E64" i="13"/>
  <c r="F62" i="13"/>
  <c r="E63" i="13"/>
  <c r="C65" i="11"/>
  <c r="B67" i="11"/>
  <c r="B66" i="11"/>
  <c r="B87" i="8"/>
  <c r="B86" i="8"/>
  <c r="C85" i="8"/>
  <c r="G39" i="8"/>
  <c r="F41" i="8"/>
  <c r="F40" i="8"/>
  <c r="F62" i="4"/>
  <c r="E64" i="4"/>
  <c r="E63" i="4"/>
  <c r="B44" i="14"/>
  <c r="B43" i="14"/>
  <c r="C42" i="14"/>
  <c r="G63" i="5"/>
  <c r="G64" i="5"/>
  <c r="H62" i="5"/>
  <c r="B20" i="14"/>
  <c r="B21" i="14"/>
  <c r="C19" i="14"/>
  <c r="E62" i="12"/>
  <c r="D63" i="12"/>
  <c r="D64" i="12"/>
  <c r="D19" i="13"/>
  <c r="C20" i="13"/>
  <c r="C21" i="13"/>
  <c r="C19" i="6"/>
  <c r="B21" i="6"/>
  <c r="B20" i="6"/>
  <c r="H17" i="7"/>
  <c r="H18" i="7"/>
  <c r="B19" i="7"/>
  <c r="C42" i="6"/>
  <c r="B43" i="6"/>
  <c r="B44" i="6"/>
  <c r="G86" i="12"/>
  <c r="H85" i="12"/>
  <c r="G87" i="12"/>
  <c r="D64" i="9"/>
  <c r="D63" i="9"/>
  <c r="E62" i="9"/>
  <c r="C19" i="8"/>
  <c r="B20" i="8"/>
  <c r="B21" i="8"/>
  <c r="D19" i="4"/>
  <c r="C20" i="4"/>
  <c r="C21" i="4"/>
  <c r="G63" i="10"/>
  <c r="G64" i="10"/>
  <c r="H62" i="10"/>
  <c r="D85" i="5"/>
  <c r="C86" i="5"/>
  <c r="C87" i="5"/>
  <c r="C42" i="9"/>
  <c r="B43" i="9"/>
  <c r="B44" i="9"/>
  <c r="D42" i="3"/>
  <c r="C44" i="3"/>
  <c r="C43" i="3"/>
  <c r="B20" i="11"/>
  <c r="C19" i="11"/>
  <c r="B21" i="11"/>
  <c r="E19" i="3"/>
  <c r="D21" i="3"/>
  <c r="D20" i="3"/>
  <c r="C42" i="11"/>
  <c r="B43" i="11"/>
  <c r="B44" i="11"/>
  <c r="H62" i="8"/>
  <c r="G63" i="8"/>
  <c r="G64" i="8"/>
  <c r="C42" i="12"/>
  <c r="B43" i="12"/>
  <c r="B44" i="12"/>
  <c r="H84" i="13"/>
  <c r="B85" i="13"/>
  <c r="H83" i="13"/>
  <c r="C19" i="9"/>
  <c r="B21" i="9"/>
  <c r="B20" i="9"/>
  <c r="H40" i="4"/>
  <c r="H41" i="4"/>
  <c r="B42" i="4"/>
  <c r="G86" i="6"/>
  <c r="G87" i="6"/>
  <c r="H85" i="6"/>
  <c r="F40" i="13"/>
  <c r="F41" i="13"/>
  <c r="G39" i="13"/>
  <c r="H85" i="7"/>
  <c r="G86" i="7"/>
  <c r="G87" i="7"/>
  <c r="G39" i="5"/>
  <c r="F40" i="5"/>
  <c r="F41" i="5"/>
  <c r="F87" i="14"/>
  <c r="F86" i="14"/>
  <c r="G85" i="14"/>
  <c r="B88" i="7" l="1"/>
  <c r="H87" i="7"/>
  <c r="H86" i="7"/>
  <c r="D42" i="11"/>
  <c r="C44" i="11"/>
  <c r="C43" i="11"/>
  <c r="H63" i="10"/>
  <c r="H64" i="10"/>
  <c r="B65" i="10"/>
  <c r="D19" i="8"/>
  <c r="C20" i="8"/>
  <c r="C21" i="8"/>
  <c r="E19" i="5"/>
  <c r="D20" i="5"/>
  <c r="D21" i="5"/>
  <c r="G39" i="10"/>
  <c r="F40" i="10"/>
  <c r="F41" i="10"/>
  <c r="G87" i="14"/>
  <c r="G86" i="14"/>
  <c r="H85" i="14"/>
  <c r="H39" i="13"/>
  <c r="G41" i="13"/>
  <c r="G40" i="13"/>
  <c r="E42" i="3"/>
  <c r="D44" i="3"/>
  <c r="D43" i="3"/>
  <c r="F62" i="9"/>
  <c r="E63" i="9"/>
  <c r="E64" i="9"/>
  <c r="D42" i="6"/>
  <c r="C43" i="6"/>
  <c r="C44" i="6"/>
  <c r="H64" i="5"/>
  <c r="B65" i="5"/>
  <c r="H63" i="5"/>
  <c r="F63" i="4"/>
  <c r="G62" i="4"/>
  <c r="F64" i="4"/>
  <c r="D42" i="12"/>
  <c r="C43" i="12"/>
  <c r="C44" i="12"/>
  <c r="B20" i="7"/>
  <c r="B21" i="7"/>
  <c r="C19" i="7"/>
  <c r="D20" i="13"/>
  <c r="D21" i="13"/>
  <c r="E19" i="13"/>
  <c r="D65" i="11"/>
  <c r="C66" i="11"/>
  <c r="C67" i="11"/>
  <c r="C65" i="3"/>
  <c r="B67" i="3"/>
  <c r="B66" i="3"/>
  <c r="D19" i="10"/>
  <c r="C20" i="10"/>
  <c r="C21" i="10"/>
  <c r="D19" i="9"/>
  <c r="C20" i="9"/>
  <c r="C21" i="9"/>
  <c r="C43" i="9"/>
  <c r="C44" i="9"/>
  <c r="D42" i="9"/>
  <c r="C43" i="14"/>
  <c r="D42" i="14"/>
  <c r="C44" i="14"/>
  <c r="H39" i="8"/>
  <c r="G40" i="8"/>
  <c r="G41" i="8"/>
  <c r="G62" i="13"/>
  <c r="F63" i="13"/>
  <c r="F64" i="13"/>
  <c r="B88" i="3"/>
  <c r="H86" i="3"/>
  <c r="H87" i="3"/>
  <c r="D19" i="12"/>
  <c r="C20" i="12"/>
  <c r="C21" i="12"/>
  <c r="F19" i="3"/>
  <c r="E20" i="3"/>
  <c r="E21" i="3"/>
  <c r="B88" i="6"/>
  <c r="H86" i="6"/>
  <c r="H87" i="6"/>
  <c r="G40" i="5"/>
  <c r="G41" i="5"/>
  <c r="H39" i="5"/>
  <c r="B65" i="8"/>
  <c r="H63" i="8"/>
  <c r="H64" i="8"/>
  <c r="D19" i="11"/>
  <c r="C20" i="11"/>
  <c r="C21" i="11"/>
  <c r="D21" i="4"/>
  <c r="D20" i="4"/>
  <c r="E19" i="4"/>
  <c r="H86" i="12"/>
  <c r="H87" i="12"/>
  <c r="B88" i="12"/>
  <c r="E63" i="12"/>
  <c r="E64" i="12"/>
  <c r="F62" i="12"/>
  <c r="C86" i="8"/>
  <c r="C87" i="8"/>
  <c r="D85" i="8"/>
  <c r="B90" i="10"/>
  <c r="C88" i="10"/>
  <c r="B89" i="10"/>
  <c r="F40" i="7"/>
  <c r="F41" i="7"/>
  <c r="G39" i="7"/>
  <c r="H85" i="11"/>
  <c r="G86" i="11"/>
  <c r="G87" i="11"/>
  <c r="H86" i="9"/>
  <c r="B88" i="9"/>
  <c r="H87" i="9"/>
  <c r="C21" i="14"/>
  <c r="D19" i="14"/>
  <c r="C20" i="14"/>
  <c r="F62" i="6"/>
  <c r="E63" i="6"/>
  <c r="E64" i="6"/>
  <c r="B87" i="13"/>
  <c r="B86" i="13"/>
  <c r="C85" i="13"/>
  <c r="C42" i="4"/>
  <c r="B43" i="4"/>
  <c r="B44" i="4"/>
  <c r="E85" i="5"/>
  <c r="D86" i="5"/>
  <c r="D87" i="5"/>
  <c r="D19" i="6"/>
  <c r="C20" i="6"/>
  <c r="C21" i="6"/>
  <c r="D62" i="14"/>
  <c r="C63" i="14"/>
  <c r="C64" i="14"/>
  <c r="B89" i="4"/>
  <c r="C88" i="4"/>
  <c r="B90" i="4"/>
  <c r="G64" i="7"/>
  <c r="G63" i="7"/>
  <c r="H62" i="7"/>
  <c r="C90" i="4" l="1"/>
  <c r="D88" i="4"/>
  <c r="C89" i="4"/>
  <c r="H64" i="7"/>
  <c r="H63" i="7"/>
  <c r="B65" i="7"/>
  <c r="E62" i="14"/>
  <c r="D63" i="14"/>
  <c r="D64" i="14"/>
  <c r="B88" i="11"/>
  <c r="H86" i="11"/>
  <c r="H87" i="11"/>
  <c r="E20" i="4"/>
  <c r="F19" i="4"/>
  <c r="E21" i="4"/>
  <c r="C65" i="8"/>
  <c r="B66" i="8"/>
  <c r="B67" i="8"/>
  <c r="F19" i="13"/>
  <c r="E21" i="13"/>
  <c r="E20" i="13"/>
  <c r="D43" i="12"/>
  <c r="D44" i="12"/>
  <c r="E42" i="12"/>
  <c r="H39" i="10"/>
  <c r="G41" i="10"/>
  <c r="G40" i="10"/>
  <c r="C44" i="4"/>
  <c r="D42" i="4"/>
  <c r="C43" i="4"/>
  <c r="D21" i="14"/>
  <c r="D20" i="14"/>
  <c r="E19" i="14"/>
  <c r="G40" i="7"/>
  <c r="G41" i="7"/>
  <c r="H39" i="7"/>
  <c r="H40" i="5"/>
  <c r="H41" i="5"/>
  <c r="B42" i="5"/>
  <c r="G19" i="3"/>
  <c r="F20" i="3"/>
  <c r="F21" i="3"/>
  <c r="D43" i="9"/>
  <c r="D44" i="9"/>
  <c r="E42" i="9"/>
  <c r="E19" i="10"/>
  <c r="D20" i="10"/>
  <c r="D21" i="10"/>
  <c r="E42" i="6"/>
  <c r="D43" i="6"/>
  <c r="D44" i="6"/>
  <c r="G62" i="12"/>
  <c r="F63" i="12"/>
  <c r="F64" i="12"/>
  <c r="H62" i="13"/>
  <c r="G63" i="13"/>
  <c r="G64" i="13"/>
  <c r="H62" i="4"/>
  <c r="G63" i="4"/>
  <c r="G64" i="4"/>
  <c r="B42" i="13"/>
  <c r="H40" i="13"/>
  <c r="H41" i="13"/>
  <c r="E19" i="6"/>
  <c r="D20" i="6"/>
  <c r="D21" i="6"/>
  <c r="C21" i="7"/>
  <c r="C20" i="7"/>
  <c r="D19" i="7"/>
  <c r="H87" i="14"/>
  <c r="H86" i="14"/>
  <c r="B88" i="14"/>
  <c r="F19" i="5"/>
  <c r="E20" i="5"/>
  <c r="E21" i="5"/>
  <c r="C88" i="9"/>
  <c r="B90" i="9"/>
  <c r="B89" i="9"/>
  <c r="E19" i="12"/>
  <c r="D20" i="12"/>
  <c r="D21" i="12"/>
  <c r="D65" i="3"/>
  <c r="C67" i="3"/>
  <c r="C66" i="3"/>
  <c r="G62" i="9"/>
  <c r="F64" i="9"/>
  <c r="F63" i="9"/>
  <c r="E42" i="11"/>
  <c r="D43" i="11"/>
  <c r="D44" i="11"/>
  <c r="C86" i="13"/>
  <c r="D85" i="13"/>
  <c r="C87" i="13"/>
  <c r="C89" i="10"/>
  <c r="D88" i="10"/>
  <c r="C90" i="10"/>
  <c r="B89" i="12"/>
  <c r="B90" i="12"/>
  <c r="C88" i="12"/>
  <c r="E19" i="11"/>
  <c r="D21" i="11"/>
  <c r="D20" i="11"/>
  <c r="B42" i="8"/>
  <c r="H40" i="8"/>
  <c r="H41" i="8"/>
  <c r="B67" i="5"/>
  <c r="B66" i="5"/>
  <c r="C65" i="5"/>
  <c r="B89" i="6"/>
  <c r="B90" i="6"/>
  <c r="C88" i="6"/>
  <c r="D20" i="9"/>
  <c r="D21" i="9"/>
  <c r="E19" i="9"/>
  <c r="E19" i="8"/>
  <c r="D20" i="8"/>
  <c r="D21" i="8"/>
  <c r="E86" i="5"/>
  <c r="E87" i="5"/>
  <c r="F85" i="5"/>
  <c r="G62" i="6"/>
  <c r="F64" i="6"/>
  <c r="F63" i="6"/>
  <c r="D87" i="8"/>
  <c r="E85" i="8"/>
  <c r="D86" i="8"/>
  <c r="C88" i="3"/>
  <c r="B89" i="3"/>
  <c r="B90" i="3"/>
  <c r="E42" i="14"/>
  <c r="D43" i="14"/>
  <c r="D44" i="14"/>
  <c r="E65" i="11"/>
  <c r="D66" i="11"/>
  <c r="D67" i="11"/>
  <c r="E43" i="3"/>
  <c r="F42" i="3"/>
  <c r="E44" i="3"/>
  <c r="B66" i="10"/>
  <c r="B67" i="10"/>
  <c r="C65" i="10"/>
  <c r="C88" i="7"/>
  <c r="B90" i="7"/>
  <c r="B89" i="7"/>
  <c r="F42" i="14" l="1"/>
  <c r="E44" i="14"/>
  <c r="E43" i="14"/>
  <c r="G42" i="3"/>
  <c r="F43" i="3"/>
  <c r="F44" i="3"/>
  <c r="F86" i="5"/>
  <c r="F87" i="5"/>
  <c r="G85" i="5"/>
  <c r="F42" i="11"/>
  <c r="E43" i="11"/>
  <c r="E44" i="11"/>
  <c r="C88" i="14"/>
  <c r="B90" i="14"/>
  <c r="B89" i="14"/>
  <c r="F19" i="6"/>
  <c r="E20" i="6"/>
  <c r="E21" i="6"/>
  <c r="G20" i="3"/>
  <c r="G21" i="3"/>
  <c r="H19" i="3"/>
  <c r="E43" i="12"/>
  <c r="E44" i="12"/>
  <c r="F42" i="12"/>
  <c r="C66" i="8"/>
  <c r="C67" i="8"/>
  <c r="D65" i="8"/>
  <c r="C89" i="3"/>
  <c r="D88" i="3"/>
  <c r="C90" i="3"/>
  <c r="C89" i="6"/>
  <c r="C90" i="6"/>
  <c r="D88" i="6"/>
  <c r="C42" i="8"/>
  <c r="B43" i="8"/>
  <c r="B44" i="8"/>
  <c r="D89" i="10"/>
  <c r="D90" i="10"/>
  <c r="E88" i="10"/>
  <c r="E20" i="12"/>
  <c r="E21" i="12"/>
  <c r="F19" i="12"/>
  <c r="H63" i="13"/>
  <c r="B65" i="13"/>
  <c r="H64" i="13"/>
  <c r="B43" i="5"/>
  <c r="B44" i="5"/>
  <c r="C42" i="5"/>
  <c r="E63" i="14"/>
  <c r="E64" i="14"/>
  <c r="F62" i="14"/>
  <c r="D88" i="7"/>
  <c r="C89" i="7"/>
  <c r="C90" i="7"/>
  <c r="F19" i="10"/>
  <c r="E20" i="10"/>
  <c r="E21" i="10"/>
  <c r="F21" i="4"/>
  <c r="F20" i="4"/>
  <c r="G19" i="4"/>
  <c r="C65" i="7"/>
  <c r="B67" i="7"/>
  <c r="B66" i="7"/>
  <c r="C67" i="10"/>
  <c r="D65" i="10"/>
  <c r="C66" i="10"/>
  <c r="F65" i="11"/>
  <c r="E66" i="11"/>
  <c r="E67" i="11"/>
  <c r="E87" i="8"/>
  <c r="F85" i="8"/>
  <c r="E86" i="8"/>
  <c r="H62" i="9"/>
  <c r="G63" i="9"/>
  <c r="G64" i="9"/>
  <c r="E19" i="7"/>
  <c r="D21" i="7"/>
  <c r="D20" i="7"/>
  <c r="B44" i="13"/>
  <c r="B43" i="13"/>
  <c r="C42" i="13"/>
  <c r="E44" i="9"/>
  <c r="E43" i="9"/>
  <c r="F42" i="9"/>
  <c r="D43" i="4"/>
  <c r="E42" i="4"/>
  <c r="D44" i="4"/>
  <c r="D65" i="5"/>
  <c r="C66" i="5"/>
  <c r="C67" i="5"/>
  <c r="F19" i="11"/>
  <c r="E20" i="11"/>
  <c r="E21" i="11"/>
  <c r="E85" i="13"/>
  <c r="D86" i="13"/>
  <c r="D87" i="13"/>
  <c r="D88" i="9"/>
  <c r="C90" i="9"/>
  <c r="C89" i="9"/>
  <c r="H62" i="12"/>
  <c r="G64" i="12"/>
  <c r="G63" i="12"/>
  <c r="H41" i="7"/>
  <c r="B42" i="7"/>
  <c r="H40" i="7"/>
  <c r="E20" i="8"/>
  <c r="E21" i="8"/>
  <c r="F19" i="8"/>
  <c r="C90" i="12"/>
  <c r="D88" i="12"/>
  <c r="C89" i="12"/>
  <c r="F20" i="13"/>
  <c r="F21" i="13"/>
  <c r="G19" i="13"/>
  <c r="E20" i="9"/>
  <c r="E21" i="9"/>
  <c r="F19" i="9"/>
  <c r="D66" i="3"/>
  <c r="E65" i="3"/>
  <c r="D67" i="3"/>
  <c r="B65" i="4"/>
  <c r="H64" i="4"/>
  <c r="H63" i="4"/>
  <c r="C88" i="11"/>
  <c r="B89" i="11"/>
  <c r="B90" i="11"/>
  <c r="D89" i="4"/>
  <c r="D90" i="4"/>
  <c r="E88" i="4"/>
  <c r="H62" i="6"/>
  <c r="G63" i="6"/>
  <c r="G64" i="6"/>
  <c r="G19" i="5"/>
  <c r="F21" i="5"/>
  <c r="F20" i="5"/>
  <c r="E43" i="6"/>
  <c r="E44" i="6"/>
  <c r="F42" i="6"/>
  <c r="F19" i="14"/>
  <c r="E21" i="14"/>
  <c r="E20" i="14"/>
  <c r="B42" i="10"/>
  <c r="H40" i="10"/>
  <c r="H41" i="10"/>
  <c r="B44" i="7" l="1"/>
  <c r="B43" i="7"/>
  <c r="C42" i="7"/>
  <c r="E65" i="5"/>
  <c r="D67" i="5"/>
  <c r="D66" i="5"/>
  <c r="C44" i="5"/>
  <c r="C43" i="5"/>
  <c r="D42" i="5"/>
  <c r="F44" i="12"/>
  <c r="G42" i="12"/>
  <c r="F43" i="12"/>
  <c r="F20" i="6"/>
  <c r="F21" i="6"/>
  <c r="G19" i="6"/>
  <c r="F65" i="3"/>
  <c r="E66" i="3"/>
  <c r="E67" i="3"/>
  <c r="F87" i="8"/>
  <c r="G85" i="8"/>
  <c r="F86" i="8"/>
  <c r="F20" i="10"/>
  <c r="F21" i="10"/>
  <c r="G19" i="10"/>
  <c r="F88" i="10"/>
  <c r="E90" i="10"/>
  <c r="E89" i="10"/>
  <c r="E87" i="13"/>
  <c r="F85" i="13"/>
  <c r="E86" i="13"/>
  <c r="E44" i="4"/>
  <c r="F42" i="4"/>
  <c r="E43" i="4"/>
  <c r="H19" i="5"/>
  <c r="G20" i="5"/>
  <c r="G21" i="5"/>
  <c r="D65" i="7"/>
  <c r="C67" i="7"/>
  <c r="C66" i="7"/>
  <c r="E88" i="3"/>
  <c r="D89" i="3"/>
  <c r="D90" i="3"/>
  <c r="H20" i="3"/>
  <c r="H21" i="3"/>
  <c r="D88" i="14"/>
  <c r="C90" i="14"/>
  <c r="C89" i="14"/>
  <c r="E88" i="12"/>
  <c r="D89" i="12"/>
  <c r="D90" i="12"/>
  <c r="F21" i="9"/>
  <c r="G19" i="9"/>
  <c r="F20" i="9"/>
  <c r="D88" i="11"/>
  <c r="C89" i="11"/>
  <c r="C90" i="11"/>
  <c r="F20" i="8"/>
  <c r="F21" i="8"/>
  <c r="G19" i="8"/>
  <c r="B65" i="12"/>
  <c r="H63" i="12"/>
  <c r="H64" i="12"/>
  <c r="G42" i="9"/>
  <c r="F43" i="9"/>
  <c r="F44" i="9"/>
  <c r="F19" i="7"/>
  <c r="E21" i="7"/>
  <c r="E20" i="7"/>
  <c r="G20" i="4"/>
  <c r="H19" i="4"/>
  <c r="G21" i="4"/>
  <c r="E88" i="7"/>
  <c r="D89" i="7"/>
  <c r="D90" i="7"/>
  <c r="B66" i="13"/>
  <c r="B67" i="13"/>
  <c r="C65" i="13"/>
  <c r="G44" i="3"/>
  <c r="G43" i="3"/>
  <c r="H42" i="3"/>
  <c r="G19" i="14"/>
  <c r="F21" i="14"/>
  <c r="F20" i="14"/>
  <c r="G19" i="11"/>
  <c r="F20" i="11"/>
  <c r="F21" i="11"/>
  <c r="G65" i="11"/>
  <c r="F66" i="11"/>
  <c r="F67" i="11"/>
  <c r="F63" i="14"/>
  <c r="F64" i="14"/>
  <c r="G62" i="14"/>
  <c r="D66" i="8"/>
  <c r="D67" i="8"/>
  <c r="E65" i="8"/>
  <c r="C42" i="10"/>
  <c r="B43" i="10"/>
  <c r="B44" i="10"/>
  <c r="G20" i="13"/>
  <c r="G21" i="13"/>
  <c r="H19" i="13"/>
  <c r="F20" i="12"/>
  <c r="F21" i="12"/>
  <c r="G19" i="12"/>
  <c r="D42" i="8"/>
  <c r="C43" i="8"/>
  <c r="C44" i="8"/>
  <c r="F43" i="11"/>
  <c r="F44" i="11"/>
  <c r="G42" i="11"/>
  <c r="F43" i="6"/>
  <c r="F44" i="6"/>
  <c r="G42" i="6"/>
  <c r="B65" i="6"/>
  <c r="H63" i="6"/>
  <c r="H64" i="6"/>
  <c r="F88" i="4"/>
  <c r="E90" i="4"/>
  <c r="E89" i="4"/>
  <c r="B67" i="4"/>
  <c r="B66" i="4"/>
  <c r="C65" i="4"/>
  <c r="E88" i="9"/>
  <c r="D89" i="9"/>
  <c r="D90" i="9"/>
  <c r="C43" i="13"/>
  <c r="D42" i="13"/>
  <c r="C44" i="13"/>
  <c r="B65" i="9"/>
  <c r="H63" i="9"/>
  <c r="H64" i="9"/>
  <c r="D66" i="10"/>
  <c r="D67" i="10"/>
  <c r="E65" i="10"/>
  <c r="D90" i="6"/>
  <c r="D89" i="6"/>
  <c r="E88" i="6"/>
  <c r="G87" i="5"/>
  <c r="G86" i="5"/>
  <c r="H85" i="5"/>
  <c r="G42" i="14"/>
  <c r="F43" i="14"/>
  <c r="F44" i="14"/>
  <c r="C66" i="4" l="1"/>
  <c r="D65" i="4"/>
  <c r="C67" i="4"/>
  <c r="C65" i="6"/>
  <c r="B66" i="6"/>
  <c r="B67" i="6"/>
  <c r="F88" i="6"/>
  <c r="E89" i="6"/>
  <c r="E90" i="6"/>
  <c r="B66" i="9"/>
  <c r="B67" i="9"/>
  <c r="C65" i="9"/>
  <c r="G21" i="12"/>
  <c r="H19" i="12"/>
  <c r="G20" i="12"/>
  <c r="D42" i="10"/>
  <c r="C43" i="10"/>
  <c r="C44" i="10"/>
  <c r="H43" i="3"/>
  <c r="H44" i="3"/>
  <c r="F88" i="7"/>
  <c r="E89" i="7"/>
  <c r="E90" i="7"/>
  <c r="F88" i="12"/>
  <c r="E89" i="12"/>
  <c r="E90" i="12"/>
  <c r="E90" i="3"/>
  <c r="E89" i="3"/>
  <c r="F88" i="3"/>
  <c r="F43" i="4"/>
  <c r="F44" i="4"/>
  <c r="G42" i="4"/>
  <c r="G20" i="10"/>
  <c r="G21" i="10"/>
  <c r="H19" i="10"/>
  <c r="F67" i="3"/>
  <c r="G65" i="3"/>
  <c r="F66" i="3"/>
  <c r="E42" i="13"/>
  <c r="D44" i="13"/>
  <c r="D43" i="13"/>
  <c r="E67" i="8"/>
  <c r="E66" i="8"/>
  <c r="F65" i="8"/>
  <c r="G66" i="11"/>
  <c r="G67" i="11"/>
  <c r="H65" i="11"/>
  <c r="G44" i="9"/>
  <c r="G43" i="9"/>
  <c r="H42" i="9"/>
  <c r="G20" i="6"/>
  <c r="G21" i="6"/>
  <c r="H19" i="6"/>
  <c r="G43" i="11"/>
  <c r="G44" i="11"/>
  <c r="H42" i="11"/>
  <c r="H21" i="4"/>
  <c r="H20" i="4"/>
  <c r="E88" i="11"/>
  <c r="D89" i="11"/>
  <c r="D90" i="11"/>
  <c r="H42" i="14"/>
  <c r="G43" i="14"/>
  <c r="G44" i="14"/>
  <c r="G88" i="4"/>
  <c r="F90" i="4"/>
  <c r="F89" i="4"/>
  <c r="H21" i="13"/>
  <c r="H20" i="13"/>
  <c r="D65" i="13"/>
  <c r="C67" i="13"/>
  <c r="C66" i="13"/>
  <c r="E88" i="14"/>
  <c r="D89" i="14"/>
  <c r="D90" i="14"/>
  <c r="E65" i="7"/>
  <c r="D66" i="7"/>
  <c r="D67" i="7"/>
  <c r="G85" i="13"/>
  <c r="F86" i="13"/>
  <c r="F87" i="13"/>
  <c r="H86" i="5"/>
  <c r="H87" i="5"/>
  <c r="B88" i="5"/>
  <c r="G64" i="14"/>
  <c r="G63" i="14"/>
  <c r="H62" i="14"/>
  <c r="G20" i="11"/>
  <c r="G21" i="11"/>
  <c r="H19" i="11"/>
  <c r="B66" i="12"/>
  <c r="B67" i="12"/>
  <c r="C65" i="12"/>
  <c r="H19" i="9"/>
  <c r="G20" i="9"/>
  <c r="G21" i="9"/>
  <c r="G87" i="8"/>
  <c r="H85" i="8"/>
  <c r="G86" i="8"/>
  <c r="F65" i="5"/>
  <c r="E66" i="5"/>
  <c r="E67" i="5"/>
  <c r="F88" i="9"/>
  <c r="E89" i="9"/>
  <c r="E90" i="9"/>
  <c r="G21" i="8"/>
  <c r="H19" i="8"/>
  <c r="G20" i="8"/>
  <c r="H42" i="12"/>
  <c r="G44" i="12"/>
  <c r="G43" i="12"/>
  <c r="D42" i="7"/>
  <c r="C43" i="7"/>
  <c r="C44" i="7"/>
  <c r="G19" i="7"/>
  <c r="F20" i="7"/>
  <c r="F21" i="7"/>
  <c r="H20" i="5"/>
  <c r="H21" i="5"/>
  <c r="E66" i="10"/>
  <c r="E67" i="10"/>
  <c r="F65" i="10"/>
  <c r="G44" i="6"/>
  <c r="G43" i="6"/>
  <c r="H42" i="6"/>
  <c r="D43" i="8"/>
  <c r="D44" i="8"/>
  <c r="E42" i="8"/>
  <c r="H19" i="14"/>
  <c r="G20" i="14"/>
  <c r="G21" i="14"/>
  <c r="G88" i="10"/>
  <c r="F89" i="10"/>
  <c r="F90" i="10"/>
  <c r="E42" i="5"/>
  <c r="D43" i="5"/>
  <c r="D44" i="5"/>
  <c r="E43" i="8" l="1"/>
  <c r="E44" i="8"/>
  <c r="F42" i="8"/>
  <c r="E42" i="7"/>
  <c r="D44" i="7"/>
  <c r="D43" i="7"/>
  <c r="H44" i="11"/>
  <c r="H43" i="11"/>
  <c r="H42" i="4"/>
  <c r="G44" i="4"/>
  <c r="G43" i="4"/>
  <c r="F89" i="12"/>
  <c r="F90" i="12"/>
  <c r="G88" i="12"/>
  <c r="E42" i="10"/>
  <c r="D43" i="10"/>
  <c r="D44" i="10"/>
  <c r="G88" i="9"/>
  <c r="F89" i="9"/>
  <c r="F90" i="9"/>
  <c r="H64" i="14"/>
  <c r="B65" i="14"/>
  <c r="H63" i="14"/>
  <c r="H85" i="13"/>
  <c r="G87" i="13"/>
  <c r="G86" i="13"/>
  <c r="H66" i="11"/>
  <c r="H67" i="11"/>
  <c r="F42" i="13"/>
  <c r="E43" i="13"/>
  <c r="E44" i="13"/>
  <c r="G88" i="6"/>
  <c r="F90" i="6"/>
  <c r="F89" i="6"/>
  <c r="H21" i="9"/>
  <c r="H20" i="9"/>
  <c r="D67" i="13"/>
  <c r="D66" i="13"/>
  <c r="E65" i="13"/>
  <c r="H43" i="14"/>
  <c r="H44" i="14"/>
  <c r="H21" i="12"/>
  <c r="H20" i="12"/>
  <c r="H20" i="14"/>
  <c r="H21" i="14"/>
  <c r="F42" i="5"/>
  <c r="E44" i="5"/>
  <c r="E43" i="5"/>
  <c r="H43" i="6"/>
  <c r="H44" i="6"/>
  <c r="H43" i="12"/>
  <c r="H44" i="12"/>
  <c r="C66" i="12"/>
  <c r="C67" i="12"/>
  <c r="D65" i="12"/>
  <c r="H21" i="6"/>
  <c r="H20" i="6"/>
  <c r="G66" i="3"/>
  <c r="H65" i="3"/>
  <c r="G67" i="3"/>
  <c r="F89" i="3"/>
  <c r="G88" i="3"/>
  <c r="F90" i="3"/>
  <c r="F89" i="7"/>
  <c r="F90" i="7"/>
  <c r="G88" i="7"/>
  <c r="H88" i="10"/>
  <c r="G89" i="10"/>
  <c r="G90" i="10"/>
  <c r="G65" i="5"/>
  <c r="F66" i="5"/>
  <c r="F67" i="5"/>
  <c r="C88" i="5"/>
  <c r="B89" i="5"/>
  <c r="B90" i="5"/>
  <c r="F65" i="7"/>
  <c r="E66" i="7"/>
  <c r="E67" i="7"/>
  <c r="G65" i="8"/>
  <c r="F66" i="8"/>
  <c r="F67" i="8"/>
  <c r="C66" i="9"/>
  <c r="C67" i="9"/>
  <c r="D65" i="9"/>
  <c r="D65" i="6"/>
  <c r="C66" i="6"/>
  <c r="C67" i="6"/>
  <c r="H19" i="7"/>
  <c r="G20" i="7"/>
  <c r="G21" i="7"/>
  <c r="H20" i="8"/>
  <c r="H21" i="8"/>
  <c r="F88" i="11"/>
  <c r="E89" i="11"/>
  <c r="E90" i="11"/>
  <c r="H21" i="10"/>
  <c r="H20" i="10"/>
  <c r="G65" i="10"/>
  <c r="F67" i="10"/>
  <c r="F66" i="10"/>
  <c r="H86" i="8"/>
  <c r="H87" i="8"/>
  <c r="B88" i="8"/>
  <c r="H20" i="11"/>
  <c r="H21" i="11"/>
  <c r="H43" i="9"/>
  <c r="H44" i="9"/>
  <c r="D67" i="4"/>
  <c r="D66" i="4"/>
  <c r="E65" i="4"/>
  <c r="F88" i="14"/>
  <c r="E89" i="14"/>
  <c r="E90" i="14"/>
  <c r="G89" i="4"/>
  <c r="H88" i="4"/>
  <c r="G90" i="4"/>
  <c r="H20" i="7" l="1"/>
  <c r="H21" i="7"/>
  <c r="H88" i="6"/>
  <c r="G89" i="6"/>
  <c r="G90" i="6"/>
  <c r="B88" i="13"/>
  <c r="H86" i="13"/>
  <c r="H87" i="13"/>
  <c r="F89" i="14"/>
  <c r="F90" i="14"/>
  <c r="G88" i="14"/>
  <c r="C88" i="8"/>
  <c r="B89" i="8"/>
  <c r="B90" i="8"/>
  <c r="H65" i="8"/>
  <c r="G67" i="8"/>
  <c r="G66" i="8"/>
  <c r="D67" i="12"/>
  <c r="E65" i="12"/>
  <c r="D66" i="12"/>
  <c r="E66" i="13"/>
  <c r="F65" i="13"/>
  <c r="E67" i="13"/>
  <c r="E43" i="10"/>
  <c r="E44" i="10"/>
  <c r="F42" i="10"/>
  <c r="E66" i="4"/>
  <c r="F65" i="4"/>
  <c r="E67" i="4"/>
  <c r="H65" i="5"/>
  <c r="G66" i="5"/>
  <c r="G67" i="5"/>
  <c r="G90" i="3"/>
  <c r="G89" i="3"/>
  <c r="H88" i="3"/>
  <c r="G42" i="5"/>
  <c r="F43" i="5"/>
  <c r="F44" i="5"/>
  <c r="B67" i="14"/>
  <c r="B66" i="14"/>
  <c r="C65" i="14"/>
  <c r="H88" i="12"/>
  <c r="G89" i="12"/>
  <c r="G90" i="12"/>
  <c r="D66" i="6"/>
  <c r="D67" i="6"/>
  <c r="E65" i="6"/>
  <c r="F43" i="13"/>
  <c r="F44" i="13"/>
  <c r="G42" i="13"/>
  <c r="D67" i="9"/>
  <c r="D66" i="9"/>
  <c r="E65" i="9"/>
  <c r="G65" i="7"/>
  <c r="F66" i="7"/>
  <c r="F67" i="7"/>
  <c r="F42" i="7"/>
  <c r="E43" i="7"/>
  <c r="E44" i="7"/>
  <c r="H89" i="4"/>
  <c r="H90" i="4"/>
  <c r="H89" i="10"/>
  <c r="H90" i="10"/>
  <c r="H67" i="3"/>
  <c r="H66" i="3"/>
  <c r="F44" i="8"/>
  <c r="F43" i="8"/>
  <c r="G42" i="8"/>
  <c r="F89" i="11"/>
  <c r="F90" i="11"/>
  <c r="G88" i="11"/>
  <c r="H65" i="10"/>
  <c r="G67" i="10"/>
  <c r="G66" i="10"/>
  <c r="G89" i="7"/>
  <c r="G90" i="7"/>
  <c r="H88" i="7"/>
  <c r="G89" i="9"/>
  <c r="G90" i="9"/>
  <c r="H88" i="9"/>
  <c r="D88" i="5"/>
  <c r="C90" i="5"/>
  <c r="C89" i="5"/>
  <c r="H44" i="4"/>
  <c r="H43" i="4"/>
  <c r="G89" i="11" l="1"/>
  <c r="G90" i="11"/>
  <c r="H88" i="11"/>
  <c r="E66" i="6"/>
  <c r="E67" i="6"/>
  <c r="F65" i="6"/>
  <c r="H66" i="8"/>
  <c r="H67" i="8"/>
  <c r="H66" i="10"/>
  <c r="H67" i="10"/>
  <c r="G66" i="7"/>
  <c r="G67" i="7"/>
  <c r="H65" i="7"/>
  <c r="H66" i="5"/>
  <c r="H67" i="5"/>
  <c r="F67" i="13"/>
  <c r="G65" i="13"/>
  <c r="F66" i="13"/>
  <c r="B89" i="13"/>
  <c r="C88" i="13"/>
  <c r="B90" i="13"/>
  <c r="F65" i="9"/>
  <c r="E66" i="9"/>
  <c r="E67" i="9"/>
  <c r="H90" i="7"/>
  <c r="H89" i="7"/>
  <c r="H42" i="8"/>
  <c r="G43" i="8"/>
  <c r="G44" i="8"/>
  <c r="H42" i="5"/>
  <c r="G43" i="5"/>
  <c r="G44" i="5"/>
  <c r="G65" i="4"/>
  <c r="F67" i="4"/>
  <c r="F66" i="4"/>
  <c r="D88" i="8"/>
  <c r="C90" i="8"/>
  <c r="C89" i="8"/>
  <c r="H89" i="3"/>
  <c r="H90" i="3"/>
  <c r="F65" i="12"/>
  <c r="E66" i="12"/>
  <c r="E67" i="12"/>
  <c r="G89" i="14"/>
  <c r="G90" i="14"/>
  <c r="H88" i="14"/>
  <c r="H89" i="6"/>
  <c r="H90" i="6"/>
  <c r="G44" i="13"/>
  <c r="H42" i="13"/>
  <c r="G43" i="13"/>
  <c r="H90" i="12"/>
  <c r="H89" i="12"/>
  <c r="F43" i="10"/>
  <c r="F44" i="10"/>
  <c r="G42" i="10"/>
  <c r="H89" i="9"/>
  <c r="H90" i="9"/>
  <c r="E88" i="5"/>
  <c r="D89" i="5"/>
  <c r="D90" i="5"/>
  <c r="G42" i="7"/>
  <c r="F43" i="7"/>
  <c r="F44" i="7"/>
  <c r="D65" i="14"/>
  <c r="C67" i="14"/>
  <c r="C66" i="14"/>
  <c r="G44" i="10" l="1"/>
  <c r="G43" i="10"/>
  <c r="H42" i="10"/>
  <c r="H42" i="7"/>
  <c r="G43" i="7"/>
  <c r="G44" i="7"/>
  <c r="H90" i="14"/>
  <c r="H89" i="14"/>
  <c r="H43" i="5"/>
  <c r="H44" i="5"/>
  <c r="F67" i="9"/>
  <c r="G65" i="9"/>
  <c r="F66" i="9"/>
  <c r="F67" i="6"/>
  <c r="F66" i="6"/>
  <c r="G65" i="6"/>
  <c r="H66" i="7"/>
  <c r="H67" i="7"/>
  <c r="E88" i="8"/>
  <c r="D89" i="8"/>
  <c r="D90" i="8"/>
  <c r="C89" i="13"/>
  <c r="C90" i="13"/>
  <c r="D88" i="13"/>
  <c r="F88" i="5"/>
  <c r="E89" i="5"/>
  <c r="E90" i="5"/>
  <c r="H44" i="8"/>
  <c r="H43" i="8"/>
  <c r="H90" i="11"/>
  <c r="H89" i="11"/>
  <c r="H43" i="13"/>
  <c r="H44" i="13"/>
  <c r="E65" i="14"/>
  <c r="D66" i="14"/>
  <c r="D67" i="14"/>
  <c r="G65" i="12"/>
  <c r="F66" i="12"/>
  <c r="F67" i="12"/>
  <c r="H65" i="4"/>
  <c r="G67" i="4"/>
  <c r="G66" i="4"/>
  <c r="G66" i="13"/>
  <c r="G67" i="13"/>
  <c r="H65" i="13"/>
  <c r="G88" i="5" l="1"/>
  <c r="F89" i="5"/>
  <c r="F90" i="5"/>
  <c r="H66" i="4"/>
  <c r="H67" i="4"/>
  <c r="D90" i="13"/>
  <c r="D89" i="13"/>
  <c r="E88" i="13"/>
  <c r="H65" i="6"/>
  <c r="G66" i="6"/>
  <c r="G67" i="6"/>
  <c r="G66" i="12"/>
  <c r="G67" i="12"/>
  <c r="H65" i="12"/>
  <c r="H65" i="9"/>
  <c r="G66" i="9"/>
  <c r="G67" i="9"/>
  <c r="H43" i="7"/>
  <c r="H44" i="7"/>
  <c r="H67" i="13"/>
  <c r="H66" i="13"/>
  <c r="E89" i="8"/>
  <c r="E90" i="8"/>
  <c r="F88" i="8"/>
  <c r="H43" i="10"/>
  <c r="H44" i="10"/>
  <c r="F65" i="14"/>
  <c r="E66" i="14"/>
  <c r="E67" i="14"/>
  <c r="F89" i="8" l="1"/>
  <c r="F90" i="8"/>
  <c r="G88" i="8"/>
  <c r="E90" i="13"/>
  <c r="E89" i="13"/>
  <c r="F88" i="13"/>
  <c r="H67" i="9"/>
  <c r="H66" i="9"/>
  <c r="H66" i="12"/>
  <c r="H67" i="12"/>
  <c r="G65" i="14"/>
  <c r="F66" i="14"/>
  <c r="F67" i="14"/>
  <c r="H67" i="6"/>
  <c r="H66" i="6"/>
  <c r="G89" i="5"/>
  <c r="G90" i="5"/>
  <c r="H88" i="5"/>
  <c r="G88" i="13" l="1"/>
  <c r="F89" i="13"/>
  <c r="F90" i="13"/>
  <c r="H89" i="5"/>
  <c r="H90" i="5"/>
  <c r="G66" i="14"/>
  <c r="G67" i="14"/>
  <c r="H65" i="14"/>
  <c r="G90" i="8"/>
  <c r="G89" i="8"/>
  <c r="H88" i="8"/>
  <c r="H89" i="8" l="1"/>
  <c r="H90" i="8"/>
  <c r="H66" i="14"/>
  <c r="H67" i="14"/>
  <c r="G89" i="13"/>
  <c r="H88" i="13"/>
  <c r="G90" i="13"/>
  <c r="H89" i="13" l="1"/>
  <c r="H9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tc={00CB0079-0098-4099-B49E-000500CE0062}</author>
  </authors>
  <commentList>
    <comment ref="C2" authorId="0" shapeId="0" xr:uid="{00CB0079-0098-4099-B49E-000500CE0062}">
      <text>
        <r>
          <rPr>
            <b/>
            <sz val="9"/>
            <rFont val="Tahoma"/>
          </rPr>
          <t>Peter Schulze:</t>
        </r>
        <r>
          <rPr>
            <sz val="9"/>
            <rFont val="Tahoma"/>
          </rPr>
          <t xml:space="preserve">
muss chronologisch sortiert sein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tc={00030052-0092-49BC-9BC2-0013009F0049}</author>
  </authors>
  <commentList>
    <comment ref="D24" authorId="0" shapeId="0" xr:uid="{00030052-0092-49BC-9BC2-0013009F0049}">
      <text>
        <r>
          <rPr>
            <b/>
            <sz val="9"/>
            <rFont val="Tahoma"/>
          </rPr>
          <t>Peter Schulze:</t>
        </r>
        <r>
          <rPr>
            <sz val="9"/>
            <rFont val="Tahoma"/>
          </rPr>
          <t xml:space="preserve">
Auf diesem Blatt nur Jahreszahl und das Bundesland ändern, dann auf Tabellenblatt "FT" die Feiertage (Tag+Monat) sowie auf der Tabelle "EE" die sonstigen Ereignisse (Tag+Monat+Ereignistext), wie z.B. Jahrestage/Geburtstage etc. für das entsprechende Jahr anpassen!
</t>
        </r>
      </text>
    </comment>
  </commentList>
</comments>
</file>

<file path=xl/sharedStrings.xml><?xml version="1.0" encoding="utf-8"?>
<sst xmlns="http://schemas.openxmlformats.org/spreadsheetml/2006/main" count="590" uniqueCount="97">
  <si>
    <t>Feiertagskalender der Nachbarbundesländer</t>
  </si>
  <si>
    <t>Tag</t>
  </si>
  <si>
    <t>Monat</t>
  </si>
  <si>
    <t>Datum</t>
  </si>
  <si>
    <t>Bayern</t>
  </si>
  <si>
    <t>Berlin</t>
  </si>
  <si>
    <t>Brandenburg</t>
  </si>
  <si>
    <t>Sachsen</t>
  </si>
  <si>
    <t>Sachsen-Anhalt</t>
  </si>
  <si>
    <t>Thüringen</t>
  </si>
  <si>
    <t>Bezeichnung</t>
  </si>
  <si>
    <t>x</t>
  </si>
  <si>
    <t>Neujahr</t>
  </si>
  <si>
    <t>Heilige Drei Könige</t>
  </si>
  <si>
    <t>Internat. Frauentag</t>
  </si>
  <si>
    <t>Karfreitag</t>
  </si>
  <si>
    <t>Ostersonntag</t>
  </si>
  <si>
    <t>Ostermontag</t>
  </si>
  <si>
    <t>Tag der Arbeit</t>
  </si>
  <si>
    <t>Christi Himmelfahrt</t>
  </si>
  <si>
    <t>Pfingstsonntag</t>
  </si>
  <si>
    <t>Pfingstmontag</t>
  </si>
  <si>
    <t>Fronleichnam</t>
  </si>
  <si>
    <t>Maria Himmelfahrt</t>
  </si>
  <si>
    <t>Weltkindertag</t>
  </si>
  <si>
    <t>Tag der Deutschen Einheit</t>
  </si>
  <si>
    <t>Reformationstag</t>
  </si>
  <si>
    <t>Allerheiligen</t>
  </si>
  <si>
    <t>Buß- und Bettag</t>
  </si>
  <si>
    <t>1. Weihnachtsfeiertag</t>
  </si>
  <si>
    <t>2. Weihnachtsfeiertag</t>
  </si>
  <si>
    <t>Anmerkungen:</t>
  </si>
  <si>
    <t>Aus dieser Tabelle werden die Feiertage auf den Kalenderblättern generiert.</t>
  </si>
  <si>
    <t>Die Spalte Datum errechnet sich automatisch aus der Angabe von Tag und Monat und ist deswegen geschützt.</t>
  </si>
  <si>
    <t>Die anderen Zellen sind änderbar. WICHTIG ist, dass die Feiertage nach dem Datum aufsteigend sortiert sein müssen.</t>
  </si>
  <si>
    <t>Ein Änderung der Tabelle in Bezug auf neue oder obsolete Feiertage kann geschehen. Dabei ist zu beachten:</t>
  </si>
  <si>
    <t>+ Bei einem obsoleten Feiertag, diesen in der Tabelle stehen lassen und dafür das Kreuz bei dem betroffenen Bundesland entfernen.</t>
  </si>
  <si>
    <r>
      <t xml:space="preserve">+ Bei neu hinzugekommenen Feiertag muss eine neue Zeile in dem Tabellenbereich eingefügt werden, </t>
    </r>
    <r>
      <rPr>
        <b/>
        <sz val="10"/>
        <rFont val="Arial"/>
      </rPr>
      <t>so dass sich der Bereich erweitert!</t>
    </r>
  </si>
  <si>
    <t xml:space="preserve">   (Die jetzige Zeile mit dem 26.12. muss die letzte Zeile des Bereiches bleiben - in dem Bereich davor kann man dann Zeilen einfügen.)</t>
  </si>
  <si>
    <t xml:space="preserve">   (Vorher muss der Schreibschutz vom Tabellenblatt entfernt werden "Kalender")</t>
  </si>
  <si>
    <t>Ereignisse im Jahr</t>
  </si>
  <si>
    <t>Anmerkungen zur Tabelle EREIGNISSE</t>
  </si>
  <si>
    <t>Ereignis</t>
  </si>
  <si>
    <t>Die Spalte Datum errechnet sich automatisch aus dem Tag und dem Monat und ist deswegen schreibgeschützt.</t>
  </si>
  <si>
    <t>Beginn kaufm. Kurse + StFA</t>
  </si>
  <si>
    <t>Die Tabelle muss chronologisch aufsteigend sortiert sein. Ist die Sortierung unterbrochen, funktioniert sie ab dieser Stelle nicht mehr!</t>
  </si>
  <si>
    <t>Valentinstag</t>
  </si>
  <si>
    <t>Es können mehrere Ereignisse, jedoch nicht mehr als drei, pro Datum in der Beschreibung zum Ereignis stehen:</t>
  </si>
  <si>
    <t>Rosenmontag</t>
  </si>
  <si>
    <t xml:space="preserve">Dazu benutzt man ein der Zelle einen Umbruch mit der Tastenkombination ALT+ENTER und beschreibt auf der neuen Zeile innerhalb </t>
  </si>
  <si>
    <t>Fastnacht</t>
  </si>
  <si>
    <t>der gleichen Zelle das nächste Ereignis zu diesem Datum.</t>
  </si>
  <si>
    <t>Aschermittwoch</t>
  </si>
  <si>
    <t>Der Bereich ist derzeit bis zur Zeile 100 vorgesehen. Es können weitere Ereignisse innerhalb dieses Bereiches angehängt werden,</t>
  </si>
  <si>
    <t>wobei danach der ausgefüllte Bereich nach dem Datum neu sortiert werden muss.</t>
  </si>
  <si>
    <t>Alternativ kann eine Zeile in den Bereich eingefügt werden (an der entsprechend sortierten Stelle) wodurch sich der Bereich erweitert.</t>
  </si>
  <si>
    <t>02:00 Beginn Sommerzeit</t>
  </si>
  <si>
    <t>Dann erspart man sich das Sortieren nach dem Datum.</t>
  </si>
  <si>
    <t>In jedem Fall muss vorher der Schreibschutz entfernt werden ("Kalender") - danach sollte er wieder gesetzt werden.</t>
  </si>
  <si>
    <t>Gründonnerstag</t>
  </si>
  <si>
    <t>Zert.-Ende EF</t>
  </si>
  <si>
    <t>Geburtstag</t>
  </si>
  <si>
    <t>33 Jahre AS&amp;S</t>
  </si>
  <si>
    <t>Beginn StFA + ReFA + VFA???</t>
  </si>
  <si>
    <t>Renteneintritt Peter</t>
  </si>
  <si>
    <t>Zert.-Ende GK</t>
  </si>
  <si>
    <t>03:00 Ende Sommerzeit</t>
  </si>
  <si>
    <t>Halloween</t>
  </si>
  <si>
    <t>St. Martin</t>
  </si>
  <si>
    <t>Totensonntag</t>
  </si>
  <si>
    <t>1. Advent</t>
  </si>
  <si>
    <t>Nikolaustag</t>
  </si>
  <si>
    <t>2. Advent</t>
  </si>
  <si>
    <t>3. Advent</t>
  </si>
  <si>
    <t>4. Advent</t>
  </si>
  <si>
    <t>Heilig Abend</t>
  </si>
  <si>
    <t>Silvester</t>
  </si>
  <si>
    <t>Dezember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</si>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</sst>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/mm/yy"/>
    <numFmt numFmtId="166" formatCode=";;;"/>
  </numFmts>
  <fonts count="20">
    <font>
      <sz val="10"/>
      <color theme="1"/>
      <name val="Arial"/>
    </font>
    <font>
      <b/>
      <sz val="24"/>
      <color indexed="65"/>
      <name val="Arial"/>
    </font>
    <font>
      <b/>
      <sz val="20"/>
      <name val="Arial"/>
    </font>
    <font>
      <b/>
      <sz val="22"/>
      <name val="Arial"/>
    </font>
    <font>
      <sz val="10"/>
      <color rgb="FFC9211E"/>
      <name val="Arial"/>
    </font>
    <font>
      <b/>
      <sz val="10"/>
      <color rgb="FFC9211E"/>
      <name val="Arial"/>
    </font>
    <font>
      <sz val="14"/>
      <name val="Arial"/>
    </font>
    <font>
      <b/>
      <sz val="10"/>
      <name val="Arial"/>
    </font>
    <font>
      <sz val="10"/>
      <name val="Calibri"/>
      <scheme val="minor"/>
    </font>
    <font>
      <b/>
      <sz val="24"/>
      <name val="Calibri"/>
      <scheme val="minor"/>
    </font>
    <font>
      <b/>
      <sz val="10"/>
      <name val="Calibri"/>
      <scheme val="minor"/>
    </font>
    <font>
      <b/>
      <sz val="14"/>
      <name val="Calibri"/>
      <scheme val="minor"/>
    </font>
    <font>
      <sz val="11"/>
      <name val="Calibri"/>
      <scheme val="minor"/>
    </font>
    <font>
      <sz val="8"/>
      <name val="Arial"/>
    </font>
    <font>
      <sz val="8"/>
      <name val="Calibri"/>
      <scheme val="minor"/>
    </font>
    <font>
      <b/>
      <sz val="8"/>
      <color rgb="FF7030A0"/>
      <name val="Calibri"/>
      <scheme val="minor"/>
    </font>
    <font>
      <b/>
      <sz val="8"/>
      <color rgb="FF0070C0"/>
      <name val="Calibri"/>
      <scheme val="minor"/>
    </font>
    <font>
      <sz val="24"/>
      <name val="Arial"/>
    </font>
    <font>
      <b/>
      <sz val="9"/>
      <name val="Tahoma"/>
    </font>
    <font>
      <sz val="9"/>
      <name val="Tahoma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31"/>
      </patternFill>
    </fill>
    <fill>
      <patternFill patternType="solid">
        <fgColor indexed="5"/>
        <bgColor indexed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2" borderId="1" applyProtection="0">
      <alignment horizontal="left" vertical="top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quotePrefix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center" vertical="top"/>
      <protection locked="0"/>
    </xf>
    <xf numFmtId="14" fontId="0" fillId="4" borderId="1" xfId="0" applyNumberFormat="1" applyFill="1" applyBorder="1" applyAlignment="1">
      <alignment horizontal="center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 applyProtection="1">
      <alignment horizontal="center" vertical="center" wrapText="1"/>
      <protection hidden="1"/>
    </xf>
    <xf numFmtId="166" fontId="8" fillId="5" borderId="0" xfId="0" applyNumberFormat="1" applyFont="1" applyFill="1" applyProtection="1">
      <protection hidden="1"/>
    </xf>
    <xf numFmtId="0" fontId="8" fillId="5" borderId="0" xfId="0" applyFont="1" applyFill="1"/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left" vertical="top"/>
    </xf>
    <xf numFmtId="0" fontId="13" fillId="0" borderId="0" xfId="0" applyFont="1"/>
    <xf numFmtId="0" fontId="14" fillId="5" borderId="2" xfId="0" applyFont="1" applyFill="1" applyBorder="1" applyAlignment="1">
      <alignment horizontal="center" vertical="center"/>
    </xf>
    <xf numFmtId="164" fontId="15" fillId="5" borderId="2" xfId="1" applyNumberFormat="1" applyFont="1" applyFill="1" applyBorder="1" applyAlignment="1">
      <alignment horizontal="right" vertical="top"/>
    </xf>
    <xf numFmtId="0" fontId="14" fillId="5" borderId="3" xfId="0" applyFont="1" applyFill="1" applyBorder="1" applyAlignment="1">
      <alignment horizontal="center" vertical="center"/>
    </xf>
    <xf numFmtId="0" fontId="16" fillId="5" borderId="3" xfId="1" applyNumberFormat="1" applyFont="1" applyFill="1" applyBorder="1" applyAlignment="1">
      <alignment horizontal="left" vertical="top" wrapText="1"/>
    </xf>
    <xf numFmtId="164" fontId="9" fillId="5" borderId="1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hidden="1"/>
    </xf>
    <xf numFmtId="166" fontId="8" fillId="0" borderId="0" xfId="0" applyNumberFormat="1" applyFont="1" applyProtection="1">
      <protection hidden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right" vertical="top"/>
    </xf>
    <xf numFmtId="0" fontId="14" fillId="0" borderId="3" xfId="0" applyFont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</cellXfs>
  <cellStyles count="2">
    <cellStyle name="ausserhalb" xfId="1" xr:uid="{00000000-0005-0000-0000-000000000000}"/>
    <cellStyle name="Standard" xfId="0" builtinId="0"/>
  </cellStyles>
  <dxfs count="240"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indexed="2"/>
      </font>
      <numFmt numFmtId="0" formatCode="General"/>
      <fill>
        <patternFill patternType="solid">
          <fgColor indexed="5"/>
          <bgColor indexed="5"/>
        </patternFill>
      </fill>
    </dxf>
    <dxf>
      <font>
        <b/>
        <i val="0"/>
        <sz val="24"/>
        <color theme="1"/>
      </font>
      <numFmt numFmtId="164" formatCode="dd"/>
      <fill>
        <patternFill patternType="solid">
          <fgColor rgb="FFFFCCFF"/>
          <bgColor rgb="FFFFCCFF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sz val="24"/>
        <color indexed="65"/>
      </font>
      <numFmt numFmtId="164" formatCode="dd"/>
      <fill>
        <patternFill patternType="solid">
          <fgColor rgb="FFCCCCCC"/>
          <bgColor rgb="FFCCCCCC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z val="24"/>
        <color theme="1"/>
      </font>
      <numFmt numFmtId="164" formatCode="dd"/>
      <fill>
        <patternFill patternType="solid">
          <fgColor theme="4" tint="0.59996337778862885"/>
          <bgColor theme="4" tint="0.59996337778862885"/>
        </patternFill>
      </fill>
      <alignment horizontal="left" vertical="top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Schulze" id="{709FCA91-5322-14EA-0A97-6AE9B5D486EB}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personId="{709FCA91-5322-14EA-0A97-6AE9B5D486EB}" id="{00CB0079-0098-4099-B49E-000500CE0062}" done="0">
    <text xml:space="preserve">muss chronologisch sortiert sein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4" personId="{709FCA91-5322-14EA-0A97-6AE9B5D486EB}" id="{00030052-0092-49BC-9BC2-0013009F0049}" done="0">
    <text xml:space="preserve">Auf diesem Blatt nur Jahreszahl und das Bundesland ändern, dann auf Tabellenblatt "FT" die Feiertage (Tag+Monat) sowie auf der Tabelle "EE" die sonstigen Ereignisse (Tag+Monat+Ereignistext), wie z.B. Jahrestage/Geburtstage etc. für das entsprechende Jahr anpassen!
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opLeftCell="A4" workbookViewId="0">
      <selection activeCell="A14" sqref="A14"/>
    </sheetView>
  </sheetViews>
  <sheetFormatPr baseColWidth="10" defaultColWidth="11.5703125" defaultRowHeight="12.75"/>
  <cols>
    <col min="1" max="1" width="4" customWidth="1"/>
    <col min="2" max="2" width="4.28515625" customWidth="1"/>
    <col min="10" max="10" width="29.85546875" customWidth="1"/>
  </cols>
  <sheetData>
    <row r="1" spans="1:10" ht="27.75">
      <c r="A1" s="1" t="s">
        <v>0</v>
      </c>
      <c r="I1" s="2"/>
      <c r="J1" s="2">
        <f>YEAR(Januar!F24)</f>
        <v>2023</v>
      </c>
    </row>
    <row r="2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>
      <c r="A3" s="6">
        <v>1</v>
      </c>
      <c r="B3" s="7">
        <v>1</v>
      </c>
      <c r="C3" s="8">
        <f t="shared" ref="C3:C21" si="0">IF(AND(A3&lt;&gt;0,B3&lt;&gt;0),DATE($J$1,B3,A3),"")</f>
        <v>44927</v>
      </c>
      <c r="D3" s="9" t="s">
        <v>11</v>
      </c>
      <c r="E3" s="9" t="s">
        <v>11</v>
      </c>
      <c r="F3" s="9" t="s">
        <v>11</v>
      </c>
      <c r="G3" s="9" t="s">
        <v>11</v>
      </c>
      <c r="H3" s="9" t="s">
        <v>11</v>
      </c>
      <c r="I3" s="9" t="s">
        <v>11</v>
      </c>
      <c r="J3" s="10" t="s">
        <v>12</v>
      </c>
    </row>
    <row r="4" spans="1:10">
      <c r="A4" s="6">
        <v>6</v>
      </c>
      <c r="B4" s="7">
        <v>1</v>
      </c>
      <c r="C4" s="8">
        <f t="shared" si="0"/>
        <v>44932</v>
      </c>
      <c r="D4" s="9" t="s">
        <v>11</v>
      </c>
      <c r="E4" s="9"/>
      <c r="F4" s="6"/>
      <c r="G4" s="6"/>
      <c r="H4" s="9" t="s">
        <v>11</v>
      </c>
      <c r="I4" s="6"/>
      <c r="J4" s="10" t="s">
        <v>13</v>
      </c>
    </row>
    <row r="5" spans="1:10">
      <c r="A5" s="6">
        <v>8</v>
      </c>
      <c r="B5" s="7">
        <v>3</v>
      </c>
      <c r="C5" s="8">
        <f t="shared" si="0"/>
        <v>44993</v>
      </c>
      <c r="D5" s="6"/>
      <c r="E5" s="9" t="s">
        <v>11</v>
      </c>
      <c r="F5" s="6"/>
      <c r="G5" s="6"/>
      <c r="H5" s="6"/>
      <c r="I5" s="6"/>
      <c r="J5" s="10" t="s">
        <v>14</v>
      </c>
    </row>
    <row r="6" spans="1:10">
      <c r="A6" s="6">
        <v>7</v>
      </c>
      <c r="B6" s="7">
        <v>4</v>
      </c>
      <c r="C6" s="8">
        <f t="shared" si="0"/>
        <v>45023</v>
      </c>
      <c r="D6" s="9" t="s">
        <v>11</v>
      </c>
      <c r="E6" s="9" t="s">
        <v>11</v>
      </c>
      <c r="F6" s="9" t="s">
        <v>11</v>
      </c>
      <c r="G6" s="9" t="s">
        <v>11</v>
      </c>
      <c r="H6" s="9" t="s">
        <v>11</v>
      </c>
      <c r="I6" s="9" t="s">
        <v>11</v>
      </c>
      <c r="J6" s="10" t="s">
        <v>15</v>
      </c>
    </row>
    <row r="7" spans="1:10">
      <c r="A7" s="6">
        <v>9</v>
      </c>
      <c r="B7" s="7">
        <v>4</v>
      </c>
      <c r="C7" s="8">
        <f t="shared" si="0"/>
        <v>45025</v>
      </c>
      <c r="D7" s="9" t="s">
        <v>11</v>
      </c>
      <c r="E7" s="9" t="s">
        <v>11</v>
      </c>
      <c r="F7" s="9" t="s">
        <v>11</v>
      </c>
      <c r="G7" s="9" t="s">
        <v>11</v>
      </c>
      <c r="H7" s="9" t="s">
        <v>11</v>
      </c>
      <c r="I7" s="9" t="s">
        <v>11</v>
      </c>
      <c r="J7" s="10" t="s">
        <v>16</v>
      </c>
    </row>
    <row r="8" spans="1:10">
      <c r="A8" s="6">
        <v>10</v>
      </c>
      <c r="B8" s="7">
        <v>4</v>
      </c>
      <c r="C8" s="8">
        <f t="shared" si="0"/>
        <v>45026</v>
      </c>
      <c r="D8" s="9" t="s">
        <v>11</v>
      </c>
      <c r="E8" s="9" t="s">
        <v>11</v>
      </c>
      <c r="F8" s="9" t="s">
        <v>11</v>
      </c>
      <c r="G8" s="9" t="s">
        <v>11</v>
      </c>
      <c r="H8" s="9" t="s">
        <v>11</v>
      </c>
      <c r="I8" s="9" t="s">
        <v>11</v>
      </c>
      <c r="J8" s="10" t="s">
        <v>17</v>
      </c>
    </row>
    <row r="9" spans="1:10">
      <c r="A9" s="6">
        <v>1</v>
      </c>
      <c r="B9" s="7">
        <v>5</v>
      </c>
      <c r="C9" s="8">
        <f t="shared" si="0"/>
        <v>45047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11</v>
      </c>
      <c r="I9" s="9" t="s">
        <v>11</v>
      </c>
      <c r="J9" s="10" t="s">
        <v>18</v>
      </c>
    </row>
    <row r="10" spans="1:10">
      <c r="A10" s="6">
        <v>18</v>
      </c>
      <c r="B10" s="7">
        <v>5</v>
      </c>
      <c r="C10" s="8">
        <f t="shared" si="0"/>
        <v>45064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11</v>
      </c>
      <c r="I10" s="9" t="s">
        <v>11</v>
      </c>
      <c r="J10" s="10" t="s">
        <v>19</v>
      </c>
    </row>
    <row r="11" spans="1:10">
      <c r="A11" s="6">
        <v>28</v>
      </c>
      <c r="B11" s="7">
        <v>5</v>
      </c>
      <c r="C11" s="8">
        <f t="shared" si="0"/>
        <v>45074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  <c r="I11" s="9" t="s">
        <v>11</v>
      </c>
      <c r="J11" s="10" t="s">
        <v>20</v>
      </c>
    </row>
    <row r="12" spans="1:10">
      <c r="A12" s="6">
        <v>29</v>
      </c>
      <c r="B12" s="7">
        <v>5</v>
      </c>
      <c r="C12" s="8">
        <f t="shared" si="0"/>
        <v>45075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11</v>
      </c>
      <c r="I12" s="9" t="s">
        <v>11</v>
      </c>
      <c r="J12" s="10" t="s">
        <v>21</v>
      </c>
    </row>
    <row r="13" spans="1:10">
      <c r="A13" s="6">
        <v>8</v>
      </c>
      <c r="B13" s="7">
        <v>6</v>
      </c>
      <c r="C13" s="8">
        <f t="shared" si="0"/>
        <v>45085</v>
      </c>
      <c r="D13" s="9" t="s">
        <v>11</v>
      </c>
      <c r="E13" s="6"/>
      <c r="F13" s="6"/>
      <c r="G13" s="6"/>
      <c r="H13" s="6"/>
      <c r="I13" s="6"/>
      <c r="J13" s="10" t="s">
        <v>22</v>
      </c>
    </row>
    <row r="14" spans="1:10">
      <c r="A14" s="6">
        <v>15</v>
      </c>
      <c r="B14" s="7">
        <v>8</v>
      </c>
      <c r="C14" s="8">
        <f t="shared" si="0"/>
        <v>45153</v>
      </c>
      <c r="D14" s="9" t="s">
        <v>11</v>
      </c>
      <c r="E14" s="6"/>
      <c r="F14" s="6"/>
      <c r="G14" s="6"/>
      <c r="H14" s="6"/>
      <c r="I14" s="6"/>
      <c r="J14" s="10" t="s">
        <v>23</v>
      </c>
    </row>
    <row r="15" spans="1:10">
      <c r="A15" s="6">
        <v>20</v>
      </c>
      <c r="B15" s="7">
        <v>9</v>
      </c>
      <c r="C15" s="8">
        <f t="shared" si="0"/>
        <v>45189</v>
      </c>
      <c r="D15" s="6"/>
      <c r="E15" s="6"/>
      <c r="F15" s="6"/>
      <c r="G15" s="6"/>
      <c r="H15" s="6"/>
      <c r="I15" s="9" t="s">
        <v>11</v>
      </c>
      <c r="J15" s="10" t="s">
        <v>24</v>
      </c>
    </row>
    <row r="16" spans="1:10">
      <c r="A16" s="6">
        <v>3</v>
      </c>
      <c r="B16" s="7">
        <v>10</v>
      </c>
      <c r="C16" s="8">
        <f t="shared" si="0"/>
        <v>45202</v>
      </c>
      <c r="D16" s="9" t="s">
        <v>11</v>
      </c>
      <c r="E16" s="9" t="s">
        <v>11</v>
      </c>
      <c r="F16" s="9" t="s">
        <v>11</v>
      </c>
      <c r="G16" s="9" t="s">
        <v>11</v>
      </c>
      <c r="H16" s="9" t="s">
        <v>11</v>
      </c>
      <c r="I16" s="9" t="s">
        <v>11</v>
      </c>
      <c r="J16" s="10" t="s">
        <v>25</v>
      </c>
    </row>
    <row r="17" spans="1:10">
      <c r="A17" s="6">
        <v>31</v>
      </c>
      <c r="B17" s="7">
        <v>10</v>
      </c>
      <c r="C17" s="8">
        <f t="shared" si="0"/>
        <v>45230</v>
      </c>
      <c r="D17" s="9"/>
      <c r="E17" s="9"/>
      <c r="F17" s="9" t="s">
        <v>11</v>
      </c>
      <c r="G17" s="9" t="s">
        <v>11</v>
      </c>
      <c r="H17" s="9" t="s">
        <v>11</v>
      </c>
      <c r="I17" s="9" t="s">
        <v>11</v>
      </c>
      <c r="J17" s="10" t="s">
        <v>26</v>
      </c>
    </row>
    <row r="18" spans="1:10">
      <c r="A18" s="6">
        <v>1</v>
      </c>
      <c r="B18" s="7">
        <v>11</v>
      </c>
      <c r="C18" s="8">
        <f t="shared" si="0"/>
        <v>45231</v>
      </c>
      <c r="D18" s="9" t="s">
        <v>11</v>
      </c>
      <c r="E18" s="9"/>
      <c r="F18" s="6"/>
      <c r="G18" s="6"/>
      <c r="H18" s="6"/>
      <c r="I18" s="6"/>
      <c r="J18" s="10" t="s">
        <v>27</v>
      </c>
    </row>
    <row r="19" spans="1:10">
      <c r="A19" s="6">
        <v>22</v>
      </c>
      <c r="B19" s="7">
        <v>11</v>
      </c>
      <c r="C19" s="8">
        <f t="shared" si="0"/>
        <v>45252</v>
      </c>
      <c r="D19" s="9"/>
      <c r="E19" s="9"/>
      <c r="F19" s="6"/>
      <c r="G19" s="9" t="s">
        <v>11</v>
      </c>
      <c r="H19" s="6"/>
      <c r="I19" s="6"/>
      <c r="J19" s="10" t="s">
        <v>28</v>
      </c>
    </row>
    <row r="20" spans="1:10">
      <c r="A20" s="6">
        <v>25</v>
      </c>
      <c r="B20" s="7">
        <v>12</v>
      </c>
      <c r="C20" s="8">
        <f t="shared" si="0"/>
        <v>45285</v>
      </c>
      <c r="D20" s="9" t="s">
        <v>11</v>
      </c>
      <c r="E20" s="9" t="s">
        <v>11</v>
      </c>
      <c r="F20" s="9" t="s">
        <v>11</v>
      </c>
      <c r="G20" s="9" t="s">
        <v>11</v>
      </c>
      <c r="H20" s="9" t="s">
        <v>11</v>
      </c>
      <c r="I20" s="9" t="s">
        <v>11</v>
      </c>
      <c r="J20" s="10" t="s">
        <v>29</v>
      </c>
    </row>
    <row r="21" spans="1:10">
      <c r="A21" s="6">
        <v>26</v>
      </c>
      <c r="B21" s="7">
        <v>12</v>
      </c>
      <c r="C21" s="8">
        <f t="shared" si="0"/>
        <v>45286</v>
      </c>
      <c r="D21" s="9" t="s">
        <v>11</v>
      </c>
      <c r="E21" s="9" t="s">
        <v>11</v>
      </c>
      <c r="F21" s="9" t="s">
        <v>11</v>
      </c>
      <c r="G21" s="9" t="s">
        <v>11</v>
      </c>
      <c r="H21" s="9" t="s">
        <v>11</v>
      </c>
      <c r="I21" s="9" t="s">
        <v>11</v>
      </c>
      <c r="J21" s="10" t="s">
        <v>30</v>
      </c>
    </row>
    <row r="23" spans="1:10">
      <c r="A23" t="s">
        <v>31</v>
      </c>
    </row>
    <row r="24" spans="1:10">
      <c r="A24" t="s">
        <v>32</v>
      </c>
    </row>
    <row r="25" spans="1:10">
      <c r="A25" t="s">
        <v>33</v>
      </c>
    </row>
    <row r="26" spans="1:10">
      <c r="A26" t="s">
        <v>34</v>
      </c>
    </row>
    <row r="27" spans="1:10">
      <c r="A27" t="s">
        <v>35</v>
      </c>
    </row>
    <row r="28" spans="1:10">
      <c r="A28" s="11" t="s">
        <v>36</v>
      </c>
    </row>
    <row r="29" spans="1:10">
      <c r="A29" s="11" t="s">
        <v>37</v>
      </c>
    </row>
    <row r="30" spans="1:10">
      <c r="A30" t="s">
        <v>38</v>
      </c>
    </row>
    <row r="31" spans="1:10">
      <c r="A31" t="s">
        <v>39</v>
      </c>
    </row>
  </sheetData>
  <sheetProtection algorithmName="SHA-512" hashValue="E+gW/ZAGboSqJo2dN+P9GqXXS7eZ4iM/rb/F1Ne+mktFMUav95xu6j1/kl5h7O/U6h6V5GeuiHS4jxX8mIDjFQ==" saltValue="Cg1daAnnLttSGyAObYfsdQ==" spinCount="100000" sheet="1" objects="1" scenarios="1"/>
  <pageMargins left="0.78750000000000009" right="0.78750000000000009" top="1.0249999999999997" bottom="1.0249999999999997" header="0.78750000000000009" footer="0.78750000000000009"/>
  <pageSetup paperSize="9" firstPageNumber="4294967295" orientation="portrait" useFirstPageNumber="1" horizontalDpi="300" verticalDpi="300"/>
  <headerFooter>
    <oddHeader>&amp;C&amp;A</oddHeader>
    <oddFooter>&amp;CSeite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0"/>
  <sheetViews>
    <sheetView topLeftCell="A6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92</v>
      </c>
      <c r="C1" s="56"/>
      <c r="D1" s="26">
        <f>Januar!D24</f>
        <v>2023</v>
      </c>
      <c r="E1" s="27"/>
      <c r="F1" s="28">
        <f>DATEVALUE("01. "&amp;TEXT(B1,"##")&amp;" "&amp;TEXT(D1,"####"))</f>
        <v>45108</v>
      </c>
      <c r="G1" s="28">
        <f>WEEKDAY(F1,2)</f>
        <v>6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26</v>
      </c>
      <c r="B4" s="33">
        <f>IF(WEEKDAY($F$1,2)=2,$F$1,$F$1-($G$1-2))</f>
        <v>45104</v>
      </c>
      <c r="C4" s="33">
        <f>IF(WEEKDAY($F$1,2)=1,$F$1,$F$1-($G$1-1))</f>
        <v>45103</v>
      </c>
      <c r="D4" s="33">
        <f>IF(WEEKDAY($F$1,2)=3,$F$1,$F$1-($G$1-3))</f>
        <v>45105</v>
      </c>
      <c r="E4" s="33">
        <f>IF(WEEKDAY($F$1,2)=4,$F$1,$F$1-($G$1-4))</f>
        <v>45106</v>
      </c>
      <c r="F4" s="33">
        <f>IF(WEEKDAY($F$1,2)=5,$F$1,$F$1-($G$1-5))</f>
        <v>45107</v>
      </c>
      <c r="G4" s="33">
        <f>IF(WEEKDAY($F$1,2)=6,$F$1,$F$1-($G$1-6))</f>
        <v>45108</v>
      </c>
      <c r="H4" s="33">
        <f>IF(WEEKDAY($F$1,2)=7,$F$1,$F$1-($G$1-7))</f>
        <v>45109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27</v>
      </c>
      <c r="B7" s="39">
        <f>H4+1</f>
        <v>45110</v>
      </c>
      <c r="C7" s="39">
        <f t="shared" ref="C7:H7" si="1">B7+1</f>
        <v>45111</v>
      </c>
      <c r="D7" s="39">
        <f t="shared" si="1"/>
        <v>45112</v>
      </c>
      <c r="E7" s="39">
        <f t="shared" si="1"/>
        <v>45113</v>
      </c>
      <c r="F7" s="39">
        <f t="shared" si="1"/>
        <v>45114</v>
      </c>
      <c r="G7" s="39">
        <f t="shared" si="1"/>
        <v>45115</v>
      </c>
      <c r="H7" s="39">
        <f t="shared" si="1"/>
        <v>45116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>Beginn StFA + ReFA + VFA???</v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28</v>
      </c>
      <c r="B10" s="39">
        <f>H7+1</f>
        <v>45117</v>
      </c>
      <c r="C10" s="39">
        <f t="shared" ref="C10:H10" si="3">B10+1</f>
        <v>45118</v>
      </c>
      <c r="D10" s="39">
        <f t="shared" si="3"/>
        <v>45119</v>
      </c>
      <c r="E10" s="39">
        <f t="shared" si="3"/>
        <v>45120</v>
      </c>
      <c r="F10" s="39">
        <f t="shared" si="3"/>
        <v>45121</v>
      </c>
      <c r="G10" s="39">
        <f t="shared" si="3"/>
        <v>45122</v>
      </c>
      <c r="H10" s="39">
        <f t="shared" si="3"/>
        <v>45123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29</v>
      </c>
      <c r="B13" s="39">
        <f>H10+1</f>
        <v>45124</v>
      </c>
      <c r="C13" s="39">
        <f t="shared" ref="C13:H13" si="5">B13+1</f>
        <v>45125</v>
      </c>
      <c r="D13" s="39">
        <f t="shared" si="5"/>
        <v>45126</v>
      </c>
      <c r="E13" s="39">
        <f t="shared" si="5"/>
        <v>45127</v>
      </c>
      <c r="F13" s="39">
        <f t="shared" si="5"/>
        <v>45128</v>
      </c>
      <c r="G13" s="39">
        <f t="shared" si="5"/>
        <v>45129</v>
      </c>
      <c r="H13" s="39">
        <f t="shared" si="5"/>
        <v>45130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30</v>
      </c>
      <c r="B16" s="39">
        <f>H13+1</f>
        <v>45131</v>
      </c>
      <c r="C16" s="39">
        <f t="shared" ref="C16:H16" si="7">B16+1</f>
        <v>45132</v>
      </c>
      <c r="D16" s="39">
        <f t="shared" si="7"/>
        <v>45133</v>
      </c>
      <c r="E16" s="39">
        <f t="shared" si="7"/>
        <v>45134</v>
      </c>
      <c r="F16" s="39">
        <f t="shared" si="7"/>
        <v>45135</v>
      </c>
      <c r="G16" s="39">
        <f t="shared" si="7"/>
        <v>45136</v>
      </c>
      <c r="H16" s="39">
        <f t="shared" si="7"/>
        <v>45137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31</v>
      </c>
      <c r="B19" s="39">
        <f>H16+1</f>
        <v>45138</v>
      </c>
      <c r="C19" s="39">
        <f t="shared" ref="C19:H19" si="9">B19+1</f>
        <v>45139</v>
      </c>
      <c r="D19" s="39">
        <f t="shared" si="9"/>
        <v>45140</v>
      </c>
      <c r="E19" s="39">
        <f t="shared" si="9"/>
        <v>45141</v>
      </c>
      <c r="F19" s="39">
        <f t="shared" si="9"/>
        <v>45142</v>
      </c>
      <c r="G19" s="39">
        <f t="shared" si="9"/>
        <v>45143</v>
      </c>
      <c r="H19" s="39">
        <f t="shared" si="9"/>
        <v>45144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>Renteneintritt Peter</v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93</v>
      </c>
      <c r="C24" s="58"/>
      <c r="D24" s="41">
        <f>D1</f>
        <v>2023</v>
      </c>
      <c r="E24" s="43"/>
      <c r="F24" s="44">
        <f>DATEVALUE("01. "&amp;TEXT(B24,"##")&amp;" "&amp;TEXT(D24,"####"))</f>
        <v>45139</v>
      </c>
      <c r="G24" s="44">
        <f>WEEKDAY(F24,2)</f>
        <v>2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31</v>
      </c>
      <c r="B27" s="50">
        <f>IF(WEEKDAY($F$24,2)=1,$F$24,$F$24-($G$24-1))</f>
        <v>45138</v>
      </c>
      <c r="C27" s="51">
        <f>IF(WEEKDAY($F$24,2)=2,$F$24,IF(B27=$F$24,B27+1,$F$24-($G$24-2)))</f>
        <v>45139</v>
      </c>
      <c r="D27" s="51">
        <f>IF(WEEKDAY($F$24,2)=3,$F$24,IF(C27=$F$24,C27+1,$F$24-($G$24-3)))</f>
        <v>45140</v>
      </c>
      <c r="E27" s="51">
        <f>IF(WEEKDAY($F$24,2)=4,$F$24,IF(D27=$F$24,D27+1,$F$24-($G$24-4)))</f>
        <v>45141</v>
      </c>
      <c r="F27" s="51">
        <f>IF(WEEKDAY($F$24,2)=5,$F$24,IF(E27=$F$24,E27+1,$F$24-($G$24-5)))</f>
        <v>45142</v>
      </c>
      <c r="G27" s="51">
        <f>IF(WEEKDAY($F$24,2)=6,$F$24,IF(F27=$F$24,F27+1,$F$24-($G$24-6)))</f>
        <v>45143</v>
      </c>
      <c r="H27" s="51">
        <f>IF(WEEKDAY($F$24,2)=7,$F$24,G27+1)</f>
        <v>45144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>Renteneintritt Peter</v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32</v>
      </c>
      <c r="B30" s="51">
        <f>H27+1</f>
        <v>45145</v>
      </c>
      <c r="C30" s="51">
        <f t="shared" ref="C30:H42" si="12">B30+1</f>
        <v>45146</v>
      </c>
      <c r="D30" s="51">
        <f t="shared" si="12"/>
        <v>45147</v>
      </c>
      <c r="E30" s="51">
        <f t="shared" si="12"/>
        <v>45148</v>
      </c>
      <c r="F30" s="51">
        <f t="shared" si="12"/>
        <v>45149</v>
      </c>
      <c r="G30" s="51">
        <f t="shared" si="12"/>
        <v>45150</v>
      </c>
      <c r="H30" s="51">
        <f t="shared" si="12"/>
        <v>45151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33</v>
      </c>
      <c r="B33" s="51">
        <f>H30+1</f>
        <v>45152</v>
      </c>
      <c r="C33" s="51">
        <f t="shared" si="12"/>
        <v>45153</v>
      </c>
      <c r="D33" s="51">
        <f t="shared" si="12"/>
        <v>45154</v>
      </c>
      <c r="E33" s="51">
        <f t="shared" si="12"/>
        <v>45155</v>
      </c>
      <c r="F33" s="51">
        <f t="shared" si="12"/>
        <v>45156</v>
      </c>
      <c r="G33" s="51">
        <f t="shared" si="12"/>
        <v>45157</v>
      </c>
      <c r="H33" s="51">
        <f t="shared" si="12"/>
        <v>45158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34</v>
      </c>
      <c r="B36" s="51">
        <f>H33+1</f>
        <v>45159</v>
      </c>
      <c r="C36" s="51">
        <f t="shared" si="12"/>
        <v>45160</v>
      </c>
      <c r="D36" s="51">
        <f t="shared" si="12"/>
        <v>45161</v>
      </c>
      <c r="E36" s="51">
        <f t="shared" si="12"/>
        <v>45162</v>
      </c>
      <c r="F36" s="51">
        <f t="shared" si="12"/>
        <v>45163</v>
      </c>
      <c r="G36" s="51">
        <f t="shared" si="12"/>
        <v>45164</v>
      </c>
      <c r="H36" s="51">
        <f t="shared" si="12"/>
        <v>45165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35</v>
      </c>
      <c r="B39" s="51">
        <f>H36+1</f>
        <v>45166</v>
      </c>
      <c r="C39" s="51">
        <f t="shared" si="12"/>
        <v>45167</v>
      </c>
      <c r="D39" s="51">
        <f t="shared" si="12"/>
        <v>45168</v>
      </c>
      <c r="E39" s="51">
        <f t="shared" si="12"/>
        <v>45169</v>
      </c>
      <c r="F39" s="51">
        <f t="shared" si="12"/>
        <v>45170</v>
      </c>
      <c r="G39" s="51">
        <f t="shared" si="12"/>
        <v>45171</v>
      </c>
      <c r="H39" s="51">
        <f t="shared" si="12"/>
        <v>45172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36</v>
      </c>
      <c r="B42" s="51">
        <f>H39+1</f>
        <v>45173</v>
      </c>
      <c r="C42" s="51">
        <f t="shared" si="12"/>
        <v>45174</v>
      </c>
      <c r="D42" s="51">
        <f t="shared" si="12"/>
        <v>45175</v>
      </c>
      <c r="E42" s="51">
        <f t="shared" si="12"/>
        <v>45176</v>
      </c>
      <c r="F42" s="51">
        <f t="shared" si="12"/>
        <v>45177</v>
      </c>
      <c r="G42" s="51">
        <f t="shared" si="12"/>
        <v>45178</v>
      </c>
      <c r="H42" s="51">
        <f t="shared" si="12"/>
        <v>45179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>Zert.-Ende GK</v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94</v>
      </c>
      <c r="C47" s="56"/>
      <c r="D47" s="26">
        <f>D24</f>
        <v>2023</v>
      </c>
      <c r="E47" s="27"/>
      <c r="F47" s="28">
        <f>DATEVALUE("01. "&amp;TEXT(B47,"##")&amp;" "&amp;TEXT(D47,"####"))</f>
        <v>45170</v>
      </c>
      <c r="G47" s="28">
        <f>WEEKDAY(F47,2)</f>
        <v>5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35</v>
      </c>
      <c r="B50" s="33">
        <f>IF(WEEKDAY($F$47,2)=1,$F$47,$F$47-($G$47-1))</f>
        <v>45166</v>
      </c>
      <c r="C50" s="39">
        <f>IF(WEEKDAY($F$47,2)=2,$F$47,IF(B50=$F$47,B50+1,$F$47-($G$47-2)))</f>
        <v>45167</v>
      </c>
      <c r="D50" s="39">
        <f>IF(WEEKDAY($F$47,2)=3,$F$47,IF(C50=$F$47,C50+1,$F$47-($G$47-3)))</f>
        <v>45168</v>
      </c>
      <c r="E50" s="39">
        <f>IF(WEEKDAY($F$47,2)=4,$F$47,IF(D50=$F$47,D50+1,$F$47-($G$47-4)))</f>
        <v>45169</v>
      </c>
      <c r="F50" s="39">
        <f>IF(WEEKDAY($F$47,2)=5,$F$47,IF(E50=$F$47,E50+1,$F$47-($G$47-5)))</f>
        <v>45170</v>
      </c>
      <c r="G50" s="39">
        <f>IF(WEEKDAY($F$47,2)=6,$F$47,IF(F50=$F$47,F50+1,$F$47-($G$47-6)))</f>
        <v>45171</v>
      </c>
      <c r="H50" s="39">
        <f>IF(WEEKDAY($F$47,2)=7,$F$47,IF(G50=$F$47,G50+1,$F$47-($G$47-7)))</f>
        <v>45172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36</v>
      </c>
      <c r="B53" s="39">
        <f>H50+1</f>
        <v>45173</v>
      </c>
      <c r="C53" s="39">
        <f t="shared" ref="C53:H53" si="19">B53+1</f>
        <v>45174</v>
      </c>
      <c r="D53" s="39">
        <f t="shared" si="19"/>
        <v>45175</v>
      </c>
      <c r="E53" s="39">
        <f t="shared" si="19"/>
        <v>45176</v>
      </c>
      <c r="F53" s="39">
        <f t="shared" si="19"/>
        <v>45177</v>
      </c>
      <c r="G53" s="39">
        <f t="shared" si="19"/>
        <v>45178</v>
      </c>
      <c r="H53" s="39">
        <f t="shared" si="19"/>
        <v>45179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>Zert.-Ende GK</v>
      </c>
    </row>
    <row r="56" spans="1:8" ht="31.5">
      <c r="A56" s="32">
        <f>A53+1</f>
        <v>37</v>
      </c>
      <c r="B56" s="39">
        <f>H53+1</f>
        <v>45180</v>
      </c>
      <c r="C56" s="39">
        <f t="shared" ref="C56:H56" si="21">B56+1</f>
        <v>45181</v>
      </c>
      <c r="D56" s="39">
        <f t="shared" si="21"/>
        <v>45182</v>
      </c>
      <c r="E56" s="39">
        <f t="shared" si="21"/>
        <v>45183</v>
      </c>
      <c r="F56" s="39">
        <f t="shared" si="21"/>
        <v>45184</v>
      </c>
      <c r="G56" s="39">
        <f t="shared" si="21"/>
        <v>45185</v>
      </c>
      <c r="H56" s="39">
        <f t="shared" si="21"/>
        <v>45186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38</v>
      </c>
      <c r="B59" s="39">
        <f>H56+1</f>
        <v>45187</v>
      </c>
      <c r="C59" s="39">
        <f t="shared" ref="C59:H59" si="23">B59+1</f>
        <v>45188</v>
      </c>
      <c r="D59" s="39">
        <f t="shared" si="23"/>
        <v>45189</v>
      </c>
      <c r="E59" s="39">
        <f t="shared" si="23"/>
        <v>45190</v>
      </c>
      <c r="F59" s="39">
        <f t="shared" si="23"/>
        <v>45191</v>
      </c>
      <c r="G59" s="39">
        <f t="shared" si="23"/>
        <v>45192</v>
      </c>
      <c r="H59" s="39">
        <f t="shared" si="23"/>
        <v>45193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39</v>
      </c>
      <c r="B62" s="39">
        <f>H59+1</f>
        <v>45194</v>
      </c>
      <c r="C62" s="39">
        <f t="shared" ref="C62:H62" si="25">B62+1</f>
        <v>45195</v>
      </c>
      <c r="D62" s="39">
        <f t="shared" si="25"/>
        <v>45196</v>
      </c>
      <c r="E62" s="39">
        <f t="shared" si="25"/>
        <v>45197</v>
      </c>
      <c r="F62" s="39">
        <f t="shared" si="25"/>
        <v>45198</v>
      </c>
      <c r="G62" s="39">
        <f t="shared" si="25"/>
        <v>45199</v>
      </c>
      <c r="H62" s="39">
        <f t="shared" si="25"/>
        <v>45200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40</v>
      </c>
      <c r="B65" s="39">
        <f>H62+1</f>
        <v>45201</v>
      </c>
      <c r="C65" s="39">
        <f t="shared" ref="C65:H65" si="27">B65+1</f>
        <v>45202</v>
      </c>
      <c r="D65" s="39">
        <f t="shared" si="27"/>
        <v>45203</v>
      </c>
      <c r="E65" s="39">
        <f t="shared" si="27"/>
        <v>45204</v>
      </c>
      <c r="F65" s="39">
        <f t="shared" si="27"/>
        <v>45205</v>
      </c>
      <c r="G65" s="39">
        <f t="shared" si="27"/>
        <v>45206</v>
      </c>
      <c r="H65" s="39">
        <f t="shared" si="27"/>
        <v>45207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>Tag der Deutschen Einheit</v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95</v>
      </c>
      <c r="C70" s="56"/>
      <c r="D70" s="26">
        <f>D47</f>
        <v>2023</v>
      </c>
      <c r="E70" s="27"/>
      <c r="F70" s="28">
        <f>DATEVALUE("01. "&amp;TEXT(B70,"##")&amp;" "&amp;TEXT(D70,"####"))</f>
        <v>45200</v>
      </c>
      <c r="G70" s="28">
        <f>WEEKDAY(F70,2)</f>
        <v>7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39</v>
      </c>
      <c r="B73" s="33">
        <f>IF(WEEKDAY($F$70,2)=1,$F$47,$F$70-($G$70-1))</f>
        <v>45194</v>
      </c>
      <c r="C73" s="39">
        <f>IF(WEEKDAY($F$70,2)=2,$F$70,IF(B73=$F$70,B73+1,$F$70-($G$70-2)))</f>
        <v>45195</v>
      </c>
      <c r="D73" s="39">
        <f>IF(WEEKDAY($F$70,2)=3,$F$70,IF(C73=$F$70,C73+1,$F$70-($G$70-3)))</f>
        <v>45196</v>
      </c>
      <c r="E73" s="39">
        <f>IF(WEEKDAY($F$70,2)=4,$F$70,IF(D73=$F$70,D73+1,$F$70-($G$70-4)))</f>
        <v>45197</v>
      </c>
      <c r="F73" s="39">
        <f>IF(WEEKDAY($F$70,2)=5,$F$70,IF(E73=$F$70,E73+1,$F$70-($G$70-5)))</f>
        <v>45198</v>
      </c>
      <c r="G73" s="39">
        <f>IF(WEEKDAY($F$70,2)=6,$F$70,IF(F73=$F$70,F73+1,$F$70-($G$70-6)))</f>
        <v>45199</v>
      </c>
      <c r="H73" s="39">
        <f>IF(WEEKDAY($F$70,2)=7,$F$70,IF(G73=$F$70,G73+1,$F$70-($G$70-7)))</f>
        <v>45200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40</v>
      </c>
      <c r="B76" s="39">
        <f>H73+1</f>
        <v>45201</v>
      </c>
      <c r="C76" s="39">
        <f t="shared" ref="C76:H76" si="30">B76+1</f>
        <v>45202</v>
      </c>
      <c r="D76" s="39">
        <f t="shared" si="30"/>
        <v>45203</v>
      </c>
      <c r="E76" s="39">
        <f t="shared" si="30"/>
        <v>45204</v>
      </c>
      <c r="F76" s="39">
        <f t="shared" si="30"/>
        <v>45205</v>
      </c>
      <c r="G76" s="39">
        <f t="shared" si="30"/>
        <v>45206</v>
      </c>
      <c r="H76" s="39">
        <f t="shared" si="30"/>
        <v>45207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>Tag der Deutschen Einheit</v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41</v>
      </c>
      <c r="B79" s="39">
        <f>H76+1</f>
        <v>45208</v>
      </c>
      <c r="C79" s="39">
        <f t="shared" ref="C79:H79" si="32">B79+1</f>
        <v>45209</v>
      </c>
      <c r="D79" s="39">
        <f t="shared" si="32"/>
        <v>45210</v>
      </c>
      <c r="E79" s="39">
        <f t="shared" si="32"/>
        <v>45211</v>
      </c>
      <c r="F79" s="39">
        <f t="shared" si="32"/>
        <v>45212</v>
      </c>
      <c r="G79" s="39">
        <f t="shared" si="32"/>
        <v>45213</v>
      </c>
      <c r="H79" s="39">
        <f t="shared" si="32"/>
        <v>45214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42</v>
      </c>
      <c r="B82" s="39">
        <f>H79+1</f>
        <v>45215</v>
      </c>
      <c r="C82" s="39">
        <f t="shared" ref="C82:H82" si="34">B82+1</f>
        <v>45216</v>
      </c>
      <c r="D82" s="39">
        <f t="shared" si="34"/>
        <v>45217</v>
      </c>
      <c r="E82" s="39">
        <f t="shared" si="34"/>
        <v>45218</v>
      </c>
      <c r="F82" s="39">
        <f t="shared" si="34"/>
        <v>45219</v>
      </c>
      <c r="G82" s="39">
        <f t="shared" si="34"/>
        <v>45220</v>
      </c>
      <c r="H82" s="39">
        <f t="shared" si="34"/>
        <v>45221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43</v>
      </c>
      <c r="B85" s="39">
        <f>H82+1</f>
        <v>45222</v>
      </c>
      <c r="C85" s="39">
        <f t="shared" ref="C85:H85" si="36">B85+1</f>
        <v>45223</v>
      </c>
      <c r="D85" s="39">
        <f t="shared" si="36"/>
        <v>45224</v>
      </c>
      <c r="E85" s="39">
        <f t="shared" si="36"/>
        <v>45225</v>
      </c>
      <c r="F85" s="39">
        <f t="shared" si="36"/>
        <v>45226</v>
      </c>
      <c r="G85" s="39">
        <f t="shared" si="36"/>
        <v>45227</v>
      </c>
      <c r="H85" s="39">
        <f t="shared" si="36"/>
        <v>45228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>03:00 Ende Sommerzeit</v>
      </c>
    </row>
    <row r="88" spans="1:8" ht="31.5">
      <c r="A88" s="32">
        <f>A85+1</f>
        <v>44</v>
      </c>
      <c r="B88" s="39">
        <f>H85+1</f>
        <v>45229</v>
      </c>
      <c r="C88" s="39">
        <f t="shared" ref="C88:H88" si="38">B88+1</f>
        <v>45230</v>
      </c>
      <c r="D88" s="39">
        <f t="shared" si="38"/>
        <v>45231</v>
      </c>
      <c r="E88" s="39">
        <f t="shared" si="38"/>
        <v>45232</v>
      </c>
      <c r="F88" s="39">
        <f t="shared" si="38"/>
        <v>45233</v>
      </c>
      <c r="G88" s="39">
        <f t="shared" si="38"/>
        <v>45234</v>
      </c>
      <c r="H88" s="39">
        <f t="shared" si="38"/>
        <v>45235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>Reformationstag</v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>Halloween</v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+vVU2faqNqS/UOpIkS0rj6e2YCvvEBteCm6k5Rn4cN1ZNHFTXXatoeZPElcNsqFog/WzyPx1J9zuT6gcdNpCJA==" saltValue="5eTyWzUfhWDM0LpWrKP8sQ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99" priority="20">
      <formula>AND(MONTH($F$24)=MONTH(B27),WEEKDAY(B27,2)=7)</formula>
    </cfRule>
  </conditionalFormatting>
  <conditionalFormatting sqref="B27:H27 B30:H30 B33:H33 B36:H36 B39:H39 B42:H42">
    <cfRule type="expression" dxfId="98" priority="19">
      <formula>AND(MONTH($F$24)=MONTH(B27),WEEKDAY(B27,2)=6)</formula>
    </cfRule>
  </conditionalFormatting>
  <conditionalFormatting sqref="B27:H27 B30:H30 B33:H33 B36:H36 B39:H39 B42:H42">
    <cfRule type="expression" dxfId="97" priority="18">
      <formula>MONTH($F$24)&lt;&gt;MONTH(B27)</formula>
    </cfRule>
  </conditionalFormatting>
  <conditionalFormatting sqref="E24">
    <cfRule type="expression" dxfId="95" priority="16">
      <formula>$E$24&lt;&gt;""</formula>
    </cfRule>
  </conditionalFormatting>
  <conditionalFormatting sqref="B53:H53 B56:H56 B59:H59 B62:H62 B65:H65 B50:H50">
    <cfRule type="expression" dxfId="94" priority="15">
      <formula>AND(MONTH($F$47)=MONTH(B50),WEEKDAY(B50,2)=7)</formula>
    </cfRule>
  </conditionalFormatting>
  <conditionalFormatting sqref="B53:H53 B56:H56 B59:H59 B62:H62 B65:H65 B50:H50">
    <cfRule type="expression" dxfId="93" priority="14">
      <formula>AND(MONTH($F$47)=MONTH(B50),WEEKDAY(B50,2)=6)</formula>
    </cfRule>
  </conditionalFormatting>
  <conditionalFormatting sqref="B53:H53 B56:H56 B59:H59 B62:H62 B65:H65 B50:H50">
    <cfRule type="expression" dxfId="92" priority="13">
      <formula>MONTH($F$47)&lt;&gt;MONTH(B50)</formula>
    </cfRule>
  </conditionalFormatting>
  <conditionalFormatting sqref="E47">
    <cfRule type="expression" dxfId="90" priority="11">
      <formula>$E$24&lt;&gt;""</formula>
    </cfRule>
  </conditionalFormatting>
  <conditionalFormatting sqref="B76:H76 B79:H79 B82:H82 B85:H85 B88:H88 B73:H73">
    <cfRule type="expression" dxfId="89" priority="10">
      <formula>AND(MONTH($F$70)=MONTH(B73),WEEKDAY(B73,2)=7)</formula>
    </cfRule>
  </conditionalFormatting>
  <conditionalFormatting sqref="B76:H76 B79:H79 B82:H82 B85:H85 B88:H88 B73:H73">
    <cfRule type="expression" dxfId="88" priority="9">
      <formula>AND(MONTH($F$70)=MONTH(B73),WEEKDAY(B73,2)=6)</formula>
    </cfRule>
  </conditionalFormatting>
  <conditionalFormatting sqref="B76:H76 B79:H79 B82:H82 B85:H85 B88:H88 B73:H73">
    <cfRule type="expression" dxfId="87" priority="8">
      <formula>MONTH($F$70)&lt;&gt;MONTH(B73)</formula>
    </cfRule>
  </conditionalFormatting>
  <conditionalFormatting sqref="E70">
    <cfRule type="expression" dxfId="85" priority="6">
      <formula>$E$24&lt;&gt;""</formula>
    </cfRule>
  </conditionalFormatting>
  <conditionalFormatting sqref="B7:H7 B10:H10 B13:H13 B16:H16 B19:H19 B4:H4">
    <cfRule type="expression" dxfId="84" priority="5">
      <formula>AND(MONTH($F$1)=MONTH(B4),WEEKDAY(B4,2)=7)</formula>
    </cfRule>
  </conditionalFormatting>
  <conditionalFormatting sqref="B7:H7 B10:H10 B13:H13 B16:H16 B19:H19 B4:H4">
    <cfRule type="expression" dxfId="83" priority="4">
      <formula>AND(MONTH($F$1)=MONTH(B4),WEEKDAY(B4,2)=6)</formula>
    </cfRule>
  </conditionalFormatting>
  <conditionalFormatting sqref="B7:H7 B10:H10 B13:H13 B16:H16 B19:H19 B4:H4">
    <cfRule type="expression" dxfId="82" priority="3">
      <formula>MONTH($F$1)&lt;&gt;MONTH(B4)</formula>
    </cfRule>
  </conditionalFormatting>
  <conditionalFormatting sqref="E1">
    <cfRule type="expression" dxfId="8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2900C0-00D9-4F72-9B83-0000006800FF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1500E8-00CE-4201-9A58-0092004B006E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EB009F-0079-43CD-BC0E-007C00840095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8000B5-00DE-48B7-AA10-000F001B0016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90"/>
  <sheetViews>
    <sheetView topLeftCell="A3" workbookViewId="0">
      <selection activeCell="B26" sqref="B26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93</v>
      </c>
      <c r="C1" s="56"/>
      <c r="D1" s="26">
        <f>Januar!D24</f>
        <v>2023</v>
      </c>
      <c r="E1" s="27"/>
      <c r="F1" s="28">
        <f>DATEVALUE("01. "&amp;TEXT(B1,"##")&amp;" "&amp;TEXT(D1,"####"))</f>
        <v>45139</v>
      </c>
      <c r="G1" s="28">
        <f>WEEKDAY(F1,2)</f>
        <v>2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31</v>
      </c>
      <c r="B4" s="33">
        <f>IF(WEEKDAY($F$1,2)=2,$F$1,$F$1-($G$1-2))</f>
        <v>45139</v>
      </c>
      <c r="C4" s="33">
        <f>IF(WEEKDAY($F$1,2)=1,$F$1,$F$1-($G$1-1))</f>
        <v>45138</v>
      </c>
      <c r="D4" s="33">
        <f>IF(WEEKDAY($F$1,2)=3,$F$1,$F$1-($G$1-3))</f>
        <v>45140</v>
      </c>
      <c r="E4" s="33">
        <f>IF(WEEKDAY($F$1,2)=4,$F$1,$F$1-($G$1-4))</f>
        <v>45141</v>
      </c>
      <c r="F4" s="33">
        <f>IF(WEEKDAY($F$1,2)=5,$F$1,$F$1-($G$1-5))</f>
        <v>45142</v>
      </c>
      <c r="G4" s="33">
        <f>IF(WEEKDAY($F$1,2)=6,$F$1,$F$1-($G$1-6))</f>
        <v>45143</v>
      </c>
      <c r="H4" s="33">
        <f>IF(WEEKDAY($F$1,2)=7,$F$1,$F$1-($G$1-7))</f>
        <v>45144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>Renteneintritt Peter</v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32</v>
      </c>
      <c r="B7" s="39">
        <f>H4+1</f>
        <v>45145</v>
      </c>
      <c r="C7" s="39">
        <f t="shared" ref="C7:H7" si="1">B7+1</f>
        <v>45146</v>
      </c>
      <c r="D7" s="39">
        <f t="shared" si="1"/>
        <v>45147</v>
      </c>
      <c r="E7" s="39">
        <f t="shared" si="1"/>
        <v>45148</v>
      </c>
      <c r="F7" s="39">
        <f t="shared" si="1"/>
        <v>45149</v>
      </c>
      <c r="G7" s="39">
        <f t="shared" si="1"/>
        <v>45150</v>
      </c>
      <c r="H7" s="39">
        <f t="shared" si="1"/>
        <v>45151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33</v>
      </c>
      <c r="B10" s="39">
        <f>H7+1</f>
        <v>45152</v>
      </c>
      <c r="C10" s="39">
        <f t="shared" ref="C10:H10" si="3">B10+1</f>
        <v>45153</v>
      </c>
      <c r="D10" s="39">
        <f t="shared" si="3"/>
        <v>45154</v>
      </c>
      <c r="E10" s="39">
        <f t="shared" si="3"/>
        <v>45155</v>
      </c>
      <c r="F10" s="39">
        <f t="shared" si="3"/>
        <v>45156</v>
      </c>
      <c r="G10" s="39">
        <f t="shared" si="3"/>
        <v>45157</v>
      </c>
      <c r="H10" s="39">
        <f t="shared" si="3"/>
        <v>45158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34</v>
      </c>
      <c r="B13" s="39">
        <f>H10+1</f>
        <v>45159</v>
      </c>
      <c r="C13" s="39">
        <f t="shared" ref="C13:H13" si="5">B13+1</f>
        <v>45160</v>
      </c>
      <c r="D13" s="39">
        <f t="shared" si="5"/>
        <v>45161</v>
      </c>
      <c r="E13" s="39">
        <f t="shared" si="5"/>
        <v>45162</v>
      </c>
      <c r="F13" s="39">
        <f t="shared" si="5"/>
        <v>45163</v>
      </c>
      <c r="G13" s="39">
        <f t="shared" si="5"/>
        <v>45164</v>
      </c>
      <c r="H13" s="39">
        <f t="shared" si="5"/>
        <v>45165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35</v>
      </c>
      <c r="B16" s="39">
        <f>H13+1</f>
        <v>45166</v>
      </c>
      <c r="C16" s="39">
        <f t="shared" ref="C16:H16" si="7">B16+1</f>
        <v>45167</v>
      </c>
      <c r="D16" s="39">
        <f t="shared" si="7"/>
        <v>45168</v>
      </c>
      <c r="E16" s="39">
        <f t="shared" si="7"/>
        <v>45169</v>
      </c>
      <c r="F16" s="39">
        <f t="shared" si="7"/>
        <v>45170</v>
      </c>
      <c r="G16" s="39">
        <f t="shared" si="7"/>
        <v>45171</v>
      </c>
      <c r="H16" s="39">
        <f t="shared" si="7"/>
        <v>45172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36</v>
      </c>
      <c r="B19" s="39">
        <f>H16+1</f>
        <v>45173</v>
      </c>
      <c r="C19" s="39">
        <f t="shared" ref="C19:H19" si="9">B19+1</f>
        <v>45174</v>
      </c>
      <c r="D19" s="39">
        <f t="shared" si="9"/>
        <v>45175</v>
      </c>
      <c r="E19" s="39">
        <f t="shared" si="9"/>
        <v>45176</v>
      </c>
      <c r="F19" s="39">
        <f t="shared" si="9"/>
        <v>45177</v>
      </c>
      <c r="G19" s="39">
        <f t="shared" si="9"/>
        <v>45178</v>
      </c>
      <c r="H19" s="39">
        <f t="shared" si="9"/>
        <v>45179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>Zert.-Ende GK</v>
      </c>
    </row>
    <row r="24" spans="1:8" ht="31.5">
      <c r="A24" s="40"/>
      <c r="B24" s="58" t="s">
        <v>94</v>
      </c>
      <c r="C24" s="58"/>
      <c r="D24" s="41">
        <f>D1</f>
        <v>2023</v>
      </c>
      <c r="E24" s="43"/>
      <c r="F24" s="44">
        <f>DATEVALUE("01. "&amp;TEXT(B24,"##")&amp;" "&amp;TEXT(D24,"####"))</f>
        <v>45170</v>
      </c>
      <c r="G24" s="44">
        <f>WEEKDAY(F24,2)</f>
        <v>5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35</v>
      </c>
      <c r="B27" s="50">
        <f>IF(WEEKDAY($F$24,2)=1,$F$24,$F$24-($G$24-1))</f>
        <v>45166</v>
      </c>
      <c r="C27" s="51">
        <f>IF(WEEKDAY($F$24,2)=2,$F$24,IF(B27=$F$24,B27+1,$F$24-($G$24-2)))</f>
        <v>45167</v>
      </c>
      <c r="D27" s="51">
        <f>IF(WEEKDAY($F$24,2)=3,$F$24,IF(C27=$F$24,C27+1,$F$24-($G$24-3)))</f>
        <v>45168</v>
      </c>
      <c r="E27" s="51">
        <f>IF(WEEKDAY($F$24,2)=4,$F$24,IF(D27=$F$24,D27+1,$F$24-($G$24-4)))</f>
        <v>45169</v>
      </c>
      <c r="F27" s="51">
        <f>IF(WEEKDAY($F$24,2)=5,$F$24,IF(E27=$F$24,E27+1,$F$24-($G$24-5)))</f>
        <v>45170</v>
      </c>
      <c r="G27" s="51">
        <f>IF(WEEKDAY($F$24,2)=6,$F$24,IF(F27=$F$24,F27+1,$F$24-($G$24-6)))</f>
        <v>45171</v>
      </c>
      <c r="H27" s="51">
        <f>IF(WEEKDAY($F$24,2)=7,$F$24,G27+1)</f>
        <v>45172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36</v>
      </c>
      <c r="B30" s="51">
        <f>H27+1</f>
        <v>45173</v>
      </c>
      <c r="C30" s="51">
        <f t="shared" ref="C30:H42" si="12">B30+1</f>
        <v>45174</v>
      </c>
      <c r="D30" s="51">
        <f t="shared" si="12"/>
        <v>45175</v>
      </c>
      <c r="E30" s="51">
        <f t="shared" si="12"/>
        <v>45176</v>
      </c>
      <c r="F30" s="51">
        <f t="shared" si="12"/>
        <v>45177</v>
      </c>
      <c r="G30" s="51">
        <f t="shared" si="12"/>
        <v>45178</v>
      </c>
      <c r="H30" s="51">
        <f t="shared" si="12"/>
        <v>45179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>Zert.-Ende GK</v>
      </c>
    </row>
    <row r="33" spans="1:8" s="48" customFormat="1" ht="27.95" customHeight="1">
      <c r="A33" s="49">
        <f>A30+1</f>
        <v>37</v>
      </c>
      <c r="B33" s="51">
        <f>H30+1</f>
        <v>45180</v>
      </c>
      <c r="C33" s="51">
        <f t="shared" si="12"/>
        <v>45181</v>
      </c>
      <c r="D33" s="51">
        <f t="shared" si="12"/>
        <v>45182</v>
      </c>
      <c r="E33" s="51">
        <f t="shared" si="12"/>
        <v>45183</v>
      </c>
      <c r="F33" s="51">
        <f t="shared" si="12"/>
        <v>45184</v>
      </c>
      <c r="G33" s="51">
        <f t="shared" si="12"/>
        <v>45185</v>
      </c>
      <c r="H33" s="51">
        <f t="shared" si="12"/>
        <v>45186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38</v>
      </c>
      <c r="B36" s="51">
        <f>H33+1</f>
        <v>45187</v>
      </c>
      <c r="C36" s="51">
        <f t="shared" si="12"/>
        <v>45188</v>
      </c>
      <c r="D36" s="51">
        <f t="shared" si="12"/>
        <v>45189</v>
      </c>
      <c r="E36" s="51">
        <f t="shared" si="12"/>
        <v>45190</v>
      </c>
      <c r="F36" s="51">
        <f t="shared" si="12"/>
        <v>45191</v>
      </c>
      <c r="G36" s="51">
        <f t="shared" si="12"/>
        <v>45192</v>
      </c>
      <c r="H36" s="51">
        <f t="shared" si="12"/>
        <v>45193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39</v>
      </c>
      <c r="B39" s="51">
        <f>H36+1</f>
        <v>45194</v>
      </c>
      <c r="C39" s="51">
        <f t="shared" si="12"/>
        <v>45195</v>
      </c>
      <c r="D39" s="51">
        <f t="shared" si="12"/>
        <v>45196</v>
      </c>
      <c r="E39" s="51">
        <f t="shared" si="12"/>
        <v>45197</v>
      </c>
      <c r="F39" s="51">
        <f t="shared" si="12"/>
        <v>45198</v>
      </c>
      <c r="G39" s="51">
        <f t="shared" si="12"/>
        <v>45199</v>
      </c>
      <c r="H39" s="51">
        <f t="shared" si="12"/>
        <v>45200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40</v>
      </c>
      <c r="B42" s="51">
        <f>H39+1</f>
        <v>45201</v>
      </c>
      <c r="C42" s="51">
        <f t="shared" si="12"/>
        <v>45202</v>
      </c>
      <c r="D42" s="51">
        <f t="shared" si="12"/>
        <v>45203</v>
      </c>
      <c r="E42" s="51">
        <f t="shared" si="12"/>
        <v>45204</v>
      </c>
      <c r="F42" s="51">
        <f t="shared" si="12"/>
        <v>45205</v>
      </c>
      <c r="G42" s="51">
        <f t="shared" si="12"/>
        <v>45206</v>
      </c>
      <c r="H42" s="51">
        <f t="shared" si="12"/>
        <v>45207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>Tag der Deutschen Einheit</v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95</v>
      </c>
      <c r="C47" s="56"/>
      <c r="D47" s="26">
        <f>D24</f>
        <v>2023</v>
      </c>
      <c r="E47" s="27"/>
      <c r="F47" s="28">
        <f>DATEVALUE("01. "&amp;TEXT(B47,"##")&amp;" "&amp;TEXT(D47,"####"))</f>
        <v>45200</v>
      </c>
      <c r="G47" s="28">
        <f>WEEKDAY(F47,2)</f>
        <v>7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39</v>
      </c>
      <c r="B50" s="33">
        <f>IF(WEEKDAY($F$47,2)=1,$F$47,$F$47-($G$47-1))</f>
        <v>45194</v>
      </c>
      <c r="C50" s="39">
        <f>IF(WEEKDAY($F$47,2)=2,$F$47,IF(B50=$F$47,B50+1,$F$47-($G$47-2)))</f>
        <v>45195</v>
      </c>
      <c r="D50" s="39">
        <f>IF(WEEKDAY($F$47,2)=3,$F$47,IF(C50=$F$47,C50+1,$F$47-($G$47-3)))</f>
        <v>45196</v>
      </c>
      <c r="E50" s="39">
        <f>IF(WEEKDAY($F$47,2)=4,$F$47,IF(D50=$F$47,D50+1,$F$47-($G$47-4)))</f>
        <v>45197</v>
      </c>
      <c r="F50" s="39">
        <f>IF(WEEKDAY($F$47,2)=5,$F$47,IF(E50=$F$47,E50+1,$F$47-($G$47-5)))</f>
        <v>45198</v>
      </c>
      <c r="G50" s="39">
        <f>IF(WEEKDAY($F$47,2)=6,$F$47,IF(F50=$F$47,F50+1,$F$47-($G$47-6)))</f>
        <v>45199</v>
      </c>
      <c r="H50" s="39">
        <f>IF(WEEKDAY($F$47,2)=7,$F$47,IF(G50=$F$47,G50+1,$F$47-($G$47-7)))</f>
        <v>45200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40</v>
      </c>
      <c r="B53" s="39">
        <f>H50+1</f>
        <v>45201</v>
      </c>
      <c r="C53" s="39">
        <f t="shared" ref="C53:H53" si="19">B53+1</f>
        <v>45202</v>
      </c>
      <c r="D53" s="39">
        <f t="shared" si="19"/>
        <v>45203</v>
      </c>
      <c r="E53" s="39">
        <f t="shared" si="19"/>
        <v>45204</v>
      </c>
      <c r="F53" s="39">
        <f t="shared" si="19"/>
        <v>45205</v>
      </c>
      <c r="G53" s="39">
        <f t="shared" si="19"/>
        <v>45206</v>
      </c>
      <c r="H53" s="39">
        <f t="shared" si="19"/>
        <v>45207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>Tag der Deutschen Einheit</v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41</v>
      </c>
      <c r="B56" s="39">
        <f>H53+1</f>
        <v>45208</v>
      </c>
      <c r="C56" s="39">
        <f t="shared" ref="C56:H56" si="21">B56+1</f>
        <v>45209</v>
      </c>
      <c r="D56" s="39">
        <f t="shared" si="21"/>
        <v>45210</v>
      </c>
      <c r="E56" s="39">
        <f t="shared" si="21"/>
        <v>45211</v>
      </c>
      <c r="F56" s="39">
        <f t="shared" si="21"/>
        <v>45212</v>
      </c>
      <c r="G56" s="39">
        <f t="shared" si="21"/>
        <v>45213</v>
      </c>
      <c r="H56" s="39">
        <f t="shared" si="21"/>
        <v>45214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42</v>
      </c>
      <c r="B59" s="39">
        <f>H56+1</f>
        <v>45215</v>
      </c>
      <c r="C59" s="39">
        <f t="shared" ref="C59:H59" si="23">B59+1</f>
        <v>45216</v>
      </c>
      <c r="D59" s="39">
        <f t="shared" si="23"/>
        <v>45217</v>
      </c>
      <c r="E59" s="39">
        <f t="shared" si="23"/>
        <v>45218</v>
      </c>
      <c r="F59" s="39">
        <f t="shared" si="23"/>
        <v>45219</v>
      </c>
      <c r="G59" s="39">
        <f t="shared" si="23"/>
        <v>45220</v>
      </c>
      <c r="H59" s="39">
        <f t="shared" si="23"/>
        <v>45221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43</v>
      </c>
      <c r="B62" s="39">
        <f>H59+1</f>
        <v>45222</v>
      </c>
      <c r="C62" s="39">
        <f t="shared" ref="C62:H62" si="25">B62+1</f>
        <v>45223</v>
      </c>
      <c r="D62" s="39">
        <f t="shared" si="25"/>
        <v>45224</v>
      </c>
      <c r="E62" s="39">
        <f t="shared" si="25"/>
        <v>45225</v>
      </c>
      <c r="F62" s="39">
        <f t="shared" si="25"/>
        <v>45226</v>
      </c>
      <c r="G62" s="39">
        <f t="shared" si="25"/>
        <v>45227</v>
      </c>
      <c r="H62" s="39">
        <f t="shared" si="25"/>
        <v>45228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>03:00 Ende Sommerzeit</v>
      </c>
    </row>
    <row r="65" spans="1:8" ht="31.5">
      <c r="A65" s="32">
        <f>A62+1</f>
        <v>44</v>
      </c>
      <c r="B65" s="39">
        <f>H62+1</f>
        <v>45229</v>
      </c>
      <c r="C65" s="39">
        <f t="shared" ref="C65:H65" si="27">B65+1</f>
        <v>45230</v>
      </c>
      <c r="D65" s="39">
        <f t="shared" si="27"/>
        <v>45231</v>
      </c>
      <c r="E65" s="39">
        <f t="shared" si="27"/>
        <v>45232</v>
      </c>
      <c r="F65" s="39">
        <f t="shared" si="27"/>
        <v>45233</v>
      </c>
      <c r="G65" s="39">
        <f t="shared" si="27"/>
        <v>45234</v>
      </c>
      <c r="H65" s="39">
        <f t="shared" si="27"/>
        <v>45235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>Reformationstag</v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>Halloween</v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96</v>
      </c>
      <c r="C70" s="56"/>
      <c r="D70" s="26">
        <f>D47</f>
        <v>2023</v>
      </c>
      <c r="E70" s="27"/>
      <c r="F70" s="28">
        <f>DATEVALUE("01. "&amp;TEXT(B70,"##")&amp;" "&amp;TEXT(D70,"####"))</f>
        <v>45231</v>
      </c>
      <c r="G70" s="28">
        <f>WEEKDAY(F70,2)</f>
        <v>3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44</v>
      </c>
      <c r="B73" s="33">
        <f>IF(WEEKDAY($F$70,2)=1,$F$47,$F$70-($G$70-1))</f>
        <v>45229</v>
      </c>
      <c r="C73" s="39">
        <f>IF(WEEKDAY($F$70,2)=2,$F$70,IF(B73=$F$70,B73+1,$F$70-($G$70-2)))</f>
        <v>45230</v>
      </c>
      <c r="D73" s="39">
        <f>IF(WEEKDAY($F$70,2)=3,$F$70,IF(C73=$F$70,C73+1,$F$70-($G$70-3)))</f>
        <v>45231</v>
      </c>
      <c r="E73" s="39">
        <f>IF(WEEKDAY($F$70,2)=4,$F$70,IF(D73=$F$70,D73+1,$F$70-($G$70-4)))</f>
        <v>45232</v>
      </c>
      <c r="F73" s="39">
        <f>IF(WEEKDAY($F$70,2)=5,$F$70,IF(E73=$F$70,E73+1,$F$70-($G$70-5)))</f>
        <v>45233</v>
      </c>
      <c r="G73" s="39">
        <f>IF(WEEKDAY($F$70,2)=6,$F$70,IF(F73=$F$70,F73+1,$F$70-($G$70-6)))</f>
        <v>45234</v>
      </c>
      <c r="H73" s="39">
        <f>IF(WEEKDAY($F$70,2)=7,$F$70,IF(G73=$F$70,G73+1,$F$70-($G$70-7)))</f>
        <v>45235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>Reformationstag</v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>Halloween</v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45</v>
      </c>
      <c r="B76" s="39">
        <f>H73+1</f>
        <v>45236</v>
      </c>
      <c r="C76" s="39">
        <f t="shared" ref="C76:H76" si="30">B76+1</f>
        <v>45237</v>
      </c>
      <c r="D76" s="39">
        <f t="shared" si="30"/>
        <v>45238</v>
      </c>
      <c r="E76" s="39">
        <f t="shared" si="30"/>
        <v>45239</v>
      </c>
      <c r="F76" s="39">
        <f t="shared" si="30"/>
        <v>45240</v>
      </c>
      <c r="G76" s="39">
        <f t="shared" si="30"/>
        <v>45241</v>
      </c>
      <c r="H76" s="39">
        <f t="shared" si="30"/>
        <v>45242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>St. Martin</v>
      </c>
      <c r="H78" s="38" t="str">
        <f t="shared" si="31"/>
        <v/>
      </c>
    </row>
    <row r="79" spans="1:8" ht="31.5">
      <c r="A79" s="32">
        <f>A76+1</f>
        <v>46</v>
      </c>
      <c r="B79" s="39">
        <f>H76+1</f>
        <v>45243</v>
      </c>
      <c r="C79" s="39">
        <f t="shared" ref="C79:H79" si="32">B79+1</f>
        <v>45244</v>
      </c>
      <c r="D79" s="39">
        <f t="shared" si="32"/>
        <v>45245</v>
      </c>
      <c r="E79" s="39">
        <f t="shared" si="32"/>
        <v>45246</v>
      </c>
      <c r="F79" s="39">
        <f t="shared" si="32"/>
        <v>45247</v>
      </c>
      <c r="G79" s="39">
        <f t="shared" si="32"/>
        <v>45248</v>
      </c>
      <c r="H79" s="39">
        <f t="shared" si="32"/>
        <v>45249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47</v>
      </c>
      <c r="B82" s="39">
        <f>H79+1</f>
        <v>45250</v>
      </c>
      <c r="C82" s="39">
        <f t="shared" ref="C82:H82" si="34">B82+1</f>
        <v>45251</v>
      </c>
      <c r="D82" s="39">
        <f t="shared" si="34"/>
        <v>45252</v>
      </c>
      <c r="E82" s="39">
        <f t="shared" si="34"/>
        <v>45253</v>
      </c>
      <c r="F82" s="39">
        <f t="shared" si="34"/>
        <v>45254</v>
      </c>
      <c r="G82" s="39">
        <f t="shared" si="34"/>
        <v>45255</v>
      </c>
      <c r="H82" s="39">
        <f t="shared" si="34"/>
        <v>45256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>Buß- und Bettag</v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>Totensonntag</v>
      </c>
    </row>
    <row r="85" spans="1:8" ht="31.5">
      <c r="A85" s="32">
        <f>A82+1</f>
        <v>48</v>
      </c>
      <c r="B85" s="39">
        <f>H82+1</f>
        <v>45257</v>
      </c>
      <c r="C85" s="39">
        <f t="shared" ref="C85:H85" si="36">B85+1</f>
        <v>45258</v>
      </c>
      <c r="D85" s="39">
        <f t="shared" si="36"/>
        <v>45259</v>
      </c>
      <c r="E85" s="39">
        <f t="shared" si="36"/>
        <v>45260</v>
      </c>
      <c r="F85" s="39">
        <f t="shared" si="36"/>
        <v>45261</v>
      </c>
      <c r="G85" s="39">
        <f t="shared" si="36"/>
        <v>45262</v>
      </c>
      <c r="H85" s="39">
        <f t="shared" si="36"/>
        <v>45263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>1. Advent</v>
      </c>
    </row>
    <row r="88" spans="1:8" ht="31.5">
      <c r="A88" s="32">
        <f>A85+1</f>
        <v>49</v>
      </c>
      <c r="B88" s="39">
        <f>H85+1</f>
        <v>45264</v>
      </c>
      <c r="C88" s="39">
        <f t="shared" ref="C88:H88" si="38">B88+1</f>
        <v>45265</v>
      </c>
      <c r="D88" s="39">
        <f t="shared" si="38"/>
        <v>45266</v>
      </c>
      <c r="E88" s="39">
        <f t="shared" si="38"/>
        <v>45267</v>
      </c>
      <c r="F88" s="39">
        <f t="shared" si="38"/>
        <v>45268</v>
      </c>
      <c r="G88" s="39">
        <f t="shared" si="38"/>
        <v>45269</v>
      </c>
      <c r="H88" s="39">
        <f t="shared" si="38"/>
        <v>45270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>Nikolaustag</v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>2. Advent</v>
      </c>
    </row>
  </sheetData>
  <sheetProtection algorithmName="SHA-512" hashValue="r5qYU0Dj2jimd0U4/nBPP5uctFFeY4JR9VAhHcbfEnrDzuzz1JMrj9mbiW1wHJwFBw6taD4FMn1mc1isOX7Www==" saltValue="XbU+Iv/ILB3mqc8YeP1e2w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79" priority="20">
      <formula>AND(MONTH($F$24)=MONTH(B27),WEEKDAY(B27,2)=7)</formula>
    </cfRule>
  </conditionalFormatting>
  <conditionalFormatting sqref="B27:H27 B30:H30 B33:H33 B36:H36 B39:H39 B42:H42">
    <cfRule type="expression" dxfId="78" priority="19">
      <formula>AND(MONTH($F$24)=MONTH(B27),WEEKDAY(B27,2)=6)</formula>
    </cfRule>
  </conditionalFormatting>
  <conditionalFormatting sqref="B27:H27 B30:H30 B33:H33 B36:H36 B39:H39 B42:H42">
    <cfRule type="expression" dxfId="77" priority="18">
      <formula>MONTH($F$24)&lt;&gt;MONTH(B27)</formula>
    </cfRule>
  </conditionalFormatting>
  <conditionalFormatting sqref="E24">
    <cfRule type="expression" dxfId="75" priority="16">
      <formula>$E$24&lt;&gt;""</formula>
    </cfRule>
  </conditionalFormatting>
  <conditionalFormatting sqref="B53:H53 B56:H56 B59:H59 B62:H62 B65:H65 B50:H50">
    <cfRule type="expression" dxfId="74" priority="15">
      <formula>AND(MONTH($F$47)=MONTH(B50),WEEKDAY(B50,2)=7)</formula>
    </cfRule>
  </conditionalFormatting>
  <conditionalFormatting sqref="B53:H53 B56:H56 B59:H59 B62:H62 B65:H65 B50:H50">
    <cfRule type="expression" dxfId="73" priority="14">
      <formula>AND(MONTH($F$47)=MONTH(B50),WEEKDAY(B50,2)=6)</formula>
    </cfRule>
  </conditionalFormatting>
  <conditionalFormatting sqref="B53:H53 B56:H56 B59:H59 B62:H62 B65:H65 B50:H50">
    <cfRule type="expression" dxfId="72" priority="13">
      <formula>MONTH($F$47)&lt;&gt;MONTH(B50)</formula>
    </cfRule>
  </conditionalFormatting>
  <conditionalFormatting sqref="E47">
    <cfRule type="expression" dxfId="70" priority="11">
      <formula>$E$24&lt;&gt;""</formula>
    </cfRule>
  </conditionalFormatting>
  <conditionalFormatting sqref="B76:H76 B79:H79 B82:H82 B85:H85 B88:H88 B73:H73">
    <cfRule type="expression" dxfId="69" priority="10">
      <formula>AND(MONTH($F$70)=MONTH(B73),WEEKDAY(B73,2)=7)</formula>
    </cfRule>
  </conditionalFormatting>
  <conditionalFormatting sqref="B76:H76 B79:H79 B82:H82 B85:H85 B88:H88 B73:H73">
    <cfRule type="expression" dxfId="68" priority="9">
      <formula>AND(MONTH($F$70)=MONTH(B73),WEEKDAY(B73,2)=6)</formula>
    </cfRule>
  </conditionalFormatting>
  <conditionalFormatting sqref="B76:H76 B79:H79 B82:H82 B85:H85 B88:H88 B73:H73">
    <cfRule type="expression" dxfId="67" priority="8">
      <formula>MONTH($F$70)&lt;&gt;MONTH(B73)</formula>
    </cfRule>
  </conditionalFormatting>
  <conditionalFormatting sqref="E70">
    <cfRule type="expression" dxfId="65" priority="6">
      <formula>$E$24&lt;&gt;""</formula>
    </cfRule>
  </conditionalFormatting>
  <conditionalFormatting sqref="B7:H7 B10:H10 B13:H13 B16:H16 B19:H19 B4:H4">
    <cfRule type="expression" dxfId="64" priority="5">
      <formula>AND(MONTH($F$1)=MONTH(B4),WEEKDAY(B4,2)=7)</formula>
    </cfRule>
  </conditionalFormatting>
  <conditionalFormatting sqref="B7:H7 B10:H10 B13:H13 B16:H16 B19:H19 B4:H4">
    <cfRule type="expression" dxfId="63" priority="4">
      <formula>AND(MONTH($F$1)=MONTH(B4),WEEKDAY(B4,2)=6)</formula>
    </cfRule>
  </conditionalFormatting>
  <conditionalFormatting sqref="B7:H7 B10:H10 B13:H13 B16:H16 B19:H19 B4:H4">
    <cfRule type="expression" dxfId="62" priority="3">
      <formula>MONTH($F$1)&lt;&gt;MONTH(B4)</formula>
    </cfRule>
  </conditionalFormatting>
  <conditionalFormatting sqref="E1">
    <cfRule type="expression" dxfId="6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F9000A-00DA-4241-82C5-006000AB0076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5900C3-00B8-4D1B-ACBF-0099006D0033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4200F0-00EE-4474-8D9E-004F00970095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7F0009-009E-44FE-9E3E-009200C00058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90"/>
  <sheetViews>
    <sheetView topLeftCell="A4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94</v>
      </c>
      <c r="C1" s="56"/>
      <c r="D1" s="26">
        <f>Januar!D24</f>
        <v>2023</v>
      </c>
      <c r="E1" s="27"/>
      <c r="F1" s="28">
        <f>DATEVALUE("01. "&amp;TEXT(B1,"##")&amp;" "&amp;TEXT(D1,"####"))</f>
        <v>45170</v>
      </c>
      <c r="G1" s="28">
        <f>WEEKDAY(F1,2)</f>
        <v>5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35</v>
      </c>
      <c r="B4" s="33">
        <f>IF(WEEKDAY($F$1,2)=2,$F$1,$F$1-($G$1-2))</f>
        <v>45167</v>
      </c>
      <c r="C4" s="33">
        <f>IF(WEEKDAY($F$1,2)=1,$F$1,$F$1-($G$1-1))</f>
        <v>45166</v>
      </c>
      <c r="D4" s="33">
        <f>IF(WEEKDAY($F$1,2)=3,$F$1,$F$1-($G$1-3))</f>
        <v>45168</v>
      </c>
      <c r="E4" s="33">
        <f>IF(WEEKDAY($F$1,2)=4,$F$1,$F$1-($G$1-4))</f>
        <v>45169</v>
      </c>
      <c r="F4" s="33">
        <f>IF(WEEKDAY($F$1,2)=5,$F$1,$F$1-($G$1-5))</f>
        <v>45170</v>
      </c>
      <c r="G4" s="33">
        <f>IF(WEEKDAY($F$1,2)=6,$F$1,$F$1-($G$1-6))</f>
        <v>45171</v>
      </c>
      <c r="H4" s="33">
        <f>IF(WEEKDAY($F$1,2)=7,$F$1,$F$1-($G$1-7))</f>
        <v>45172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36</v>
      </c>
      <c r="B7" s="39">
        <f>H4+1</f>
        <v>45173</v>
      </c>
      <c r="C7" s="39">
        <f t="shared" ref="C7:H7" si="1">B7+1</f>
        <v>45174</v>
      </c>
      <c r="D7" s="39">
        <f t="shared" si="1"/>
        <v>45175</v>
      </c>
      <c r="E7" s="39">
        <f t="shared" si="1"/>
        <v>45176</v>
      </c>
      <c r="F7" s="39">
        <f t="shared" si="1"/>
        <v>45177</v>
      </c>
      <c r="G7" s="39">
        <f t="shared" si="1"/>
        <v>45178</v>
      </c>
      <c r="H7" s="39">
        <f t="shared" si="1"/>
        <v>45179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>Zert.-Ende GK</v>
      </c>
    </row>
    <row r="10" spans="1:8" ht="31.5">
      <c r="A10" s="32">
        <f>A7+1</f>
        <v>37</v>
      </c>
      <c r="B10" s="39">
        <f>H7+1</f>
        <v>45180</v>
      </c>
      <c r="C10" s="39">
        <f t="shared" ref="C10:H10" si="3">B10+1</f>
        <v>45181</v>
      </c>
      <c r="D10" s="39">
        <f t="shared" si="3"/>
        <v>45182</v>
      </c>
      <c r="E10" s="39">
        <f t="shared" si="3"/>
        <v>45183</v>
      </c>
      <c r="F10" s="39">
        <f t="shared" si="3"/>
        <v>45184</v>
      </c>
      <c r="G10" s="39">
        <f t="shared" si="3"/>
        <v>45185</v>
      </c>
      <c r="H10" s="39">
        <f t="shared" si="3"/>
        <v>45186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38</v>
      </c>
      <c r="B13" s="39">
        <f>H10+1</f>
        <v>45187</v>
      </c>
      <c r="C13" s="39">
        <f t="shared" ref="C13:H13" si="5">B13+1</f>
        <v>45188</v>
      </c>
      <c r="D13" s="39">
        <f t="shared" si="5"/>
        <v>45189</v>
      </c>
      <c r="E13" s="39">
        <f t="shared" si="5"/>
        <v>45190</v>
      </c>
      <c r="F13" s="39">
        <f t="shared" si="5"/>
        <v>45191</v>
      </c>
      <c r="G13" s="39">
        <f t="shared" si="5"/>
        <v>45192</v>
      </c>
      <c r="H13" s="39">
        <f t="shared" si="5"/>
        <v>45193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39</v>
      </c>
      <c r="B16" s="39">
        <f>H13+1</f>
        <v>45194</v>
      </c>
      <c r="C16" s="39">
        <f t="shared" ref="C16:H16" si="7">B16+1</f>
        <v>45195</v>
      </c>
      <c r="D16" s="39">
        <f t="shared" si="7"/>
        <v>45196</v>
      </c>
      <c r="E16" s="39">
        <f t="shared" si="7"/>
        <v>45197</v>
      </c>
      <c r="F16" s="39">
        <f t="shared" si="7"/>
        <v>45198</v>
      </c>
      <c r="G16" s="39">
        <f t="shared" si="7"/>
        <v>45199</v>
      </c>
      <c r="H16" s="39">
        <f t="shared" si="7"/>
        <v>45200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40</v>
      </c>
      <c r="B19" s="39">
        <f>H16+1</f>
        <v>45201</v>
      </c>
      <c r="C19" s="39">
        <f t="shared" ref="C19:H19" si="9">B19+1</f>
        <v>45202</v>
      </c>
      <c r="D19" s="39">
        <f t="shared" si="9"/>
        <v>45203</v>
      </c>
      <c r="E19" s="39">
        <f t="shared" si="9"/>
        <v>45204</v>
      </c>
      <c r="F19" s="39">
        <f t="shared" si="9"/>
        <v>45205</v>
      </c>
      <c r="G19" s="39">
        <f t="shared" si="9"/>
        <v>45206</v>
      </c>
      <c r="H19" s="39">
        <f t="shared" si="9"/>
        <v>45207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>Tag der Deutschen Einheit</v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95</v>
      </c>
      <c r="C24" s="58"/>
      <c r="D24" s="41">
        <f>D1</f>
        <v>2023</v>
      </c>
      <c r="E24" s="43"/>
      <c r="F24" s="44">
        <f>DATEVALUE("01. "&amp;TEXT(B24,"##")&amp;" "&amp;TEXT(D24,"####"))</f>
        <v>45200</v>
      </c>
      <c r="G24" s="44">
        <f>WEEKDAY(F24,2)</f>
        <v>7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39</v>
      </c>
      <c r="B27" s="50">
        <f>IF(WEEKDAY($F$24,2)=1,$F$24,$F$24-($G$24-1))</f>
        <v>45194</v>
      </c>
      <c r="C27" s="51">
        <f>IF(WEEKDAY($F$24,2)=2,$F$24,IF(B27=$F$24,B27+1,$F$24-($G$24-2)))</f>
        <v>45195</v>
      </c>
      <c r="D27" s="51">
        <f>IF(WEEKDAY($F$24,2)=3,$F$24,IF(C27=$F$24,C27+1,$F$24-($G$24-3)))</f>
        <v>45196</v>
      </c>
      <c r="E27" s="51">
        <f>IF(WEEKDAY($F$24,2)=4,$F$24,IF(D27=$F$24,D27+1,$F$24-($G$24-4)))</f>
        <v>45197</v>
      </c>
      <c r="F27" s="51">
        <f>IF(WEEKDAY($F$24,2)=5,$F$24,IF(E27=$F$24,E27+1,$F$24-($G$24-5)))</f>
        <v>45198</v>
      </c>
      <c r="G27" s="51">
        <f>IF(WEEKDAY($F$24,2)=6,$F$24,IF(F27=$F$24,F27+1,$F$24-($G$24-6)))</f>
        <v>45199</v>
      </c>
      <c r="H27" s="51">
        <f>IF(WEEKDAY($F$24,2)=7,$F$24,G27+1)</f>
        <v>45200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40</v>
      </c>
      <c r="B30" s="51">
        <f>H27+1</f>
        <v>45201</v>
      </c>
      <c r="C30" s="51">
        <f t="shared" ref="C30:H42" si="12">B30+1</f>
        <v>45202</v>
      </c>
      <c r="D30" s="51">
        <f t="shared" si="12"/>
        <v>45203</v>
      </c>
      <c r="E30" s="51">
        <f t="shared" si="12"/>
        <v>45204</v>
      </c>
      <c r="F30" s="51">
        <f t="shared" si="12"/>
        <v>45205</v>
      </c>
      <c r="G30" s="51">
        <f t="shared" si="12"/>
        <v>45206</v>
      </c>
      <c r="H30" s="51">
        <f t="shared" si="12"/>
        <v>45207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>Tag der Deutschen Einheit</v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41</v>
      </c>
      <c r="B33" s="51">
        <f>H30+1</f>
        <v>45208</v>
      </c>
      <c r="C33" s="51">
        <f t="shared" si="12"/>
        <v>45209</v>
      </c>
      <c r="D33" s="51">
        <f t="shared" si="12"/>
        <v>45210</v>
      </c>
      <c r="E33" s="51">
        <f t="shared" si="12"/>
        <v>45211</v>
      </c>
      <c r="F33" s="51">
        <f t="shared" si="12"/>
        <v>45212</v>
      </c>
      <c r="G33" s="51">
        <f t="shared" si="12"/>
        <v>45213</v>
      </c>
      <c r="H33" s="51">
        <f t="shared" si="12"/>
        <v>45214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42</v>
      </c>
      <c r="B36" s="51">
        <f>H33+1</f>
        <v>45215</v>
      </c>
      <c r="C36" s="51">
        <f t="shared" si="12"/>
        <v>45216</v>
      </c>
      <c r="D36" s="51">
        <f t="shared" si="12"/>
        <v>45217</v>
      </c>
      <c r="E36" s="51">
        <f t="shared" si="12"/>
        <v>45218</v>
      </c>
      <c r="F36" s="51">
        <f t="shared" si="12"/>
        <v>45219</v>
      </c>
      <c r="G36" s="51">
        <f t="shared" si="12"/>
        <v>45220</v>
      </c>
      <c r="H36" s="51">
        <f t="shared" si="12"/>
        <v>45221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43</v>
      </c>
      <c r="B39" s="51">
        <f>H36+1</f>
        <v>45222</v>
      </c>
      <c r="C39" s="51">
        <f t="shared" si="12"/>
        <v>45223</v>
      </c>
      <c r="D39" s="51">
        <f t="shared" si="12"/>
        <v>45224</v>
      </c>
      <c r="E39" s="51">
        <f t="shared" si="12"/>
        <v>45225</v>
      </c>
      <c r="F39" s="51">
        <f t="shared" si="12"/>
        <v>45226</v>
      </c>
      <c r="G39" s="51">
        <f t="shared" si="12"/>
        <v>45227</v>
      </c>
      <c r="H39" s="51">
        <f t="shared" si="12"/>
        <v>45228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>03:00 Ende Sommerzeit</v>
      </c>
    </row>
    <row r="42" spans="1:8" s="48" customFormat="1" ht="27.95" customHeight="1">
      <c r="A42" s="49">
        <f>A39+1</f>
        <v>44</v>
      </c>
      <c r="B42" s="51">
        <f>H39+1</f>
        <v>45229</v>
      </c>
      <c r="C42" s="51">
        <f t="shared" si="12"/>
        <v>45230</v>
      </c>
      <c r="D42" s="51">
        <f t="shared" si="12"/>
        <v>45231</v>
      </c>
      <c r="E42" s="51">
        <f t="shared" si="12"/>
        <v>45232</v>
      </c>
      <c r="F42" s="51">
        <f t="shared" si="12"/>
        <v>45233</v>
      </c>
      <c r="G42" s="51">
        <f t="shared" si="12"/>
        <v>45234</v>
      </c>
      <c r="H42" s="51">
        <f t="shared" si="12"/>
        <v>45235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>Reformationstag</v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>Halloween</v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96</v>
      </c>
      <c r="C47" s="56"/>
      <c r="D47" s="26">
        <f>D24</f>
        <v>2023</v>
      </c>
      <c r="E47" s="27"/>
      <c r="F47" s="28">
        <f>DATEVALUE("01. "&amp;TEXT(B47,"##")&amp;" "&amp;TEXT(D47,"####"))</f>
        <v>45231</v>
      </c>
      <c r="G47" s="28">
        <f>WEEKDAY(F47,2)</f>
        <v>3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44</v>
      </c>
      <c r="B50" s="33">
        <f>IF(WEEKDAY($F$47,2)=1,$F$47,$F$47-($G$47-1))</f>
        <v>45229</v>
      </c>
      <c r="C50" s="39">
        <f>IF(WEEKDAY($F$47,2)=2,$F$47,IF(B50=$F$47,B50+1,$F$47-($G$47-2)))</f>
        <v>45230</v>
      </c>
      <c r="D50" s="39">
        <f>IF(WEEKDAY($F$47,2)=3,$F$47,IF(C50=$F$47,C50+1,$F$47-($G$47-3)))</f>
        <v>45231</v>
      </c>
      <c r="E50" s="39">
        <f>IF(WEEKDAY($F$47,2)=4,$F$47,IF(D50=$F$47,D50+1,$F$47-($G$47-4)))</f>
        <v>45232</v>
      </c>
      <c r="F50" s="39">
        <f>IF(WEEKDAY($F$47,2)=5,$F$47,IF(E50=$F$47,E50+1,$F$47-($G$47-5)))</f>
        <v>45233</v>
      </c>
      <c r="G50" s="39">
        <f>IF(WEEKDAY($F$47,2)=6,$F$47,IF(F50=$F$47,F50+1,$F$47-($G$47-6)))</f>
        <v>45234</v>
      </c>
      <c r="H50" s="39">
        <f>IF(WEEKDAY($F$47,2)=7,$F$47,IF(G50=$F$47,G50+1,$F$47-($G$47-7)))</f>
        <v>45235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>Reformationstag</v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>Halloween</v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45</v>
      </c>
      <c r="B53" s="39">
        <f>H50+1</f>
        <v>45236</v>
      </c>
      <c r="C53" s="39">
        <f t="shared" ref="C53:H53" si="19">B53+1</f>
        <v>45237</v>
      </c>
      <c r="D53" s="39">
        <f t="shared" si="19"/>
        <v>45238</v>
      </c>
      <c r="E53" s="39">
        <f t="shared" si="19"/>
        <v>45239</v>
      </c>
      <c r="F53" s="39">
        <f t="shared" si="19"/>
        <v>45240</v>
      </c>
      <c r="G53" s="39">
        <f t="shared" si="19"/>
        <v>45241</v>
      </c>
      <c r="H53" s="39">
        <f t="shared" si="19"/>
        <v>45242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>St. Martin</v>
      </c>
      <c r="H55" s="38" t="str">
        <f t="shared" si="20"/>
        <v/>
      </c>
    </row>
    <row r="56" spans="1:8" ht="31.5">
      <c r="A56" s="32">
        <f>A53+1</f>
        <v>46</v>
      </c>
      <c r="B56" s="39">
        <f>H53+1</f>
        <v>45243</v>
      </c>
      <c r="C56" s="39">
        <f t="shared" ref="C56:H56" si="21">B56+1</f>
        <v>45244</v>
      </c>
      <c r="D56" s="39">
        <f t="shared" si="21"/>
        <v>45245</v>
      </c>
      <c r="E56" s="39">
        <f t="shared" si="21"/>
        <v>45246</v>
      </c>
      <c r="F56" s="39">
        <f t="shared" si="21"/>
        <v>45247</v>
      </c>
      <c r="G56" s="39">
        <f t="shared" si="21"/>
        <v>45248</v>
      </c>
      <c r="H56" s="39">
        <f t="shared" si="21"/>
        <v>45249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47</v>
      </c>
      <c r="B59" s="39">
        <f>H56+1</f>
        <v>45250</v>
      </c>
      <c r="C59" s="39">
        <f t="shared" ref="C59:H59" si="23">B59+1</f>
        <v>45251</v>
      </c>
      <c r="D59" s="39">
        <f t="shared" si="23"/>
        <v>45252</v>
      </c>
      <c r="E59" s="39">
        <f t="shared" si="23"/>
        <v>45253</v>
      </c>
      <c r="F59" s="39">
        <f t="shared" si="23"/>
        <v>45254</v>
      </c>
      <c r="G59" s="39">
        <f t="shared" si="23"/>
        <v>45255</v>
      </c>
      <c r="H59" s="39">
        <f t="shared" si="23"/>
        <v>45256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>Buß- und Bettag</v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>Totensonntag</v>
      </c>
    </row>
    <row r="62" spans="1:8" ht="31.5">
      <c r="A62" s="32">
        <f>A59+1</f>
        <v>48</v>
      </c>
      <c r="B62" s="39">
        <f>H59+1</f>
        <v>45257</v>
      </c>
      <c r="C62" s="39">
        <f t="shared" ref="C62:H62" si="25">B62+1</f>
        <v>45258</v>
      </c>
      <c r="D62" s="39">
        <f t="shared" si="25"/>
        <v>45259</v>
      </c>
      <c r="E62" s="39">
        <f t="shared" si="25"/>
        <v>45260</v>
      </c>
      <c r="F62" s="39">
        <f t="shared" si="25"/>
        <v>45261</v>
      </c>
      <c r="G62" s="39">
        <f t="shared" si="25"/>
        <v>45262</v>
      </c>
      <c r="H62" s="39">
        <f t="shared" si="25"/>
        <v>45263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>1. Advent</v>
      </c>
    </row>
    <row r="65" spans="1:8" ht="31.5">
      <c r="A65" s="32">
        <f>A62+1</f>
        <v>49</v>
      </c>
      <c r="B65" s="39">
        <f>H62+1</f>
        <v>45264</v>
      </c>
      <c r="C65" s="39">
        <f t="shared" ref="C65:H65" si="27">B65+1</f>
        <v>45265</v>
      </c>
      <c r="D65" s="39">
        <f t="shared" si="27"/>
        <v>45266</v>
      </c>
      <c r="E65" s="39">
        <f t="shared" si="27"/>
        <v>45267</v>
      </c>
      <c r="F65" s="39">
        <f t="shared" si="27"/>
        <v>45268</v>
      </c>
      <c r="G65" s="39">
        <f t="shared" si="27"/>
        <v>45269</v>
      </c>
      <c r="H65" s="39">
        <f t="shared" si="27"/>
        <v>45270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>Nikolaustag</v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>2. Advent</v>
      </c>
    </row>
    <row r="70" spans="1:8" ht="31.5">
      <c r="A70" s="25"/>
      <c r="B70" s="56" t="s">
        <v>77</v>
      </c>
      <c r="C70" s="56"/>
      <c r="D70" s="26">
        <f>D47</f>
        <v>2023</v>
      </c>
      <c r="E70" s="27"/>
      <c r="F70" s="28">
        <f>DATEVALUE("01. "&amp;TEXT(B70,"##")&amp;" "&amp;TEXT(D70,"####"))</f>
        <v>45261</v>
      </c>
      <c r="G70" s="28">
        <f>WEEKDAY(F70,2)</f>
        <v>5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48</v>
      </c>
      <c r="B73" s="33">
        <f>IF(WEEKDAY($F$70,2)=1,$F$47,$F$70-($G$70-1))</f>
        <v>45257</v>
      </c>
      <c r="C73" s="39">
        <f>IF(WEEKDAY($F$70,2)=2,$F$70,IF(B73=$F$70,B73+1,$F$70-($G$70-2)))</f>
        <v>45258</v>
      </c>
      <c r="D73" s="39">
        <f>IF(WEEKDAY($F$70,2)=3,$F$70,IF(C73=$F$70,C73+1,$F$70-($G$70-3)))</f>
        <v>45259</v>
      </c>
      <c r="E73" s="39">
        <f>IF(WEEKDAY($F$70,2)=4,$F$70,IF(D73=$F$70,D73+1,$F$70-($G$70-4)))</f>
        <v>45260</v>
      </c>
      <c r="F73" s="39">
        <f>IF(WEEKDAY($F$70,2)=5,$F$70,IF(E73=$F$70,E73+1,$F$70-($G$70-5)))</f>
        <v>45261</v>
      </c>
      <c r="G73" s="39">
        <f>IF(WEEKDAY($F$70,2)=6,$F$70,IF(F73=$F$70,F73+1,$F$70-($G$70-6)))</f>
        <v>45262</v>
      </c>
      <c r="H73" s="39">
        <f>IF(WEEKDAY($F$70,2)=7,$F$70,IF(G73=$F$70,G73+1,$F$70-($G$70-7)))</f>
        <v>45263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>1. Advent</v>
      </c>
    </row>
    <row r="76" spans="1:8" ht="31.5">
      <c r="A76" s="32">
        <f>IF(A73=52,1,A73+1)</f>
        <v>49</v>
      </c>
      <c r="B76" s="39">
        <f>H73+1</f>
        <v>45264</v>
      </c>
      <c r="C76" s="39">
        <f t="shared" ref="C76:H76" si="30">B76+1</f>
        <v>45265</v>
      </c>
      <c r="D76" s="39">
        <f t="shared" si="30"/>
        <v>45266</v>
      </c>
      <c r="E76" s="39">
        <f t="shared" si="30"/>
        <v>45267</v>
      </c>
      <c r="F76" s="39">
        <f t="shared" si="30"/>
        <v>45268</v>
      </c>
      <c r="G76" s="39">
        <f t="shared" si="30"/>
        <v>45269</v>
      </c>
      <c r="H76" s="39">
        <f t="shared" si="30"/>
        <v>45270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>Nikolaustag</v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>2. Advent</v>
      </c>
    </row>
    <row r="79" spans="1:8" ht="31.5">
      <c r="A79" s="32">
        <f>A76+1</f>
        <v>50</v>
      </c>
      <c r="B79" s="39">
        <f>H76+1</f>
        <v>45271</v>
      </c>
      <c r="C79" s="39">
        <f t="shared" ref="C79:H79" si="32">B79+1</f>
        <v>45272</v>
      </c>
      <c r="D79" s="39">
        <f t="shared" si="32"/>
        <v>45273</v>
      </c>
      <c r="E79" s="39">
        <f t="shared" si="32"/>
        <v>45274</v>
      </c>
      <c r="F79" s="39">
        <f t="shared" si="32"/>
        <v>45275</v>
      </c>
      <c r="G79" s="39">
        <f t="shared" si="32"/>
        <v>45276</v>
      </c>
      <c r="H79" s="39">
        <f t="shared" si="32"/>
        <v>45277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>3. Advent</v>
      </c>
    </row>
    <row r="82" spans="1:8" ht="31.5">
      <c r="A82" s="32">
        <f>A79+1</f>
        <v>51</v>
      </c>
      <c r="B82" s="39">
        <f>H79+1</f>
        <v>45278</v>
      </c>
      <c r="C82" s="39">
        <f t="shared" ref="C82:H82" si="34">B82+1</f>
        <v>45279</v>
      </c>
      <c r="D82" s="39">
        <f t="shared" si="34"/>
        <v>45280</v>
      </c>
      <c r="E82" s="39">
        <f t="shared" si="34"/>
        <v>45281</v>
      </c>
      <c r="F82" s="39">
        <f t="shared" si="34"/>
        <v>45282</v>
      </c>
      <c r="G82" s="39">
        <f t="shared" si="34"/>
        <v>45283</v>
      </c>
      <c r="H82" s="39">
        <f t="shared" si="34"/>
        <v>45284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>Heilig Abend</v>
      </c>
    </row>
    <row r="85" spans="1:8" ht="31.5">
      <c r="A85" s="32">
        <f>A82+1</f>
        <v>52</v>
      </c>
      <c r="B85" s="39">
        <f>H82+1</f>
        <v>45285</v>
      </c>
      <c r="C85" s="39">
        <f t="shared" ref="C85:H85" si="36">B85+1</f>
        <v>45286</v>
      </c>
      <c r="D85" s="39">
        <f t="shared" si="36"/>
        <v>45287</v>
      </c>
      <c r="E85" s="39">
        <f t="shared" si="36"/>
        <v>45288</v>
      </c>
      <c r="F85" s="39">
        <f t="shared" si="36"/>
        <v>45289</v>
      </c>
      <c r="G85" s="39">
        <f t="shared" si="36"/>
        <v>45290</v>
      </c>
      <c r="H85" s="39">
        <f t="shared" si="36"/>
        <v>45291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>1. Weihnachtsfeiertag</v>
      </c>
      <c r="C86" s="36" t="str">
        <f>IF(ISNA(VLOOKUP(C85,FT!$C$3:$J$21,$G$25+1,0)="x"),"",IF(VLOOKUP(C85,FT!$C$3:$J$21,$G$25+1,0)="x",VLOOKUP(C85,FT!$C$3:$J$21,8,0),""))</f>
        <v>2. Weihnachtsfeiertag</v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>Silvester</v>
      </c>
    </row>
    <row r="88" spans="1:8" ht="31.5">
      <c r="A88" s="32">
        <f>A85+1</f>
        <v>53</v>
      </c>
      <c r="B88" s="39">
        <f>H85+1</f>
        <v>45292</v>
      </c>
      <c r="C88" s="39">
        <f t="shared" ref="C88:H88" si="38">B88+1</f>
        <v>45293</v>
      </c>
      <c r="D88" s="39">
        <f t="shared" si="38"/>
        <v>45294</v>
      </c>
      <c r="E88" s="39">
        <f t="shared" si="38"/>
        <v>45295</v>
      </c>
      <c r="F88" s="39">
        <f t="shared" si="38"/>
        <v>45296</v>
      </c>
      <c r="G88" s="39">
        <f t="shared" si="38"/>
        <v>45297</v>
      </c>
      <c r="H88" s="39">
        <f t="shared" si="38"/>
        <v>45298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a7qwu3I16VByPovTYnSXMuj9hUmF3IPerXnCwiz2AazKXDf31d9s5BaegF3p0uj8TGfGC4DE5meKAqcW5Lwqmw==" saltValue="aZ22eX5oECu/kR864H/3bg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59" priority="20">
      <formula>AND(MONTH($F$24)=MONTH(B27),WEEKDAY(B27,2)=7)</formula>
    </cfRule>
  </conditionalFormatting>
  <conditionalFormatting sqref="B27:H27 B30:H30 B33:H33 B36:H36 B39:H39 B42:H42">
    <cfRule type="expression" dxfId="58" priority="19">
      <formula>AND(MONTH($F$24)=MONTH(B27),WEEKDAY(B27,2)=6)</formula>
    </cfRule>
  </conditionalFormatting>
  <conditionalFormatting sqref="B27:H27 B30:H30 B33:H33 B36:H36 B39:H39 B42:H42">
    <cfRule type="expression" dxfId="57" priority="18">
      <formula>MONTH($F$24)&lt;&gt;MONTH(B27)</formula>
    </cfRule>
  </conditionalFormatting>
  <conditionalFormatting sqref="E24">
    <cfRule type="expression" dxfId="55" priority="16">
      <formula>$E$24&lt;&gt;""</formula>
    </cfRule>
  </conditionalFormatting>
  <conditionalFormatting sqref="B53:H53 B56:H56 B59:H59 B62:H62 B65:H65 B50:H50">
    <cfRule type="expression" dxfId="54" priority="15">
      <formula>AND(MONTH($F$47)=MONTH(B50),WEEKDAY(B50,2)=7)</formula>
    </cfRule>
  </conditionalFormatting>
  <conditionalFormatting sqref="B53:H53 B56:H56 B59:H59 B62:H62 B65:H65 B50:H50">
    <cfRule type="expression" dxfId="53" priority="14">
      <formula>AND(MONTH($F$47)=MONTH(B50),WEEKDAY(B50,2)=6)</formula>
    </cfRule>
  </conditionalFormatting>
  <conditionalFormatting sqref="B53:H53 B56:H56 B59:H59 B62:H62 B65:H65 B50:H50">
    <cfRule type="expression" dxfId="52" priority="13">
      <formula>MONTH($F$47)&lt;&gt;MONTH(B50)</formula>
    </cfRule>
  </conditionalFormatting>
  <conditionalFormatting sqref="E47">
    <cfRule type="expression" dxfId="50" priority="11">
      <formula>$E$24&lt;&gt;""</formula>
    </cfRule>
  </conditionalFormatting>
  <conditionalFormatting sqref="B76:H76 B79:H79 B82:H82 B85:H85 B88:H88 B73:H73">
    <cfRule type="expression" dxfId="49" priority="10">
      <formula>AND(MONTH($F$70)=MONTH(B73),WEEKDAY(B73,2)=7)</formula>
    </cfRule>
  </conditionalFormatting>
  <conditionalFormatting sqref="B76:H76 B79:H79 B82:H82 B85:H85 B88:H88 B73:H73">
    <cfRule type="expression" dxfId="48" priority="9">
      <formula>AND(MONTH($F$70)=MONTH(B73),WEEKDAY(B73,2)=6)</formula>
    </cfRule>
  </conditionalFormatting>
  <conditionalFormatting sqref="B76:H76 B79:H79 B82:H82 B85:H85 B88:H88 B73:H73">
    <cfRule type="expression" dxfId="47" priority="8">
      <formula>MONTH($F$70)&lt;&gt;MONTH(B73)</formula>
    </cfRule>
  </conditionalFormatting>
  <conditionalFormatting sqref="E70">
    <cfRule type="expression" dxfId="45" priority="6">
      <formula>$E$24&lt;&gt;""</formula>
    </cfRule>
  </conditionalFormatting>
  <conditionalFormatting sqref="B7:H7 B10:H10 B13:H13 B16:H16 B19:H19 B4:H4">
    <cfRule type="expression" dxfId="44" priority="5">
      <formula>AND(MONTH($F$1)=MONTH(B4),WEEKDAY(B4,2)=7)</formula>
    </cfRule>
  </conditionalFormatting>
  <conditionalFormatting sqref="B7:H7 B10:H10 B13:H13 B16:H16 B19:H19 B4:H4">
    <cfRule type="expression" dxfId="43" priority="4">
      <formula>AND(MONTH($F$1)=MONTH(B4),WEEKDAY(B4,2)=6)</formula>
    </cfRule>
  </conditionalFormatting>
  <conditionalFormatting sqref="B7:H7 B10:H10 B13:H13 B16:H16 B19:H19 B4:H4">
    <cfRule type="expression" dxfId="42" priority="3">
      <formula>MONTH($F$1)&lt;&gt;MONTH(B4)</formula>
    </cfRule>
  </conditionalFormatting>
  <conditionalFormatting sqref="E1">
    <cfRule type="expression" dxfId="4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F500D5-00E1-4C7A-A888-006100BD0008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710048-0032-41AA-AB0C-00CD00A200EB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FB0059-00F9-4694-8D1D-0012002F00BD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BE0075-00D1-4798-8C26-007E000E0086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90"/>
  <sheetViews>
    <sheetView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95</v>
      </c>
      <c r="C1" s="56"/>
      <c r="D1" s="26">
        <f>Januar!D24</f>
        <v>2023</v>
      </c>
      <c r="E1" s="27"/>
      <c r="F1" s="28">
        <f>DATEVALUE("01. "&amp;TEXT(B1,"##")&amp;" "&amp;TEXT(D1,"####"))</f>
        <v>45200</v>
      </c>
      <c r="G1" s="28">
        <f>WEEKDAY(F1,2)</f>
        <v>7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39</v>
      </c>
      <c r="B4" s="33">
        <f>IF(WEEKDAY($F$1,2)=2,$F$1,$F$1-($G$1-2))</f>
        <v>45195</v>
      </c>
      <c r="C4" s="33">
        <f>IF(WEEKDAY($F$1,2)=1,$F$1,$F$1-($G$1-1))</f>
        <v>45194</v>
      </c>
      <c r="D4" s="33">
        <f>IF(WEEKDAY($F$1,2)=3,$F$1,$F$1-($G$1-3))</f>
        <v>45196</v>
      </c>
      <c r="E4" s="33">
        <f>IF(WEEKDAY($F$1,2)=4,$F$1,$F$1-($G$1-4))</f>
        <v>45197</v>
      </c>
      <c r="F4" s="33">
        <f>IF(WEEKDAY($F$1,2)=5,$F$1,$F$1-($G$1-5))</f>
        <v>45198</v>
      </c>
      <c r="G4" s="33">
        <f>IF(WEEKDAY($F$1,2)=6,$F$1,$F$1-($G$1-6))</f>
        <v>45199</v>
      </c>
      <c r="H4" s="33">
        <f>IF(WEEKDAY($F$1,2)=7,$F$1,$F$1-($G$1-7))</f>
        <v>45200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40</v>
      </c>
      <c r="B7" s="39">
        <f>H4+1</f>
        <v>45201</v>
      </c>
      <c r="C7" s="39">
        <f t="shared" ref="C7:H7" si="1">B7+1</f>
        <v>45202</v>
      </c>
      <c r="D7" s="39">
        <f t="shared" si="1"/>
        <v>45203</v>
      </c>
      <c r="E7" s="39">
        <f t="shared" si="1"/>
        <v>45204</v>
      </c>
      <c r="F7" s="39">
        <f t="shared" si="1"/>
        <v>45205</v>
      </c>
      <c r="G7" s="39">
        <f t="shared" si="1"/>
        <v>45206</v>
      </c>
      <c r="H7" s="39">
        <f t="shared" si="1"/>
        <v>45207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>Tag der Deutschen Einheit</v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41</v>
      </c>
      <c r="B10" s="39">
        <f>H7+1</f>
        <v>45208</v>
      </c>
      <c r="C10" s="39">
        <f t="shared" ref="C10:H10" si="3">B10+1</f>
        <v>45209</v>
      </c>
      <c r="D10" s="39">
        <f t="shared" si="3"/>
        <v>45210</v>
      </c>
      <c r="E10" s="39">
        <f t="shared" si="3"/>
        <v>45211</v>
      </c>
      <c r="F10" s="39">
        <f t="shared" si="3"/>
        <v>45212</v>
      </c>
      <c r="G10" s="39">
        <f t="shared" si="3"/>
        <v>45213</v>
      </c>
      <c r="H10" s="39">
        <f t="shared" si="3"/>
        <v>45214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42</v>
      </c>
      <c r="B13" s="39">
        <f>H10+1</f>
        <v>45215</v>
      </c>
      <c r="C13" s="39">
        <f t="shared" ref="C13:H13" si="5">B13+1</f>
        <v>45216</v>
      </c>
      <c r="D13" s="39">
        <f t="shared" si="5"/>
        <v>45217</v>
      </c>
      <c r="E13" s="39">
        <f t="shared" si="5"/>
        <v>45218</v>
      </c>
      <c r="F13" s="39">
        <f t="shared" si="5"/>
        <v>45219</v>
      </c>
      <c r="G13" s="39">
        <f t="shared" si="5"/>
        <v>45220</v>
      </c>
      <c r="H13" s="39">
        <f t="shared" si="5"/>
        <v>45221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43</v>
      </c>
      <c r="B16" s="39">
        <f>H13+1</f>
        <v>45222</v>
      </c>
      <c r="C16" s="39">
        <f t="shared" ref="C16:H16" si="7">B16+1</f>
        <v>45223</v>
      </c>
      <c r="D16" s="39">
        <f t="shared" si="7"/>
        <v>45224</v>
      </c>
      <c r="E16" s="39">
        <f t="shared" si="7"/>
        <v>45225</v>
      </c>
      <c r="F16" s="39">
        <f t="shared" si="7"/>
        <v>45226</v>
      </c>
      <c r="G16" s="39">
        <f t="shared" si="7"/>
        <v>45227</v>
      </c>
      <c r="H16" s="39">
        <f t="shared" si="7"/>
        <v>45228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>03:00 Ende Sommerzeit</v>
      </c>
    </row>
    <row r="19" spans="1:8" ht="31.5">
      <c r="A19" s="32">
        <f>A16+1</f>
        <v>44</v>
      </c>
      <c r="B19" s="39">
        <f>H16+1</f>
        <v>45229</v>
      </c>
      <c r="C19" s="39">
        <f t="shared" ref="C19:H19" si="9">B19+1</f>
        <v>45230</v>
      </c>
      <c r="D19" s="39">
        <f t="shared" si="9"/>
        <v>45231</v>
      </c>
      <c r="E19" s="39">
        <f t="shared" si="9"/>
        <v>45232</v>
      </c>
      <c r="F19" s="39">
        <f t="shared" si="9"/>
        <v>45233</v>
      </c>
      <c r="G19" s="39">
        <f t="shared" si="9"/>
        <v>45234</v>
      </c>
      <c r="H19" s="39">
        <f t="shared" si="9"/>
        <v>45235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>Reformationstag</v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>Halloween</v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96</v>
      </c>
      <c r="C24" s="58"/>
      <c r="D24" s="41">
        <f>D1</f>
        <v>2023</v>
      </c>
      <c r="E24" s="43"/>
      <c r="F24" s="44">
        <f>DATEVALUE("01. "&amp;TEXT(B24,"##")&amp;" "&amp;TEXT(D24,"####"))</f>
        <v>45231</v>
      </c>
      <c r="G24" s="44">
        <f>WEEKDAY(F24,2)</f>
        <v>3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44</v>
      </c>
      <c r="B27" s="50">
        <f>IF(WEEKDAY($F$24,2)=1,$F$24,$F$24-($G$24-1))</f>
        <v>45229</v>
      </c>
      <c r="C27" s="51">
        <f>IF(WEEKDAY($F$24,2)=2,$F$24,IF(B27=$F$24,B27+1,$F$24-($G$24-2)))</f>
        <v>45230</v>
      </c>
      <c r="D27" s="51">
        <f>IF(WEEKDAY($F$24,2)=3,$F$24,IF(C27=$F$24,C27+1,$F$24-($G$24-3)))</f>
        <v>45231</v>
      </c>
      <c r="E27" s="51">
        <f>IF(WEEKDAY($F$24,2)=4,$F$24,IF(D27=$F$24,D27+1,$F$24-($G$24-4)))</f>
        <v>45232</v>
      </c>
      <c r="F27" s="51">
        <f>IF(WEEKDAY($F$24,2)=5,$F$24,IF(E27=$F$24,E27+1,$F$24-($G$24-5)))</f>
        <v>45233</v>
      </c>
      <c r="G27" s="51">
        <f>IF(WEEKDAY($F$24,2)=6,$F$24,IF(F27=$F$24,F27+1,$F$24-($G$24-6)))</f>
        <v>45234</v>
      </c>
      <c r="H27" s="51">
        <f>IF(WEEKDAY($F$24,2)=7,$F$24,G27+1)</f>
        <v>45235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>Reformationstag</v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>Halloween</v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45</v>
      </c>
      <c r="B30" s="51">
        <f>H27+1</f>
        <v>45236</v>
      </c>
      <c r="C30" s="51">
        <f t="shared" ref="C30:H42" si="12">B30+1</f>
        <v>45237</v>
      </c>
      <c r="D30" s="51">
        <f t="shared" si="12"/>
        <v>45238</v>
      </c>
      <c r="E30" s="51">
        <f t="shared" si="12"/>
        <v>45239</v>
      </c>
      <c r="F30" s="51">
        <f t="shared" si="12"/>
        <v>45240</v>
      </c>
      <c r="G30" s="51">
        <f t="shared" si="12"/>
        <v>45241</v>
      </c>
      <c r="H30" s="51">
        <f t="shared" si="12"/>
        <v>45242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>St. Martin</v>
      </c>
      <c r="H32" s="55" t="str">
        <f t="shared" si="13"/>
        <v/>
      </c>
    </row>
    <row r="33" spans="1:8" s="48" customFormat="1" ht="27.95" customHeight="1">
      <c r="A33" s="49">
        <f>A30+1</f>
        <v>46</v>
      </c>
      <c r="B33" s="51">
        <f>H30+1</f>
        <v>45243</v>
      </c>
      <c r="C33" s="51">
        <f t="shared" si="12"/>
        <v>45244</v>
      </c>
      <c r="D33" s="51">
        <f t="shared" si="12"/>
        <v>45245</v>
      </c>
      <c r="E33" s="51">
        <f t="shared" si="12"/>
        <v>45246</v>
      </c>
      <c r="F33" s="51">
        <f t="shared" si="12"/>
        <v>45247</v>
      </c>
      <c r="G33" s="51">
        <f t="shared" si="12"/>
        <v>45248</v>
      </c>
      <c r="H33" s="51">
        <f t="shared" si="12"/>
        <v>45249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47</v>
      </c>
      <c r="B36" s="51">
        <f>H33+1</f>
        <v>45250</v>
      </c>
      <c r="C36" s="51">
        <f t="shared" si="12"/>
        <v>45251</v>
      </c>
      <c r="D36" s="51">
        <f t="shared" si="12"/>
        <v>45252</v>
      </c>
      <c r="E36" s="51">
        <f t="shared" si="12"/>
        <v>45253</v>
      </c>
      <c r="F36" s="51">
        <f t="shared" si="12"/>
        <v>45254</v>
      </c>
      <c r="G36" s="51">
        <f t="shared" si="12"/>
        <v>45255</v>
      </c>
      <c r="H36" s="51">
        <f t="shared" si="12"/>
        <v>45256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>Buß- und Bettag</v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>Totensonntag</v>
      </c>
    </row>
    <row r="39" spans="1:8" s="48" customFormat="1" ht="27.95" customHeight="1">
      <c r="A39" s="49">
        <f>A36+1</f>
        <v>48</v>
      </c>
      <c r="B39" s="51">
        <f>H36+1</f>
        <v>45257</v>
      </c>
      <c r="C39" s="51">
        <f t="shared" si="12"/>
        <v>45258</v>
      </c>
      <c r="D39" s="51">
        <f t="shared" si="12"/>
        <v>45259</v>
      </c>
      <c r="E39" s="51">
        <f t="shared" si="12"/>
        <v>45260</v>
      </c>
      <c r="F39" s="51">
        <f t="shared" si="12"/>
        <v>45261</v>
      </c>
      <c r="G39" s="51">
        <f t="shared" si="12"/>
        <v>45262</v>
      </c>
      <c r="H39" s="51">
        <f t="shared" si="12"/>
        <v>45263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>1. Advent</v>
      </c>
    </row>
    <row r="42" spans="1:8" s="48" customFormat="1" ht="27.95" customHeight="1">
      <c r="A42" s="49">
        <f>A39+1</f>
        <v>49</v>
      </c>
      <c r="B42" s="51">
        <f>H39+1</f>
        <v>45264</v>
      </c>
      <c r="C42" s="51">
        <f t="shared" si="12"/>
        <v>45265</v>
      </c>
      <c r="D42" s="51">
        <f t="shared" si="12"/>
        <v>45266</v>
      </c>
      <c r="E42" s="51">
        <f t="shared" si="12"/>
        <v>45267</v>
      </c>
      <c r="F42" s="51">
        <f t="shared" si="12"/>
        <v>45268</v>
      </c>
      <c r="G42" s="51">
        <f t="shared" si="12"/>
        <v>45269</v>
      </c>
      <c r="H42" s="51">
        <f t="shared" si="12"/>
        <v>45270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>Nikolaustag</v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>2. Advent</v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77</v>
      </c>
      <c r="C47" s="56"/>
      <c r="D47" s="26">
        <f>D24</f>
        <v>2023</v>
      </c>
      <c r="E47" s="27"/>
      <c r="F47" s="28">
        <f>DATEVALUE("01. "&amp;TEXT(B47,"##")&amp;" "&amp;TEXT(D47,"####"))</f>
        <v>45261</v>
      </c>
      <c r="G47" s="28">
        <f>WEEKDAY(F47,2)</f>
        <v>5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48</v>
      </c>
      <c r="B50" s="33">
        <f>IF(WEEKDAY($F$47,2)=1,$F$47,$F$47-($G$47-1))</f>
        <v>45257</v>
      </c>
      <c r="C50" s="39">
        <f>IF(WEEKDAY($F$47,2)=2,$F$47,IF(B50=$F$47,B50+1,$F$47-($G$47-2)))</f>
        <v>45258</v>
      </c>
      <c r="D50" s="39">
        <f>IF(WEEKDAY($F$47,2)=3,$F$47,IF(C50=$F$47,C50+1,$F$47-($G$47-3)))</f>
        <v>45259</v>
      </c>
      <c r="E50" s="39">
        <f>IF(WEEKDAY($F$47,2)=4,$F$47,IF(D50=$F$47,D50+1,$F$47-($G$47-4)))</f>
        <v>45260</v>
      </c>
      <c r="F50" s="39">
        <f>IF(WEEKDAY($F$47,2)=5,$F$47,IF(E50=$F$47,E50+1,$F$47-($G$47-5)))</f>
        <v>45261</v>
      </c>
      <c r="G50" s="39">
        <f>IF(WEEKDAY($F$47,2)=6,$F$47,IF(F50=$F$47,F50+1,$F$47-($G$47-6)))</f>
        <v>45262</v>
      </c>
      <c r="H50" s="39">
        <f>IF(WEEKDAY($F$47,2)=7,$F$47,IF(G50=$F$47,G50+1,$F$47-($G$47-7)))</f>
        <v>45263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>1. Advent</v>
      </c>
    </row>
    <row r="53" spans="1:8" ht="31.5">
      <c r="A53" s="32">
        <f>IF(A50=52,1,A50+1)</f>
        <v>49</v>
      </c>
      <c r="B53" s="39">
        <f>H50+1</f>
        <v>45264</v>
      </c>
      <c r="C53" s="39">
        <f t="shared" ref="C53:H53" si="19">B53+1</f>
        <v>45265</v>
      </c>
      <c r="D53" s="39">
        <f t="shared" si="19"/>
        <v>45266</v>
      </c>
      <c r="E53" s="39">
        <f t="shared" si="19"/>
        <v>45267</v>
      </c>
      <c r="F53" s="39">
        <f t="shared" si="19"/>
        <v>45268</v>
      </c>
      <c r="G53" s="39">
        <f t="shared" si="19"/>
        <v>45269</v>
      </c>
      <c r="H53" s="39">
        <f t="shared" si="19"/>
        <v>45270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>Nikolaustag</v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>2. Advent</v>
      </c>
    </row>
    <row r="56" spans="1:8" ht="31.5">
      <c r="A56" s="32">
        <f>A53+1</f>
        <v>50</v>
      </c>
      <c r="B56" s="39">
        <f>H53+1</f>
        <v>45271</v>
      </c>
      <c r="C56" s="39">
        <f t="shared" ref="C56:H56" si="21">B56+1</f>
        <v>45272</v>
      </c>
      <c r="D56" s="39">
        <f t="shared" si="21"/>
        <v>45273</v>
      </c>
      <c r="E56" s="39">
        <f t="shared" si="21"/>
        <v>45274</v>
      </c>
      <c r="F56" s="39">
        <f t="shared" si="21"/>
        <v>45275</v>
      </c>
      <c r="G56" s="39">
        <f t="shared" si="21"/>
        <v>45276</v>
      </c>
      <c r="H56" s="39">
        <f t="shared" si="21"/>
        <v>45277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>3. Advent</v>
      </c>
    </row>
    <row r="59" spans="1:8" ht="31.5">
      <c r="A59" s="32">
        <f>A56+1</f>
        <v>51</v>
      </c>
      <c r="B59" s="39">
        <f>H56+1</f>
        <v>45278</v>
      </c>
      <c r="C59" s="39">
        <f t="shared" ref="C59:H59" si="23">B59+1</f>
        <v>45279</v>
      </c>
      <c r="D59" s="39">
        <f t="shared" si="23"/>
        <v>45280</v>
      </c>
      <c r="E59" s="39">
        <f t="shared" si="23"/>
        <v>45281</v>
      </c>
      <c r="F59" s="39">
        <f t="shared" si="23"/>
        <v>45282</v>
      </c>
      <c r="G59" s="39">
        <f t="shared" si="23"/>
        <v>45283</v>
      </c>
      <c r="H59" s="39">
        <f t="shared" si="23"/>
        <v>45284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>Heilig Abend</v>
      </c>
    </row>
    <row r="62" spans="1:8" ht="31.5">
      <c r="A62" s="32">
        <f>A59+1</f>
        <v>52</v>
      </c>
      <c r="B62" s="39">
        <f>H59+1</f>
        <v>45285</v>
      </c>
      <c r="C62" s="39">
        <f t="shared" ref="C62:H62" si="25">B62+1</f>
        <v>45286</v>
      </c>
      <c r="D62" s="39">
        <f t="shared" si="25"/>
        <v>45287</v>
      </c>
      <c r="E62" s="39">
        <f t="shared" si="25"/>
        <v>45288</v>
      </c>
      <c r="F62" s="39">
        <f t="shared" si="25"/>
        <v>45289</v>
      </c>
      <c r="G62" s="39">
        <f t="shared" si="25"/>
        <v>45290</v>
      </c>
      <c r="H62" s="39">
        <f t="shared" si="25"/>
        <v>45291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>1. Weihnachtsfeiertag</v>
      </c>
      <c r="C63" s="36" t="str">
        <f>IF(ISNA(VLOOKUP(C62,FT!$C$3:$J$21,$G$25+1,0)="x"),"",IF(VLOOKUP(C62,FT!$C$3:$J$21,$G$25+1,0)="x",VLOOKUP(C62,FT!$C$3:$J$21,8,0),""))</f>
        <v>2. Weihnachtsfeiertag</v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>Silvester</v>
      </c>
    </row>
    <row r="65" spans="1:8" ht="31.5">
      <c r="A65" s="32">
        <f>A62+1</f>
        <v>53</v>
      </c>
      <c r="B65" s="39">
        <f>H62+1</f>
        <v>45292</v>
      </c>
      <c r="C65" s="39">
        <f t="shared" ref="C65:H65" si="27">B65+1</f>
        <v>45293</v>
      </c>
      <c r="D65" s="39">
        <f t="shared" si="27"/>
        <v>45294</v>
      </c>
      <c r="E65" s="39">
        <f t="shared" si="27"/>
        <v>45295</v>
      </c>
      <c r="F65" s="39">
        <f t="shared" si="27"/>
        <v>45296</v>
      </c>
      <c r="G65" s="39">
        <f t="shared" si="27"/>
        <v>45297</v>
      </c>
      <c r="H65" s="39">
        <f t="shared" si="27"/>
        <v>45298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86</v>
      </c>
      <c r="C70" s="56"/>
      <c r="D70" s="26">
        <f>D47+1</f>
        <v>2024</v>
      </c>
      <c r="E70" s="27"/>
      <c r="F70" s="28">
        <f>DATEVALUE("01. "&amp;TEXT(B70,"##")&amp;" "&amp;TEXT(D70,"####"))</f>
        <v>45292</v>
      </c>
      <c r="G70" s="28">
        <f>WEEKDAY(F70,2)</f>
        <v>1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1</v>
      </c>
      <c r="B73" s="33">
        <f>IF(WEEKDAY($F$70,2)=1,$F$47,$F$70-($G$70-1))</f>
        <v>45261</v>
      </c>
      <c r="C73" s="39">
        <f>IF(WEEKDAY($F$70,2)=2,$F$70,IF(B73=$F$70,B73+1,$F$70-($G$70-2)))</f>
        <v>45293</v>
      </c>
      <c r="D73" s="39">
        <f>IF(WEEKDAY($F$70,2)=3,$F$70,IF(C73=$F$70,C73+1,$F$70-($G$70-3)))</f>
        <v>45294</v>
      </c>
      <c r="E73" s="39">
        <f>IF(WEEKDAY($F$70,2)=4,$F$70,IF(D73=$F$70,D73+1,$F$70-($G$70-4)))</f>
        <v>45295</v>
      </c>
      <c r="F73" s="39">
        <f>IF(WEEKDAY($F$70,2)=5,$F$70,IF(E73=$F$70,E73+1,$F$70-($G$70-5)))</f>
        <v>45296</v>
      </c>
      <c r="G73" s="39">
        <f>IF(WEEKDAY($F$70,2)=6,$F$70,IF(F73=$F$70,F73+1,$F$70-($G$70-6)))</f>
        <v>45297</v>
      </c>
      <c r="H73" s="39">
        <f>IF(WEEKDAY($F$70,2)=7,$F$70,IF(G73=$F$70,G73+1,$F$70-($G$70-7)))</f>
        <v>45298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2</v>
      </c>
      <c r="B76" s="39">
        <f>H73+1</f>
        <v>45299</v>
      </c>
      <c r="C76" s="39">
        <f t="shared" ref="C76:H76" si="30">B76+1</f>
        <v>45300</v>
      </c>
      <c r="D76" s="39">
        <f t="shared" si="30"/>
        <v>45301</v>
      </c>
      <c r="E76" s="39">
        <f t="shared" si="30"/>
        <v>45302</v>
      </c>
      <c r="F76" s="39">
        <f t="shared" si="30"/>
        <v>45303</v>
      </c>
      <c r="G76" s="39">
        <f t="shared" si="30"/>
        <v>45304</v>
      </c>
      <c r="H76" s="39">
        <f t="shared" si="30"/>
        <v>45305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3</v>
      </c>
      <c r="B79" s="39">
        <f>H76+1</f>
        <v>45306</v>
      </c>
      <c r="C79" s="39">
        <f t="shared" ref="C79:H79" si="32">B79+1</f>
        <v>45307</v>
      </c>
      <c r="D79" s="39">
        <f t="shared" si="32"/>
        <v>45308</v>
      </c>
      <c r="E79" s="39">
        <f t="shared" si="32"/>
        <v>45309</v>
      </c>
      <c r="F79" s="39">
        <f t="shared" si="32"/>
        <v>45310</v>
      </c>
      <c r="G79" s="39">
        <f t="shared" si="32"/>
        <v>45311</v>
      </c>
      <c r="H79" s="39">
        <f t="shared" si="32"/>
        <v>45312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4</v>
      </c>
      <c r="B82" s="39">
        <f>H79+1</f>
        <v>45313</v>
      </c>
      <c r="C82" s="39">
        <f t="shared" ref="C82:H82" si="34">B82+1</f>
        <v>45314</v>
      </c>
      <c r="D82" s="39">
        <f t="shared" si="34"/>
        <v>45315</v>
      </c>
      <c r="E82" s="39">
        <f t="shared" si="34"/>
        <v>45316</v>
      </c>
      <c r="F82" s="39">
        <f t="shared" si="34"/>
        <v>45317</v>
      </c>
      <c r="G82" s="39">
        <f t="shared" si="34"/>
        <v>45318</v>
      </c>
      <c r="H82" s="39">
        <f t="shared" si="34"/>
        <v>45319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5</v>
      </c>
      <c r="B85" s="39">
        <f>H82+1</f>
        <v>45320</v>
      </c>
      <c r="C85" s="39">
        <f t="shared" ref="C85:H85" si="36">B85+1</f>
        <v>45321</v>
      </c>
      <c r="D85" s="39">
        <f t="shared" si="36"/>
        <v>45322</v>
      </c>
      <c r="E85" s="39">
        <f t="shared" si="36"/>
        <v>45323</v>
      </c>
      <c r="F85" s="39">
        <f t="shared" si="36"/>
        <v>45324</v>
      </c>
      <c r="G85" s="39">
        <f t="shared" si="36"/>
        <v>45325</v>
      </c>
      <c r="H85" s="39">
        <f t="shared" si="36"/>
        <v>45326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6</v>
      </c>
      <c r="B88" s="39">
        <f>H85+1</f>
        <v>45327</v>
      </c>
      <c r="C88" s="39">
        <f t="shared" ref="C88:H88" si="38">B88+1</f>
        <v>45328</v>
      </c>
      <c r="D88" s="39">
        <f t="shared" si="38"/>
        <v>45329</v>
      </c>
      <c r="E88" s="39">
        <f t="shared" si="38"/>
        <v>45330</v>
      </c>
      <c r="F88" s="39">
        <f t="shared" si="38"/>
        <v>45331</v>
      </c>
      <c r="G88" s="39">
        <f t="shared" si="38"/>
        <v>45332</v>
      </c>
      <c r="H88" s="39">
        <f t="shared" si="38"/>
        <v>45333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t9Etku4epGIuvAr1YrTw+OuZ9I60kiTgIGM11ZWFOo7OKGFWbeeVtXnlwChKoF9HD3ac/lnHZ/Kr84PiFIURHQ==" saltValue="JrFE0yFBp+gxhsFiAdZGYg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39" priority="20">
      <formula>AND(MONTH($F$24)=MONTH(B27),WEEKDAY(B27,2)=7)</formula>
    </cfRule>
  </conditionalFormatting>
  <conditionalFormatting sqref="B27:H27 B30:H30 B33:H33 B36:H36 B39:H39 B42:H42">
    <cfRule type="expression" dxfId="38" priority="19">
      <formula>AND(MONTH($F$24)=MONTH(B27),WEEKDAY(B27,2)=6)</formula>
    </cfRule>
  </conditionalFormatting>
  <conditionalFormatting sqref="B27:H27 B30:H30 B33:H33 B36:H36 B39:H39 B42:H42">
    <cfRule type="expression" dxfId="37" priority="18">
      <formula>MONTH($F$24)&lt;&gt;MONTH(B27)</formula>
    </cfRule>
  </conditionalFormatting>
  <conditionalFormatting sqref="E24">
    <cfRule type="expression" dxfId="35" priority="16">
      <formula>$E$24&lt;&gt;""</formula>
    </cfRule>
  </conditionalFormatting>
  <conditionalFormatting sqref="B53:H53 B56:H56 B59:H59 B62:H62 B65:H65 B50:H50">
    <cfRule type="expression" dxfId="34" priority="15">
      <formula>AND(MONTH($F$47)=MONTH(B50),WEEKDAY(B50,2)=7)</formula>
    </cfRule>
  </conditionalFormatting>
  <conditionalFormatting sqref="B53:H53 B56:H56 B59:H59 B62:H62 B65:H65 B50:H50">
    <cfRule type="expression" dxfId="33" priority="14">
      <formula>AND(MONTH($F$47)=MONTH(B50),WEEKDAY(B50,2)=6)</formula>
    </cfRule>
  </conditionalFormatting>
  <conditionalFormatting sqref="B53:H53 B56:H56 B59:H59 B62:H62 B65:H65 B50:H50">
    <cfRule type="expression" dxfId="32" priority="13">
      <formula>MONTH($F$47)&lt;&gt;MONTH(B50)</formula>
    </cfRule>
  </conditionalFormatting>
  <conditionalFormatting sqref="E47">
    <cfRule type="expression" dxfId="30" priority="11">
      <formula>$E$24&lt;&gt;""</formula>
    </cfRule>
  </conditionalFormatting>
  <conditionalFormatting sqref="B76:H76 B79:H79 B82:H82 B85:H85 B88:H88 B73:H73">
    <cfRule type="expression" dxfId="29" priority="10">
      <formula>AND(MONTH($F$70)=MONTH(B73),WEEKDAY(B73,2)=7)</formula>
    </cfRule>
  </conditionalFormatting>
  <conditionalFormatting sqref="B76:H76 B79:H79 B82:H82 B85:H85 B88:H88 B73:H73">
    <cfRule type="expression" dxfId="28" priority="9">
      <formula>AND(MONTH($F$70)=MONTH(B73),WEEKDAY(B73,2)=6)</formula>
    </cfRule>
  </conditionalFormatting>
  <conditionalFormatting sqref="B76:H76 B79:H79 B82:H82 B85:H85 B88:H88 B73:H73">
    <cfRule type="expression" dxfId="27" priority="8">
      <formula>MONTH($F$70)&lt;&gt;MONTH(B73)</formula>
    </cfRule>
  </conditionalFormatting>
  <conditionalFormatting sqref="E70">
    <cfRule type="expression" dxfId="25" priority="6">
      <formula>$E$24&lt;&gt;""</formula>
    </cfRule>
  </conditionalFormatting>
  <conditionalFormatting sqref="B7:H7 B10:H10 B13:H13 B16:H16 B19:H19 B4:H4">
    <cfRule type="expression" dxfId="24" priority="5">
      <formula>AND(MONTH($F$1)=MONTH(B4),WEEKDAY(B4,2)=7)</formula>
    </cfRule>
  </conditionalFormatting>
  <conditionalFormatting sqref="B7:H7 B10:H10 B13:H13 B16:H16 B19:H19 B4:H4">
    <cfRule type="expression" dxfId="23" priority="4">
      <formula>AND(MONTH($F$1)=MONTH(B4),WEEKDAY(B4,2)=6)</formula>
    </cfRule>
  </conditionalFormatting>
  <conditionalFormatting sqref="B7:H7 B10:H10 B13:H13 B16:H16 B19:H19 B4:H4">
    <cfRule type="expression" dxfId="22" priority="3">
      <formula>MONTH($F$1)&lt;&gt;MONTH(B4)</formula>
    </cfRule>
  </conditionalFormatting>
  <conditionalFormatting sqref="E1">
    <cfRule type="expression" dxfId="2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91009E-00ED-4EF6-B16C-0052008E00EE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1D00C2-008A-427D-BAC2-0056000900CA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6C00ED-0078-47BC-A3DC-00D800B00071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7000B7-00DE-43F7-B895-00BB00D100B5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90"/>
  <sheetViews>
    <sheetView tabSelected="1" workbookViewId="0">
      <selection activeCell="B1" sqref="B1:C1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96</v>
      </c>
      <c r="C1" s="56"/>
      <c r="D1" s="26">
        <f>Januar!D24</f>
        <v>2023</v>
      </c>
      <c r="E1" s="27"/>
      <c r="F1" s="28">
        <f>DATEVALUE("01. "&amp;TEXT(B1,"##")&amp;" "&amp;TEXT(D1,"####"))</f>
        <v>45231</v>
      </c>
      <c r="G1" s="28">
        <f>WEEKDAY(F1,2)</f>
        <v>3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44</v>
      </c>
      <c r="B4" s="33">
        <f>IF(WEEKDAY($F$1,2)=2,$F$1,$F$1-($G$1-2))</f>
        <v>45230</v>
      </c>
      <c r="C4" s="33">
        <f>IF(WEEKDAY($F$1,2)=1,$F$1,$F$1-($G$1-1))</f>
        <v>45229</v>
      </c>
      <c r="D4" s="33">
        <f>IF(WEEKDAY($F$1,2)=3,$F$1,$F$1-($G$1-3))</f>
        <v>45231</v>
      </c>
      <c r="E4" s="33">
        <f>IF(WEEKDAY($F$1,2)=4,$F$1,$F$1-($G$1-4))</f>
        <v>45232</v>
      </c>
      <c r="F4" s="33">
        <f>IF(WEEKDAY($F$1,2)=5,$F$1,$F$1-($G$1-5))</f>
        <v>45233</v>
      </c>
      <c r="G4" s="33">
        <f>IF(WEEKDAY($F$1,2)=6,$F$1,$F$1-($G$1-6))</f>
        <v>45234</v>
      </c>
      <c r="H4" s="33">
        <f>IF(WEEKDAY($F$1,2)=7,$F$1,$F$1-($G$1-7))</f>
        <v>45235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>Reformationstag</v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>Halloween</v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45</v>
      </c>
      <c r="B7" s="39">
        <f>H4+1</f>
        <v>45236</v>
      </c>
      <c r="C7" s="39">
        <f t="shared" ref="C7:H7" si="1">B7+1</f>
        <v>45237</v>
      </c>
      <c r="D7" s="39">
        <f t="shared" si="1"/>
        <v>45238</v>
      </c>
      <c r="E7" s="39">
        <f t="shared" si="1"/>
        <v>45239</v>
      </c>
      <c r="F7" s="39">
        <f t="shared" si="1"/>
        <v>45240</v>
      </c>
      <c r="G7" s="39">
        <f t="shared" si="1"/>
        <v>45241</v>
      </c>
      <c r="H7" s="39">
        <f t="shared" si="1"/>
        <v>45242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>St. Martin</v>
      </c>
      <c r="H9" s="38" t="str">
        <f t="shared" si="2"/>
        <v/>
      </c>
    </row>
    <row r="10" spans="1:8" ht="31.5">
      <c r="A10" s="32">
        <f>A7+1</f>
        <v>46</v>
      </c>
      <c r="B10" s="39">
        <f>H7+1</f>
        <v>45243</v>
      </c>
      <c r="C10" s="39">
        <f t="shared" ref="C10:H10" si="3">B10+1</f>
        <v>45244</v>
      </c>
      <c r="D10" s="39">
        <f t="shared" si="3"/>
        <v>45245</v>
      </c>
      <c r="E10" s="39">
        <f t="shared" si="3"/>
        <v>45246</v>
      </c>
      <c r="F10" s="39">
        <f t="shared" si="3"/>
        <v>45247</v>
      </c>
      <c r="G10" s="39">
        <f t="shared" si="3"/>
        <v>45248</v>
      </c>
      <c r="H10" s="39">
        <f t="shared" si="3"/>
        <v>45249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47</v>
      </c>
      <c r="B13" s="39">
        <f>H10+1</f>
        <v>45250</v>
      </c>
      <c r="C13" s="39">
        <f t="shared" ref="C13:H13" si="5">B13+1</f>
        <v>45251</v>
      </c>
      <c r="D13" s="39">
        <f t="shared" si="5"/>
        <v>45252</v>
      </c>
      <c r="E13" s="39">
        <f t="shared" si="5"/>
        <v>45253</v>
      </c>
      <c r="F13" s="39">
        <f t="shared" si="5"/>
        <v>45254</v>
      </c>
      <c r="G13" s="39">
        <f t="shared" si="5"/>
        <v>45255</v>
      </c>
      <c r="H13" s="39">
        <f t="shared" si="5"/>
        <v>45256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>Buß- und Bettag</v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>Totensonntag</v>
      </c>
    </row>
    <row r="16" spans="1:8" ht="31.5">
      <c r="A16" s="32">
        <f>A13+1</f>
        <v>48</v>
      </c>
      <c r="B16" s="39">
        <f>H13+1</f>
        <v>45257</v>
      </c>
      <c r="C16" s="39">
        <f t="shared" ref="C16:H16" si="7">B16+1</f>
        <v>45258</v>
      </c>
      <c r="D16" s="39">
        <f t="shared" si="7"/>
        <v>45259</v>
      </c>
      <c r="E16" s="39">
        <f t="shared" si="7"/>
        <v>45260</v>
      </c>
      <c r="F16" s="39">
        <f t="shared" si="7"/>
        <v>45261</v>
      </c>
      <c r="G16" s="39">
        <f t="shared" si="7"/>
        <v>45262</v>
      </c>
      <c r="H16" s="39">
        <f t="shared" si="7"/>
        <v>45263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>1. Advent</v>
      </c>
    </row>
    <row r="19" spans="1:8" ht="31.5">
      <c r="A19" s="32">
        <f>A16+1</f>
        <v>49</v>
      </c>
      <c r="B19" s="39">
        <f>H16+1</f>
        <v>45264</v>
      </c>
      <c r="C19" s="39">
        <f t="shared" ref="C19:H19" si="9">B19+1</f>
        <v>45265</v>
      </c>
      <c r="D19" s="39">
        <f t="shared" si="9"/>
        <v>45266</v>
      </c>
      <c r="E19" s="39">
        <f t="shared" si="9"/>
        <v>45267</v>
      </c>
      <c r="F19" s="39">
        <f t="shared" si="9"/>
        <v>45268</v>
      </c>
      <c r="G19" s="39">
        <f t="shared" si="9"/>
        <v>45269</v>
      </c>
      <c r="H19" s="39">
        <f t="shared" si="9"/>
        <v>45270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>Nikolaustag</v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>2. Advent</v>
      </c>
    </row>
    <row r="24" spans="1:8" ht="31.5">
      <c r="A24" s="40"/>
      <c r="B24" s="58" t="s">
        <v>77</v>
      </c>
      <c r="C24" s="58"/>
      <c r="D24" s="41">
        <f>D1</f>
        <v>2023</v>
      </c>
      <c r="E24" s="43"/>
      <c r="F24" s="44">
        <f>DATEVALUE("01. "&amp;TEXT(B24,"##")&amp;" "&amp;TEXT(D24,"####"))</f>
        <v>45261</v>
      </c>
      <c r="G24" s="44">
        <f>WEEKDAY(F24,2)</f>
        <v>5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48</v>
      </c>
      <c r="B27" s="50">
        <f>IF(WEEKDAY($F$24,2)=1,$F$24,$F$24-($G$24-1))</f>
        <v>45257</v>
      </c>
      <c r="C27" s="51">
        <f>IF(WEEKDAY($F$24,2)=2,$F$24,IF(B27=$F$24,B27+1,$F$24-($G$24-2)))</f>
        <v>45258</v>
      </c>
      <c r="D27" s="51">
        <f>IF(WEEKDAY($F$24,2)=3,$F$24,IF(C27=$F$24,C27+1,$F$24-($G$24-3)))</f>
        <v>45259</v>
      </c>
      <c r="E27" s="51">
        <f>IF(WEEKDAY($F$24,2)=4,$F$24,IF(D27=$F$24,D27+1,$F$24-($G$24-4)))</f>
        <v>45260</v>
      </c>
      <c r="F27" s="51">
        <f>IF(WEEKDAY($F$24,2)=5,$F$24,IF(E27=$F$24,E27+1,$F$24-($G$24-5)))</f>
        <v>45261</v>
      </c>
      <c r="G27" s="51">
        <f>IF(WEEKDAY($F$24,2)=6,$F$24,IF(F27=$F$24,F27+1,$F$24-($G$24-6)))</f>
        <v>45262</v>
      </c>
      <c r="H27" s="51">
        <f>IF(WEEKDAY($F$24,2)=7,$F$24,G27+1)</f>
        <v>45263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>1. Advent</v>
      </c>
    </row>
    <row r="30" spans="1:8" s="48" customFormat="1" ht="27.95" customHeight="1">
      <c r="A30" s="49">
        <f>IF(A27=52,1,A27+1)</f>
        <v>49</v>
      </c>
      <c r="B30" s="51">
        <f>H27+1</f>
        <v>45264</v>
      </c>
      <c r="C30" s="51">
        <f t="shared" ref="C30:H42" si="12">B30+1</f>
        <v>45265</v>
      </c>
      <c r="D30" s="51">
        <f t="shared" si="12"/>
        <v>45266</v>
      </c>
      <c r="E30" s="51">
        <f t="shared" si="12"/>
        <v>45267</v>
      </c>
      <c r="F30" s="51">
        <f t="shared" si="12"/>
        <v>45268</v>
      </c>
      <c r="G30" s="51">
        <f t="shared" si="12"/>
        <v>45269</v>
      </c>
      <c r="H30" s="51">
        <f t="shared" si="12"/>
        <v>45270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>Nikolaustag</v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>2. Advent</v>
      </c>
    </row>
    <row r="33" spans="1:8" s="48" customFormat="1" ht="27.95" customHeight="1">
      <c r="A33" s="49">
        <f>A30+1</f>
        <v>50</v>
      </c>
      <c r="B33" s="51">
        <f>H30+1</f>
        <v>45271</v>
      </c>
      <c r="C33" s="51">
        <f t="shared" si="12"/>
        <v>45272</v>
      </c>
      <c r="D33" s="51">
        <f t="shared" si="12"/>
        <v>45273</v>
      </c>
      <c r="E33" s="51">
        <f t="shared" si="12"/>
        <v>45274</v>
      </c>
      <c r="F33" s="51">
        <f t="shared" si="12"/>
        <v>45275</v>
      </c>
      <c r="G33" s="51">
        <f t="shared" si="12"/>
        <v>45276</v>
      </c>
      <c r="H33" s="51">
        <f t="shared" si="12"/>
        <v>45277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>3. Advent</v>
      </c>
    </row>
    <row r="36" spans="1:8" s="48" customFormat="1" ht="27.95" customHeight="1">
      <c r="A36" s="49">
        <f>A33+1</f>
        <v>51</v>
      </c>
      <c r="B36" s="51">
        <f>H33+1</f>
        <v>45278</v>
      </c>
      <c r="C36" s="51">
        <f t="shared" si="12"/>
        <v>45279</v>
      </c>
      <c r="D36" s="51">
        <f t="shared" si="12"/>
        <v>45280</v>
      </c>
      <c r="E36" s="51">
        <f t="shared" si="12"/>
        <v>45281</v>
      </c>
      <c r="F36" s="51">
        <f t="shared" si="12"/>
        <v>45282</v>
      </c>
      <c r="G36" s="51">
        <f t="shared" si="12"/>
        <v>45283</v>
      </c>
      <c r="H36" s="51">
        <f t="shared" si="12"/>
        <v>45284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>Heilig Abend</v>
      </c>
    </row>
    <row r="39" spans="1:8" s="48" customFormat="1" ht="27.95" customHeight="1">
      <c r="A39" s="49">
        <f>A36+1</f>
        <v>52</v>
      </c>
      <c r="B39" s="51">
        <f>H36+1</f>
        <v>45285</v>
      </c>
      <c r="C39" s="51">
        <f t="shared" si="12"/>
        <v>45286</v>
      </c>
      <c r="D39" s="51">
        <f t="shared" si="12"/>
        <v>45287</v>
      </c>
      <c r="E39" s="51">
        <f t="shared" si="12"/>
        <v>45288</v>
      </c>
      <c r="F39" s="51">
        <f t="shared" si="12"/>
        <v>45289</v>
      </c>
      <c r="G39" s="51">
        <f t="shared" si="12"/>
        <v>45290</v>
      </c>
      <c r="H39" s="51">
        <f t="shared" si="12"/>
        <v>45291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>1. Weihnachtsfeiertag</v>
      </c>
      <c r="C40" s="53" t="str">
        <f>IF(ISNA(VLOOKUP(C39,FT!$C$3:$J$21,$G$25+1,0)="x"),"",IF(VLOOKUP(C39,FT!$C$3:$J$21,$G$25+1,0)="x",VLOOKUP(C39,FT!$C$3:$J$21,8,0),""))</f>
        <v>2. Weihnachtsfeiertag</v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>Silvester</v>
      </c>
    </row>
    <row r="42" spans="1:8" s="48" customFormat="1" ht="27.95" customHeight="1">
      <c r="A42" s="49">
        <f>A39+1</f>
        <v>53</v>
      </c>
      <c r="B42" s="51">
        <f>H39+1</f>
        <v>45292</v>
      </c>
      <c r="C42" s="51">
        <f t="shared" si="12"/>
        <v>45293</v>
      </c>
      <c r="D42" s="51">
        <f t="shared" si="12"/>
        <v>45294</v>
      </c>
      <c r="E42" s="51">
        <f t="shared" si="12"/>
        <v>45295</v>
      </c>
      <c r="F42" s="51">
        <f t="shared" si="12"/>
        <v>45296</v>
      </c>
      <c r="G42" s="51">
        <f t="shared" si="12"/>
        <v>45297</v>
      </c>
      <c r="H42" s="51">
        <f t="shared" si="12"/>
        <v>45298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86</v>
      </c>
      <c r="C47" s="56"/>
      <c r="D47" s="26">
        <f>D24+1</f>
        <v>2024</v>
      </c>
      <c r="E47" s="27"/>
      <c r="F47" s="28">
        <f>DATEVALUE("01. "&amp;TEXT(B47,"##")&amp;" "&amp;TEXT(D47,"####"))</f>
        <v>45292</v>
      </c>
      <c r="G47" s="28">
        <f>WEEKDAY(F47,2)</f>
        <v>1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1</v>
      </c>
      <c r="B50" s="33">
        <f>IF(WEEKDAY($F$47,2)=1,$F$47,$F$47-($G$47-1))</f>
        <v>45292</v>
      </c>
      <c r="C50" s="39">
        <f>IF(WEEKDAY($F$47,2)=2,$F$47,IF(B50=$F$47,B50+1,$F$47-($G$47-2)))</f>
        <v>45293</v>
      </c>
      <c r="D50" s="39">
        <f>IF(WEEKDAY($F$47,2)=3,$F$47,IF(C50=$F$47,C50+1,$F$47-($G$47-3)))</f>
        <v>45294</v>
      </c>
      <c r="E50" s="39">
        <f>IF(WEEKDAY($F$47,2)=4,$F$47,IF(D50=$F$47,D50+1,$F$47-($G$47-4)))</f>
        <v>45295</v>
      </c>
      <c r="F50" s="39">
        <f>IF(WEEKDAY($F$47,2)=5,$F$47,IF(E50=$F$47,E50+1,$F$47-($G$47-5)))</f>
        <v>45296</v>
      </c>
      <c r="G50" s="39">
        <f>IF(WEEKDAY($F$47,2)=6,$F$47,IF(F50=$F$47,F50+1,$F$47-($G$47-6)))</f>
        <v>45297</v>
      </c>
      <c r="H50" s="39">
        <f>IF(WEEKDAY($F$47,2)=7,$F$47,IF(G50=$F$47,G50+1,$F$47-($G$47-7)))</f>
        <v>45298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2</v>
      </c>
      <c r="B53" s="39">
        <f>H50+1</f>
        <v>45299</v>
      </c>
      <c r="C53" s="39">
        <f t="shared" ref="C53:H53" si="19">B53+1</f>
        <v>45300</v>
      </c>
      <c r="D53" s="39">
        <f t="shared" si="19"/>
        <v>45301</v>
      </c>
      <c r="E53" s="39">
        <f t="shared" si="19"/>
        <v>45302</v>
      </c>
      <c r="F53" s="39">
        <f t="shared" si="19"/>
        <v>45303</v>
      </c>
      <c r="G53" s="39">
        <f t="shared" si="19"/>
        <v>45304</v>
      </c>
      <c r="H53" s="39">
        <f t="shared" si="19"/>
        <v>45305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3</v>
      </c>
      <c r="B56" s="39">
        <f>H53+1</f>
        <v>45306</v>
      </c>
      <c r="C56" s="39">
        <f t="shared" ref="C56:H56" si="21">B56+1</f>
        <v>45307</v>
      </c>
      <c r="D56" s="39">
        <f t="shared" si="21"/>
        <v>45308</v>
      </c>
      <c r="E56" s="39">
        <f t="shared" si="21"/>
        <v>45309</v>
      </c>
      <c r="F56" s="39">
        <f t="shared" si="21"/>
        <v>45310</v>
      </c>
      <c r="G56" s="39">
        <f t="shared" si="21"/>
        <v>45311</v>
      </c>
      <c r="H56" s="39">
        <f t="shared" si="21"/>
        <v>45312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4</v>
      </c>
      <c r="B59" s="39">
        <f>H56+1</f>
        <v>45313</v>
      </c>
      <c r="C59" s="39">
        <f t="shared" ref="C59:H59" si="23">B59+1</f>
        <v>45314</v>
      </c>
      <c r="D59" s="39">
        <f t="shared" si="23"/>
        <v>45315</v>
      </c>
      <c r="E59" s="39">
        <f t="shared" si="23"/>
        <v>45316</v>
      </c>
      <c r="F59" s="39">
        <f t="shared" si="23"/>
        <v>45317</v>
      </c>
      <c r="G59" s="39">
        <f t="shared" si="23"/>
        <v>45318</v>
      </c>
      <c r="H59" s="39">
        <f t="shared" si="23"/>
        <v>45319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5</v>
      </c>
      <c r="B62" s="39">
        <f>H59+1</f>
        <v>45320</v>
      </c>
      <c r="C62" s="39">
        <f t="shared" ref="C62:H62" si="25">B62+1</f>
        <v>45321</v>
      </c>
      <c r="D62" s="39">
        <f t="shared" si="25"/>
        <v>45322</v>
      </c>
      <c r="E62" s="39">
        <f t="shared" si="25"/>
        <v>45323</v>
      </c>
      <c r="F62" s="39">
        <f t="shared" si="25"/>
        <v>45324</v>
      </c>
      <c r="G62" s="39">
        <f t="shared" si="25"/>
        <v>45325</v>
      </c>
      <c r="H62" s="39">
        <f t="shared" si="25"/>
        <v>45326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6</v>
      </c>
      <c r="B65" s="39">
        <f>H62+1</f>
        <v>45327</v>
      </c>
      <c r="C65" s="39">
        <f t="shared" ref="C65:H65" si="27">B65+1</f>
        <v>45328</v>
      </c>
      <c r="D65" s="39">
        <f t="shared" si="27"/>
        <v>45329</v>
      </c>
      <c r="E65" s="39">
        <f t="shared" si="27"/>
        <v>45330</v>
      </c>
      <c r="F65" s="39">
        <f t="shared" si="27"/>
        <v>45331</v>
      </c>
      <c r="G65" s="39">
        <f t="shared" si="27"/>
        <v>45332</v>
      </c>
      <c r="H65" s="39">
        <f t="shared" si="27"/>
        <v>45333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87</v>
      </c>
      <c r="C70" s="56"/>
      <c r="D70" s="26">
        <f>D47</f>
        <v>2024</v>
      </c>
      <c r="E70" s="27"/>
      <c r="F70" s="28">
        <f>DATEVALUE("01. "&amp;TEXT(B70,"##")&amp;" "&amp;TEXT(D70,"####"))</f>
        <v>45323</v>
      </c>
      <c r="G70" s="28">
        <f>WEEKDAY(F70,2)</f>
        <v>4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5</v>
      </c>
      <c r="B73" s="33">
        <f>IF(WEEKDAY($F$70,2)=1,$F$47,$F$70-($G$70-1))</f>
        <v>45320</v>
      </c>
      <c r="C73" s="39">
        <f>IF(WEEKDAY($F$70,2)=2,$F$70,IF(B73=$F$70,B73+1,$F$70-($G$70-2)))</f>
        <v>45321</v>
      </c>
      <c r="D73" s="39">
        <f>IF(WEEKDAY($F$70,2)=3,$F$70,IF(C73=$F$70,C73+1,$F$70-($G$70-3)))</f>
        <v>45322</v>
      </c>
      <c r="E73" s="39">
        <f>IF(WEEKDAY($F$70,2)=4,$F$70,IF(D73=$F$70,D73+1,$F$70-($G$70-4)))</f>
        <v>45323</v>
      </c>
      <c r="F73" s="39">
        <f>IF(WEEKDAY($F$70,2)=5,$F$70,IF(E73=$F$70,E73+1,$F$70-($G$70-5)))</f>
        <v>45324</v>
      </c>
      <c r="G73" s="39">
        <f>IF(WEEKDAY($F$70,2)=6,$F$70,IF(F73=$F$70,F73+1,$F$70-($G$70-6)))</f>
        <v>45325</v>
      </c>
      <c r="H73" s="39">
        <f>IF(WEEKDAY($F$70,2)=7,$F$70,IF(G73=$F$70,G73+1,$F$70-($G$70-7)))</f>
        <v>45326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6</v>
      </c>
      <c r="B76" s="39">
        <f>H73+1</f>
        <v>45327</v>
      </c>
      <c r="C76" s="39">
        <f t="shared" ref="C76:H76" si="30">B76+1</f>
        <v>45328</v>
      </c>
      <c r="D76" s="39">
        <f t="shared" si="30"/>
        <v>45329</v>
      </c>
      <c r="E76" s="39">
        <f t="shared" si="30"/>
        <v>45330</v>
      </c>
      <c r="F76" s="39">
        <f t="shared" si="30"/>
        <v>45331</v>
      </c>
      <c r="G76" s="39">
        <f t="shared" si="30"/>
        <v>45332</v>
      </c>
      <c r="H76" s="39">
        <f t="shared" si="30"/>
        <v>45333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7</v>
      </c>
      <c r="B79" s="39">
        <f>H76+1</f>
        <v>45334</v>
      </c>
      <c r="C79" s="39">
        <f t="shared" ref="C79:H79" si="32">B79+1</f>
        <v>45335</v>
      </c>
      <c r="D79" s="39">
        <f t="shared" si="32"/>
        <v>45336</v>
      </c>
      <c r="E79" s="39">
        <f t="shared" si="32"/>
        <v>45337</v>
      </c>
      <c r="F79" s="39">
        <f t="shared" si="32"/>
        <v>45338</v>
      </c>
      <c r="G79" s="39">
        <f t="shared" si="32"/>
        <v>45339</v>
      </c>
      <c r="H79" s="39">
        <f t="shared" si="32"/>
        <v>45340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8</v>
      </c>
      <c r="B82" s="39">
        <f>H79+1</f>
        <v>45341</v>
      </c>
      <c r="C82" s="39">
        <f t="shared" ref="C82:H82" si="34">B82+1</f>
        <v>45342</v>
      </c>
      <c r="D82" s="39">
        <f t="shared" si="34"/>
        <v>45343</v>
      </c>
      <c r="E82" s="39">
        <f t="shared" si="34"/>
        <v>45344</v>
      </c>
      <c r="F82" s="39">
        <f t="shared" si="34"/>
        <v>45345</v>
      </c>
      <c r="G82" s="39">
        <f t="shared" si="34"/>
        <v>45346</v>
      </c>
      <c r="H82" s="39">
        <f t="shared" si="34"/>
        <v>45347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9</v>
      </c>
      <c r="B85" s="39">
        <f>H82+1</f>
        <v>45348</v>
      </c>
      <c r="C85" s="39">
        <f t="shared" ref="C85:H85" si="36">B85+1</f>
        <v>45349</v>
      </c>
      <c r="D85" s="39">
        <f t="shared" si="36"/>
        <v>45350</v>
      </c>
      <c r="E85" s="39">
        <f t="shared" si="36"/>
        <v>45351</v>
      </c>
      <c r="F85" s="39">
        <f t="shared" si="36"/>
        <v>45352</v>
      </c>
      <c r="G85" s="39">
        <f t="shared" si="36"/>
        <v>45353</v>
      </c>
      <c r="H85" s="39">
        <f t="shared" si="36"/>
        <v>45354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10</v>
      </c>
      <c r="B88" s="39">
        <f>H85+1</f>
        <v>45355</v>
      </c>
      <c r="C88" s="39">
        <f t="shared" ref="C88:H88" si="38">B88+1</f>
        <v>45356</v>
      </c>
      <c r="D88" s="39">
        <f t="shared" si="38"/>
        <v>45357</v>
      </c>
      <c r="E88" s="39">
        <f t="shared" si="38"/>
        <v>45358</v>
      </c>
      <c r="F88" s="39">
        <f t="shared" si="38"/>
        <v>45359</v>
      </c>
      <c r="G88" s="39">
        <f t="shared" si="38"/>
        <v>45360</v>
      </c>
      <c r="H88" s="39">
        <f t="shared" si="38"/>
        <v>45361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uZ2NSEnNg8lGtYuU/ZOEw3bG5yY91cXF5RcmSrIxhqsR/XiapJ7Isj3e0nJjgMKo9+716vRJ2gJcPe32LMkSTw==" saltValue="jxY0gd4lI+Gbdr5nT5ey6g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9" priority="20">
      <formula>AND(MONTH($F$24)=MONTH(B27),WEEKDAY(B27,2)=7)</formula>
    </cfRule>
  </conditionalFormatting>
  <conditionalFormatting sqref="B27:H27 B30:H30 B33:H33 B36:H36 B39:H39 B42:H42">
    <cfRule type="expression" dxfId="18" priority="19">
      <formula>AND(MONTH($F$24)=MONTH(B27),WEEKDAY(B27,2)=6)</formula>
    </cfRule>
  </conditionalFormatting>
  <conditionalFormatting sqref="B27:H27 B30:H30 B33:H33 B36:H36 B39:H39 B42:H42">
    <cfRule type="expression" dxfId="17" priority="18">
      <formula>MONTH($F$24)&lt;&gt;MONTH(B27)</formula>
    </cfRule>
  </conditionalFormatting>
  <conditionalFormatting sqref="E24">
    <cfRule type="expression" dxfId="15" priority="16">
      <formula>$E$24&lt;&gt;""</formula>
    </cfRule>
  </conditionalFormatting>
  <conditionalFormatting sqref="B53:H53 B56:H56 B59:H59 B62:H62 B65:H65 B50:H50">
    <cfRule type="expression" dxfId="14" priority="15">
      <formula>AND(MONTH($F$47)=MONTH(B50),WEEKDAY(B50,2)=7)</formula>
    </cfRule>
  </conditionalFormatting>
  <conditionalFormatting sqref="B53:H53 B56:H56 B59:H59 B62:H62 B65:H65 B50:H50">
    <cfRule type="expression" dxfId="13" priority="14">
      <formula>AND(MONTH($F$47)=MONTH(B50),WEEKDAY(B50,2)=6)</formula>
    </cfRule>
  </conditionalFormatting>
  <conditionalFormatting sqref="B53:H53 B56:H56 B59:H59 B62:H62 B65:H65 B50:H50">
    <cfRule type="expression" dxfId="12" priority="13">
      <formula>MONTH($F$47)&lt;&gt;MONTH(B50)</formula>
    </cfRule>
  </conditionalFormatting>
  <conditionalFormatting sqref="E47">
    <cfRule type="expression" dxfId="10" priority="11">
      <formula>$E$24&lt;&gt;""</formula>
    </cfRule>
  </conditionalFormatting>
  <conditionalFormatting sqref="B76:H76 B79:H79 B82:H82 B85:H85 B88:H88 B73:H73">
    <cfRule type="expression" dxfId="9" priority="10">
      <formula>AND(MONTH($F$70)=MONTH(B73),WEEKDAY(B73,2)=7)</formula>
    </cfRule>
  </conditionalFormatting>
  <conditionalFormatting sqref="B76:H76 B79:H79 B82:H82 B85:H85 B88:H88 B73:H73">
    <cfRule type="expression" dxfId="8" priority="9">
      <formula>AND(MONTH($F$70)=MONTH(B73),WEEKDAY(B73,2)=6)</formula>
    </cfRule>
  </conditionalFormatting>
  <conditionalFormatting sqref="B76:H76 B79:H79 B82:H82 B85:H85 B88:H88 B73:H73">
    <cfRule type="expression" dxfId="7" priority="8">
      <formula>MONTH($F$70)&lt;&gt;MONTH(B73)</formula>
    </cfRule>
  </conditionalFormatting>
  <conditionalFormatting sqref="E70">
    <cfRule type="expression" dxfId="5" priority="6">
      <formula>$E$24&lt;&gt;""</formula>
    </cfRule>
  </conditionalFormatting>
  <conditionalFormatting sqref="B7:H7 B10:H10 B13:H13 B16:H16 B19:H19 B4:H4">
    <cfRule type="expression" dxfId="4" priority="5">
      <formula>AND(MONTH($F$1)=MONTH(B4),WEEKDAY(B4,2)=7)</formula>
    </cfRule>
  </conditionalFormatting>
  <conditionalFormatting sqref="B7:H7 B10:H10 B13:H13 B16:H16 B19:H19 B4:H4">
    <cfRule type="expression" dxfId="3" priority="4">
      <formula>AND(MONTH($F$1)=MONTH(B4),WEEKDAY(B4,2)=6)</formula>
    </cfRule>
  </conditionalFormatting>
  <conditionalFormatting sqref="B7:H7 B10:H10 B13:H13 B16:H16 B19:H19 B4:H4">
    <cfRule type="expression" dxfId="2" priority="3">
      <formula>MONTH($F$1)&lt;&gt;MONTH(B4)</formula>
    </cfRule>
  </conditionalFormatting>
  <conditionalFormatting sqref="E1">
    <cfRule type="expression" dxfId="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B000B4-00B6-4551-9656-0087000700F6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F0004D-0057-4F19-A81B-00BD00790047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C4002C-00EA-4ADA-AFED-0084006300C7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0000EB-00C9-4D86-8940-001400080099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2"/>
  <sheetViews>
    <sheetView topLeftCell="A13" workbookViewId="0">
      <selection activeCell="A63" sqref="A63"/>
    </sheetView>
  </sheetViews>
  <sheetFormatPr baseColWidth="10" defaultColWidth="11.42578125" defaultRowHeight="12.75"/>
  <cols>
    <col min="1" max="2" width="6.5703125" customWidth="1"/>
    <col min="4" max="4" width="36.7109375" customWidth="1"/>
  </cols>
  <sheetData>
    <row r="1" spans="1:6" ht="18">
      <c r="A1" s="12" t="s">
        <v>40</v>
      </c>
      <c r="C1" s="12"/>
      <c r="D1" s="13">
        <f>YEAR(FT!C3)</f>
        <v>2023</v>
      </c>
      <c r="E1" s="12"/>
      <c r="F1" s="14" t="s">
        <v>41</v>
      </c>
    </row>
    <row r="2" spans="1:6">
      <c r="A2" s="15" t="s">
        <v>1</v>
      </c>
      <c r="B2" s="15" t="s">
        <v>2</v>
      </c>
      <c r="C2" s="15" t="s">
        <v>3</v>
      </c>
      <c r="D2" s="16" t="s">
        <v>42</v>
      </c>
    </row>
    <row r="3" spans="1:6">
      <c r="A3" s="17"/>
      <c r="B3" s="17"/>
      <c r="C3" s="18" t="str">
        <f t="shared" ref="C3:C47" si="0">IF(AND(A3&lt;&gt;0,B3&lt;&gt;0),DATE($D$1,B3,A3),"")</f>
        <v/>
      </c>
      <c r="D3" s="19"/>
      <c r="F3" t="s">
        <v>43</v>
      </c>
    </row>
    <row r="4" spans="1:6">
      <c r="A4" s="17">
        <v>7</v>
      </c>
      <c r="B4" s="17">
        <v>2</v>
      </c>
      <c r="C4" s="18">
        <f t="shared" si="0"/>
        <v>44964</v>
      </c>
      <c r="D4" s="20" t="s">
        <v>44</v>
      </c>
      <c r="F4" t="s">
        <v>45</v>
      </c>
    </row>
    <row r="5" spans="1:6">
      <c r="A5" s="17">
        <v>14</v>
      </c>
      <c r="B5" s="17">
        <v>2</v>
      </c>
      <c r="C5" s="18">
        <f t="shared" si="0"/>
        <v>44971</v>
      </c>
      <c r="D5" s="19" t="s">
        <v>46</v>
      </c>
      <c r="F5" t="s">
        <v>47</v>
      </c>
    </row>
    <row r="6" spans="1:6">
      <c r="A6" s="17">
        <v>18</v>
      </c>
      <c r="B6" s="17">
        <v>2</v>
      </c>
      <c r="C6" s="18">
        <f t="shared" si="0"/>
        <v>44975</v>
      </c>
      <c r="D6" s="19" t="s">
        <v>48</v>
      </c>
      <c r="F6" t="s">
        <v>49</v>
      </c>
    </row>
    <row r="7" spans="1:6">
      <c r="A7" s="17">
        <v>19</v>
      </c>
      <c r="B7" s="17">
        <v>2</v>
      </c>
      <c r="C7" s="18">
        <f t="shared" si="0"/>
        <v>44976</v>
      </c>
      <c r="D7" s="19" t="s">
        <v>50</v>
      </c>
      <c r="F7" t="s">
        <v>51</v>
      </c>
    </row>
    <row r="8" spans="1:6">
      <c r="A8" s="17">
        <v>20</v>
      </c>
      <c r="B8" s="17">
        <v>2</v>
      </c>
      <c r="C8" s="18">
        <f t="shared" si="0"/>
        <v>44977</v>
      </c>
      <c r="D8" s="19" t="s">
        <v>52</v>
      </c>
      <c r="F8" t="s">
        <v>53</v>
      </c>
    </row>
    <row r="9" spans="1:6">
      <c r="A9" s="17"/>
      <c r="B9" s="17"/>
      <c r="C9" s="18" t="str">
        <f t="shared" si="0"/>
        <v/>
      </c>
      <c r="D9" s="19"/>
      <c r="F9" t="s">
        <v>54</v>
      </c>
    </row>
    <row r="10" spans="1:6">
      <c r="A10" s="17"/>
      <c r="B10" s="17"/>
      <c r="C10" s="18" t="str">
        <f t="shared" si="0"/>
        <v/>
      </c>
      <c r="D10" s="21"/>
      <c r="F10" t="s">
        <v>55</v>
      </c>
    </row>
    <row r="11" spans="1:6">
      <c r="A11" s="17">
        <v>26</v>
      </c>
      <c r="B11" s="17">
        <v>3</v>
      </c>
      <c r="C11" s="18">
        <f t="shared" si="0"/>
        <v>45011</v>
      </c>
      <c r="D11" s="19" t="s">
        <v>56</v>
      </c>
      <c r="F11" t="s">
        <v>57</v>
      </c>
    </row>
    <row r="12" spans="1:6">
      <c r="A12" s="17"/>
      <c r="B12" s="17"/>
      <c r="C12" s="18" t="str">
        <f t="shared" si="0"/>
        <v/>
      </c>
      <c r="D12" s="19"/>
      <c r="F12" t="s">
        <v>58</v>
      </c>
    </row>
    <row r="13" spans="1:6">
      <c r="A13" s="17">
        <v>6</v>
      </c>
      <c r="B13" s="17">
        <v>4</v>
      </c>
      <c r="C13" s="18">
        <f t="shared" si="0"/>
        <v>45022</v>
      </c>
      <c r="D13" s="19" t="s">
        <v>59</v>
      </c>
    </row>
    <row r="14" spans="1:6">
      <c r="A14" s="17">
        <v>29</v>
      </c>
      <c r="B14" s="17">
        <v>4</v>
      </c>
      <c r="C14" s="18">
        <f t="shared" si="0"/>
        <v>45045</v>
      </c>
      <c r="D14" s="20" t="s">
        <v>60</v>
      </c>
    </row>
    <row r="15" spans="1:6">
      <c r="A15" s="17">
        <v>20</v>
      </c>
      <c r="B15" s="17">
        <v>5</v>
      </c>
      <c r="C15" s="18">
        <f t="shared" si="0"/>
        <v>45066</v>
      </c>
      <c r="D15" s="20" t="s">
        <v>61</v>
      </c>
    </row>
    <row r="16" spans="1:6">
      <c r="A16" s="17"/>
      <c r="B16" s="17"/>
      <c r="C16" s="18" t="str">
        <f t="shared" si="0"/>
        <v/>
      </c>
      <c r="D16" s="19"/>
    </row>
    <row r="17" spans="1:4">
      <c r="A17" s="17">
        <v>1</v>
      </c>
      <c r="B17" s="17">
        <v>6</v>
      </c>
      <c r="C17" s="18">
        <f t="shared" si="0"/>
        <v>45078</v>
      </c>
      <c r="D17" s="20" t="s">
        <v>62</v>
      </c>
    </row>
    <row r="18" spans="1:4">
      <c r="A18" s="17"/>
      <c r="B18" s="17"/>
      <c r="C18" s="18" t="str">
        <f t="shared" si="0"/>
        <v/>
      </c>
      <c r="D18" s="19"/>
    </row>
    <row r="19" spans="1:4">
      <c r="A19" s="17"/>
      <c r="B19" s="17"/>
      <c r="C19" s="18" t="str">
        <f t="shared" si="0"/>
        <v/>
      </c>
      <c r="D19" s="19"/>
    </row>
    <row r="20" spans="1:4">
      <c r="A20" s="17"/>
      <c r="B20" s="17"/>
      <c r="C20" s="18" t="str">
        <f t="shared" si="0"/>
        <v/>
      </c>
      <c r="D20" s="19"/>
    </row>
    <row r="21" spans="1:4">
      <c r="A21" s="17">
        <v>4</v>
      </c>
      <c r="B21" s="17">
        <v>7</v>
      </c>
      <c r="C21" s="18">
        <f t="shared" si="0"/>
        <v>45111</v>
      </c>
      <c r="D21" s="22" t="s">
        <v>63</v>
      </c>
    </row>
    <row r="22" spans="1:4">
      <c r="A22" s="17"/>
      <c r="B22" s="17"/>
      <c r="C22" s="18" t="str">
        <f t="shared" si="0"/>
        <v/>
      </c>
      <c r="D22" s="21"/>
    </row>
    <row r="23" spans="1:4">
      <c r="A23" s="17"/>
      <c r="B23" s="17"/>
      <c r="C23" s="18" t="str">
        <f t="shared" si="0"/>
        <v/>
      </c>
      <c r="D23" s="19"/>
    </row>
    <row r="24" spans="1:4">
      <c r="A24" s="17"/>
      <c r="B24" s="17"/>
      <c r="C24" s="18" t="str">
        <f t="shared" si="0"/>
        <v/>
      </c>
      <c r="D24" s="21"/>
    </row>
    <row r="25" spans="1:4">
      <c r="A25" s="17"/>
      <c r="B25" s="17"/>
      <c r="C25" s="18" t="str">
        <f t="shared" si="0"/>
        <v/>
      </c>
      <c r="D25" s="19"/>
    </row>
    <row r="26" spans="1:4">
      <c r="A26" s="17"/>
      <c r="B26" s="17"/>
      <c r="C26" s="18" t="str">
        <f t="shared" si="0"/>
        <v/>
      </c>
      <c r="D26" s="19"/>
    </row>
    <row r="27" spans="1:4">
      <c r="A27" s="17"/>
      <c r="B27" s="17"/>
      <c r="C27" s="18" t="str">
        <f t="shared" si="0"/>
        <v/>
      </c>
      <c r="D27" s="19"/>
    </row>
    <row r="28" spans="1:4">
      <c r="A28" s="17"/>
      <c r="B28" s="17"/>
      <c r="C28" s="18" t="str">
        <f t="shared" si="0"/>
        <v/>
      </c>
      <c r="D28" s="19"/>
    </row>
    <row r="29" spans="1:4">
      <c r="A29" s="17"/>
      <c r="B29" s="17"/>
      <c r="C29" s="18" t="str">
        <f t="shared" si="0"/>
        <v/>
      </c>
      <c r="D29" s="19"/>
    </row>
    <row r="30" spans="1:4">
      <c r="A30" s="17"/>
      <c r="B30" s="17"/>
      <c r="C30" s="18" t="str">
        <f t="shared" si="0"/>
        <v/>
      </c>
      <c r="D30" s="19"/>
    </row>
    <row r="31" spans="1:4">
      <c r="A31" s="17"/>
      <c r="B31" s="17"/>
      <c r="C31" s="18" t="str">
        <f t="shared" si="0"/>
        <v/>
      </c>
      <c r="D31" s="19"/>
    </row>
    <row r="32" spans="1:4">
      <c r="A32" s="17">
        <v>1</v>
      </c>
      <c r="B32" s="17">
        <v>8</v>
      </c>
      <c r="C32" s="18">
        <f t="shared" si="0"/>
        <v>45139</v>
      </c>
      <c r="D32" s="20" t="s">
        <v>64</v>
      </c>
    </row>
    <row r="33" spans="1:4">
      <c r="A33" s="17"/>
      <c r="B33" s="17"/>
      <c r="C33" s="18" t="str">
        <f t="shared" si="0"/>
        <v/>
      </c>
      <c r="D33" s="20"/>
    </row>
    <row r="34" spans="1:4">
      <c r="A34" s="17">
        <v>10</v>
      </c>
      <c r="B34" s="17">
        <v>9</v>
      </c>
      <c r="C34" s="18">
        <f t="shared" si="0"/>
        <v>45179</v>
      </c>
      <c r="D34" s="22" t="s">
        <v>65</v>
      </c>
    </row>
    <row r="35" spans="1:4">
      <c r="A35" s="17"/>
      <c r="B35" s="17"/>
      <c r="C35" s="18" t="str">
        <f t="shared" si="0"/>
        <v/>
      </c>
      <c r="D35" s="19"/>
    </row>
    <row r="36" spans="1:4">
      <c r="A36" s="17">
        <v>29</v>
      </c>
      <c r="B36" s="17">
        <v>10</v>
      </c>
      <c r="C36" s="18">
        <f t="shared" si="0"/>
        <v>45228</v>
      </c>
      <c r="D36" s="19" t="s">
        <v>66</v>
      </c>
    </row>
    <row r="37" spans="1:4">
      <c r="A37" s="17">
        <v>31</v>
      </c>
      <c r="B37" s="17">
        <v>10</v>
      </c>
      <c r="C37" s="18">
        <f t="shared" si="0"/>
        <v>45230</v>
      </c>
      <c r="D37" s="19" t="s">
        <v>67</v>
      </c>
    </row>
    <row r="38" spans="1:4">
      <c r="A38" s="17">
        <v>11</v>
      </c>
      <c r="B38" s="17">
        <v>11</v>
      </c>
      <c r="C38" s="18">
        <f t="shared" si="0"/>
        <v>45241</v>
      </c>
      <c r="D38" s="21" t="s">
        <v>68</v>
      </c>
    </row>
    <row r="39" spans="1:4">
      <c r="A39" s="17">
        <v>26</v>
      </c>
      <c r="B39" s="17">
        <v>11</v>
      </c>
      <c r="C39" s="18">
        <f t="shared" si="0"/>
        <v>45256</v>
      </c>
      <c r="D39" s="19" t="s">
        <v>69</v>
      </c>
    </row>
    <row r="40" spans="1:4">
      <c r="A40" s="17">
        <v>3</v>
      </c>
      <c r="B40" s="17">
        <v>12</v>
      </c>
      <c r="C40" s="18">
        <f t="shared" si="0"/>
        <v>45263</v>
      </c>
      <c r="D40" s="19" t="s">
        <v>70</v>
      </c>
    </row>
    <row r="41" spans="1:4">
      <c r="A41" s="17">
        <v>6</v>
      </c>
      <c r="B41" s="17">
        <v>12</v>
      </c>
      <c r="C41" s="18">
        <f t="shared" si="0"/>
        <v>45266</v>
      </c>
      <c r="D41" s="19" t="s">
        <v>71</v>
      </c>
    </row>
    <row r="42" spans="1:4">
      <c r="A42" s="17">
        <v>10</v>
      </c>
      <c r="B42" s="17">
        <v>12</v>
      </c>
      <c r="C42" s="18">
        <f t="shared" si="0"/>
        <v>45270</v>
      </c>
      <c r="D42" s="19" t="s">
        <v>72</v>
      </c>
    </row>
    <row r="43" spans="1:4">
      <c r="A43" s="17">
        <v>17</v>
      </c>
      <c r="B43" s="17">
        <v>12</v>
      </c>
      <c r="C43" s="18">
        <f t="shared" si="0"/>
        <v>45277</v>
      </c>
      <c r="D43" s="19" t="s">
        <v>73</v>
      </c>
    </row>
    <row r="44" spans="1:4">
      <c r="A44" s="17">
        <v>24</v>
      </c>
      <c r="B44" s="17">
        <v>12</v>
      </c>
      <c r="C44" s="18">
        <f t="shared" si="0"/>
        <v>45284</v>
      </c>
      <c r="D44" s="23" t="s">
        <v>74</v>
      </c>
    </row>
    <row r="45" spans="1:4">
      <c r="A45" s="17">
        <v>24</v>
      </c>
      <c r="B45" s="17">
        <v>12</v>
      </c>
      <c r="C45" s="18">
        <f t="shared" si="0"/>
        <v>45284</v>
      </c>
      <c r="D45" s="19" t="s">
        <v>75</v>
      </c>
    </row>
    <row r="46" spans="1:4">
      <c r="A46" s="17"/>
      <c r="B46" s="17"/>
      <c r="C46" s="18" t="str">
        <f t="shared" si="0"/>
        <v/>
      </c>
      <c r="D46" s="19"/>
    </row>
    <row r="47" spans="1:4">
      <c r="A47" s="17">
        <v>31</v>
      </c>
      <c r="B47" s="17">
        <v>12</v>
      </c>
      <c r="C47" s="18">
        <f t="shared" si="0"/>
        <v>45291</v>
      </c>
      <c r="D47" s="19" t="s">
        <v>76</v>
      </c>
    </row>
    <row r="48" spans="1:4">
      <c r="A48" s="17"/>
      <c r="B48" s="17"/>
      <c r="C48" s="18" t="str">
        <f t="shared" ref="C48:C102" si="1">IF(AND(A48&lt;&gt;0,B48&lt;&gt;0),DATE($D$1,B48,A48),"")</f>
        <v/>
      </c>
      <c r="D48" s="19"/>
    </row>
    <row r="49" spans="1:4">
      <c r="A49" s="17"/>
      <c r="B49" s="17"/>
      <c r="C49" s="18" t="str">
        <f t="shared" si="1"/>
        <v/>
      </c>
      <c r="D49" s="19"/>
    </row>
    <row r="50" spans="1:4">
      <c r="A50" s="17"/>
      <c r="B50" s="17"/>
      <c r="C50" s="18" t="str">
        <f t="shared" si="1"/>
        <v/>
      </c>
      <c r="D50" s="19"/>
    </row>
    <row r="51" spans="1:4">
      <c r="A51" s="17"/>
      <c r="B51" s="17"/>
      <c r="C51" s="18" t="str">
        <f t="shared" si="1"/>
        <v/>
      </c>
      <c r="D51" s="19"/>
    </row>
    <row r="52" spans="1:4">
      <c r="A52" s="17"/>
      <c r="B52" s="17"/>
      <c r="C52" s="18" t="str">
        <f t="shared" si="1"/>
        <v/>
      </c>
      <c r="D52" s="19"/>
    </row>
    <row r="53" spans="1:4">
      <c r="A53" s="17"/>
      <c r="B53" s="17"/>
      <c r="C53" s="18" t="str">
        <f t="shared" si="1"/>
        <v/>
      </c>
      <c r="D53" s="19"/>
    </row>
    <row r="54" spans="1:4">
      <c r="A54" s="17"/>
      <c r="B54" s="17"/>
      <c r="C54" s="18" t="str">
        <f t="shared" si="1"/>
        <v/>
      </c>
      <c r="D54" s="19"/>
    </row>
    <row r="55" spans="1:4">
      <c r="A55" s="17"/>
      <c r="B55" s="17"/>
      <c r="C55" s="18" t="str">
        <f t="shared" si="1"/>
        <v/>
      </c>
      <c r="D55" s="19"/>
    </row>
    <row r="56" spans="1:4">
      <c r="A56" s="17"/>
      <c r="B56" s="17"/>
      <c r="C56" s="18" t="str">
        <f t="shared" si="1"/>
        <v/>
      </c>
      <c r="D56" s="19"/>
    </row>
    <row r="57" spans="1:4">
      <c r="A57" s="17"/>
      <c r="B57" s="17"/>
      <c r="C57" s="18" t="str">
        <f t="shared" si="1"/>
        <v/>
      </c>
      <c r="D57" s="19"/>
    </row>
    <row r="58" spans="1:4">
      <c r="A58" s="17"/>
      <c r="B58" s="17"/>
      <c r="C58" s="18" t="str">
        <f t="shared" si="1"/>
        <v/>
      </c>
      <c r="D58" s="19"/>
    </row>
    <row r="59" spans="1:4">
      <c r="A59" s="17"/>
      <c r="B59" s="17"/>
      <c r="C59" s="18" t="str">
        <f t="shared" si="1"/>
        <v/>
      </c>
      <c r="D59" s="19"/>
    </row>
    <row r="60" spans="1:4">
      <c r="A60" s="17"/>
      <c r="B60" s="17"/>
      <c r="C60" s="18" t="str">
        <f t="shared" si="1"/>
        <v/>
      </c>
      <c r="D60" s="19"/>
    </row>
    <row r="61" spans="1:4">
      <c r="A61" s="17"/>
      <c r="B61" s="17"/>
      <c r="C61" s="18" t="str">
        <f t="shared" si="1"/>
        <v/>
      </c>
      <c r="D61" s="19"/>
    </row>
    <row r="62" spans="1:4">
      <c r="A62" s="17"/>
      <c r="B62" s="17"/>
      <c r="C62" s="18" t="str">
        <f t="shared" si="1"/>
        <v/>
      </c>
      <c r="D62" s="19"/>
    </row>
    <row r="63" spans="1:4">
      <c r="A63" s="17"/>
      <c r="B63" s="17"/>
      <c r="C63" s="18" t="str">
        <f t="shared" si="1"/>
        <v/>
      </c>
      <c r="D63" s="19"/>
    </row>
    <row r="64" spans="1:4">
      <c r="A64" s="17"/>
      <c r="B64" s="17"/>
      <c r="C64" s="18" t="str">
        <f t="shared" si="1"/>
        <v/>
      </c>
      <c r="D64" s="19"/>
    </row>
    <row r="65" spans="1:4">
      <c r="A65" s="17"/>
      <c r="B65" s="17"/>
      <c r="C65" s="18" t="str">
        <f t="shared" si="1"/>
        <v/>
      </c>
      <c r="D65" s="19"/>
    </row>
    <row r="66" spans="1:4">
      <c r="A66" s="17"/>
      <c r="B66" s="17"/>
      <c r="C66" s="18" t="str">
        <f t="shared" si="1"/>
        <v/>
      </c>
      <c r="D66" s="19"/>
    </row>
    <row r="67" spans="1:4">
      <c r="A67" s="17"/>
      <c r="B67" s="17"/>
      <c r="C67" s="18" t="str">
        <f t="shared" si="1"/>
        <v/>
      </c>
      <c r="D67" s="19"/>
    </row>
    <row r="68" spans="1:4">
      <c r="A68" s="17"/>
      <c r="B68" s="17"/>
      <c r="C68" s="18" t="str">
        <f t="shared" si="1"/>
        <v/>
      </c>
      <c r="D68" s="19"/>
    </row>
    <row r="69" spans="1:4">
      <c r="A69" s="17"/>
      <c r="B69" s="17"/>
      <c r="C69" s="18" t="str">
        <f t="shared" si="1"/>
        <v/>
      </c>
      <c r="D69" s="19"/>
    </row>
    <row r="70" spans="1:4">
      <c r="A70" s="17"/>
      <c r="B70" s="17"/>
      <c r="C70" s="18" t="str">
        <f t="shared" si="1"/>
        <v/>
      </c>
      <c r="D70" s="19"/>
    </row>
    <row r="71" spans="1:4">
      <c r="A71" s="17"/>
      <c r="B71" s="17"/>
      <c r="C71" s="18" t="str">
        <f t="shared" si="1"/>
        <v/>
      </c>
      <c r="D71" s="19"/>
    </row>
    <row r="72" spans="1:4">
      <c r="A72" s="17"/>
      <c r="B72" s="17"/>
      <c r="C72" s="18" t="str">
        <f t="shared" si="1"/>
        <v/>
      </c>
      <c r="D72" s="19"/>
    </row>
    <row r="73" spans="1:4">
      <c r="A73" s="17"/>
      <c r="B73" s="17"/>
      <c r="C73" s="18" t="str">
        <f t="shared" si="1"/>
        <v/>
      </c>
      <c r="D73" s="19"/>
    </row>
    <row r="74" spans="1:4">
      <c r="A74" s="17"/>
      <c r="B74" s="17"/>
      <c r="C74" s="18" t="str">
        <f t="shared" si="1"/>
        <v/>
      </c>
      <c r="D74" s="19"/>
    </row>
    <row r="75" spans="1:4">
      <c r="A75" s="17"/>
      <c r="B75" s="17"/>
      <c r="C75" s="18" t="str">
        <f t="shared" si="1"/>
        <v/>
      </c>
      <c r="D75" s="19"/>
    </row>
    <row r="76" spans="1:4">
      <c r="A76" s="17"/>
      <c r="B76" s="17"/>
      <c r="C76" s="18" t="str">
        <f t="shared" si="1"/>
        <v/>
      </c>
      <c r="D76" s="19"/>
    </row>
    <row r="77" spans="1:4">
      <c r="A77" s="17"/>
      <c r="B77" s="17"/>
      <c r="C77" s="18" t="str">
        <f t="shared" si="1"/>
        <v/>
      </c>
      <c r="D77" s="19"/>
    </row>
    <row r="78" spans="1:4">
      <c r="A78" s="17"/>
      <c r="B78" s="17"/>
      <c r="C78" s="18" t="str">
        <f t="shared" si="1"/>
        <v/>
      </c>
      <c r="D78" s="19"/>
    </row>
    <row r="79" spans="1:4">
      <c r="A79" s="17"/>
      <c r="B79" s="17"/>
      <c r="C79" s="18" t="str">
        <f t="shared" si="1"/>
        <v/>
      </c>
      <c r="D79" s="19"/>
    </row>
    <row r="80" spans="1:4">
      <c r="A80" s="17"/>
      <c r="B80" s="17"/>
      <c r="C80" s="18" t="str">
        <f t="shared" si="1"/>
        <v/>
      </c>
      <c r="D80" s="19"/>
    </row>
    <row r="81" spans="1:4">
      <c r="A81" s="17"/>
      <c r="B81" s="17"/>
      <c r="C81" s="18" t="str">
        <f t="shared" si="1"/>
        <v/>
      </c>
      <c r="D81" s="19"/>
    </row>
    <row r="82" spans="1:4">
      <c r="A82" s="17"/>
      <c r="B82" s="17"/>
      <c r="C82" s="18" t="str">
        <f t="shared" si="1"/>
        <v/>
      </c>
      <c r="D82" s="19"/>
    </row>
    <row r="83" spans="1:4">
      <c r="A83" s="17"/>
      <c r="B83" s="17"/>
      <c r="C83" s="18" t="str">
        <f t="shared" si="1"/>
        <v/>
      </c>
      <c r="D83" s="19"/>
    </row>
    <row r="84" spans="1:4">
      <c r="A84" s="17"/>
      <c r="B84" s="17"/>
      <c r="C84" s="18" t="str">
        <f t="shared" si="1"/>
        <v/>
      </c>
      <c r="D84" s="19"/>
    </row>
    <row r="85" spans="1:4">
      <c r="A85" s="17"/>
      <c r="B85" s="17"/>
      <c r="C85" s="18" t="str">
        <f t="shared" si="1"/>
        <v/>
      </c>
      <c r="D85" s="19"/>
    </row>
    <row r="86" spans="1:4">
      <c r="A86" s="17"/>
      <c r="B86" s="17"/>
      <c r="C86" s="18" t="str">
        <f t="shared" si="1"/>
        <v/>
      </c>
      <c r="D86" s="19"/>
    </row>
    <row r="87" spans="1:4">
      <c r="A87" s="17"/>
      <c r="B87" s="17"/>
      <c r="C87" s="18" t="str">
        <f t="shared" si="1"/>
        <v/>
      </c>
      <c r="D87" s="19"/>
    </row>
    <row r="88" spans="1:4">
      <c r="A88" s="17"/>
      <c r="B88" s="17"/>
      <c r="C88" s="18" t="str">
        <f t="shared" si="1"/>
        <v/>
      </c>
      <c r="D88" s="19"/>
    </row>
    <row r="89" spans="1:4">
      <c r="A89" s="17"/>
      <c r="B89" s="17"/>
      <c r="C89" s="18" t="str">
        <f t="shared" si="1"/>
        <v/>
      </c>
      <c r="D89" s="19"/>
    </row>
    <row r="90" spans="1:4">
      <c r="A90" s="17"/>
      <c r="B90" s="17"/>
      <c r="C90" s="18" t="str">
        <f t="shared" si="1"/>
        <v/>
      </c>
      <c r="D90" s="19"/>
    </row>
    <row r="91" spans="1:4">
      <c r="A91" s="17"/>
      <c r="B91" s="17"/>
      <c r="C91" s="18" t="str">
        <f t="shared" si="1"/>
        <v/>
      </c>
      <c r="D91" s="19"/>
    </row>
    <row r="92" spans="1:4">
      <c r="A92" s="17"/>
      <c r="B92" s="17"/>
      <c r="C92" s="18" t="str">
        <f t="shared" si="1"/>
        <v/>
      </c>
      <c r="D92" s="19"/>
    </row>
    <row r="93" spans="1:4">
      <c r="A93" s="17"/>
      <c r="B93" s="17"/>
      <c r="C93" s="18" t="str">
        <f t="shared" si="1"/>
        <v/>
      </c>
      <c r="D93" s="19"/>
    </row>
    <row r="94" spans="1:4">
      <c r="A94" s="17"/>
      <c r="B94" s="17"/>
      <c r="C94" s="18" t="str">
        <f t="shared" si="1"/>
        <v/>
      </c>
      <c r="D94" s="19"/>
    </row>
    <row r="95" spans="1:4">
      <c r="A95" s="17"/>
      <c r="B95" s="17"/>
      <c r="C95" s="18" t="str">
        <f t="shared" si="1"/>
        <v/>
      </c>
      <c r="D95" s="19"/>
    </row>
    <row r="96" spans="1:4">
      <c r="A96" s="17"/>
      <c r="B96" s="17"/>
      <c r="C96" s="18" t="str">
        <f t="shared" si="1"/>
        <v/>
      </c>
      <c r="D96" s="19"/>
    </row>
    <row r="97" spans="1:4">
      <c r="A97" s="17"/>
      <c r="B97" s="17"/>
      <c r="C97" s="18" t="str">
        <f t="shared" si="1"/>
        <v/>
      </c>
      <c r="D97" s="19"/>
    </row>
    <row r="98" spans="1:4">
      <c r="A98" s="17"/>
      <c r="B98" s="17"/>
      <c r="C98" s="18" t="str">
        <f t="shared" si="1"/>
        <v/>
      </c>
      <c r="D98" s="19"/>
    </row>
    <row r="99" spans="1:4">
      <c r="A99" s="17"/>
      <c r="B99" s="17"/>
      <c r="C99" s="18" t="str">
        <f t="shared" si="1"/>
        <v/>
      </c>
      <c r="D99" s="19"/>
    </row>
    <row r="100" spans="1:4">
      <c r="A100" s="17"/>
      <c r="B100" s="17"/>
      <c r="C100" s="18" t="str">
        <f t="shared" si="1"/>
        <v/>
      </c>
      <c r="D100" s="19"/>
    </row>
    <row r="101" spans="1:4">
      <c r="A101" s="17"/>
      <c r="B101" s="17"/>
      <c r="C101" s="18" t="str">
        <f t="shared" si="1"/>
        <v/>
      </c>
      <c r="D101" s="19"/>
    </row>
    <row r="102" spans="1:4">
      <c r="A102" s="17"/>
      <c r="B102" s="17"/>
      <c r="C102" s="18" t="str">
        <f t="shared" si="1"/>
        <v/>
      </c>
      <c r="D102" s="19"/>
    </row>
  </sheetData>
  <sheetProtection algorithmName="SHA-512" hashValue="LFIwNL9b5jEn1gomDQWNMYml0ka+tKqX9cZJVIkw0sNBt9DJsZ0JJH0r+2QfF1o5ULzlsRRyBH9ULyJFNjozRw==" saltValue="RQeR69ypXrYnIAZKYTLbrQ==" spinCount="100000" sheet="1" objects="1" scenarios="1"/>
  <sortState xmlns:xlrd2="http://schemas.microsoft.com/office/spreadsheetml/2017/richdata2" ref="A3:D47">
    <sortCondition ref="C3:C47"/>
  </sortState>
  <pageMargins left="0.7" right="0.7" top="0.78740157500000008" bottom="0.78740157500000008" header="0.3" footer="0.3"/>
  <pageSetup paperSize="9" firstPageNumber="4294967295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0"/>
  <sheetViews>
    <sheetView workbookViewId="0">
      <selection activeCell="D25" sqref="D25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77</v>
      </c>
      <c r="C1" s="56"/>
      <c r="D1" s="26">
        <f>D24-1</f>
        <v>2022</v>
      </c>
      <c r="E1" s="27"/>
      <c r="F1" s="28">
        <f>DATEVALUE("01. "&amp;TEXT(B1,"##")&amp;" "&amp;TEXT(D1,"####"))</f>
        <v>44896</v>
      </c>
      <c r="G1" s="28">
        <f>WEEKDAY(F1,2)</f>
        <v>4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48</v>
      </c>
      <c r="B4" s="33">
        <f>IF(WEEKDAY($F$1,2)=2,$F$1,$F$1-($G$1-2))</f>
        <v>44894</v>
      </c>
      <c r="C4" s="33">
        <f>IF(WEEKDAY($F$1,2)=1,$F$1,$F$1-($G$1-1))</f>
        <v>44893</v>
      </c>
      <c r="D4" s="33">
        <f>IF(WEEKDAY($F$1,2)=3,$F$1,$F$1-($G$1-3))</f>
        <v>44895</v>
      </c>
      <c r="E4" s="33">
        <f>IF(WEEKDAY($F$1,2)=4,$F$1,$F$1-($G$1-4))</f>
        <v>44896</v>
      </c>
      <c r="F4" s="33">
        <f>IF(WEEKDAY($F$1,2)=5,$F$1,$F$1-($G$1-5))</f>
        <v>44897</v>
      </c>
      <c r="G4" s="33">
        <f>IF(WEEKDAY($F$1,2)=6,$F$1,$F$1-($G$1-6))</f>
        <v>44898</v>
      </c>
      <c r="H4" s="33">
        <f>IF(WEEKDAY($F$1,2)=7,$F$1,$F$1-($G$1-7))</f>
        <v>44899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49</v>
      </c>
      <c r="B7" s="39">
        <f>H4+1</f>
        <v>44900</v>
      </c>
      <c r="C7" s="39">
        <f t="shared" ref="C7:H7" si="1">B7+1</f>
        <v>44901</v>
      </c>
      <c r="D7" s="39">
        <f t="shared" si="1"/>
        <v>44902</v>
      </c>
      <c r="E7" s="39">
        <f t="shared" si="1"/>
        <v>44903</v>
      </c>
      <c r="F7" s="39">
        <f t="shared" si="1"/>
        <v>44904</v>
      </c>
      <c r="G7" s="39">
        <f t="shared" si="1"/>
        <v>44905</v>
      </c>
      <c r="H7" s="39">
        <f t="shared" si="1"/>
        <v>44906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50</v>
      </c>
      <c r="B10" s="39">
        <f>H7+1</f>
        <v>44907</v>
      </c>
      <c r="C10" s="39">
        <f t="shared" ref="C10:H10" si="3">B10+1</f>
        <v>44908</v>
      </c>
      <c r="D10" s="39">
        <f t="shared" si="3"/>
        <v>44909</v>
      </c>
      <c r="E10" s="39">
        <f t="shared" si="3"/>
        <v>44910</v>
      </c>
      <c r="F10" s="39">
        <f t="shared" si="3"/>
        <v>44911</v>
      </c>
      <c r="G10" s="39">
        <f t="shared" si="3"/>
        <v>44912</v>
      </c>
      <c r="H10" s="39">
        <f t="shared" si="3"/>
        <v>44913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51</v>
      </c>
      <c r="B13" s="39">
        <f>H10+1</f>
        <v>44914</v>
      </c>
      <c r="C13" s="39">
        <f t="shared" ref="C13:H13" si="5">B13+1</f>
        <v>44915</v>
      </c>
      <c r="D13" s="39">
        <f t="shared" si="5"/>
        <v>44916</v>
      </c>
      <c r="E13" s="39">
        <f t="shared" si="5"/>
        <v>44917</v>
      </c>
      <c r="F13" s="39">
        <f t="shared" si="5"/>
        <v>44918</v>
      </c>
      <c r="G13" s="39">
        <f t="shared" si="5"/>
        <v>44919</v>
      </c>
      <c r="H13" s="39">
        <f t="shared" si="5"/>
        <v>44920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52</v>
      </c>
      <c r="B16" s="39">
        <f>H13+1</f>
        <v>44921</v>
      </c>
      <c r="C16" s="39">
        <f t="shared" ref="C16:H16" si="7">B16+1</f>
        <v>44922</v>
      </c>
      <c r="D16" s="39">
        <f t="shared" si="7"/>
        <v>44923</v>
      </c>
      <c r="E16" s="39">
        <f t="shared" si="7"/>
        <v>44924</v>
      </c>
      <c r="F16" s="39">
        <f t="shared" si="7"/>
        <v>44925</v>
      </c>
      <c r="G16" s="39">
        <f t="shared" si="7"/>
        <v>44926</v>
      </c>
      <c r="H16" s="39">
        <f t="shared" si="7"/>
        <v>44927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>Neujahr</v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53</v>
      </c>
      <c r="B19" s="39">
        <f>H16+1</f>
        <v>44928</v>
      </c>
      <c r="C19" s="39">
        <f t="shared" ref="C19:H19" si="9">B19+1</f>
        <v>44929</v>
      </c>
      <c r="D19" s="39">
        <f t="shared" si="9"/>
        <v>44930</v>
      </c>
      <c r="E19" s="39">
        <f t="shared" si="9"/>
        <v>44931</v>
      </c>
      <c r="F19" s="39">
        <f t="shared" si="9"/>
        <v>44932</v>
      </c>
      <c r="G19" s="39">
        <f t="shared" si="9"/>
        <v>44933</v>
      </c>
      <c r="H19" s="39">
        <f t="shared" si="9"/>
        <v>44934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86</v>
      </c>
      <c r="C24" s="58"/>
      <c r="D24" s="42">
        <v>2023</v>
      </c>
      <c r="E24" s="43"/>
      <c r="F24" s="44">
        <f>DATEVALUE("01. "&amp;TEXT(B24,"##")&amp;" "&amp;TEXT(D24,"####"))</f>
        <v>44927</v>
      </c>
      <c r="G24" s="44">
        <f>WEEKDAY(F24,2)</f>
        <v>7</v>
      </c>
      <c r="H24" s="44"/>
    </row>
    <row r="25" spans="1:8">
      <c r="A25" s="40"/>
      <c r="B25" s="59" t="s">
        <v>7</v>
      </c>
      <c r="C25" s="59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52</v>
      </c>
      <c r="B27" s="50">
        <f>IF(WEEKDAY($F$24,2)=1,$F$24,$F$24-($G$24-1))</f>
        <v>44921</v>
      </c>
      <c r="C27" s="51">
        <f>IF(WEEKDAY($F$24,2)=2,$F$24,IF(B27=$F$24,B27+1,$F$24-($G$24-2)))</f>
        <v>44922</v>
      </c>
      <c r="D27" s="51">
        <f>IF(WEEKDAY($F$24,2)=3,$F$24,IF(C27=$F$24,C27+1,$F$24-($G$24-3)))</f>
        <v>44923</v>
      </c>
      <c r="E27" s="51">
        <f>IF(WEEKDAY($F$24,2)=4,$F$24,IF(D27=$F$24,D27+1,$F$24-($G$24-4)))</f>
        <v>44924</v>
      </c>
      <c r="F27" s="51">
        <f>IF(WEEKDAY($F$24,2)=5,$F$24,IF(E27=$F$24,E27+1,$F$24-($G$24-5)))</f>
        <v>44925</v>
      </c>
      <c r="G27" s="51">
        <f>IF(WEEKDAY($F$24,2)=6,$F$24,IF(F27=$F$24,F27+1,$F$24-($G$24-6)))</f>
        <v>44926</v>
      </c>
      <c r="H27" s="51">
        <f>IF(WEEKDAY($F$24,2)=7,$F$24,G27+1)</f>
        <v>44927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>Neujahr</v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1</v>
      </c>
      <c r="B30" s="51">
        <f>H27+1</f>
        <v>44928</v>
      </c>
      <c r="C30" s="51">
        <f t="shared" ref="C30:H42" si="12">B30+1</f>
        <v>44929</v>
      </c>
      <c r="D30" s="51">
        <f t="shared" si="12"/>
        <v>44930</v>
      </c>
      <c r="E30" s="51">
        <f t="shared" si="12"/>
        <v>44931</v>
      </c>
      <c r="F30" s="51">
        <f t="shared" si="12"/>
        <v>44932</v>
      </c>
      <c r="G30" s="51">
        <f t="shared" si="12"/>
        <v>44933</v>
      </c>
      <c r="H30" s="51">
        <f t="shared" si="12"/>
        <v>44934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2</v>
      </c>
      <c r="B33" s="51">
        <f>H30+1</f>
        <v>44935</v>
      </c>
      <c r="C33" s="51">
        <f t="shared" si="12"/>
        <v>44936</v>
      </c>
      <c r="D33" s="51">
        <f t="shared" si="12"/>
        <v>44937</v>
      </c>
      <c r="E33" s="51">
        <f t="shared" si="12"/>
        <v>44938</v>
      </c>
      <c r="F33" s="51">
        <f t="shared" si="12"/>
        <v>44939</v>
      </c>
      <c r="G33" s="51">
        <f t="shared" si="12"/>
        <v>44940</v>
      </c>
      <c r="H33" s="51">
        <f t="shared" si="12"/>
        <v>44941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3</v>
      </c>
      <c r="B36" s="51">
        <f>H33+1</f>
        <v>44942</v>
      </c>
      <c r="C36" s="51">
        <f t="shared" si="12"/>
        <v>44943</v>
      </c>
      <c r="D36" s="51">
        <f t="shared" si="12"/>
        <v>44944</v>
      </c>
      <c r="E36" s="51">
        <f t="shared" si="12"/>
        <v>44945</v>
      </c>
      <c r="F36" s="51">
        <f t="shared" si="12"/>
        <v>44946</v>
      </c>
      <c r="G36" s="51">
        <f t="shared" si="12"/>
        <v>44947</v>
      </c>
      <c r="H36" s="51">
        <f t="shared" si="12"/>
        <v>44948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4</v>
      </c>
      <c r="B39" s="51">
        <f>H36+1</f>
        <v>44949</v>
      </c>
      <c r="C39" s="51">
        <f t="shared" si="12"/>
        <v>44950</v>
      </c>
      <c r="D39" s="51">
        <f t="shared" si="12"/>
        <v>44951</v>
      </c>
      <c r="E39" s="51">
        <f t="shared" si="12"/>
        <v>44952</v>
      </c>
      <c r="F39" s="51">
        <f t="shared" si="12"/>
        <v>44953</v>
      </c>
      <c r="G39" s="51">
        <f t="shared" si="12"/>
        <v>44954</v>
      </c>
      <c r="H39" s="51">
        <f t="shared" si="12"/>
        <v>44955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5</v>
      </c>
      <c r="B42" s="51">
        <f>H39+1</f>
        <v>44956</v>
      </c>
      <c r="C42" s="51">
        <f t="shared" si="12"/>
        <v>44957</v>
      </c>
      <c r="D42" s="51">
        <f t="shared" si="12"/>
        <v>44958</v>
      </c>
      <c r="E42" s="51">
        <f t="shared" si="12"/>
        <v>44959</v>
      </c>
      <c r="F42" s="51">
        <f t="shared" si="12"/>
        <v>44960</v>
      </c>
      <c r="G42" s="51">
        <f t="shared" si="12"/>
        <v>44961</v>
      </c>
      <c r="H42" s="51">
        <f t="shared" si="12"/>
        <v>44962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87</v>
      </c>
      <c r="C47" s="56"/>
      <c r="D47" s="26">
        <f>D24</f>
        <v>2023</v>
      </c>
      <c r="E47" s="27"/>
      <c r="F47" s="28">
        <f>DATEVALUE("01. "&amp;TEXT(B47,"##")&amp;" "&amp;TEXT(D47,"####"))</f>
        <v>44958</v>
      </c>
      <c r="G47" s="28">
        <f>WEEKDAY(F47,2)</f>
        <v>3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5</v>
      </c>
      <c r="B50" s="33">
        <f>IF(WEEKDAY($F$47,2)=1,$F$47,$F$47-($G$47-1))</f>
        <v>44956</v>
      </c>
      <c r="C50" s="39">
        <f>IF(WEEKDAY($F$47,2)=2,$F$47,IF(B50=$F$47,B50+1,$F$47-($G$47-2)))</f>
        <v>44957</v>
      </c>
      <c r="D50" s="39">
        <f>IF(WEEKDAY($F$47,2)=3,$F$47,IF(C50=$F$47,C50+1,$F$47-($G$47-3)))</f>
        <v>44958</v>
      </c>
      <c r="E50" s="39">
        <f>IF(WEEKDAY($F$47,2)=4,$F$47,IF(D50=$F$47,D50+1,$F$47-($G$47-4)))</f>
        <v>44959</v>
      </c>
      <c r="F50" s="39">
        <f>IF(WEEKDAY($F$47,2)=5,$F$47,IF(E50=$F$47,E50+1,$F$47-($G$47-5)))</f>
        <v>44960</v>
      </c>
      <c r="G50" s="39">
        <f>IF(WEEKDAY($F$47,2)=6,$F$47,IF(F50=$F$47,F50+1,$F$47-($G$47-6)))</f>
        <v>44961</v>
      </c>
      <c r="H50" s="39">
        <f>IF(WEEKDAY($F$47,2)=7,$F$47,IF(G50=$F$47,G50+1,$F$47-($G$47-7)))</f>
        <v>44962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6</v>
      </c>
      <c r="B53" s="39">
        <f>H50+1</f>
        <v>44963</v>
      </c>
      <c r="C53" s="39">
        <f t="shared" ref="C53:H53" si="19">B53+1</f>
        <v>44964</v>
      </c>
      <c r="D53" s="39">
        <f t="shared" si="19"/>
        <v>44965</v>
      </c>
      <c r="E53" s="39">
        <f t="shared" si="19"/>
        <v>44966</v>
      </c>
      <c r="F53" s="39">
        <f t="shared" si="19"/>
        <v>44967</v>
      </c>
      <c r="G53" s="39">
        <f t="shared" si="19"/>
        <v>44968</v>
      </c>
      <c r="H53" s="39">
        <f t="shared" si="19"/>
        <v>44969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>Beginn kaufm. Kurse + StFA</v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7</v>
      </c>
      <c r="B56" s="39">
        <f>H53+1</f>
        <v>44970</v>
      </c>
      <c r="C56" s="39">
        <f t="shared" ref="C56:H56" si="21">B56+1</f>
        <v>44971</v>
      </c>
      <c r="D56" s="39">
        <f t="shared" si="21"/>
        <v>44972</v>
      </c>
      <c r="E56" s="39">
        <f t="shared" si="21"/>
        <v>44973</v>
      </c>
      <c r="F56" s="39">
        <f t="shared" si="21"/>
        <v>44974</v>
      </c>
      <c r="G56" s="39">
        <f t="shared" si="21"/>
        <v>44975</v>
      </c>
      <c r="H56" s="39">
        <f t="shared" si="21"/>
        <v>44976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>Valentinstag</v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>Rosenmontag</v>
      </c>
      <c r="H58" s="38" t="str">
        <f t="shared" si="22"/>
        <v>Fastnacht</v>
      </c>
    </row>
    <row r="59" spans="1:8" ht="31.5">
      <c r="A59" s="32">
        <f>A56+1</f>
        <v>8</v>
      </c>
      <c r="B59" s="39">
        <f>H56+1</f>
        <v>44977</v>
      </c>
      <c r="C59" s="39">
        <f t="shared" ref="C59:H59" si="23">B59+1</f>
        <v>44978</v>
      </c>
      <c r="D59" s="39">
        <f t="shared" si="23"/>
        <v>44979</v>
      </c>
      <c r="E59" s="39">
        <f t="shared" si="23"/>
        <v>44980</v>
      </c>
      <c r="F59" s="39">
        <f t="shared" si="23"/>
        <v>44981</v>
      </c>
      <c r="G59" s="39">
        <f t="shared" si="23"/>
        <v>44982</v>
      </c>
      <c r="H59" s="39">
        <f t="shared" si="23"/>
        <v>44983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>Aschermittwoch</v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9</v>
      </c>
      <c r="B62" s="39">
        <f>H59+1</f>
        <v>44984</v>
      </c>
      <c r="C62" s="39">
        <f t="shared" ref="C62:H62" si="25">B62+1</f>
        <v>44985</v>
      </c>
      <c r="D62" s="39">
        <f t="shared" si="25"/>
        <v>44986</v>
      </c>
      <c r="E62" s="39">
        <f t="shared" si="25"/>
        <v>44987</v>
      </c>
      <c r="F62" s="39">
        <f t="shared" si="25"/>
        <v>44988</v>
      </c>
      <c r="G62" s="39">
        <f t="shared" si="25"/>
        <v>44989</v>
      </c>
      <c r="H62" s="39">
        <f t="shared" si="25"/>
        <v>44990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10</v>
      </c>
      <c r="B65" s="39">
        <f>H62+1</f>
        <v>44991</v>
      </c>
      <c r="C65" s="39">
        <f t="shared" ref="C65:H65" si="27">B65+1</f>
        <v>44992</v>
      </c>
      <c r="D65" s="39">
        <f t="shared" si="27"/>
        <v>44993</v>
      </c>
      <c r="E65" s="39">
        <f t="shared" si="27"/>
        <v>44994</v>
      </c>
      <c r="F65" s="39">
        <f t="shared" si="27"/>
        <v>44995</v>
      </c>
      <c r="G65" s="39">
        <f t="shared" si="27"/>
        <v>44996</v>
      </c>
      <c r="H65" s="39">
        <f t="shared" si="27"/>
        <v>44997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88</v>
      </c>
      <c r="C70" s="56"/>
      <c r="D70" s="26">
        <f>D47</f>
        <v>2023</v>
      </c>
      <c r="E70" s="27"/>
      <c r="F70" s="28">
        <f>DATEVALUE("01. "&amp;TEXT(B70,"##")&amp;" "&amp;TEXT(D70,"####"))</f>
        <v>44986</v>
      </c>
      <c r="G70" s="28">
        <f>WEEKDAY(F70,2)</f>
        <v>3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9</v>
      </c>
      <c r="B73" s="33">
        <f>IF(WEEKDAY($F$70,2)=1,$F$47,$F$70-($G$70-1))</f>
        <v>44984</v>
      </c>
      <c r="C73" s="39">
        <f>IF(WEEKDAY($F$70,2)=2,$F$70,IF(B73=$F$70,B73+1,$F$70-($G$70-2)))</f>
        <v>44985</v>
      </c>
      <c r="D73" s="39">
        <f>IF(WEEKDAY($F$70,2)=3,$F$70,IF(C73=$F$70,C73+1,$F$70-($G$70-3)))</f>
        <v>44986</v>
      </c>
      <c r="E73" s="39">
        <f>IF(WEEKDAY($F$70,2)=4,$F$70,IF(D73=$F$70,D73+1,$F$70-($G$70-4)))</f>
        <v>44987</v>
      </c>
      <c r="F73" s="39">
        <f>IF(WEEKDAY($F$70,2)=5,$F$70,IF(E73=$F$70,E73+1,$F$70-($G$70-5)))</f>
        <v>44988</v>
      </c>
      <c r="G73" s="39">
        <f>IF(WEEKDAY($F$70,2)=6,$F$70,IF(F73=$F$70,F73+1,$F$70-($G$70-6)))</f>
        <v>44989</v>
      </c>
      <c r="H73" s="39">
        <f>IF(WEEKDAY($F$70,2)=7,$F$70,IF(G73=$F$70,G73+1,$F$70-($G$70-7)))</f>
        <v>44990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10</v>
      </c>
      <c r="B76" s="39">
        <f>H73+1</f>
        <v>44991</v>
      </c>
      <c r="C76" s="39">
        <f t="shared" ref="C76:H76" si="30">B76+1</f>
        <v>44992</v>
      </c>
      <c r="D76" s="39">
        <f t="shared" si="30"/>
        <v>44993</v>
      </c>
      <c r="E76" s="39">
        <f t="shared" si="30"/>
        <v>44994</v>
      </c>
      <c r="F76" s="39">
        <f t="shared" si="30"/>
        <v>44995</v>
      </c>
      <c r="G76" s="39">
        <f t="shared" si="30"/>
        <v>44996</v>
      </c>
      <c r="H76" s="39">
        <f t="shared" si="30"/>
        <v>44997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11</v>
      </c>
      <c r="B79" s="39">
        <f>H76+1</f>
        <v>44998</v>
      </c>
      <c r="C79" s="39">
        <f t="shared" ref="C79:H79" si="32">B79+1</f>
        <v>44999</v>
      </c>
      <c r="D79" s="39">
        <f t="shared" si="32"/>
        <v>45000</v>
      </c>
      <c r="E79" s="39">
        <f t="shared" si="32"/>
        <v>45001</v>
      </c>
      <c r="F79" s="39">
        <f t="shared" si="32"/>
        <v>45002</v>
      </c>
      <c r="G79" s="39">
        <f t="shared" si="32"/>
        <v>45003</v>
      </c>
      <c r="H79" s="39">
        <f t="shared" si="32"/>
        <v>45004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12</v>
      </c>
      <c r="B82" s="39">
        <f>H79+1</f>
        <v>45005</v>
      </c>
      <c r="C82" s="39">
        <f t="shared" ref="C82:H82" si="34">B82+1</f>
        <v>45006</v>
      </c>
      <c r="D82" s="39">
        <f t="shared" si="34"/>
        <v>45007</v>
      </c>
      <c r="E82" s="39">
        <f t="shared" si="34"/>
        <v>45008</v>
      </c>
      <c r="F82" s="39">
        <f t="shared" si="34"/>
        <v>45009</v>
      </c>
      <c r="G82" s="39">
        <f t="shared" si="34"/>
        <v>45010</v>
      </c>
      <c r="H82" s="39">
        <f t="shared" si="34"/>
        <v>45011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>02:00 Beginn Sommerzeit</v>
      </c>
    </row>
    <row r="85" spans="1:8" ht="31.5">
      <c r="A85" s="32">
        <f>A82+1</f>
        <v>13</v>
      </c>
      <c r="B85" s="39">
        <f>H82+1</f>
        <v>45012</v>
      </c>
      <c r="C85" s="39">
        <f t="shared" ref="C85:H85" si="36">B85+1</f>
        <v>45013</v>
      </c>
      <c r="D85" s="39">
        <f t="shared" si="36"/>
        <v>45014</v>
      </c>
      <c r="E85" s="39">
        <f t="shared" si="36"/>
        <v>45015</v>
      </c>
      <c r="F85" s="39">
        <f t="shared" si="36"/>
        <v>45016</v>
      </c>
      <c r="G85" s="39">
        <f t="shared" si="36"/>
        <v>45017</v>
      </c>
      <c r="H85" s="39">
        <f t="shared" si="36"/>
        <v>45018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14</v>
      </c>
      <c r="B88" s="39">
        <f>H85+1</f>
        <v>45019</v>
      </c>
      <c r="C88" s="39">
        <f t="shared" ref="C88:H88" si="38">B88+1</f>
        <v>45020</v>
      </c>
      <c r="D88" s="39">
        <f t="shared" si="38"/>
        <v>45021</v>
      </c>
      <c r="E88" s="39">
        <f t="shared" si="38"/>
        <v>45022</v>
      </c>
      <c r="F88" s="39">
        <f t="shared" si="38"/>
        <v>45023</v>
      </c>
      <c r="G88" s="39">
        <f t="shared" si="38"/>
        <v>45024</v>
      </c>
      <c r="H88" s="39">
        <f t="shared" si="38"/>
        <v>45025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>Karfreitag</v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>Ostersonntag</v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>Gründonnerstag</v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f3UAe9aijjxdpOEbXvRd7ZwihmXdKF9vwTnY2kfldvmcCp6arKoBcJZ/EuZ68SkiFbq7FrPhQ/xInxKPV2rz8A==" saltValue="aq01GQPDjokoLnLMp8kW3w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239" priority="33">
      <formula>AND(MONTH($F$24)=MONTH(B27),WEEKDAY(B27,2)=7)</formula>
    </cfRule>
  </conditionalFormatting>
  <conditionalFormatting sqref="B27:H27 B30:H30 B33:H33 B36:H36 B39:H39 B42:H42">
    <cfRule type="expression" dxfId="238" priority="32">
      <formula>AND(MONTH($F$24)=MONTH(B27),WEEKDAY(B27,2)=6)</formula>
    </cfRule>
  </conditionalFormatting>
  <conditionalFormatting sqref="B27:H27 B30:H30 B33:H33 B36:H36 B39:H39 B42:H42">
    <cfRule type="expression" dxfId="237" priority="31">
      <formula>MONTH($F$24)&lt;&gt;MONTH(B27)</formula>
    </cfRule>
  </conditionalFormatting>
  <conditionalFormatting sqref="E24">
    <cfRule type="expression" dxfId="235" priority="27">
      <formula>$E$24&lt;&gt;""</formula>
    </cfRule>
  </conditionalFormatting>
  <conditionalFormatting sqref="B53:H53 B56:H56 B59:H59 B62:H62 B65:H65 B50:H50">
    <cfRule type="expression" dxfId="234" priority="15">
      <formula>AND(MONTH($F$47)=MONTH(B50),WEEKDAY(B50,2)=7)</formula>
    </cfRule>
  </conditionalFormatting>
  <conditionalFormatting sqref="B53:H53 B56:H56 B59:H59 B62:H62 B65:H65 B50:H50">
    <cfRule type="expression" dxfId="233" priority="14">
      <formula>AND(MONTH($F$47)=MONTH(B50),WEEKDAY(B50,2)=6)</formula>
    </cfRule>
  </conditionalFormatting>
  <conditionalFormatting sqref="B53:H53 B56:H56 B59:H59 B62:H62 B65:H65 B50:H50">
    <cfRule type="expression" dxfId="232" priority="13">
      <formula>MONTH($F$47)&lt;&gt;MONTH(B50)</formula>
    </cfRule>
  </conditionalFormatting>
  <conditionalFormatting sqref="E47">
    <cfRule type="expression" dxfId="230" priority="11">
      <formula>$E$24&lt;&gt;""</formula>
    </cfRule>
  </conditionalFormatting>
  <conditionalFormatting sqref="B76:H76 B79:H79 B82:H82 B85:H85 B88:H88 B73:H73">
    <cfRule type="expression" dxfId="229" priority="10">
      <formula>AND(MONTH($F$70)=MONTH(B73),WEEKDAY(B73,2)=7)</formula>
    </cfRule>
  </conditionalFormatting>
  <conditionalFormatting sqref="B76:H76 B79:H79 B82:H82 B85:H85 B88:H88 B73:H73">
    <cfRule type="expression" dxfId="228" priority="9">
      <formula>AND(MONTH($F$70)=MONTH(B73),WEEKDAY(B73,2)=6)</formula>
    </cfRule>
  </conditionalFormatting>
  <conditionalFormatting sqref="B76:H76 B79:H79 B82:H82 B85:H85 B88:H88 B73:H73">
    <cfRule type="expression" dxfId="227" priority="8">
      <formula>MONTH($F$70)&lt;&gt;MONTH(B73)</formula>
    </cfRule>
  </conditionalFormatting>
  <conditionalFormatting sqref="E70">
    <cfRule type="expression" dxfId="225" priority="6">
      <formula>$E$24&lt;&gt;""</formula>
    </cfRule>
  </conditionalFormatting>
  <conditionalFormatting sqref="B7:H7 B10:H10 B13:H13 B16:H16 B19:H19 B4:H4">
    <cfRule type="expression" dxfId="224" priority="5">
      <formula>AND(MONTH($F$1)=MONTH(B4),WEEKDAY(B4,2)=7)</formula>
    </cfRule>
  </conditionalFormatting>
  <conditionalFormatting sqref="B7:H7 B10:H10 B13:H13 B16:H16 B19:H19 B4:H4">
    <cfRule type="expression" dxfId="223" priority="4">
      <formula>AND(MONTH($F$1)=MONTH(B4),WEEKDAY(B4,2)=6)</formula>
    </cfRule>
  </conditionalFormatting>
  <conditionalFormatting sqref="B7:H7 B10:H10 B13:H13 B16:H16 B19:H19 B4:H4">
    <cfRule type="expression" dxfId="222" priority="3">
      <formula>MONTH($F$1)&lt;&gt;MONTH(B4)</formula>
    </cfRule>
  </conditionalFormatting>
  <conditionalFormatting sqref="E1">
    <cfRule type="expression" dxfId="22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1" firstPageNumber="4294967295" orientation="portrait" horizontalDpi="2147483648" verticalDpi="2147483648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009200C0-0030-45DB-8908-00A100F3008F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B2004D-0077-4E81-9B7A-00AA009D008F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4E008E-00B9-4571-8E55-00830089008B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0D00D6-00BC-42EC-B46D-00C000A300EE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FT!$D$2:$I$2</xm:f>
          </x14:formula1>
          <xm:sqref>B25:C25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0"/>
  <sheetViews>
    <sheetView topLeftCell="A22" workbookViewId="0">
      <selection activeCell="B28" sqref="B28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86</v>
      </c>
      <c r="C1" s="56"/>
      <c r="D1" s="26">
        <f>Januar!D24</f>
        <v>2023</v>
      </c>
      <c r="E1" s="27"/>
      <c r="F1" s="28">
        <f>DATEVALUE("01. "&amp;TEXT(B1,"##")&amp;" "&amp;TEXT(D1,"####"))</f>
        <v>44927</v>
      </c>
      <c r="G1" s="28">
        <f>WEEKDAY(F1,2)</f>
        <v>7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52</v>
      </c>
      <c r="B4" s="33">
        <f>IF(WEEKDAY($F$1,2)=2,$F$1,$F$1-($G$1-2))</f>
        <v>44922</v>
      </c>
      <c r="C4" s="33">
        <f>IF(WEEKDAY($F$1,2)=1,$F$1,$F$1-($G$1-1))</f>
        <v>44921</v>
      </c>
      <c r="D4" s="33">
        <f>IF(WEEKDAY($F$1,2)=3,$F$1,$F$1-($G$1-3))</f>
        <v>44923</v>
      </c>
      <c r="E4" s="33">
        <f>IF(WEEKDAY($F$1,2)=4,$F$1,$F$1-($G$1-4))</f>
        <v>44924</v>
      </c>
      <c r="F4" s="33">
        <f>IF(WEEKDAY($F$1,2)=5,$F$1,$F$1-($G$1-5))</f>
        <v>44925</v>
      </c>
      <c r="G4" s="33">
        <f>IF(WEEKDAY($F$1,2)=6,$F$1,$F$1-($G$1-6))</f>
        <v>44926</v>
      </c>
      <c r="H4" s="33">
        <f>IF(WEEKDAY($F$1,2)=7,$F$1,$F$1-($G$1-7))</f>
        <v>44927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>Neujahr</v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1</v>
      </c>
      <c r="B7" s="39">
        <f>H4+1</f>
        <v>44928</v>
      </c>
      <c r="C7" s="39">
        <f t="shared" ref="C7:H7" si="1">B7+1</f>
        <v>44929</v>
      </c>
      <c r="D7" s="39">
        <f t="shared" si="1"/>
        <v>44930</v>
      </c>
      <c r="E7" s="39">
        <f t="shared" si="1"/>
        <v>44931</v>
      </c>
      <c r="F7" s="39">
        <f t="shared" si="1"/>
        <v>44932</v>
      </c>
      <c r="G7" s="39">
        <f t="shared" si="1"/>
        <v>44933</v>
      </c>
      <c r="H7" s="39">
        <f t="shared" si="1"/>
        <v>44934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2</v>
      </c>
      <c r="B10" s="39">
        <f>H7+1</f>
        <v>44935</v>
      </c>
      <c r="C10" s="39">
        <f t="shared" ref="C10:H10" si="3">B10+1</f>
        <v>44936</v>
      </c>
      <c r="D10" s="39">
        <f t="shared" si="3"/>
        <v>44937</v>
      </c>
      <c r="E10" s="39">
        <f t="shared" si="3"/>
        <v>44938</v>
      </c>
      <c r="F10" s="39">
        <f t="shared" si="3"/>
        <v>44939</v>
      </c>
      <c r="G10" s="39">
        <f t="shared" si="3"/>
        <v>44940</v>
      </c>
      <c r="H10" s="39">
        <f t="shared" si="3"/>
        <v>44941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3</v>
      </c>
      <c r="B13" s="39">
        <f>H10+1</f>
        <v>44942</v>
      </c>
      <c r="C13" s="39">
        <f t="shared" ref="C13:H13" si="5">B13+1</f>
        <v>44943</v>
      </c>
      <c r="D13" s="39">
        <f t="shared" si="5"/>
        <v>44944</v>
      </c>
      <c r="E13" s="39">
        <f t="shared" si="5"/>
        <v>44945</v>
      </c>
      <c r="F13" s="39">
        <f t="shared" si="5"/>
        <v>44946</v>
      </c>
      <c r="G13" s="39">
        <f t="shared" si="5"/>
        <v>44947</v>
      </c>
      <c r="H13" s="39">
        <f t="shared" si="5"/>
        <v>44948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4</v>
      </c>
      <c r="B16" s="39">
        <f>H13+1</f>
        <v>44949</v>
      </c>
      <c r="C16" s="39">
        <f t="shared" ref="C16:H16" si="7">B16+1</f>
        <v>44950</v>
      </c>
      <c r="D16" s="39">
        <f t="shared" si="7"/>
        <v>44951</v>
      </c>
      <c r="E16" s="39">
        <f t="shared" si="7"/>
        <v>44952</v>
      </c>
      <c r="F16" s="39">
        <f t="shared" si="7"/>
        <v>44953</v>
      </c>
      <c r="G16" s="39">
        <f t="shared" si="7"/>
        <v>44954</v>
      </c>
      <c r="H16" s="39">
        <f t="shared" si="7"/>
        <v>44955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5</v>
      </c>
      <c r="B19" s="39">
        <f>H16+1</f>
        <v>44956</v>
      </c>
      <c r="C19" s="39">
        <f t="shared" ref="C19:H19" si="9">B19+1</f>
        <v>44957</v>
      </c>
      <c r="D19" s="39">
        <f t="shared" si="9"/>
        <v>44958</v>
      </c>
      <c r="E19" s="39">
        <f t="shared" si="9"/>
        <v>44959</v>
      </c>
      <c r="F19" s="39">
        <f t="shared" si="9"/>
        <v>44960</v>
      </c>
      <c r="G19" s="39">
        <f t="shared" si="9"/>
        <v>44961</v>
      </c>
      <c r="H19" s="39">
        <f t="shared" si="9"/>
        <v>44962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87</v>
      </c>
      <c r="C24" s="58"/>
      <c r="D24" s="41">
        <f>D1</f>
        <v>2023</v>
      </c>
      <c r="E24" s="43"/>
      <c r="F24" s="44">
        <f>DATEVALUE("01. "&amp;TEXT(B24,"##")&amp;" "&amp;TEXT(D24,"####"))</f>
        <v>44958</v>
      </c>
      <c r="G24" s="44">
        <f>WEEKDAY(F24,2)</f>
        <v>3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5</v>
      </c>
      <c r="B27" s="50">
        <f>IF(WEEKDAY($F$24,2)=1,$F$24,$F$24-($G$24-1))</f>
        <v>44956</v>
      </c>
      <c r="C27" s="51">
        <f>IF(WEEKDAY($F$24,2)=2,$F$24,IF(B27=$F$24,B27+1,$F$24-($G$24-2)))</f>
        <v>44957</v>
      </c>
      <c r="D27" s="51">
        <f>IF(WEEKDAY($F$24,2)=3,$F$24,IF(C27=$F$24,C27+1,$F$24-($G$24-3)))</f>
        <v>44958</v>
      </c>
      <c r="E27" s="51">
        <f>IF(WEEKDAY($F$24,2)=4,$F$24,IF(D27=$F$24,D27+1,$F$24-($G$24-4)))</f>
        <v>44959</v>
      </c>
      <c r="F27" s="51">
        <f>IF(WEEKDAY($F$24,2)=5,$F$24,IF(E27=$F$24,E27+1,$F$24-($G$24-5)))</f>
        <v>44960</v>
      </c>
      <c r="G27" s="51">
        <f>IF(WEEKDAY($F$24,2)=6,$F$24,IF(F27=$F$24,F27+1,$F$24-($G$24-6)))</f>
        <v>44961</v>
      </c>
      <c r="H27" s="51">
        <f>IF(WEEKDAY($F$24,2)=7,$F$24,G27+1)</f>
        <v>44962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6</v>
      </c>
      <c r="B30" s="51">
        <f>H27+1</f>
        <v>44963</v>
      </c>
      <c r="C30" s="51">
        <f t="shared" ref="C30:H42" si="12">B30+1</f>
        <v>44964</v>
      </c>
      <c r="D30" s="51">
        <f t="shared" si="12"/>
        <v>44965</v>
      </c>
      <c r="E30" s="51">
        <f t="shared" si="12"/>
        <v>44966</v>
      </c>
      <c r="F30" s="51">
        <f t="shared" si="12"/>
        <v>44967</v>
      </c>
      <c r="G30" s="51">
        <f t="shared" si="12"/>
        <v>44968</v>
      </c>
      <c r="H30" s="51">
        <f t="shared" si="12"/>
        <v>44969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>Beginn kaufm. Kurse + StFA</v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7</v>
      </c>
      <c r="B33" s="51">
        <f>H30+1</f>
        <v>44970</v>
      </c>
      <c r="C33" s="51">
        <f t="shared" si="12"/>
        <v>44971</v>
      </c>
      <c r="D33" s="51">
        <f t="shared" si="12"/>
        <v>44972</v>
      </c>
      <c r="E33" s="51">
        <f t="shared" si="12"/>
        <v>44973</v>
      </c>
      <c r="F33" s="51">
        <f t="shared" si="12"/>
        <v>44974</v>
      </c>
      <c r="G33" s="51">
        <f t="shared" si="12"/>
        <v>44975</v>
      </c>
      <c r="H33" s="51">
        <f t="shared" si="12"/>
        <v>44976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>Valentinstag</v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>Rosenmontag</v>
      </c>
      <c r="H35" s="55" t="str">
        <f t="shared" si="14"/>
        <v>Fastnacht</v>
      </c>
    </row>
    <row r="36" spans="1:8" s="48" customFormat="1" ht="27.95" customHeight="1">
      <c r="A36" s="49">
        <f>A33+1</f>
        <v>8</v>
      </c>
      <c r="B36" s="51">
        <f>H33+1</f>
        <v>44977</v>
      </c>
      <c r="C36" s="51">
        <f t="shared" si="12"/>
        <v>44978</v>
      </c>
      <c r="D36" s="51">
        <f t="shared" si="12"/>
        <v>44979</v>
      </c>
      <c r="E36" s="51">
        <f t="shared" si="12"/>
        <v>44980</v>
      </c>
      <c r="F36" s="51">
        <f t="shared" si="12"/>
        <v>44981</v>
      </c>
      <c r="G36" s="51">
        <f t="shared" si="12"/>
        <v>44982</v>
      </c>
      <c r="H36" s="51">
        <f t="shared" si="12"/>
        <v>44983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>Aschermittwoch</v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9</v>
      </c>
      <c r="B39" s="51">
        <f>H36+1</f>
        <v>44984</v>
      </c>
      <c r="C39" s="51">
        <f t="shared" si="12"/>
        <v>44985</v>
      </c>
      <c r="D39" s="51">
        <f t="shared" si="12"/>
        <v>44986</v>
      </c>
      <c r="E39" s="51">
        <f t="shared" si="12"/>
        <v>44987</v>
      </c>
      <c r="F39" s="51">
        <f t="shared" si="12"/>
        <v>44988</v>
      </c>
      <c r="G39" s="51">
        <f t="shared" si="12"/>
        <v>44989</v>
      </c>
      <c r="H39" s="51">
        <f t="shared" si="12"/>
        <v>44990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10</v>
      </c>
      <c r="B42" s="51">
        <f>H39+1</f>
        <v>44991</v>
      </c>
      <c r="C42" s="51">
        <f t="shared" si="12"/>
        <v>44992</v>
      </c>
      <c r="D42" s="51">
        <f t="shared" si="12"/>
        <v>44993</v>
      </c>
      <c r="E42" s="51">
        <f t="shared" si="12"/>
        <v>44994</v>
      </c>
      <c r="F42" s="51">
        <f t="shared" si="12"/>
        <v>44995</v>
      </c>
      <c r="G42" s="51">
        <f t="shared" si="12"/>
        <v>44996</v>
      </c>
      <c r="H42" s="51">
        <f t="shared" si="12"/>
        <v>44997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88</v>
      </c>
      <c r="C47" s="56"/>
      <c r="D47" s="26">
        <f>D24</f>
        <v>2023</v>
      </c>
      <c r="E47" s="27"/>
      <c r="F47" s="28">
        <f>DATEVALUE("01. "&amp;TEXT(B47,"##")&amp;" "&amp;TEXT(D47,"####"))</f>
        <v>44986</v>
      </c>
      <c r="G47" s="28">
        <f>WEEKDAY(F47,2)</f>
        <v>3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9</v>
      </c>
      <c r="B50" s="33">
        <f>IF(WEEKDAY($F$47,2)=1,$F$47,$F$47-($G$47-1))</f>
        <v>44984</v>
      </c>
      <c r="C50" s="39">
        <f>IF(WEEKDAY($F$47,2)=2,$F$47,IF(B50=$F$47,B50+1,$F$47-($G$47-2)))</f>
        <v>44985</v>
      </c>
      <c r="D50" s="39">
        <f>IF(WEEKDAY($F$47,2)=3,$F$47,IF(C50=$F$47,C50+1,$F$47-($G$47-3)))</f>
        <v>44986</v>
      </c>
      <c r="E50" s="39">
        <f>IF(WEEKDAY($F$47,2)=4,$F$47,IF(D50=$F$47,D50+1,$F$47-($G$47-4)))</f>
        <v>44987</v>
      </c>
      <c r="F50" s="39">
        <f>IF(WEEKDAY($F$47,2)=5,$F$47,IF(E50=$F$47,E50+1,$F$47-($G$47-5)))</f>
        <v>44988</v>
      </c>
      <c r="G50" s="39">
        <f>IF(WEEKDAY($F$47,2)=6,$F$47,IF(F50=$F$47,F50+1,$F$47-($G$47-6)))</f>
        <v>44989</v>
      </c>
      <c r="H50" s="39">
        <f>IF(WEEKDAY($F$47,2)=7,$F$47,IF(G50=$F$47,G50+1,$F$47-($G$47-7)))</f>
        <v>44990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10</v>
      </c>
      <c r="B53" s="39">
        <f>H50+1</f>
        <v>44991</v>
      </c>
      <c r="C53" s="39">
        <f t="shared" ref="C53:H53" si="19">B53+1</f>
        <v>44992</v>
      </c>
      <c r="D53" s="39">
        <f t="shared" si="19"/>
        <v>44993</v>
      </c>
      <c r="E53" s="39">
        <f t="shared" si="19"/>
        <v>44994</v>
      </c>
      <c r="F53" s="39">
        <f t="shared" si="19"/>
        <v>44995</v>
      </c>
      <c r="G53" s="39">
        <f t="shared" si="19"/>
        <v>44996</v>
      </c>
      <c r="H53" s="39">
        <f t="shared" si="19"/>
        <v>44997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11</v>
      </c>
      <c r="B56" s="39">
        <f>H53+1</f>
        <v>44998</v>
      </c>
      <c r="C56" s="39">
        <f t="shared" ref="C56:H56" si="21">B56+1</f>
        <v>44999</v>
      </c>
      <c r="D56" s="39">
        <f t="shared" si="21"/>
        <v>45000</v>
      </c>
      <c r="E56" s="39">
        <f t="shared" si="21"/>
        <v>45001</v>
      </c>
      <c r="F56" s="39">
        <f t="shared" si="21"/>
        <v>45002</v>
      </c>
      <c r="G56" s="39">
        <f t="shared" si="21"/>
        <v>45003</v>
      </c>
      <c r="H56" s="39">
        <f t="shared" si="21"/>
        <v>45004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12</v>
      </c>
      <c r="B59" s="39">
        <f>H56+1</f>
        <v>45005</v>
      </c>
      <c r="C59" s="39">
        <f t="shared" ref="C59:H59" si="23">B59+1</f>
        <v>45006</v>
      </c>
      <c r="D59" s="39">
        <f t="shared" si="23"/>
        <v>45007</v>
      </c>
      <c r="E59" s="39">
        <f t="shared" si="23"/>
        <v>45008</v>
      </c>
      <c r="F59" s="39">
        <f t="shared" si="23"/>
        <v>45009</v>
      </c>
      <c r="G59" s="39">
        <f t="shared" si="23"/>
        <v>45010</v>
      </c>
      <c r="H59" s="39">
        <f t="shared" si="23"/>
        <v>45011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>02:00 Beginn Sommerzeit</v>
      </c>
    </row>
    <row r="62" spans="1:8" ht="31.5">
      <c r="A62" s="32">
        <f>A59+1</f>
        <v>13</v>
      </c>
      <c r="B62" s="39">
        <f>H59+1</f>
        <v>45012</v>
      </c>
      <c r="C62" s="39">
        <f t="shared" ref="C62:H62" si="25">B62+1</f>
        <v>45013</v>
      </c>
      <c r="D62" s="39">
        <f t="shared" si="25"/>
        <v>45014</v>
      </c>
      <c r="E62" s="39">
        <f t="shared" si="25"/>
        <v>45015</v>
      </c>
      <c r="F62" s="39">
        <f t="shared" si="25"/>
        <v>45016</v>
      </c>
      <c r="G62" s="39">
        <f t="shared" si="25"/>
        <v>45017</v>
      </c>
      <c r="H62" s="39">
        <f t="shared" si="25"/>
        <v>45018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14</v>
      </c>
      <c r="B65" s="39">
        <f>H62+1</f>
        <v>45019</v>
      </c>
      <c r="C65" s="39">
        <f t="shared" ref="C65:H65" si="27">B65+1</f>
        <v>45020</v>
      </c>
      <c r="D65" s="39">
        <f t="shared" si="27"/>
        <v>45021</v>
      </c>
      <c r="E65" s="39">
        <f t="shared" si="27"/>
        <v>45022</v>
      </c>
      <c r="F65" s="39">
        <f t="shared" si="27"/>
        <v>45023</v>
      </c>
      <c r="G65" s="39">
        <f t="shared" si="27"/>
        <v>45024</v>
      </c>
      <c r="H65" s="39">
        <f t="shared" si="27"/>
        <v>45025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>Karfreitag</v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>Ostersonntag</v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>Gründonnerstag</v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89</v>
      </c>
      <c r="C70" s="56"/>
      <c r="D70" s="26">
        <f>D47</f>
        <v>2023</v>
      </c>
      <c r="E70" s="27"/>
      <c r="F70" s="28">
        <f>DATEVALUE("01. "&amp;TEXT(B70,"##")&amp;" "&amp;TEXT(D70,"####"))</f>
        <v>45017</v>
      </c>
      <c r="G70" s="28">
        <f>WEEKDAY(F70,2)</f>
        <v>6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13</v>
      </c>
      <c r="B73" s="33">
        <f>IF(WEEKDAY($F$70,2)=1,$F$47,$F$70-($G$70-1))</f>
        <v>45012</v>
      </c>
      <c r="C73" s="39">
        <f>IF(WEEKDAY($F$70,2)=2,$F$70,IF(B73=$F$70,B73+1,$F$70-($G$70-2)))</f>
        <v>45013</v>
      </c>
      <c r="D73" s="39">
        <f>IF(WEEKDAY($F$70,2)=3,$F$70,IF(C73=$F$70,C73+1,$F$70-($G$70-3)))</f>
        <v>45014</v>
      </c>
      <c r="E73" s="39">
        <f>IF(WEEKDAY($F$70,2)=4,$F$70,IF(D73=$F$70,D73+1,$F$70-($G$70-4)))</f>
        <v>45015</v>
      </c>
      <c r="F73" s="39">
        <f>IF(WEEKDAY($F$70,2)=5,$F$70,IF(E73=$F$70,E73+1,$F$70-($G$70-5)))</f>
        <v>45016</v>
      </c>
      <c r="G73" s="39">
        <f>IF(WEEKDAY($F$70,2)=6,$F$70,IF(F73=$F$70,F73+1,$F$70-($G$70-6)))</f>
        <v>45017</v>
      </c>
      <c r="H73" s="39">
        <f>IF(WEEKDAY($F$70,2)=7,$F$70,IF(G73=$F$70,G73+1,$F$70-($G$70-7)))</f>
        <v>45018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14</v>
      </c>
      <c r="B76" s="39">
        <f>H73+1</f>
        <v>45019</v>
      </c>
      <c r="C76" s="39">
        <f t="shared" ref="C76:H76" si="30">B76+1</f>
        <v>45020</v>
      </c>
      <c r="D76" s="39">
        <f t="shared" si="30"/>
        <v>45021</v>
      </c>
      <c r="E76" s="39">
        <f t="shared" si="30"/>
        <v>45022</v>
      </c>
      <c r="F76" s="39">
        <f t="shared" si="30"/>
        <v>45023</v>
      </c>
      <c r="G76" s="39">
        <f t="shared" si="30"/>
        <v>45024</v>
      </c>
      <c r="H76" s="39">
        <f t="shared" si="30"/>
        <v>45025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>Karfreitag</v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>Ostersonntag</v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>Gründonnerstag</v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15</v>
      </c>
      <c r="B79" s="39">
        <f>H76+1</f>
        <v>45026</v>
      </c>
      <c r="C79" s="39">
        <f t="shared" ref="C79:H79" si="32">B79+1</f>
        <v>45027</v>
      </c>
      <c r="D79" s="39">
        <f t="shared" si="32"/>
        <v>45028</v>
      </c>
      <c r="E79" s="39">
        <f t="shared" si="32"/>
        <v>45029</v>
      </c>
      <c r="F79" s="39">
        <f t="shared" si="32"/>
        <v>45030</v>
      </c>
      <c r="G79" s="39">
        <f t="shared" si="32"/>
        <v>45031</v>
      </c>
      <c r="H79" s="39">
        <f t="shared" si="32"/>
        <v>45032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>Ostermontag</v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16</v>
      </c>
      <c r="B82" s="39">
        <f>H79+1</f>
        <v>45033</v>
      </c>
      <c r="C82" s="39">
        <f t="shared" ref="C82:H82" si="34">B82+1</f>
        <v>45034</v>
      </c>
      <c r="D82" s="39">
        <f t="shared" si="34"/>
        <v>45035</v>
      </c>
      <c r="E82" s="39">
        <f t="shared" si="34"/>
        <v>45036</v>
      </c>
      <c r="F82" s="39">
        <f t="shared" si="34"/>
        <v>45037</v>
      </c>
      <c r="G82" s="39">
        <f t="shared" si="34"/>
        <v>45038</v>
      </c>
      <c r="H82" s="39">
        <f t="shared" si="34"/>
        <v>45039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17</v>
      </c>
      <c r="B85" s="39">
        <f>H82+1</f>
        <v>45040</v>
      </c>
      <c r="C85" s="39">
        <f t="shared" ref="C85:H85" si="36">B85+1</f>
        <v>45041</v>
      </c>
      <c r="D85" s="39">
        <f t="shared" si="36"/>
        <v>45042</v>
      </c>
      <c r="E85" s="39">
        <f t="shared" si="36"/>
        <v>45043</v>
      </c>
      <c r="F85" s="39">
        <f t="shared" si="36"/>
        <v>45044</v>
      </c>
      <c r="G85" s="39">
        <f t="shared" si="36"/>
        <v>45045</v>
      </c>
      <c r="H85" s="39">
        <f t="shared" si="36"/>
        <v>45046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>Zert.-Ende EF</v>
      </c>
      <c r="H87" s="38" t="str">
        <f t="shared" si="37"/>
        <v/>
      </c>
    </row>
    <row r="88" spans="1:8" ht="31.5">
      <c r="A88" s="32">
        <f>A85+1</f>
        <v>18</v>
      </c>
      <c r="B88" s="39">
        <f>H85+1</f>
        <v>45047</v>
      </c>
      <c r="C88" s="39">
        <f t="shared" ref="C88:H88" si="38">B88+1</f>
        <v>45048</v>
      </c>
      <c r="D88" s="39">
        <f t="shared" si="38"/>
        <v>45049</v>
      </c>
      <c r="E88" s="39">
        <f t="shared" si="38"/>
        <v>45050</v>
      </c>
      <c r="F88" s="39">
        <f t="shared" si="38"/>
        <v>45051</v>
      </c>
      <c r="G88" s="39">
        <f t="shared" si="38"/>
        <v>45052</v>
      </c>
      <c r="H88" s="39">
        <f t="shared" si="38"/>
        <v>45053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>Tag der Arbeit</v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RAjPOg8bDimjJ3JUf39rQzOJuyCS4hKLY4q6VmNnwwCBFBRXVeyWvFY5quOMtBExMfjTvfEDKH8PpFfJDpDxsg==" saltValue="GuexkfwszNKw9ndeQYsy4w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219" priority="20">
      <formula>AND(MONTH($F$24)=MONTH(B27),WEEKDAY(B27,2)=7)</formula>
    </cfRule>
  </conditionalFormatting>
  <conditionalFormatting sqref="B27:H27 B30:H30 B33:H33 B36:H36 B39:H39 B42:H42">
    <cfRule type="expression" dxfId="218" priority="19">
      <formula>AND(MONTH($F$24)=MONTH(B27),WEEKDAY(B27,2)=6)</formula>
    </cfRule>
  </conditionalFormatting>
  <conditionalFormatting sqref="B27:H27 B30:H30 B33:H33 B36:H36 B39:H39 B42:H42">
    <cfRule type="expression" dxfId="217" priority="18">
      <formula>MONTH($F$24)&lt;&gt;MONTH(B27)</formula>
    </cfRule>
  </conditionalFormatting>
  <conditionalFormatting sqref="E24">
    <cfRule type="expression" dxfId="215" priority="16">
      <formula>$E$24&lt;&gt;""</formula>
    </cfRule>
  </conditionalFormatting>
  <conditionalFormatting sqref="B53:H53 B56:H56 B59:H59 B62:H62 B65:H65 B50:H50">
    <cfRule type="expression" dxfId="214" priority="15">
      <formula>AND(MONTH($F$47)=MONTH(B50),WEEKDAY(B50,2)=7)</formula>
    </cfRule>
  </conditionalFormatting>
  <conditionalFormatting sqref="B53:H53 B56:H56 B59:H59 B62:H62 B65:H65 B50:H50">
    <cfRule type="expression" dxfId="213" priority="14">
      <formula>AND(MONTH($F$47)=MONTH(B50),WEEKDAY(B50,2)=6)</formula>
    </cfRule>
  </conditionalFormatting>
  <conditionalFormatting sqref="B53:H53 B56:H56 B59:H59 B62:H62 B65:H65 B50:H50">
    <cfRule type="expression" dxfId="212" priority="13">
      <formula>MONTH($F$47)&lt;&gt;MONTH(B50)</formula>
    </cfRule>
  </conditionalFormatting>
  <conditionalFormatting sqref="E47">
    <cfRule type="expression" dxfId="210" priority="11">
      <formula>$E$24&lt;&gt;""</formula>
    </cfRule>
  </conditionalFormatting>
  <conditionalFormatting sqref="B76:H76 B79:H79 B82:H82 B85:H85 B88:H88 B73:H73">
    <cfRule type="expression" dxfId="209" priority="10">
      <formula>AND(MONTH($F$70)=MONTH(B73),WEEKDAY(B73,2)=7)</formula>
    </cfRule>
  </conditionalFormatting>
  <conditionalFormatting sqref="B76:H76 B79:H79 B82:H82 B85:H85 B88:H88 B73:H73">
    <cfRule type="expression" dxfId="208" priority="9">
      <formula>AND(MONTH($F$70)=MONTH(B73),WEEKDAY(B73,2)=6)</formula>
    </cfRule>
  </conditionalFormatting>
  <conditionalFormatting sqref="B76:H76 B79:H79 B82:H82 B85:H85 B88:H88 B73:H73">
    <cfRule type="expression" dxfId="207" priority="8">
      <formula>MONTH($F$70)&lt;&gt;MONTH(B73)</formula>
    </cfRule>
  </conditionalFormatting>
  <conditionalFormatting sqref="E70">
    <cfRule type="expression" dxfId="205" priority="6">
      <formula>$E$24&lt;&gt;""</formula>
    </cfRule>
  </conditionalFormatting>
  <conditionalFormatting sqref="B7:H7 B10:H10 B13:H13 B16:H16 B19:H19 B4:H4">
    <cfRule type="expression" dxfId="204" priority="5">
      <formula>AND(MONTH($F$1)=MONTH(B4),WEEKDAY(B4,2)=7)</formula>
    </cfRule>
  </conditionalFormatting>
  <conditionalFormatting sqref="B7:H7 B10:H10 B13:H13 B16:H16 B19:H19 B4:H4">
    <cfRule type="expression" dxfId="203" priority="4">
      <formula>AND(MONTH($F$1)=MONTH(B4),WEEKDAY(B4,2)=6)</formula>
    </cfRule>
  </conditionalFormatting>
  <conditionalFormatting sqref="B7:H7 B10:H10 B13:H13 B16:H16 B19:H19 B4:H4">
    <cfRule type="expression" dxfId="202" priority="3">
      <formula>MONTH($F$1)&lt;&gt;MONTH(B4)</formula>
    </cfRule>
  </conditionalFormatting>
  <conditionalFormatting sqref="E1">
    <cfRule type="expression" dxfId="20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6B009A-0004-4C31-B172-00C200AA009D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F400BD-001A-4B8F-9019-009B00750043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9700CD-00FC-4FCF-8A77-00970061007C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CE0031-00AA-4ADD-82E0-00C400FA009C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0"/>
  <sheetViews>
    <sheetView topLeftCell="A10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87</v>
      </c>
      <c r="C1" s="56"/>
      <c r="D1" s="26">
        <f>Januar!D24</f>
        <v>2023</v>
      </c>
      <c r="E1" s="27"/>
      <c r="F1" s="28">
        <f>DATEVALUE("01. "&amp;TEXT(B1,"##")&amp;" "&amp;TEXT(D1,"####"))</f>
        <v>44958</v>
      </c>
      <c r="G1" s="28">
        <f>WEEKDAY(F1,2)</f>
        <v>3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5</v>
      </c>
      <c r="B4" s="33">
        <f>IF(WEEKDAY($F$1,2)=2,$F$1,$F$1-($G$1-2))</f>
        <v>44957</v>
      </c>
      <c r="C4" s="33">
        <f>IF(WEEKDAY($F$1,2)=1,$F$1,$F$1-($G$1-1))</f>
        <v>44956</v>
      </c>
      <c r="D4" s="33">
        <f>IF(WEEKDAY($F$1,2)=3,$F$1,$F$1-($G$1-3))</f>
        <v>44958</v>
      </c>
      <c r="E4" s="33">
        <f>IF(WEEKDAY($F$1,2)=4,$F$1,$F$1-($G$1-4))</f>
        <v>44959</v>
      </c>
      <c r="F4" s="33">
        <f>IF(WEEKDAY($F$1,2)=5,$F$1,$F$1-($G$1-5))</f>
        <v>44960</v>
      </c>
      <c r="G4" s="33">
        <f>IF(WEEKDAY($F$1,2)=6,$F$1,$F$1-($G$1-6))</f>
        <v>44961</v>
      </c>
      <c r="H4" s="33">
        <f>IF(WEEKDAY($F$1,2)=7,$F$1,$F$1-($G$1-7))</f>
        <v>44962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6</v>
      </c>
      <c r="B7" s="39">
        <f>H4+1</f>
        <v>44963</v>
      </c>
      <c r="C7" s="39">
        <f t="shared" ref="C7:H7" si="1">B7+1</f>
        <v>44964</v>
      </c>
      <c r="D7" s="39">
        <f t="shared" si="1"/>
        <v>44965</v>
      </c>
      <c r="E7" s="39">
        <f t="shared" si="1"/>
        <v>44966</v>
      </c>
      <c r="F7" s="39">
        <f t="shared" si="1"/>
        <v>44967</v>
      </c>
      <c r="G7" s="39">
        <f t="shared" si="1"/>
        <v>44968</v>
      </c>
      <c r="H7" s="39">
        <f t="shared" si="1"/>
        <v>44969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>Beginn kaufm. Kurse + StFA</v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7</v>
      </c>
      <c r="B10" s="39">
        <f>H7+1</f>
        <v>44970</v>
      </c>
      <c r="C10" s="39">
        <f t="shared" ref="C10:H10" si="3">B10+1</f>
        <v>44971</v>
      </c>
      <c r="D10" s="39">
        <f t="shared" si="3"/>
        <v>44972</v>
      </c>
      <c r="E10" s="39">
        <f t="shared" si="3"/>
        <v>44973</v>
      </c>
      <c r="F10" s="39">
        <f t="shared" si="3"/>
        <v>44974</v>
      </c>
      <c r="G10" s="39">
        <f t="shared" si="3"/>
        <v>44975</v>
      </c>
      <c r="H10" s="39">
        <f t="shared" si="3"/>
        <v>44976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>Valentinstag</v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>Rosenmontag</v>
      </c>
      <c r="H12" s="38" t="str">
        <f t="shared" si="4"/>
        <v>Fastnacht</v>
      </c>
    </row>
    <row r="13" spans="1:8" ht="31.5">
      <c r="A13" s="32">
        <f>A10+1</f>
        <v>8</v>
      </c>
      <c r="B13" s="39">
        <f>H10+1</f>
        <v>44977</v>
      </c>
      <c r="C13" s="39">
        <f t="shared" ref="C13:H13" si="5">B13+1</f>
        <v>44978</v>
      </c>
      <c r="D13" s="39">
        <f t="shared" si="5"/>
        <v>44979</v>
      </c>
      <c r="E13" s="39">
        <f t="shared" si="5"/>
        <v>44980</v>
      </c>
      <c r="F13" s="39">
        <f t="shared" si="5"/>
        <v>44981</v>
      </c>
      <c r="G13" s="39">
        <f t="shared" si="5"/>
        <v>44982</v>
      </c>
      <c r="H13" s="39">
        <f t="shared" si="5"/>
        <v>44983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>Aschermittwoch</v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9</v>
      </c>
      <c r="B16" s="39">
        <f>H13+1</f>
        <v>44984</v>
      </c>
      <c r="C16" s="39">
        <f t="shared" ref="C16:H16" si="7">B16+1</f>
        <v>44985</v>
      </c>
      <c r="D16" s="39">
        <f t="shared" si="7"/>
        <v>44986</v>
      </c>
      <c r="E16" s="39">
        <f t="shared" si="7"/>
        <v>44987</v>
      </c>
      <c r="F16" s="39">
        <f t="shared" si="7"/>
        <v>44988</v>
      </c>
      <c r="G16" s="39">
        <f t="shared" si="7"/>
        <v>44989</v>
      </c>
      <c r="H16" s="39">
        <f t="shared" si="7"/>
        <v>44990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10</v>
      </c>
      <c r="B19" s="39">
        <f>H16+1</f>
        <v>44991</v>
      </c>
      <c r="C19" s="39">
        <f t="shared" ref="C19:H19" si="9">B19+1</f>
        <v>44992</v>
      </c>
      <c r="D19" s="39">
        <f t="shared" si="9"/>
        <v>44993</v>
      </c>
      <c r="E19" s="39">
        <f t="shared" si="9"/>
        <v>44994</v>
      </c>
      <c r="F19" s="39">
        <f t="shared" si="9"/>
        <v>44995</v>
      </c>
      <c r="G19" s="39">
        <f t="shared" si="9"/>
        <v>44996</v>
      </c>
      <c r="H19" s="39">
        <f t="shared" si="9"/>
        <v>44997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88</v>
      </c>
      <c r="C24" s="58"/>
      <c r="D24" s="41">
        <f>D1</f>
        <v>2023</v>
      </c>
      <c r="E24" s="43"/>
      <c r="F24" s="44">
        <f>DATEVALUE("01. "&amp;TEXT(B24,"##")&amp;" "&amp;TEXT(D24,"####"))</f>
        <v>44986</v>
      </c>
      <c r="G24" s="44">
        <f>WEEKDAY(F24,2)</f>
        <v>3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9</v>
      </c>
      <c r="B27" s="50">
        <f>IF(WEEKDAY($F$24,2)=1,$F$24,$F$24-($G$24-1))</f>
        <v>44984</v>
      </c>
      <c r="C27" s="51">
        <f>IF(WEEKDAY($F$24,2)=2,$F$24,IF(B27=$F$24,B27+1,$F$24-($G$24-2)))</f>
        <v>44985</v>
      </c>
      <c r="D27" s="51">
        <f>IF(WEEKDAY($F$24,2)=3,$F$24,IF(C27=$F$24,C27+1,$F$24-($G$24-3)))</f>
        <v>44986</v>
      </c>
      <c r="E27" s="51">
        <f>IF(WEEKDAY($F$24,2)=4,$F$24,IF(D27=$F$24,D27+1,$F$24-($G$24-4)))</f>
        <v>44987</v>
      </c>
      <c r="F27" s="51">
        <f>IF(WEEKDAY($F$24,2)=5,$F$24,IF(E27=$F$24,E27+1,$F$24-($G$24-5)))</f>
        <v>44988</v>
      </c>
      <c r="G27" s="51">
        <f>IF(WEEKDAY($F$24,2)=6,$F$24,IF(F27=$F$24,F27+1,$F$24-($G$24-6)))</f>
        <v>44989</v>
      </c>
      <c r="H27" s="51">
        <f>IF(WEEKDAY($F$24,2)=7,$F$24,G27+1)</f>
        <v>44990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10</v>
      </c>
      <c r="B30" s="51">
        <f>H27+1</f>
        <v>44991</v>
      </c>
      <c r="C30" s="51">
        <f t="shared" ref="C30:H42" si="12">B30+1</f>
        <v>44992</v>
      </c>
      <c r="D30" s="51">
        <f t="shared" si="12"/>
        <v>44993</v>
      </c>
      <c r="E30" s="51">
        <f t="shared" si="12"/>
        <v>44994</v>
      </c>
      <c r="F30" s="51">
        <f t="shared" si="12"/>
        <v>44995</v>
      </c>
      <c r="G30" s="51">
        <f t="shared" si="12"/>
        <v>44996</v>
      </c>
      <c r="H30" s="51">
        <f t="shared" si="12"/>
        <v>44997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11</v>
      </c>
      <c r="B33" s="51">
        <f>H30+1</f>
        <v>44998</v>
      </c>
      <c r="C33" s="51">
        <f t="shared" si="12"/>
        <v>44999</v>
      </c>
      <c r="D33" s="51">
        <f t="shared" si="12"/>
        <v>45000</v>
      </c>
      <c r="E33" s="51">
        <f t="shared" si="12"/>
        <v>45001</v>
      </c>
      <c r="F33" s="51">
        <f t="shared" si="12"/>
        <v>45002</v>
      </c>
      <c r="G33" s="51">
        <f t="shared" si="12"/>
        <v>45003</v>
      </c>
      <c r="H33" s="51">
        <f t="shared" si="12"/>
        <v>45004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12</v>
      </c>
      <c r="B36" s="51">
        <f>H33+1</f>
        <v>45005</v>
      </c>
      <c r="C36" s="51">
        <f t="shared" si="12"/>
        <v>45006</v>
      </c>
      <c r="D36" s="51">
        <f t="shared" si="12"/>
        <v>45007</v>
      </c>
      <c r="E36" s="51">
        <f t="shared" si="12"/>
        <v>45008</v>
      </c>
      <c r="F36" s="51">
        <f t="shared" si="12"/>
        <v>45009</v>
      </c>
      <c r="G36" s="51">
        <f t="shared" si="12"/>
        <v>45010</v>
      </c>
      <c r="H36" s="51">
        <f t="shared" si="12"/>
        <v>45011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>02:00 Beginn Sommerzeit</v>
      </c>
    </row>
    <row r="39" spans="1:8" s="48" customFormat="1" ht="27.95" customHeight="1">
      <c r="A39" s="49">
        <f>A36+1</f>
        <v>13</v>
      </c>
      <c r="B39" s="51">
        <f>H36+1</f>
        <v>45012</v>
      </c>
      <c r="C39" s="51">
        <f t="shared" si="12"/>
        <v>45013</v>
      </c>
      <c r="D39" s="51">
        <f t="shared" si="12"/>
        <v>45014</v>
      </c>
      <c r="E39" s="51">
        <f t="shared" si="12"/>
        <v>45015</v>
      </c>
      <c r="F39" s="51">
        <f t="shared" si="12"/>
        <v>45016</v>
      </c>
      <c r="G39" s="51">
        <f t="shared" si="12"/>
        <v>45017</v>
      </c>
      <c r="H39" s="51">
        <f t="shared" si="12"/>
        <v>45018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14</v>
      </c>
      <c r="B42" s="51">
        <f>H39+1</f>
        <v>45019</v>
      </c>
      <c r="C42" s="51">
        <f t="shared" si="12"/>
        <v>45020</v>
      </c>
      <c r="D42" s="51">
        <f t="shared" si="12"/>
        <v>45021</v>
      </c>
      <c r="E42" s="51">
        <f t="shared" si="12"/>
        <v>45022</v>
      </c>
      <c r="F42" s="51">
        <f t="shared" si="12"/>
        <v>45023</v>
      </c>
      <c r="G42" s="51">
        <f t="shared" si="12"/>
        <v>45024</v>
      </c>
      <c r="H42" s="51">
        <f t="shared" si="12"/>
        <v>45025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>Karfreitag</v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>Ostersonntag</v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>Gründonnerstag</v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89</v>
      </c>
      <c r="C47" s="56"/>
      <c r="D47" s="26">
        <f>D24</f>
        <v>2023</v>
      </c>
      <c r="E47" s="27"/>
      <c r="F47" s="28">
        <f>DATEVALUE("01. "&amp;TEXT(B47,"##")&amp;" "&amp;TEXT(D47,"####"))</f>
        <v>45017</v>
      </c>
      <c r="G47" s="28">
        <f>WEEKDAY(F47,2)</f>
        <v>6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13</v>
      </c>
      <c r="B50" s="33">
        <f>IF(WEEKDAY($F$47,2)=1,$F$47,$F$47-($G$47-1))</f>
        <v>45012</v>
      </c>
      <c r="C50" s="39">
        <f>IF(WEEKDAY($F$47,2)=2,$F$47,IF(B50=$F$47,B50+1,$F$47-($G$47-2)))</f>
        <v>45013</v>
      </c>
      <c r="D50" s="39">
        <f>IF(WEEKDAY($F$47,2)=3,$F$47,IF(C50=$F$47,C50+1,$F$47-($G$47-3)))</f>
        <v>45014</v>
      </c>
      <c r="E50" s="39">
        <f>IF(WEEKDAY($F$47,2)=4,$F$47,IF(D50=$F$47,D50+1,$F$47-($G$47-4)))</f>
        <v>45015</v>
      </c>
      <c r="F50" s="39">
        <f>IF(WEEKDAY($F$47,2)=5,$F$47,IF(E50=$F$47,E50+1,$F$47-($G$47-5)))</f>
        <v>45016</v>
      </c>
      <c r="G50" s="39">
        <f>IF(WEEKDAY($F$47,2)=6,$F$47,IF(F50=$F$47,F50+1,$F$47-($G$47-6)))</f>
        <v>45017</v>
      </c>
      <c r="H50" s="39">
        <f>IF(WEEKDAY($F$47,2)=7,$F$47,IF(G50=$F$47,G50+1,$F$47-($G$47-7)))</f>
        <v>45018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14</v>
      </c>
      <c r="B53" s="39">
        <f>H50+1</f>
        <v>45019</v>
      </c>
      <c r="C53" s="39">
        <f t="shared" ref="C53:H53" si="19">B53+1</f>
        <v>45020</v>
      </c>
      <c r="D53" s="39">
        <f t="shared" si="19"/>
        <v>45021</v>
      </c>
      <c r="E53" s="39">
        <f t="shared" si="19"/>
        <v>45022</v>
      </c>
      <c r="F53" s="39">
        <f t="shared" si="19"/>
        <v>45023</v>
      </c>
      <c r="G53" s="39">
        <f t="shared" si="19"/>
        <v>45024</v>
      </c>
      <c r="H53" s="39">
        <f t="shared" si="19"/>
        <v>45025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>Karfreitag</v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>Ostersonntag</v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>Gründonnerstag</v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15</v>
      </c>
      <c r="B56" s="39">
        <f>H53+1</f>
        <v>45026</v>
      </c>
      <c r="C56" s="39">
        <f t="shared" ref="C56:H56" si="21">B56+1</f>
        <v>45027</v>
      </c>
      <c r="D56" s="39">
        <f t="shared" si="21"/>
        <v>45028</v>
      </c>
      <c r="E56" s="39">
        <f t="shared" si="21"/>
        <v>45029</v>
      </c>
      <c r="F56" s="39">
        <f t="shared" si="21"/>
        <v>45030</v>
      </c>
      <c r="G56" s="39">
        <f t="shared" si="21"/>
        <v>45031</v>
      </c>
      <c r="H56" s="39">
        <f t="shared" si="21"/>
        <v>45032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>Ostermontag</v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16</v>
      </c>
      <c r="B59" s="39">
        <f>H56+1</f>
        <v>45033</v>
      </c>
      <c r="C59" s="39">
        <f t="shared" ref="C59:H59" si="23">B59+1</f>
        <v>45034</v>
      </c>
      <c r="D59" s="39">
        <f t="shared" si="23"/>
        <v>45035</v>
      </c>
      <c r="E59" s="39">
        <f t="shared" si="23"/>
        <v>45036</v>
      </c>
      <c r="F59" s="39">
        <f t="shared" si="23"/>
        <v>45037</v>
      </c>
      <c r="G59" s="39">
        <f t="shared" si="23"/>
        <v>45038</v>
      </c>
      <c r="H59" s="39">
        <f t="shared" si="23"/>
        <v>45039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17</v>
      </c>
      <c r="B62" s="39">
        <f>H59+1</f>
        <v>45040</v>
      </c>
      <c r="C62" s="39">
        <f t="shared" ref="C62:H62" si="25">B62+1</f>
        <v>45041</v>
      </c>
      <c r="D62" s="39">
        <f t="shared" si="25"/>
        <v>45042</v>
      </c>
      <c r="E62" s="39">
        <f t="shared" si="25"/>
        <v>45043</v>
      </c>
      <c r="F62" s="39">
        <f t="shared" si="25"/>
        <v>45044</v>
      </c>
      <c r="G62" s="39">
        <f t="shared" si="25"/>
        <v>45045</v>
      </c>
      <c r="H62" s="39">
        <f t="shared" si="25"/>
        <v>45046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>Zert.-Ende EF</v>
      </c>
      <c r="H64" s="38" t="str">
        <f t="shared" si="26"/>
        <v/>
      </c>
    </row>
    <row r="65" spans="1:8" ht="31.5">
      <c r="A65" s="32">
        <f>A62+1</f>
        <v>18</v>
      </c>
      <c r="B65" s="39">
        <f>H62+1</f>
        <v>45047</v>
      </c>
      <c r="C65" s="39">
        <f t="shared" ref="C65:H65" si="27">B65+1</f>
        <v>45048</v>
      </c>
      <c r="D65" s="39">
        <f t="shared" si="27"/>
        <v>45049</v>
      </c>
      <c r="E65" s="39">
        <f t="shared" si="27"/>
        <v>45050</v>
      </c>
      <c r="F65" s="39">
        <f t="shared" si="27"/>
        <v>45051</v>
      </c>
      <c r="G65" s="39">
        <f t="shared" si="27"/>
        <v>45052</v>
      </c>
      <c r="H65" s="39">
        <f t="shared" si="27"/>
        <v>45053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>Tag der Arbeit</v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90</v>
      </c>
      <c r="C70" s="56"/>
      <c r="D70" s="26">
        <f>D47</f>
        <v>2023</v>
      </c>
      <c r="E70" s="27"/>
      <c r="F70" s="28">
        <f>DATEVALUE("01. "&amp;TEXT(B70,"##")&amp;" "&amp;TEXT(D70,"####"))</f>
        <v>45047</v>
      </c>
      <c r="G70" s="28">
        <f>WEEKDAY(F70,2)</f>
        <v>1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18</v>
      </c>
      <c r="B73" s="33">
        <f>IF(WEEKDAY($F$70,2)=1,$F$47,$F$70-($G$70-1))</f>
        <v>45017</v>
      </c>
      <c r="C73" s="39">
        <f>IF(WEEKDAY($F$70,2)=2,$F$70,IF(B73=$F$70,B73+1,$F$70-($G$70-2)))</f>
        <v>45048</v>
      </c>
      <c r="D73" s="39">
        <f>IF(WEEKDAY($F$70,2)=3,$F$70,IF(C73=$F$70,C73+1,$F$70-($G$70-3)))</f>
        <v>45049</v>
      </c>
      <c r="E73" s="39">
        <f>IF(WEEKDAY($F$70,2)=4,$F$70,IF(D73=$F$70,D73+1,$F$70-($G$70-4)))</f>
        <v>45050</v>
      </c>
      <c r="F73" s="39">
        <f>IF(WEEKDAY($F$70,2)=5,$F$70,IF(E73=$F$70,E73+1,$F$70-($G$70-5)))</f>
        <v>45051</v>
      </c>
      <c r="G73" s="39">
        <f>IF(WEEKDAY($F$70,2)=6,$F$70,IF(F73=$F$70,F73+1,$F$70-($G$70-6)))</f>
        <v>45052</v>
      </c>
      <c r="H73" s="39">
        <f>IF(WEEKDAY($F$70,2)=7,$F$70,IF(G73=$F$70,G73+1,$F$70-($G$70-7)))</f>
        <v>45053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19</v>
      </c>
      <c r="B76" s="39">
        <f>H73+1</f>
        <v>45054</v>
      </c>
      <c r="C76" s="39">
        <f t="shared" ref="C76:H76" si="30">B76+1</f>
        <v>45055</v>
      </c>
      <c r="D76" s="39">
        <f t="shared" si="30"/>
        <v>45056</v>
      </c>
      <c r="E76" s="39">
        <f t="shared" si="30"/>
        <v>45057</v>
      </c>
      <c r="F76" s="39">
        <f t="shared" si="30"/>
        <v>45058</v>
      </c>
      <c r="G76" s="39">
        <f t="shared" si="30"/>
        <v>45059</v>
      </c>
      <c r="H76" s="39">
        <f t="shared" si="30"/>
        <v>45060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20</v>
      </c>
      <c r="B79" s="39">
        <f>H76+1</f>
        <v>45061</v>
      </c>
      <c r="C79" s="39">
        <f t="shared" ref="C79:H79" si="32">B79+1</f>
        <v>45062</v>
      </c>
      <c r="D79" s="39">
        <f t="shared" si="32"/>
        <v>45063</v>
      </c>
      <c r="E79" s="39">
        <f t="shared" si="32"/>
        <v>45064</v>
      </c>
      <c r="F79" s="39">
        <f t="shared" si="32"/>
        <v>45065</v>
      </c>
      <c r="G79" s="39">
        <f t="shared" si="32"/>
        <v>45066</v>
      </c>
      <c r="H79" s="39">
        <f t="shared" si="32"/>
        <v>45067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>Christi Himmelfahrt</v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>Geburtstag</v>
      </c>
      <c r="H81" s="38" t="str">
        <f t="shared" si="33"/>
        <v/>
      </c>
    </row>
    <row r="82" spans="1:8" ht="31.5">
      <c r="A82" s="32">
        <f>A79+1</f>
        <v>21</v>
      </c>
      <c r="B82" s="39">
        <f>H79+1</f>
        <v>45068</v>
      </c>
      <c r="C82" s="39">
        <f t="shared" ref="C82:H82" si="34">B82+1</f>
        <v>45069</v>
      </c>
      <c r="D82" s="39">
        <f t="shared" si="34"/>
        <v>45070</v>
      </c>
      <c r="E82" s="39">
        <f t="shared" si="34"/>
        <v>45071</v>
      </c>
      <c r="F82" s="39">
        <f t="shared" si="34"/>
        <v>45072</v>
      </c>
      <c r="G82" s="39">
        <f t="shared" si="34"/>
        <v>45073</v>
      </c>
      <c r="H82" s="39">
        <f t="shared" si="34"/>
        <v>45074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>Pfingstsonntag</v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22</v>
      </c>
      <c r="B85" s="39">
        <f>H82+1</f>
        <v>45075</v>
      </c>
      <c r="C85" s="39">
        <f t="shared" ref="C85:H85" si="36">B85+1</f>
        <v>45076</v>
      </c>
      <c r="D85" s="39">
        <f t="shared" si="36"/>
        <v>45077</v>
      </c>
      <c r="E85" s="39">
        <f t="shared" si="36"/>
        <v>45078</v>
      </c>
      <c r="F85" s="39">
        <f t="shared" si="36"/>
        <v>45079</v>
      </c>
      <c r="G85" s="39">
        <f t="shared" si="36"/>
        <v>45080</v>
      </c>
      <c r="H85" s="39">
        <f t="shared" si="36"/>
        <v>45081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>Pfingstmontag</v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>33 Jahre AS&amp;S</v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23</v>
      </c>
      <c r="B88" s="39">
        <f>H85+1</f>
        <v>45082</v>
      </c>
      <c r="C88" s="39">
        <f t="shared" ref="C88:H88" si="38">B88+1</f>
        <v>45083</v>
      </c>
      <c r="D88" s="39">
        <f t="shared" si="38"/>
        <v>45084</v>
      </c>
      <c r="E88" s="39">
        <f t="shared" si="38"/>
        <v>45085</v>
      </c>
      <c r="F88" s="39">
        <f t="shared" si="38"/>
        <v>45086</v>
      </c>
      <c r="G88" s="39">
        <f t="shared" si="38"/>
        <v>45087</v>
      </c>
      <c r="H88" s="39">
        <f t="shared" si="38"/>
        <v>45088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BN3t4n0dh56I6M7fcrQ96elcDMPgK5W+zrPIYq2OJP4blAr+IPxvhxRVNYCdb+4ZytwxZipVX1mQVl2UXqKoAQ==" saltValue="Iubl+HoRdUuVZWDyIq2BTA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99" priority="20">
      <formula>AND(MONTH($F$24)=MONTH(B27),WEEKDAY(B27,2)=7)</formula>
    </cfRule>
  </conditionalFormatting>
  <conditionalFormatting sqref="B27:H27 B30:H30 B33:H33 B36:H36 B39:H39 B42:H42">
    <cfRule type="expression" dxfId="198" priority="19">
      <formula>AND(MONTH($F$24)=MONTH(B27),WEEKDAY(B27,2)=6)</formula>
    </cfRule>
  </conditionalFormatting>
  <conditionalFormatting sqref="B27:H27 B30:H30 B33:H33 B36:H36 B39:H39 B42:H42">
    <cfRule type="expression" dxfId="197" priority="18">
      <formula>MONTH($F$24)&lt;&gt;MONTH(B27)</formula>
    </cfRule>
  </conditionalFormatting>
  <conditionalFormatting sqref="E24">
    <cfRule type="expression" dxfId="195" priority="16">
      <formula>$E$24&lt;&gt;""</formula>
    </cfRule>
  </conditionalFormatting>
  <conditionalFormatting sqref="B53:H53 B56:H56 B59:H59 B62:H62 B65:H65 B50:H50">
    <cfRule type="expression" dxfId="194" priority="15">
      <formula>AND(MONTH($F$47)=MONTH(B50),WEEKDAY(B50,2)=7)</formula>
    </cfRule>
  </conditionalFormatting>
  <conditionalFormatting sqref="B53:H53 B56:H56 B59:H59 B62:H62 B65:H65 B50:H50">
    <cfRule type="expression" dxfId="193" priority="14">
      <formula>AND(MONTH($F$47)=MONTH(B50),WEEKDAY(B50,2)=6)</formula>
    </cfRule>
  </conditionalFormatting>
  <conditionalFormatting sqref="B53:H53 B56:H56 B59:H59 B62:H62 B65:H65 B50:H50">
    <cfRule type="expression" dxfId="192" priority="13">
      <formula>MONTH($F$47)&lt;&gt;MONTH(B50)</formula>
    </cfRule>
  </conditionalFormatting>
  <conditionalFormatting sqref="E47">
    <cfRule type="expression" dxfId="190" priority="11">
      <formula>$E$24&lt;&gt;""</formula>
    </cfRule>
  </conditionalFormatting>
  <conditionalFormatting sqref="B76:H76 B79:H79 B82:H82 B85:H85 B88:H88 B73:H73">
    <cfRule type="expression" dxfId="189" priority="10">
      <formula>AND(MONTH($F$70)=MONTH(B73),WEEKDAY(B73,2)=7)</formula>
    </cfRule>
  </conditionalFormatting>
  <conditionalFormatting sqref="B76:H76 B79:H79 B82:H82 B85:H85 B88:H88 B73:H73">
    <cfRule type="expression" dxfId="188" priority="9">
      <formula>AND(MONTH($F$70)=MONTH(B73),WEEKDAY(B73,2)=6)</formula>
    </cfRule>
  </conditionalFormatting>
  <conditionalFormatting sqref="B76:H76 B79:H79 B82:H82 B85:H85 B88:H88 B73:H73">
    <cfRule type="expression" dxfId="187" priority="8">
      <formula>MONTH($F$70)&lt;&gt;MONTH(B73)</formula>
    </cfRule>
  </conditionalFormatting>
  <conditionalFormatting sqref="E70">
    <cfRule type="expression" dxfId="185" priority="6">
      <formula>$E$24&lt;&gt;""</formula>
    </cfRule>
  </conditionalFormatting>
  <conditionalFormatting sqref="B7:H7 B10:H10 B13:H13 B16:H16 B19:H19 B4:H4">
    <cfRule type="expression" dxfId="184" priority="5">
      <formula>AND(MONTH($F$1)=MONTH(B4),WEEKDAY(B4,2)=7)</formula>
    </cfRule>
  </conditionalFormatting>
  <conditionalFormatting sqref="B7:H7 B10:H10 B13:H13 B16:H16 B19:H19 B4:H4">
    <cfRule type="expression" dxfId="183" priority="4">
      <formula>AND(MONTH($F$1)=MONTH(B4),WEEKDAY(B4,2)=6)</formula>
    </cfRule>
  </conditionalFormatting>
  <conditionalFormatting sqref="B7:H7 B10:H10 B13:H13 B16:H16 B19:H19 B4:H4">
    <cfRule type="expression" dxfId="182" priority="3">
      <formula>MONTH($F$1)&lt;&gt;MONTH(B4)</formula>
    </cfRule>
  </conditionalFormatting>
  <conditionalFormatting sqref="E1">
    <cfRule type="expression" dxfId="18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8A0018-0025-4E08-8CAB-0040005D006B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00009F-00CB-4F22-A031-003300DC006C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7C0096-004B-4F66-878A-0015008C007A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F000CB-0075-4D66-95AE-008400CD00C2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0"/>
  <sheetViews>
    <sheetView topLeftCell="A10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88</v>
      </c>
      <c r="C1" s="56"/>
      <c r="D1" s="26">
        <f>Januar!D24</f>
        <v>2023</v>
      </c>
      <c r="E1" s="27"/>
      <c r="F1" s="28">
        <f>DATEVALUE("01. "&amp;TEXT(B1,"##")&amp;" "&amp;TEXT(D1,"####"))</f>
        <v>44986</v>
      </c>
      <c r="G1" s="28">
        <f>WEEKDAY(F1,2)</f>
        <v>3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9</v>
      </c>
      <c r="B4" s="33">
        <f>IF(WEEKDAY($F$1,2)=2,$F$1,$F$1-($G$1-2))</f>
        <v>44985</v>
      </c>
      <c r="C4" s="33">
        <f>IF(WEEKDAY($F$1,2)=1,$F$1,$F$1-($G$1-1))</f>
        <v>44984</v>
      </c>
      <c r="D4" s="33">
        <f>IF(WEEKDAY($F$1,2)=3,$F$1,$F$1-($G$1-3))</f>
        <v>44986</v>
      </c>
      <c r="E4" s="33">
        <f>IF(WEEKDAY($F$1,2)=4,$F$1,$F$1-($G$1-4))</f>
        <v>44987</v>
      </c>
      <c r="F4" s="33">
        <f>IF(WEEKDAY($F$1,2)=5,$F$1,$F$1-($G$1-5))</f>
        <v>44988</v>
      </c>
      <c r="G4" s="33">
        <f>IF(WEEKDAY($F$1,2)=6,$F$1,$F$1-($G$1-6))</f>
        <v>44989</v>
      </c>
      <c r="H4" s="33">
        <f>IF(WEEKDAY($F$1,2)=7,$F$1,$F$1-($G$1-7))</f>
        <v>44990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10</v>
      </c>
      <c r="B7" s="39">
        <f>H4+1</f>
        <v>44991</v>
      </c>
      <c r="C7" s="39">
        <f t="shared" ref="C7:H7" si="1">B7+1</f>
        <v>44992</v>
      </c>
      <c r="D7" s="39">
        <f t="shared" si="1"/>
        <v>44993</v>
      </c>
      <c r="E7" s="39">
        <f t="shared" si="1"/>
        <v>44994</v>
      </c>
      <c r="F7" s="39">
        <f t="shared" si="1"/>
        <v>44995</v>
      </c>
      <c r="G7" s="39">
        <f t="shared" si="1"/>
        <v>44996</v>
      </c>
      <c r="H7" s="39">
        <f t="shared" si="1"/>
        <v>44997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11</v>
      </c>
      <c r="B10" s="39">
        <f>H7+1</f>
        <v>44998</v>
      </c>
      <c r="C10" s="39">
        <f t="shared" ref="C10:H10" si="3">B10+1</f>
        <v>44999</v>
      </c>
      <c r="D10" s="39">
        <f t="shared" si="3"/>
        <v>45000</v>
      </c>
      <c r="E10" s="39">
        <f t="shared" si="3"/>
        <v>45001</v>
      </c>
      <c r="F10" s="39">
        <f t="shared" si="3"/>
        <v>45002</v>
      </c>
      <c r="G10" s="39">
        <f t="shared" si="3"/>
        <v>45003</v>
      </c>
      <c r="H10" s="39">
        <f t="shared" si="3"/>
        <v>45004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12</v>
      </c>
      <c r="B13" s="39">
        <f>H10+1</f>
        <v>45005</v>
      </c>
      <c r="C13" s="39">
        <f t="shared" ref="C13:H13" si="5">B13+1</f>
        <v>45006</v>
      </c>
      <c r="D13" s="39">
        <f t="shared" si="5"/>
        <v>45007</v>
      </c>
      <c r="E13" s="39">
        <f t="shared" si="5"/>
        <v>45008</v>
      </c>
      <c r="F13" s="39">
        <f t="shared" si="5"/>
        <v>45009</v>
      </c>
      <c r="G13" s="39">
        <f t="shared" si="5"/>
        <v>45010</v>
      </c>
      <c r="H13" s="39">
        <f t="shared" si="5"/>
        <v>45011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>02:00 Beginn Sommerzeit</v>
      </c>
    </row>
    <row r="16" spans="1:8" ht="31.5">
      <c r="A16" s="32">
        <f>A13+1</f>
        <v>13</v>
      </c>
      <c r="B16" s="39">
        <f>H13+1</f>
        <v>45012</v>
      </c>
      <c r="C16" s="39">
        <f t="shared" ref="C16:H16" si="7">B16+1</f>
        <v>45013</v>
      </c>
      <c r="D16" s="39">
        <f t="shared" si="7"/>
        <v>45014</v>
      </c>
      <c r="E16" s="39">
        <f t="shared" si="7"/>
        <v>45015</v>
      </c>
      <c r="F16" s="39">
        <f t="shared" si="7"/>
        <v>45016</v>
      </c>
      <c r="G16" s="39">
        <f t="shared" si="7"/>
        <v>45017</v>
      </c>
      <c r="H16" s="39">
        <f t="shared" si="7"/>
        <v>45018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14</v>
      </c>
      <c r="B19" s="39">
        <f>H16+1</f>
        <v>45019</v>
      </c>
      <c r="C19" s="39">
        <f t="shared" ref="C19:H19" si="9">B19+1</f>
        <v>45020</v>
      </c>
      <c r="D19" s="39">
        <f t="shared" si="9"/>
        <v>45021</v>
      </c>
      <c r="E19" s="39">
        <f t="shared" si="9"/>
        <v>45022</v>
      </c>
      <c r="F19" s="39">
        <f t="shared" si="9"/>
        <v>45023</v>
      </c>
      <c r="G19" s="39">
        <f t="shared" si="9"/>
        <v>45024</v>
      </c>
      <c r="H19" s="39">
        <f t="shared" si="9"/>
        <v>45025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>Karfreitag</v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>Ostersonntag</v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>Gründonnerstag</v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89</v>
      </c>
      <c r="C24" s="58"/>
      <c r="D24" s="41">
        <f>D1</f>
        <v>2023</v>
      </c>
      <c r="E24" s="43"/>
      <c r="F24" s="44">
        <f>DATEVALUE("01. "&amp;TEXT(B24,"##")&amp;" "&amp;TEXT(D24,"####"))</f>
        <v>45017</v>
      </c>
      <c r="G24" s="44">
        <f>WEEKDAY(F24,2)</f>
        <v>6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13</v>
      </c>
      <c r="B27" s="50">
        <f>IF(WEEKDAY($F$24,2)=1,$F$24,$F$24-($G$24-1))</f>
        <v>45012</v>
      </c>
      <c r="C27" s="51">
        <f>IF(WEEKDAY($F$24,2)=2,$F$24,IF(B27=$F$24,B27+1,$F$24-($G$24-2)))</f>
        <v>45013</v>
      </c>
      <c r="D27" s="51">
        <f>IF(WEEKDAY($F$24,2)=3,$F$24,IF(C27=$F$24,C27+1,$F$24-($G$24-3)))</f>
        <v>45014</v>
      </c>
      <c r="E27" s="51">
        <f>IF(WEEKDAY($F$24,2)=4,$F$24,IF(D27=$F$24,D27+1,$F$24-($G$24-4)))</f>
        <v>45015</v>
      </c>
      <c r="F27" s="51">
        <f>IF(WEEKDAY($F$24,2)=5,$F$24,IF(E27=$F$24,E27+1,$F$24-($G$24-5)))</f>
        <v>45016</v>
      </c>
      <c r="G27" s="51">
        <f>IF(WEEKDAY($F$24,2)=6,$F$24,IF(F27=$F$24,F27+1,$F$24-($G$24-6)))</f>
        <v>45017</v>
      </c>
      <c r="H27" s="51">
        <f>IF(WEEKDAY($F$24,2)=7,$F$24,G27+1)</f>
        <v>45018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14</v>
      </c>
      <c r="B30" s="51">
        <f>H27+1</f>
        <v>45019</v>
      </c>
      <c r="C30" s="51">
        <f t="shared" ref="C30:H42" si="12">B30+1</f>
        <v>45020</v>
      </c>
      <c r="D30" s="51">
        <f t="shared" si="12"/>
        <v>45021</v>
      </c>
      <c r="E30" s="51">
        <f t="shared" si="12"/>
        <v>45022</v>
      </c>
      <c r="F30" s="51">
        <f t="shared" si="12"/>
        <v>45023</v>
      </c>
      <c r="G30" s="51">
        <f t="shared" si="12"/>
        <v>45024</v>
      </c>
      <c r="H30" s="51">
        <f t="shared" si="12"/>
        <v>45025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>Karfreitag</v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>Ostersonntag</v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>Gründonnerstag</v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15</v>
      </c>
      <c r="B33" s="51">
        <f>H30+1</f>
        <v>45026</v>
      </c>
      <c r="C33" s="51">
        <f t="shared" si="12"/>
        <v>45027</v>
      </c>
      <c r="D33" s="51">
        <f t="shared" si="12"/>
        <v>45028</v>
      </c>
      <c r="E33" s="51">
        <f t="shared" si="12"/>
        <v>45029</v>
      </c>
      <c r="F33" s="51">
        <f t="shared" si="12"/>
        <v>45030</v>
      </c>
      <c r="G33" s="51">
        <f t="shared" si="12"/>
        <v>45031</v>
      </c>
      <c r="H33" s="51">
        <f t="shared" si="12"/>
        <v>45032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>Ostermontag</v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16</v>
      </c>
      <c r="B36" s="51">
        <f>H33+1</f>
        <v>45033</v>
      </c>
      <c r="C36" s="51">
        <f t="shared" si="12"/>
        <v>45034</v>
      </c>
      <c r="D36" s="51">
        <f t="shared" si="12"/>
        <v>45035</v>
      </c>
      <c r="E36" s="51">
        <f t="shared" si="12"/>
        <v>45036</v>
      </c>
      <c r="F36" s="51">
        <f t="shared" si="12"/>
        <v>45037</v>
      </c>
      <c r="G36" s="51">
        <f t="shared" si="12"/>
        <v>45038</v>
      </c>
      <c r="H36" s="51">
        <f t="shared" si="12"/>
        <v>45039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17</v>
      </c>
      <c r="B39" s="51">
        <f>H36+1</f>
        <v>45040</v>
      </c>
      <c r="C39" s="51">
        <f t="shared" si="12"/>
        <v>45041</v>
      </c>
      <c r="D39" s="51">
        <f t="shared" si="12"/>
        <v>45042</v>
      </c>
      <c r="E39" s="51">
        <f t="shared" si="12"/>
        <v>45043</v>
      </c>
      <c r="F39" s="51">
        <f t="shared" si="12"/>
        <v>45044</v>
      </c>
      <c r="G39" s="51">
        <f t="shared" si="12"/>
        <v>45045</v>
      </c>
      <c r="H39" s="51">
        <f t="shared" si="12"/>
        <v>45046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>Zert.-Ende EF</v>
      </c>
      <c r="H41" s="55" t="str">
        <f t="shared" si="16"/>
        <v/>
      </c>
    </row>
    <row r="42" spans="1:8" s="48" customFormat="1" ht="27.95" customHeight="1">
      <c r="A42" s="49">
        <f>A39+1</f>
        <v>18</v>
      </c>
      <c r="B42" s="51">
        <f>H39+1</f>
        <v>45047</v>
      </c>
      <c r="C42" s="51">
        <f t="shared" si="12"/>
        <v>45048</v>
      </c>
      <c r="D42" s="51">
        <f t="shared" si="12"/>
        <v>45049</v>
      </c>
      <c r="E42" s="51">
        <f t="shared" si="12"/>
        <v>45050</v>
      </c>
      <c r="F42" s="51">
        <f t="shared" si="12"/>
        <v>45051</v>
      </c>
      <c r="G42" s="51">
        <f t="shared" si="12"/>
        <v>45052</v>
      </c>
      <c r="H42" s="51">
        <f t="shared" si="12"/>
        <v>45053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>Tag der Arbeit</v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90</v>
      </c>
      <c r="C47" s="56"/>
      <c r="D47" s="26">
        <f>D24</f>
        <v>2023</v>
      </c>
      <c r="E47" s="27"/>
      <c r="F47" s="28">
        <f>DATEVALUE("01. "&amp;TEXT(B47,"##")&amp;" "&amp;TEXT(D47,"####"))</f>
        <v>45047</v>
      </c>
      <c r="G47" s="28">
        <f>WEEKDAY(F47,2)</f>
        <v>1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18</v>
      </c>
      <c r="B50" s="33">
        <f>IF(WEEKDAY($F$47,2)=1,$F$47,$F$47-($G$47-1))</f>
        <v>45047</v>
      </c>
      <c r="C50" s="39">
        <f>IF(WEEKDAY($F$47,2)=2,$F$47,IF(B50=$F$47,B50+1,$F$47-($G$47-2)))</f>
        <v>45048</v>
      </c>
      <c r="D50" s="39">
        <f>IF(WEEKDAY($F$47,2)=3,$F$47,IF(C50=$F$47,C50+1,$F$47-($G$47-3)))</f>
        <v>45049</v>
      </c>
      <c r="E50" s="39">
        <f>IF(WEEKDAY($F$47,2)=4,$F$47,IF(D50=$F$47,D50+1,$F$47-($G$47-4)))</f>
        <v>45050</v>
      </c>
      <c r="F50" s="39">
        <f>IF(WEEKDAY($F$47,2)=5,$F$47,IF(E50=$F$47,E50+1,$F$47-($G$47-5)))</f>
        <v>45051</v>
      </c>
      <c r="G50" s="39">
        <f>IF(WEEKDAY($F$47,2)=6,$F$47,IF(F50=$F$47,F50+1,$F$47-($G$47-6)))</f>
        <v>45052</v>
      </c>
      <c r="H50" s="39">
        <f>IF(WEEKDAY($F$47,2)=7,$F$47,IF(G50=$F$47,G50+1,$F$47-($G$47-7)))</f>
        <v>45053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>Tag der Arbeit</v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19</v>
      </c>
      <c r="B53" s="39">
        <f>H50+1</f>
        <v>45054</v>
      </c>
      <c r="C53" s="39">
        <f t="shared" ref="C53:H53" si="19">B53+1</f>
        <v>45055</v>
      </c>
      <c r="D53" s="39">
        <f t="shared" si="19"/>
        <v>45056</v>
      </c>
      <c r="E53" s="39">
        <f t="shared" si="19"/>
        <v>45057</v>
      </c>
      <c r="F53" s="39">
        <f t="shared" si="19"/>
        <v>45058</v>
      </c>
      <c r="G53" s="39">
        <f t="shared" si="19"/>
        <v>45059</v>
      </c>
      <c r="H53" s="39">
        <f t="shared" si="19"/>
        <v>45060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20</v>
      </c>
      <c r="B56" s="39">
        <f>H53+1</f>
        <v>45061</v>
      </c>
      <c r="C56" s="39">
        <f t="shared" ref="C56:H56" si="21">B56+1</f>
        <v>45062</v>
      </c>
      <c r="D56" s="39">
        <f t="shared" si="21"/>
        <v>45063</v>
      </c>
      <c r="E56" s="39">
        <f t="shared" si="21"/>
        <v>45064</v>
      </c>
      <c r="F56" s="39">
        <f t="shared" si="21"/>
        <v>45065</v>
      </c>
      <c r="G56" s="39">
        <f t="shared" si="21"/>
        <v>45066</v>
      </c>
      <c r="H56" s="39">
        <f t="shared" si="21"/>
        <v>45067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>Christi Himmelfahrt</v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>Geburtstag</v>
      </c>
      <c r="H58" s="38" t="str">
        <f t="shared" si="22"/>
        <v/>
      </c>
    </row>
    <row r="59" spans="1:8" ht="31.5">
      <c r="A59" s="32">
        <f>A56+1</f>
        <v>21</v>
      </c>
      <c r="B59" s="39">
        <f>H56+1</f>
        <v>45068</v>
      </c>
      <c r="C59" s="39">
        <f t="shared" ref="C59:H59" si="23">B59+1</f>
        <v>45069</v>
      </c>
      <c r="D59" s="39">
        <f t="shared" si="23"/>
        <v>45070</v>
      </c>
      <c r="E59" s="39">
        <f t="shared" si="23"/>
        <v>45071</v>
      </c>
      <c r="F59" s="39">
        <f t="shared" si="23"/>
        <v>45072</v>
      </c>
      <c r="G59" s="39">
        <f t="shared" si="23"/>
        <v>45073</v>
      </c>
      <c r="H59" s="39">
        <f t="shared" si="23"/>
        <v>45074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>Pfingstsonntag</v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22</v>
      </c>
      <c r="B62" s="39">
        <f>H59+1</f>
        <v>45075</v>
      </c>
      <c r="C62" s="39">
        <f t="shared" ref="C62:H62" si="25">B62+1</f>
        <v>45076</v>
      </c>
      <c r="D62" s="39">
        <f t="shared" si="25"/>
        <v>45077</v>
      </c>
      <c r="E62" s="39">
        <f t="shared" si="25"/>
        <v>45078</v>
      </c>
      <c r="F62" s="39">
        <f t="shared" si="25"/>
        <v>45079</v>
      </c>
      <c r="G62" s="39">
        <f t="shared" si="25"/>
        <v>45080</v>
      </c>
      <c r="H62" s="39">
        <f t="shared" si="25"/>
        <v>45081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>Pfingstmontag</v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>33 Jahre AS&amp;S</v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23</v>
      </c>
      <c r="B65" s="39">
        <f>H62+1</f>
        <v>45082</v>
      </c>
      <c r="C65" s="39">
        <f t="shared" ref="C65:H65" si="27">B65+1</f>
        <v>45083</v>
      </c>
      <c r="D65" s="39">
        <f t="shared" si="27"/>
        <v>45084</v>
      </c>
      <c r="E65" s="39">
        <f t="shared" si="27"/>
        <v>45085</v>
      </c>
      <c r="F65" s="39">
        <f t="shared" si="27"/>
        <v>45086</v>
      </c>
      <c r="G65" s="39">
        <f t="shared" si="27"/>
        <v>45087</v>
      </c>
      <c r="H65" s="39">
        <f t="shared" si="27"/>
        <v>45088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91</v>
      </c>
      <c r="C70" s="56"/>
      <c r="D70" s="26">
        <f>D47</f>
        <v>2023</v>
      </c>
      <c r="E70" s="27"/>
      <c r="F70" s="28">
        <f>DATEVALUE("01. "&amp;TEXT(B70,"##")&amp;" "&amp;TEXT(D70,"####"))</f>
        <v>45078</v>
      </c>
      <c r="G70" s="28">
        <f>WEEKDAY(F70,2)</f>
        <v>4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22</v>
      </c>
      <c r="B73" s="33">
        <f>IF(WEEKDAY($F$70,2)=1,$F$47,$F$70-($G$70-1))</f>
        <v>45075</v>
      </c>
      <c r="C73" s="39">
        <f>IF(WEEKDAY($F$70,2)=2,$F$70,IF(B73=$F$70,B73+1,$F$70-($G$70-2)))</f>
        <v>45076</v>
      </c>
      <c r="D73" s="39">
        <f>IF(WEEKDAY($F$70,2)=3,$F$70,IF(C73=$F$70,C73+1,$F$70-($G$70-3)))</f>
        <v>45077</v>
      </c>
      <c r="E73" s="39">
        <f>IF(WEEKDAY($F$70,2)=4,$F$70,IF(D73=$F$70,D73+1,$F$70-($G$70-4)))</f>
        <v>45078</v>
      </c>
      <c r="F73" s="39">
        <f>IF(WEEKDAY($F$70,2)=5,$F$70,IF(E73=$F$70,E73+1,$F$70-($G$70-5)))</f>
        <v>45079</v>
      </c>
      <c r="G73" s="39">
        <f>IF(WEEKDAY($F$70,2)=6,$F$70,IF(F73=$F$70,F73+1,$F$70-($G$70-6)))</f>
        <v>45080</v>
      </c>
      <c r="H73" s="39">
        <f>IF(WEEKDAY($F$70,2)=7,$F$70,IF(G73=$F$70,G73+1,$F$70-($G$70-7)))</f>
        <v>45081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>Pfingstmontag</v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>33 Jahre AS&amp;S</v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23</v>
      </c>
      <c r="B76" s="39">
        <f>H73+1</f>
        <v>45082</v>
      </c>
      <c r="C76" s="39">
        <f t="shared" ref="C76:H76" si="30">B76+1</f>
        <v>45083</v>
      </c>
      <c r="D76" s="39">
        <f t="shared" si="30"/>
        <v>45084</v>
      </c>
      <c r="E76" s="39">
        <f t="shared" si="30"/>
        <v>45085</v>
      </c>
      <c r="F76" s="39">
        <f t="shared" si="30"/>
        <v>45086</v>
      </c>
      <c r="G76" s="39">
        <f t="shared" si="30"/>
        <v>45087</v>
      </c>
      <c r="H76" s="39">
        <f t="shared" si="30"/>
        <v>45088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24</v>
      </c>
      <c r="B79" s="39">
        <f>H76+1</f>
        <v>45089</v>
      </c>
      <c r="C79" s="39">
        <f t="shared" ref="C79:H79" si="32">B79+1</f>
        <v>45090</v>
      </c>
      <c r="D79" s="39">
        <f t="shared" si="32"/>
        <v>45091</v>
      </c>
      <c r="E79" s="39">
        <f t="shared" si="32"/>
        <v>45092</v>
      </c>
      <c r="F79" s="39">
        <f t="shared" si="32"/>
        <v>45093</v>
      </c>
      <c r="G79" s="39">
        <f t="shared" si="32"/>
        <v>45094</v>
      </c>
      <c r="H79" s="39">
        <f t="shared" si="32"/>
        <v>45095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25</v>
      </c>
      <c r="B82" s="39">
        <f>H79+1</f>
        <v>45096</v>
      </c>
      <c r="C82" s="39">
        <f t="shared" ref="C82:H82" si="34">B82+1</f>
        <v>45097</v>
      </c>
      <c r="D82" s="39">
        <f t="shared" si="34"/>
        <v>45098</v>
      </c>
      <c r="E82" s="39">
        <f t="shared" si="34"/>
        <v>45099</v>
      </c>
      <c r="F82" s="39">
        <f t="shared" si="34"/>
        <v>45100</v>
      </c>
      <c r="G82" s="39">
        <f t="shared" si="34"/>
        <v>45101</v>
      </c>
      <c r="H82" s="39">
        <f t="shared" si="34"/>
        <v>45102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26</v>
      </c>
      <c r="B85" s="39">
        <f>H82+1</f>
        <v>45103</v>
      </c>
      <c r="C85" s="39">
        <f t="shared" ref="C85:H85" si="36">B85+1</f>
        <v>45104</v>
      </c>
      <c r="D85" s="39">
        <f t="shared" si="36"/>
        <v>45105</v>
      </c>
      <c r="E85" s="39">
        <f t="shared" si="36"/>
        <v>45106</v>
      </c>
      <c r="F85" s="39">
        <f t="shared" si="36"/>
        <v>45107</v>
      </c>
      <c r="G85" s="39">
        <f t="shared" si="36"/>
        <v>45108</v>
      </c>
      <c r="H85" s="39">
        <f t="shared" si="36"/>
        <v>45109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27</v>
      </c>
      <c r="B88" s="39">
        <f>H85+1</f>
        <v>45110</v>
      </c>
      <c r="C88" s="39">
        <f t="shared" ref="C88:H88" si="38">B88+1</f>
        <v>45111</v>
      </c>
      <c r="D88" s="39">
        <f t="shared" si="38"/>
        <v>45112</v>
      </c>
      <c r="E88" s="39">
        <f t="shared" si="38"/>
        <v>45113</v>
      </c>
      <c r="F88" s="39">
        <f t="shared" si="38"/>
        <v>45114</v>
      </c>
      <c r="G88" s="39">
        <f t="shared" si="38"/>
        <v>45115</v>
      </c>
      <c r="H88" s="39">
        <f t="shared" si="38"/>
        <v>45116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>Beginn StFA + ReFA + VFA???</v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Qy5dz7RBbghQGClP/cRv/6xRolEbapwz0DDCT5YcWSmVS7R9IILOBUFbsTfTk5mTYUpJ+rZ4gfUtGAuH+b563A==" saltValue="6TW79s+AhYDYTCAVYb8yZw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79" priority="20">
      <formula>AND(MONTH($F$24)=MONTH(B27),WEEKDAY(B27,2)=7)</formula>
    </cfRule>
  </conditionalFormatting>
  <conditionalFormatting sqref="B27:H27 B30:H30 B33:H33 B36:H36 B39:H39 B42:H42">
    <cfRule type="expression" dxfId="178" priority="19">
      <formula>AND(MONTH($F$24)=MONTH(B27),WEEKDAY(B27,2)=6)</formula>
    </cfRule>
  </conditionalFormatting>
  <conditionalFormatting sqref="B27:H27 B30:H30 B33:H33 B36:H36 B39:H39 B42:H42">
    <cfRule type="expression" dxfId="177" priority="18">
      <formula>MONTH($F$24)&lt;&gt;MONTH(B27)</formula>
    </cfRule>
  </conditionalFormatting>
  <conditionalFormatting sqref="E24">
    <cfRule type="expression" dxfId="175" priority="16">
      <formula>$E$24&lt;&gt;""</formula>
    </cfRule>
  </conditionalFormatting>
  <conditionalFormatting sqref="B53:H53 B56:H56 B59:H59 B62:H62 B65:H65 B50:H50">
    <cfRule type="expression" dxfId="174" priority="15">
      <formula>AND(MONTH($F$47)=MONTH(B50),WEEKDAY(B50,2)=7)</formula>
    </cfRule>
  </conditionalFormatting>
  <conditionalFormatting sqref="B53:H53 B56:H56 B59:H59 B62:H62 B65:H65 B50:H50">
    <cfRule type="expression" dxfId="173" priority="14">
      <formula>AND(MONTH($F$47)=MONTH(B50),WEEKDAY(B50,2)=6)</formula>
    </cfRule>
  </conditionalFormatting>
  <conditionalFormatting sqref="B53:H53 B56:H56 B59:H59 B62:H62 B65:H65 B50:H50">
    <cfRule type="expression" dxfId="172" priority="13">
      <formula>MONTH($F$47)&lt;&gt;MONTH(B50)</formula>
    </cfRule>
  </conditionalFormatting>
  <conditionalFormatting sqref="E47">
    <cfRule type="expression" dxfId="170" priority="11">
      <formula>$E$24&lt;&gt;""</formula>
    </cfRule>
  </conditionalFormatting>
  <conditionalFormatting sqref="B76:H76 B79:H79 B82:H82 B85:H85 B88:H88 B73:H73">
    <cfRule type="expression" dxfId="169" priority="10">
      <formula>AND(MONTH($F$70)=MONTH(B73),WEEKDAY(B73,2)=7)</formula>
    </cfRule>
  </conditionalFormatting>
  <conditionalFormatting sqref="B76:H76 B79:H79 B82:H82 B85:H85 B88:H88 B73:H73">
    <cfRule type="expression" dxfId="168" priority="9">
      <formula>AND(MONTH($F$70)=MONTH(B73),WEEKDAY(B73,2)=6)</formula>
    </cfRule>
  </conditionalFormatting>
  <conditionalFormatting sqref="B76:H76 B79:H79 B82:H82 B85:H85 B88:H88 B73:H73">
    <cfRule type="expression" dxfId="167" priority="8">
      <formula>MONTH($F$70)&lt;&gt;MONTH(B73)</formula>
    </cfRule>
  </conditionalFormatting>
  <conditionalFormatting sqref="E70">
    <cfRule type="expression" dxfId="165" priority="6">
      <formula>$E$24&lt;&gt;""</formula>
    </cfRule>
  </conditionalFormatting>
  <conditionalFormatting sqref="B7:H7 B10:H10 B13:H13 B16:H16 B19:H19 B4:H4">
    <cfRule type="expression" dxfId="164" priority="5">
      <formula>AND(MONTH($F$1)=MONTH(B4),WEEKDAY(B4,2)=7)</formula>
    </cfRule>
  </conditionalFormatting>
  <conditionalFormatting sqref="B7:H7 B10:H10 B13:H13 B16:H16 B19:H19 B4:H4">
    <cfRule type="expression" dxfId="163" priority="4">
      <formula>AND(MONTH($F$1)=MONTH(B4),WEEKDAY(B4,2)=6)</formula>
    </cfRule>
  </conditionalFormatting>
  <conditionalFormatting sqref="B7:H7 B10:H10 B13:H13 B16:H16 B19:H19 B4:H4">
    <cfRule type="expression" dxfId="162" priority="3">
      <formula>MONTH($F$1)&lt;&gt;MONTH(B4)</formula>
    </cfRule>
  </conditionalFormatting>
  <conditionalFormatting sqref="E1">
    <cfRule type="expression" dxfId="16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B1008F-00AD-4169-B4DE-00A8009C00B4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760036-0002-48DE-9C1A-008900FE0076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700034-00D5-4D14-9803-008900240071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1C0061-00C9-4C0B-94B6-00F2005F0099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0"/>
  <sheetViews>
    <sheetView topLeftCell="A7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89</v>
      </c>
      <c r="C1" s="56"/>
      <c r="D1" s="26">
        <f>Januar!D24</f>
        <v>2023</v>
      </c>
      <c r="E1" s="27"/>
      <c r="F1" s="28">
        <f>DATEVALUE("01. "&amp;TEXT(B1,"##")&amp;" "&amp;TEXT(D1,"####"))</f>
        <v>45017</v>
      </c>
      <c r="G1" s="28">
        <f>WEEKDAY(F1,2)</f>
        <v>6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13</v>
      </c>
      <c r="B4" s="33">
        <f>IF(WEEKDAY($F$1,2)=2,$F$1,$F$1-($G$1-2))</f>
        <v>45013</v>
      </c>
      <c r="C4" s="33">
        <f>IF(WEEKDAY($F$1,2)=1,$F$1,$F$1-($G$1-1))</f>
        <v>45012</v>
      </c>
      <c r="D4" s="33">
        <f>IF(WEEKDAY($F$1,2)=3,$F$1,$F$1-($G$1-3))</f>
        <v>45014</v>
      </c>
      <c r="E4" s="33">
        <f>IF(WEEKDAY($F$1,2)=4,$F$1,$F$1-($G$1-4))</f>
        <v>45015</v>
      </c>
      <c r="F4" s="33">
        <f>IF(WEEKDAY($F$1,2)=5,$F$1,$F$1-($G$1-5))</f>
        <v>45016</v>
      </c>
      <c r="G4" s="33">
        <f>IF(WEEKDAY($F$1,2)=6,$F$1,$F$1-($G$1-6))</f>
        <v>45017</v>
      </c>
      <c r="H4" s="33">
        <f>IF(WEEKDAY($F$1,2)=7,$F$1,$F$1-($G$1-7))</f>
        <v>45018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/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14</v>
      </c>
      <c r="B7" s="39">
        <f>H4+1</f>
        <v>45019</v>
      </c>
      <c r="C7" s="39">
        <f t="shared" ref="C7:H7" si="1">B7+1</f>
        <v>45020</v>
      </c>
      <c r="D7" s="39">
        <f t="shared" si="1"/>
        <v>45021</v>
      </c>
      <c r="E7" s="39">
        <f t="shared" si="1"/>
        <v>45022</v>
      </c>
      <c r="F7" s="39">
        <f t="shared" si="1"/>
        <v>45023</v>
      </c>
      <c r="G7" s="39">
        <f t="shared" si="1"/>
        <v>45024</v>
      </c>
      <c r="H7" s="39">
        <f t="shared" si="1"/>
        <v>45025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>Karfreitag</v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>Ostersonntag</v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>Gründonnerstag</v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15</v>
      </c>
      <c r="B10" s="39">
        <f>H7+1</f>
        <v>45026</v>
      </c>
      <c r="C10" s="39">
        <f t="shared" ref="C10:H10" si="3">B10+1</f>
        <v>45027</v>
      </c>
      <c r="D10" s="39">
        <f t="shared" si="3"/>
        <v>45028</v>
      </c>
      <c r="E10" s="39">
        <f t="shared" si="3"/>
        <v>45029</v>
      </c>
      <c r="F10" s="39">
        <f t="shared" si="3"/>
        <v>45030</v>
      </c>
      <c r="G10" s="39">
        <f t="shared" si="3"/>
        <v>45031</v>
      </c>
      <c r="H10" s="39">
        <f t="shared" si="3"/>
        <v>45032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>Ostermontag</v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16</v>
      </c>
      <c r="B13" s="39">
        <f>H10+1</f>
        <v>45033</v>
      </c>
      <c r="C13" s="39">
        <f t="shared" ref="C13:H13" si="5">B13+1</f>
        <v>45034</v>
      </c>
      <c r="D13" s="39">
        <f t="shared" si="5"/>
        <v>45035</v>
      </c>
      <c r="E13" s="39">
        <f t="shared" si="5"/>
        <v>45036</v>
      </c>
      <c r="F13" s="39">
        <f t="shared" si="5"/>
        <v>45037</v>
      </c>
      <c r="G13" s="39">
        <f t="shared" si="5"/>
        <v>45038</v>
      </c>
      <c r="H13" s="39">
        <f t="shared" si="5"/>
        <v>45039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17</v>
      </c>
      <c r="B16" s="39">
        <f>H13+1</f>
        <v>45040</v>
      </c>
      <c r="C16" s="39">
        <f t="shared" ref="C16:H16" si="7">B16+1</f>
        <v>45041</v>
      </c>
      <c r="D16" s="39">
        <f t="shared" si="7"/>
        <v>45042</v>
      </c>
      <c r="E16" s="39">
        <f t="shared" si="7"/>
        <v>45043</v>
      </c>
      <c r="F16" s="39">
        <f t="shared" si="7"/>
        <v>45044</v>
      </c>
      <c r="G16" s="39">
        <f t="shared" si="7"/>
        <v>45045</v>
      </c>
      <c r="H16" s="39">
        <f t="shared" si="7"/>
        <v>45046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>Zert.-Ende EF</v>
      </c>
      <c r="H18" s="38" t="str">
        <f t="shared" si="8"/>
        <v/>
      </c>
    </row>
    <row r="19" spans="1:8" ht="31.5">
      <c r="A19" s="32">
        <f>A16+1</f>
        <v>18</v>
      </c>
      <c r="B19" s="39">
        <f>H16+1</f>
        <v>45047</v>
      </c>
      <c r="C19" s="39">
        <f t="shared" ref="C19:H19" si="9">B19+1</f>
        <v>45048</v>
      </c>
      <c r="D19" s="39">
        <f t="shared" si="9"/>
        <v>45049</v>
      </c>
      <c r="E19" s="39">
        <f t="shared" si="9"/>
        <v>45050</v>
      </c>
      <c r="F19" s="39">
        <f t="shared" si="9"/>
        <v>45051</v>
      </c>
      <c r="G19" s="39">
        <f t="shared" si="9"/>
        <v>45052</v>
      </c>
      <c r="H19" s="39">
        <f t="shared" si="9"/>
        <v>45053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>Tag der Arbeit</v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90</v>
      </c>
      <c r="C24" s="58"/>
      <c r="D24" s="41">
        <f>D1</f>
        <v>2023</v>
      </c>
      <c r="E24" s="43"/>
      <c r="F24" s="44">
        <f>DATEVALUE("01. "&amp;TEXT(B24,"##")&amp;" "&amp;TEXT(D24,"####"))</f>
        <v>45047</v>
      </c>
      <c r="G24" s="44">
        <f>WEEKDAY(F24,2)</f>
        <v>1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18</v>
      </c>
      <c r="B27" s="50">
        <f>IF(WEEKDAY($F$24,2)=1,$F$24,$F$24-($G$24-1))</f>
        <v>45047</v>
      </c>
      <c r="C27" s="51">
        <f>IF(WEEKDAY($F$24,2)=2,$F$24,IF(B27=$F$24,B27+1,$F$24-($G$24-2)))</f>
        <v>45048</v>
      </c>
      <c r="D27" s="51">
        <f>IF(WEEKDAY($F$24,2)=3,$F$24,IF(C27=$F$24,C27+1,$F$24-($G$24-3)))</f>
        <v>45049</v>
      </c>
      <c r="E27" s="51">
        <f>IF(WEEKDAY($F$24,2)=4,$F$24,IF(D27=$F$24,D27+1,$F$24-($G$24-4)))</f>
        <v>45050</v>
      </c>
      <c r="F27" s="51">
        <f>IF(WEEKDAY($F$24,2)=5,$F$24,IF(E27=$F$24,E27+1,$F$24-($G$24-5)))</f>
        <v>45051</v>
      </c>
      <c r="G27" s="51">
        <f>IF(WEEKDAY($F$24,2)=6,$F$24,IF(F27=$F$24,F27+1,$F$24-($G$24-6)))</f>
        <v>45052</v>
      </c>
      <c r="H27" s="51">
        <f>IF(WEEKDAY($F$24,2)=7,$F$24,G27+1)</f>
        <v>45053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>Tag der Arbeit</v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19</v>
      </c>
      <c r="B30" s="51">
        <f>H27+1</f>
        <v>45054</v>
      </c>
      <c r="C30" s="51">
        <f t="shared" ref="C30:H42" si="12">B30+1</f>
        <v>45055</v>
      </c>
      <c r="D30" s="51">
        <f t="shared" si="12"/>
        <v>45056</v>
      </c>
      <c r="E30" s="51">
        <f t="shared" si="12"/>
        <v>45057</v>
      </c>
      <c r="F30" s="51">
        <f t="shared" si="12"/>
        <v>45058</v>
      </c>
      <c r="G30" s="51">
        <f t="shared" si="12"/>
        <v>45059</v>
      </c>
      <c r="H30" s="51">
        <f t="shared" si="12"/>
        <v>45060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20</v>
      </c>
      <c r="B33" s="51">
        <f>H30+1</f>
        <v>45061</v>
      </c>
      <c r="C33" s="51">
        <f t="shared" si="12"/>
        <v>45062</v>
      </c>
      <c r="D33" s="51">
        <f t="shared" si="12"/>
        <v>45063</v>
      </c>
      <c r="E33" s="51">
        <f t="shared" si="12"/>
        <v>45064</v>
      </c>
      <c r="F33" s="51">
        <f t="shared" si="12"/>
        <v>45065</v>
      </c>
      <c r="G33" s="51">
        <f t="shared" si="12"/>
        <v>45066</v>
      </c>
      <c r="H33" s="51">
        <f t="shared" si="12"/>
        <v>45067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>Christi Himmelfahrt</v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>Geburtstag</v>
      </c>
      <c r="H35" s="55" t="str">
        <f t="shared" si="14"/>
        <v/>
      </c>
    </row>
    <row r="36" spans="1:8" s="48" customFormat="1" ht="27.95" customHeight="1">
      <c r="A36" s="49">
        <f>A33+1</f>
        <v>21</v>
      </c>
      <c r="B36" s="51">
        <f>H33+1</f>
        <v>45068</v>
      </c>
      <c r="C36" s="51">
        <f t="shared" si="12"/>
        <v>45069</v>
      </c>
      <c r="D36" s="51">
        <f t="shared" si="12"/>
        <v>45070</v>
      </c>
      <c r="E36" s="51">
        <f t="shared" si="12"/>
        <v>45071</v>
      </c>
      <c r="F36" s="51">
        <f t="shared" si="12"/>
        <v>45072</v>
      </c>
      <c r="G36" s="51">
        <f t="shared" si="12"/>
        <v>45073</v>
      </c>
      <c r="H36" s="51">
        <f t="shared" si="12"/>
        <v>45074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>Pfingstsonntag</v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22</v>
      </c>
      <c r="B39" s="51">
        <f>H36+1</f>
        <v>45075</v>
      </c>
      <c r="C39" s="51">
        <f t="shared" si="12"/>
        <v>45076</v>
      </c>
      <c r="D39" s="51">
        <f t="shared" si="12"/>
        <v>45077</v>
      </c>
      <c r="E39" s="51">
        <f t="shared" si="12"/>
        <v>45078</v>
      </c>
      <c r="F39" s="51">
        <f t="shared" si="12"/>
        <v>45079</v>
      </c>
      <c r="G39" s="51">
        <f t="shared" si="12"/>
        <v>45080</v>
      </c>
      <c r="H39" s="51">
        <f t="shared" si="12"/>
        <v>45081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>Pfingstmontag</v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>33 Jahre AS&amp;S</v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23</v>
      </c>
      <c r="B42" s="51">
        <f>H39+1</f>
        <v>45082</v>
      </c>
      <c r="C42" s="51">
        <f t="shared" si="12"/>
        <v>45083</v>
      </c>
      <c r="D42" s="51">
        <f t="shared" si="12"/>
        <v>45084</v>
      </c>
      <c r="E42" s="51">
        <f t="shared" si="12"/>
        <v>45085</v>
      </c>
      <c r="F42" s="51">
        <f t="shared" si="12"/>
        <v>45086</v>
      </c>
      <c r="G42" s="51">
        <f t="shared" si="12"/>
        <v>45087</v>
      </c>
      <c r="H42" s="51">
        <f t="shared" si="12"/>
        <v>45088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/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91</v>
      </c>
      <c r="C47" s="56"/>
      <c r="D47" s="26">
        <f>D24</f>
        <v>2023</v>
      </c>
      <c r="E47" s="27"/>
      <c r="F47" s="28">
        <f>DATEVALUE("01. "&amp;TEXT(B47,"##")&amp;" "&amp;TEXT(D47,"####"))</f>
        <v>45078</v>
      </c>
      <c r="G47" s="28">
        <f>WEEKDAY(F47,2)</f>
        <v>4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22</v>
      </c>
      <c r="B50" s="33">
        <f>IF(WEEKDAY($F$47,2)=1,$F$47,$F$47-($G$47-1))</f>
        <v>45075</v>
      </c>
      <c r="C50" s="39">
        <f>IF(WEEKDAY($F$47,2)=2,$F$47,IF(B50=$F$47,B50+1,$F$47-($G$47-2)))</f>
        <v>45076</v>
      </c>
      <c r="D50" s="39">
        <f>IF(WEEKDAY($F$47,2)=3,$F$47,IF(C50=$F$47,C50+1,$F$47-($G$47-3)))</f>
        <v>45077</v>
      </c>
      <c r="E50" s="39">
        <f>IF(WEEKDAY($F$47,2)=4,$F$47,IF(D50=$F$47,D50+1,$F$47-($G$47-4)))</f>
        <v>45078</v>
      </c>
      <c r="F50" s="39">
        <f>IF(WEEKDAY($F$47,2)=5,$F$47,IF(E50=$F$47,E50+1,$F$47-($G$47-5)))</f>
        <v>45079</v>
      </c>
      <c r="G50" s="39">
        <f>IF(WEEKDAY($F$47,2)=6,$F$47,IF(F50=$F$47,F50+1,$F$47-($G$47-6)))</f>
        <v>45080</v>
      </c>
      <c r="H50" s="39">
        <f>IF(WEEKDAY($F$47,2)=7,$F$47,IF(G50=$F$47,G50+1,$F$47-($G$47-7)))</f>
        <v>45081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>Pfingstmontag</v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>33 Jahre AS&amp;S</v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23</v>
      </c>
      <c r="B53" s="39">
        <f>H50+1</f>
        <v>45082</v>
      </c>
      <c r="C53" s="39">
        <f t="shared" ref="C53:H53" si="19">B53+1</f>
        <v>45083</v>
      </c>
      <c r="D53" s="39">
        <f t="shared" si="19"/>
        <v>45084</v>
      </c>
      <c r="E53" s="39">
        <f t="shared" si="19"/>
        <v>45085</v>
      </c>
      <c r="F53" s="39">
        <f t="shared" si="19"/>
        <v>45086</v>
      </c>
      <c r="G53" s="39">
        <f t="shared" si="19"/>
        <v>45087</v>
      </c>
      <c r="H53" s="39">
        <f t="shared" si="19"/>
        <v>45088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24</v>
      </c>
      <c r="B56" s="39">
        <f>H53+1</f>
        <v>45089</v>
      </c>
      <c r="C56" s="39">
        <f t="shared" ref="C56:H56" si="21">B56+1</f>
        <v>45090</v>
      </c>
      <c r="D56" s="39">
        <f t="shared" si="21"/>
        <v>45091</v>
      </c>
      <c r="E56" s="39">
        <f t="shared" si="21"/>
        <v>45092</v>
      </c>
      <c r="F56" s="39">
        <f t="shared" si="21"/>
        <v>45093</v>
      </c>
      <c r="G56" s="39">
        <f t="shared" si="21"/>
        <v>45094</v>
      </c>
      <c r="H56" s="39">
        <f t="shared" si="21"/>
        <v>45095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25</v>
      </c>
      <c r="B59" s="39">
        <f>H56+1</f>
        <v>45096</v>
      </c>
      <c r="C59" s="39">
        <f t="shared" ref="C59:H59" si="23">B59+1</f>
        <v>45097</v>
      </c>
      <c r="D59" s="39">
        <f t="shared" si="23"/>
        <v>45098</v>
      </c>
      <c r="E59" s="39">
        <f t="shared" si="23"/>
        <v>45099</v>
      </c>
      <c r="F59" s="39">
        <f t="shared" si="23"/>
        <v>45100</v>
      </c>
      <c r="G59" s="39">
        <f t="shared" si="23"/>
        <v>45101</v>
      </c>
      <c r="H59" s="39">
        <f t="shared" si="23"/>
        <v>45102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26</v>
      </c>
      <c r="B62" s="39">
        <f>H59+1</f>
        <v>45103</v>
      </c>
      <c r="C62" s="39">
        <f t="shared" ref="C62:H62" si="25">B62+1</f>
        <v>45104</v>
      </c>
      <c r="D62" s="39">
        <f t="shared" si="25"/>
        <v>45105</v>
      </c>
      <c r="E62" s="39">
        <f t="shared" si="25"/>
        <v>45106</v>
      </c>
      <c r="F62" s="39">
        <f t="shared" si="25"/>
        <v>45107</v>
      </c>
      <c r="G62" s="39">
        <f t="shared" si="25"/>
        <v>45108</v>
      </c>
      <c r="H62" s="39">
        <f t="shared" si="25"/>
        <v>45109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27</v>
      </c>
      <c r="B65" s="39">
        <f>H62+1</f>
        <v>45110</v>
      </c>
      <c r="C65" s="39">
        <f t="shared" ref="C65:H65" si="27">B65+1</f>
        <v>45111</v>
      </c>
      <c r="D65" s="39">
        <f t="shared" si="27"/>
        <v>45112</v>
      </c>
      <c r="E65" s="39">
        <f t="shared" si="27"/>
        <v>45113</v>
      </c>
      <c r="F65" s="39">
        <f t="shared" si="27"/>
        <v>45114</v>
      </c>
      <c r="G65" s="39">
        <f t="shared" si="27"/>
        <v>45115</v>
      </c>
      <c r="H65" s="39">
        <f t="shared" si="27"/>
        <v>45116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>Beginn StFA + ReFA + VFA???</v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92</v>
      </c>
      <c r="C70" s="56"/>
      <c r="D70" s="26">
        <f>D47</f>
        <v>2023</v>
      </c>
      <c r="E70" s="27"/>
      <c r="F70" s="28">
        <f>DATEVALUE("01. "&amp;TEXT(B70,"##")&amp;" "&amp;TEXT(D70,"####"))</f>
        <v>45108</v>
      </c>
      <c r="G70" s="28">
        <f>WEEKDAY(F70,2)</f>
        <v>6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26</v>
      </c>
      <c r="B73" s="33">
        <f>IF(WEEKDAY($F$70,2)=1,$F$47,$F$70-($G$70-1))</f>
        <v>45103</v>
      </c>
      <c r="C73" s="39">
        <f>IF(WEEKDAY($F$70,2)=2,$F$70,IF(B73=$F$70,B73+1,$F$70-($G$70-2)))</f>
        <v>45104</v>
      </c>
      <c r="D73" s="39">
        <f>IF(WEEKDAY($F$70,2)=3,$F$70,IF(C73=$F$70,C73+1,$F$70-($G$70-3)))</f>
        <v>45105</v>
      </c>
      <c r="E73" s="39">
        <f>IF(WEEKDAY($F$70,2)=4,$F$70,IF(D73=$F$70,D73+1,$F$70-($G$70-4)))</f>
        <v>45106</v>
      </c>
      <c r="F73" s="39">
        <f>IF(WEEKDAY($F$70,2)=5,$F$70,IF(E73=$F$70,E73+1,$F$70-($G$70-5)))</f>
        <v>45107</v>
      </c>
      <c r="G73" s="39">
        <f>IF(WEEKDAY($F$70,2)=6,$F$70,IF(F73=$F$70,F73+1,$F$70-($G$70-6)))</f>
        <v>45108</v>
      </c>
      <c r="H73" s="39">
        <f>IF(WEEKDAY($F$70,2)=7,$F$70,IF(G73=$F$70,G73+1,$F$70-($G$70-7)))</f>
        <v>45109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27</v>
      </c>
      <c r="B76" s="39">
        <f>H73+1</f>
        <v>45110</v>
      </c>
      <c r="C76" s="39">
        <f t="shared" ref="C76:H76" si="30">B76+1</f>
        <v>45111</v>
      </c>
      <c r="D76" s="39">
        <f t="shared" si="30"/>
        <v>45112</v>
      </c>
      <c r="E76" s="39">
        <f t="shared" si="30"/>
        <v>45113</v>
      </c>
      <c r="F76" s="39">
        <f t="shared" si="30"/>
        <v>45114</v>
      </c>
      <c r="G76" s="39">
        <f t="shared" si="30"/>
        <v>45115</v>
      </c>
      <c r="H76" s="39">
        <f t="shared" si="30"/>
        <v>45116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>Beginn StFA + ReFA + VFA???</v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28</v>
      </c>
      <c r="B79" s="39">
        <f>H76+1</f>
        <v>45117</v>
      </c>
      <c r="C79" s="39">
        <f t="shared" ref="C79:H79" si="32">B79+1</f>
        <v>45118</v>
      </c>
      <c r="D79" s="39">
        <f t="shared" si="32"/>
        <v>45119</v>
      </c>
      <c r="E79" s="39">
        <f t="shared" si="32"/>
        <v>45120</v>
      </c>
      <c r="F79" s="39">
        <f t="shared" si="32"/>
        <v>45121</v>
      </c>
      <c r="G79" s="39">
        <f t="shared" si="32"/>
        <v>45122</v>
      </c>
      <c r="H79" s="39">
        <f t="shared" si="32"/>
        <v>45123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29</v>
      </c>
      <c r="B82" s="39">
        <f>H79+1</f>
        <v>45124</v>
      </c>
      <c r="C82" s="39">
        <f t="shared" ref="C82:H82" si="34">B82+1</f>
        <v>45125</v>
      </c>
      <c r="D82" s="39">
        <f t="shared" si="34"/>
        <v>45126</v>
      </c>
      <c r="E82" s="39">
        <f t="shared" si="34"/>
        <v>45127</v>
      </c>
      <c r="F82" s="39">
        <f t="shared" si="34"/>
        <v>45128</v>
      </c>
      <c r="G82" s="39">
        <f t="shared" si="34"/>
        <v>45129</v>
      </c>
      <c r="H82" s="39">
        <f t="shared" si="34"/>
        <v>45130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30</v>
      </c>
      <c r="B85" s="39">
        <f>H82+1</f>
        <v>45131</v>
      </c>
      <c r="C85" s="39">
        <f t="shared" ref="C85:H85" si="36">B85+1</f>
        <v>45132</v>
      </c>
      <c r="D85" s="39">
        <f t="shared" si="36"/>
        <v>45133</v>
      </c>
      <c r="E85" s="39">
        <f t="shared" si="36"/>
        <v>45134</v>
      </c>
      <c r="F85" s="39">
        <f t="shared" si="36"/>
        <v>45135</v>
      </c>
      <c r="G85" s="39">
        <f t="shared" si="36"/>
        <v>45136</v>
      </c>
      <c r="H85" s="39">
        <f t="shared" si="36"/>
        <v>45137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31</v>
      </c>
      <c r="B88" s="39">
        <f>H85+1</f>
        <v>45138</v>
      </c>
      <c r="C88" s="39">
        <f t="shared" ref="C88:H88" si="38">B88+1</f>
        <v>45139</v>
      </c>
      <c r="D88" s="39">
        <f t="shared" si="38"/>
        <v>45140</v>
      </c>
      <c r="E88" s="39">
        <f t="shared" si="38"/>
        <v>45141</v>
      </c>
      <c r="F88" s="39">
        <f t="shared" si="38"/>
        <v>45142</v>
      </c>
      <c r="G88" s="39">
        <f t="shared" si="38"/>
        <v>45143</v>
      </c>
      <c r="H88" s="39">
        <f t="shared" si="38"/>
        <v>45144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>Renteneintritt Peter</v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JgnjJsDKV0QX6d17KncXBSyDgSqzNEBo9Q06dkaeT2Xk/GA2lj1ma8kzsb4fjrkcUooyrOlKNW+h/pFH3Kw9JA==" saltValue="bnzeBO+Zoom93UUiXXod5Q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59" priority="20">
      <formula>AND(MONTH($F$24)=MONTH(B27),WEEKDAY(B27,2)=7)</formula>
    </cfRule>
  </conditionalFormatting>
  <conditionalFormatting sqref="B27:H27 B30:H30 B33:H33 B36:H36 B39:H39 B42:H42">
    <cfRule type="expression" dxfId="158" priority="19">
      <formula>AND(MONTH($F$24)=MONTH(B27),WEEKDAY(B27,2)=6)</formula>
    </cfRule>
  </conditionalFormatting>
  <conditionalFormatting sqref="B27:H27 B30:H30 B33:H33 B36:H36 B39:H39 B42:H42">
    <cfRule type="expression" dxfId="157" priority="18">
      <formula>MONTH($F$24)&lt;&gt;MONTH(B27)</formula>
    </cfRule>
  </conditionalFormatting>
  <conditionalFormatting sqref="E24">
    <cfRule type="expression" dxfId="155" priority="16">
      <formula>$E$24&lt;&gt;""</formula>
    </cfRule>
  </conditionalFormatting>
  <conditionalFormatting sqref="B53:H53 B56:H56 B59:H59 B62:H62 B65:H65 B50:H50">
    <cfRule type="expression" dxfId="154" priority="15">
      <formula>AND(MONTH($F$47)=MONTH(B50),WEEKDAY(B50,2)=7)</formula>
    </cfRule>
  </conditionalFormatting>
  <conditionalFormatting sqref="B53:H53 B56:H56 B59:H59 B62:H62 B65:H65 B50:H50">
    <cfRule type="expression" dxfId="153" priority="14">
      <formula>AND(MONTH($F$47)=MONTH(B50),WEEKDAY(B50,2)=6)</formula>
    </cfRule>
  </conditionalFormatting>
  <conditionalFormatting sqref="B53:H53 B56:H56 B59:H59 B62:H62 B65:H65 B50:H50">
    <cfRule type="expression" dxfId="152" priority="13">
      <formula>MONTH($F$47)&lt;&gt;MONTH(B50)</formula>
    </cfRule>
  </conditionalFormatting>
  <conditionalFormatting sqref="E47">
    <cfRule type="expression" dxfId="150" priority="11">
      <formula>$E$24&lt;&gt;""</formula>
    </cfRule>
  </conditionalFormatting>
  <conditionalFormatting sqref="B76:H76 B79:H79 B82:H82 B85:H85 B88:H88 B73:H73">
    <cfRule type="expression" dxfId="149" priority="10">
      <formula>AND(MONTH($F$70)=MONTH(B73),WEEKDAY(B73,2)=7)</formula>
    </cfRule>
  </conditionalFormatting>
  <conditionalFormatting sqref="B76:H76 B79:H79 B82:H82 B85:H85 B88:H88 B73:H73">
    <cfRule type="expression" dxfId="148" priority="9">
      <formula>AND(MONTH($F$70)=MONTH(B73),WEEKDAY(B73,2)=6)</formula>
    </cfRule>
  </conditionalFormatting>
  <conditionalFormatting sqref="B76:H76 B79:H79 B82:H82 B85:H85 B88:H88 B73:H73">
    <cfRule type="expression" dxfId="147" priority="8">
      <formula>MONTH($F$70)&lt;&gt;MONTH(B73)</formula>
    </cfRule>
  </conditionalFormatting>
  <conditionalFormatting sqref="E70">
    <cfRule type="expression" dxfId="145" priority="6">
      <formula>$E$24&lt;&gt;""</formula>
    </cfRule>
  </conditionalFormatting>
  <conditionalFormatting sqref="B7:H7 B10:H10 B13:H13 B16:H16 B19:H19 B4:H4">
    <cfRule type="expression" dxfId="144" priority="5">
      <formula>AND(MONTH($F$1)=MONTH(B4),WEEKDAY(B4,2)=7)</formula>
    </cfRule>
  </conditionalFormatting>
  <conditionalFormatting sqref="B7:H7 B10:H10 B13:H13 B16:H16 B19:H19 B4:H4">
    <cfRule type="expression" dxfId="143" priority="4">
      <formula>AND(MONTH($F$1)=MONTH(B4),WEEKDAY(B4,2)=6)</formula>
    </cfRule>
  </conditionalFormatting>
  <conditionalFormatting sqref="B7:H7 B10:H10 B13:H13 B16:H16 B19:H19 B4:H4">
    <cfRule type="expression" dxfId="142" priority="3">
      <formula>MONTH($F$1)&lt;&gt;MONTH(B4)</formula>
    </cfRule>
  </conditionalFormatting>
  <conditionalFormatting sqref="E1">
    <cfRule type="expression" dxfId="14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6C00B8-0004-4EF3-9A35-001C00050098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C9000F-0031-412C-85C1-002B00810024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D000FF-007E-4DFD-948E-004E0091009F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930029-00B2-4C4D-A6D9-006000ED000E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0"/>
  <sheetViews>
    <sheetView topLeftCell="A9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90</v>
      </c>
      <c r="C1" s="56"/>
      <c r="D1" s="26">
        <f>Januar!D24</f>
        <v>2023</v>
      </c>
      <c r="E1" s="27"/>
      <c r="F1" s="28">
        <f>DATEVALUE("01. "&amp;TEXT(B1,"##")&amp;" "&amp;TEXT(D1,"####"))</f>
        <v>45047</v>
      </c>
      <c r="G1" s="28">
        <f>WEEKDAY(F1,2)</f>
        <v>1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18</v>
      </c>
      <c r="B4" s="33">
        <f>IF(WEEKDAY($F$1,2)=2,$F$1,$F$1-($G$1-2))</f>
        <v>45048</v>
      </c>
      <c r="C4" s="33">
        <f>IF(WEEKDAY($F$1,2)=1,$F$1,$F$1-($G$1-1))</f>
        <v>45047</v>
      </c>
      <c r="D4" s="33">
        <f>IF(WEEKDAY($F$1,2)=3,$F$1,$F$1-($G$1-3))</f>
        <v>45049</v>
      </c>
      <c r="E4" s="33">
        <f>IF(WEEKDAY($F$1,2)=4,$F$1,$F$1-($G$1-4))</f>
        <v>45050</v>
      </c>
      <c r="F4" s="33">
        <f>IF(WEEKDAY($F$1,2)=5,$F$1,$F$1-($G$1-5))</f>
        <v>45051</v>
      </c>
      <c r="G4" s="33">
        <f>IF(WEEKDAY($F$1,2)=6,$F$1,$F$1-($G$1-6))</f>
        <v>45052</v>
      </c>
      <c r="H4" s="33">
        <f>IF(WEEKDAY($F$1,2)=7,$F$1,$F$1-($G$1-7))</f>
        <v>45053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>Tag der Arbeit</v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/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19</v>
      </c>
      <c r="B7" s="39">
        <f>H4+1</f>
        <v>45054</v>
      </c>
      <c r="C7" s="39">
        <f t="shared" ref="C7:H7" si="1">B7+1</f>
        <v>45055</v>
      </c>
      <c r="D7" s="39">
        <f t="shared" si="1"/>
        <v>45056</v>
      </c>
      <c r="E7" s="39">
        <f t="shared" si="1"/>
        <v>45057</v>
      </c>
      <c r="F7" s="39">
        <f t="shared" si="1"/>
        <v>45058</v>
      </c>
      <c r="G7" s="39">
        <f t="shared" si="1"/>
        <v>45059</v>
      </c>
      <c r="H7" s="39">
        <f t="shared" si="1"/>
        <v>45060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20</v>
      </c>
      <c r="B10" s="39">
        <f>H7+1</f>
        <v>45061</v>
      </c>
      <c r="C10" s="39">
        <f t="shared" ref="C10:H10" si="3">B10+1</f>
        <v>45062</v>
      </c>
      <c r="D10" s="39">
        <f t="shared" si="3"/>
        <v>45063</v>
      </c>
      <c r="E10" s="39">
        <f t="shared" si="3"/>
        <v>45064</v>
      </c>
      <c r="F10" s="39">
        <f t="shared" si="3"/>
        <v>45065</v>
      </c>
      <c r="G10" s="39">
        <f t="shared" si="3"/>
        <v>45066</v>
      </c>
      <c r="H10" s="39">
        <f t="shared" si="3"/>
        <v>45067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>Christi Himmelfahrt</v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>Geburtstag</v>
      </c>
      <c r="H12" s="38" t="str">
        <f t="shared" si="4"/>
        <v/>
      </c>
    </row>
    <row r="13" spans="1:8" ht="31.5">
      <c r="A13" s="32">
        <f>A10+1</f>
        <v>21</v>
      </c>
      <c r="B13" s="39">
        <f>H10+1</f>
        <v>45068</v>
      </c>
      <c r="C13" s="39">
        <f t="shared" ref="C13:H13" si="5">B13+1</f>
        <v>45069</v>
      </c>
      <c r="D13" s="39">
        <f t="shared" si="5"/>
        <v>45070</v>
      </c>
      <c r="E13" s="39">
        <f t="shared" si="5"/>
        <v>45071</v>
      </c>
      <c r="F13" s="39">
        <f t="shared" si="5"/>
        <v>45072</v>
      </c>
      <c r="G13" s="39">
        <f t="shared" si="5"/>
        <v>45073</v>
      </c>
      <c r="H13" s="39">
        <f t="shared" si="5"/>
        <v>45074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>Pfingstsonntag</v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22</v>
      </c>
      <c r="B16" s="39">
        <f>H13+1</f>
        <v>45075</v>
      </c>
      <c r="C16" s="39">
        <f t="shared" ref="C16:H16" si="7">B16+1</f>
        <v>45076</v>
      </c>
      <c r="D16" s="39">
        <f t="shared" si="7"/>
        <v>45077</v>
      </c>
      <c r="E16" s="39">
        <f t="shared" si="7"/>
        <v>45078</v>
      </c>
      <c r="F16" s="39">
        <f t="shared" si="7"/>
        <v>45079</v>
      </c>
      <c r="G16" s="39">
        <f t="shared" si="7"/>
        <v>45080</v>
      </c>
      <c r="H16" s="39">
        <f t="shared" si="7"/>
        <v>45081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>Pfingstmontag</v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>33 Jahre AS&amp;S</v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23</v>
      </c>
      <c r="B19" s="39">
        <f>H16+1</f>
        <v>45082</v>
      </c>
      <c r="C19" s="39">
        <f t="shared" ref="C19:H19" si="9">B19+1</f>
        <v>45083</v>
      </c>
      <c r="D19" s="39">
        <f t="shared" si="9"/>
        <v>45084</v>
      </c>
      <c r="E19" s="39">
        <f t="shared" si="9"/>
        <v>45085</v>
      </c>
      <c r="F19" s="39">
        <f t="shared" si="9"/>
        <v>45086</v>
      </c>
      <c r="G19" s="39">
        <f t="shared" si="9"/>
        <v>45087</v>
      </c>
      <c r="H19" s="39">
        <f t="shared" si="9"/>
        <v>45088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/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91</v>
      </c>
      <c r="C24" s="58"/>
      <c r="D24" s="41">
        <f>D1</f>
        <v>2023</v>
      </c>
      <c r="E24" s="43"/>
      <c r="F24" s="44">
        <f>DATEVALUE("01. "&amp;TEXT(B24,"##")&amp;" "&amp;TEXT(D24,"####"))</f>
        <v>45078</v>
      </c>
      <c r="G24" s="44">
        <f>WEEKDAY(F24,2)</f>
        <v>4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22</v>
      </c>
      <c r="B27" s="50">
        <f>IF(WEEKDAY($F$24,2)=1,$F$24,$F$24-($G$24-1))</f>
        <v>45075</v>
      </c>
      <c r="C27" s="51">
        <f>IF(WEEKDAY($F$24,2)=2,$F$24,IF(B27=$F$24,B27+1,$F$24-($G$24-2)))</f>
        <v>45076</v>
      </c>
      <c r="D27" s="51">
        <f>IF(WEEKDAY($F$24,2)=3,$F$24,IF(C27=$F$24,C27+1,$F$24-($G$24-3)))</f>
        <v>45077</v>
      </c>
      <c r="E27" s="51">
        <f>IF(WEEKDAY($F$24,2)=4,$F$24,IF(D27=$F$24,D27+1,$F$24-($G$24-4)))</f>
        <v>45078</v>
      </c>
      <c r="F27" s="51">
        <f>IF(WEEKDAY($F$24,2)=5,$F$24,IF(E27=$F$24,E27+1,$F$24-($G$24-5)))</f>
        <v>45079</v>
      </c>
      <c r="G27" s="51">
        <f>IF(WEEKDAY($F$24,2)=6,$F$24,IF(F27=$F$24,F27+1,$F$24-($G$24-6)))</f>
        <v>45080</v>
      </c>
      <c r="H27" s="51">
        <f>IF(WEEKDAY($F$24,2)=7,$F$24,G27+1)</f>
        <v>45081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>Pfingstmontag</v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>33 Jahre AS&amp;S</v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23</v>
      </c>
      <c r="B30" s="51">
        <f>H27+1</f>
        <v>45082</v>
      </c>
      <c r="C30" s="51">
        <f t="shared" ref="C30:H42" si="12">B30+1</f>
        <v>45083</v>
      </c>
      <c r="D30" s="51">
        <f t="shared" si="12"/>
        <v>45084</v>
      </c>
      <c r="E30" s="51">
        <f t="shared" si="12"/>
        <v>45085</v>
      </c>
      <c r="F30" s="51">
        <f t="shared" si="12"/>
        <v>45086</v>
      </c>
      <c r="G30" s="51">
        <f t="shared" si="12"/>
        <v>45087</v>
      </c>
      <c r="H30" s="51">
        <f t="shared" si="12"/>
        <v>45088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/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24</v>
      </c>
      <c r="B33" s="51">
        <f>H30+1</f>
        <v>45089</v>
      </c>
      <c r="C33" s="51">
        <f t="shared" si="12"/>
        <v>45090</v>
      </c>
      <c r="D33" s="51">
        <f t="shared" si="12"/>
        <v>45091</v>
      </c>
      <c r="E33" s="51">
        <f t="shared" si="12"/>
        <v>45092</v>
      </c>
      <c r="F33" s="51">
        <f t="shared" si="12"/>
        <v>45093</v>
      </c>
      <c r="G33" s="51">
        <f t="shared" si="12"/>
        <v>45094</v>
      </c>
      <c r="H33" s="51">
        <f t="shared" si="12"/>
        <v>45095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25</v>
      </c>
      <c r="B36" s="51">
        <f>H33+1</f>
        <v>45096</v>
      </c>
      <c r="C36" s="51">
        <f t="shared" si="12"/>
        <v>45097</v>
      </c>
      <c r="D36" s="51">
        <f t="shared" si="12"/>
        <v>45098</v>
      </c>
      <c r="E36" s="51">
        <f t="shared" si="12"/>
        <v>45099</v>
      </c>
      <c r="F36" s="51">
        <f t="shared" si="12"/>
        <v>45100</v>
      </c>
      <c r="G36" s="51">
        <f t="shared" si="12"/>
        <v>45101</v>
      </c>
      <c r="H36" s="51">
        <f t="shared" si="12"/>
        <v>45102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26</v>
      </c>
      <c r="B39" s="51">
        <f>H36+1</f>
        <v>45103</v>
      </c>
      <c r="C39" s="51">
        <f t="shared" si="12"/>
        <v>45104</v>
      </c>
      <c r="D39" s="51">
        <f t="shared" si="12"/>
        <v>45105</v>
      </c>
      <c r="E39" s="51">
        <f t="shared" si="12"/>
        <v>45106</v>
      </c>
      <c r="F39" s="51">
        <f t="shared" si="12"/>
        <v>45107</v>
      </c>
      <c r="G39" s="51">
        <f t="shared" si="12"/>
        <v>45108</v>
      </c>
      <c r="H39" s="51">
        <f t="shared" si="12"/>
        <v>45109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27</v>
      </c>
      <c r="B42" s="51">
        <f>H39+1</f>
        <v>45110</v>
      </c>
      <c r="C42" s="51">
        <f t="shared" si="12"/>
        <v>45111</v>
      </c>
      <c r="D42" s="51">
        <f t="shared" si="12"/>
        <v>45112</v>
      </c>
      <c r="E42" s="51">
        <f t="shared" si="12"/>
        <v>45113</v>
      </c>
      <c r="F42" s="51">
        <f t="shared" si="12"/>
        <v>45114</v>
      </c>
      <c r="G42" s="51">
        <f t="shared" si="12"/>
        <v>45115</v>
      </c>
      <c r="H42" s="51">
        <f t="shared" si="12"/>
        <v>45116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>Beginn StFA + ReFA + VFA???</v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92</v>
      </c>
      <c r="C47" s="56"/>
      <c r="D47" s="26">
        <f>D24</f>
        <v>2023</v>
      </c>
      <c r="E47" s="27"/>
      <c r="F47" s="28">
        <f>DATEVALUE("01. "&amp;TEXT(B47,"##")&amp;" "&amp;TEXT(D47,"####"))</f>
        <v>45108</v>
      </c>
      <c r="G47" s="28">
        <f>WEEKDAY(F47,2)</f>
        <v>6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26</v>
      </c>
      <c r="B50" s="33">
        <f>IF(WEEKDAY($F$47,2)=1,$F$47,$F$47-($G$47-1))</f>
        <v>45103</v>
      </c>
      <c r="C50" s="39">
        <f>IF(WEEKDAY($F$47,2)=2,$F$47,IF(B50=$F$47,B50+1,$F$47-($G$47-2)))</f>
        <v>45104</v>
      </c>
      <c r="D50" s="39">
        <f>IF(WEEKDAY($F$47,2)=3,$F$47,IF(C50=$F$47,C50+1,$F$47-($G$47-3)))</f>
        <v>45105</v>
      </c>
      <c r="E50" s="39">
        <f>IF(WEEKDAY($F$47,2)=4,$F$47,IF(D50=$F$47,D50+1,$F$47-($G$47-4)))</f>
        <v>45106</v>
      </c>
      <c r="F50" s="39">
        <f>IF(WEEKDAY($F$47,2)=5,$F$47,IF(E50=$F$47,E50+1,$F$47-($G$47-5)))</f>
        <v>45107</v>
      </c>
      <c r="G50" s="39">
        <f>IF(WEEKDAY($F$47,2)=6,$F$47,IF(F50=$F$47,F50+1,$F$47-($G$47-6)))</f>
        <v>45108</v>
      </c>
      <c r="H50" s="39">
        <f>IF(WEEKDAY($F$47,2)=7,$F$47,IF(G50=$F$47,G50+1,$F$47-($G$47-7)))</f>
        <v>45109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/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27</v>
      </c>
      <c r="B53" s="39">
        <f>H50+1</f>
        <v>45110</v>
      </c>
      <c r="C53" s="39">
        <f t="shared" ref="C53:H53" si="19">B53+1</f>
        <v>45111</v>
      </c>
      <c r="D53" s="39">
        <f t="shared" si="19"/>
        <v>45112</v>
      </c>
      <c r="E53" s="39">
        <f t="shared" si="19"/>
        <v>45113</v>
      </c>
      <c r="F53" s="39">
        <f t="shared" si="19"/>
        <v>45114</v>
      </c>
      <c r="G53" s="39">
        <f t="shared" si="19"/>
        <v>45115</v>
      </c>
      <c r="H53" s="39">
        <f t="shared" si="19"/>
        <v>45116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>Beginn StFA + ReFA + VFA???</v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28</v>
      </c>
      <c r="B56" s="39">
        <f>H53+1</f>
        <v>45117</v>
      </c>
      <c r="C56" s="39">
        <f t="shared" ref="C56:H56" si="21">B56+1</f>
        <v>45118</v>
      </c>
      <c r="D56" s="39">
        <f t="shared" si="21"/>
        <v>45119</v>
      </c>
      <c r="E56" s="39">
        <f t="shared" si="21"/>
        <v>45120</v>
      </c>
      <c r="F56" s="39">
        <f t="shared" si="21"/>
        <v>45121</v>
      </c>
      <c r="G56" s="39">
        <f t="shared" si="21"/>
        <v>45122</v>
      </c>
      <c r="H56" s="39">
        <f t="shared" si="21"/>
        <v>45123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29</v>
      </c>
      <c r="B59" s="39">
        <f>H56+1</f>
        <v>45124</v>
      </c>
      <c r="C59" s="39">
        <f t="shared" ref="C59:H59" si="23">B59+1</f>
        <v>45125</v>
      </c>
      <c r="D59" s="39">
        <f t="shared" si="23"/>
        <v>45126</v>
      </c>
      <c r="E59" s="39">
        <f t="shared" si="23"/>
        <v>45127</v>
      </c>
      <c r="F59" s="39">
        <f t="shared" si="23"/>
        <v>45128</v>
      </c>
      <c r="G59" s="39">
        <f t="shared" si="23"/>
        <v>45129</v>
      </c>
      <c r="H59" s="39">
        <f t="shared" si="23"/>
        <v>45130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30</v>
      </c>
      <c r="B62" s="39">
        <f>H59+1</f>
        <v>45131</v>
      </c>
      <c r="C62" s="39">
        <f t="shared" ref="C62:H62" si="25">B62+1</f>
        <v>45132</v>
      </c>
      <c r="D62" s="39">
        <f t="shared" si="25"/>
        <v>45133</v>
      </c>
      <c r="E62" s="39">
        <f t="shared" si="25"/>
        <v>45134</v>
      </c>
      <c r="F62" s="39">
        <f t="shared" si="25"/>
        <v>45135</v>
      </c>
      <c r="G62" s="39">
        <f t="shared" si="25"/>
        <v>45136</v>
      </c>
      <c r="H62" s="39">
        <f t="shared" si="25"/>
        <v>45137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31</v>
      </c>
      <c r="B65" s="39">
        <f>H62+1</f>
        <v>45138</v>
      </c>
      <c r="C65" s="39">
        <f t="shared" ref="C65:H65" si="27">B65+1</f>
        <v>45139</v>
      </c>
      <c r="D65" s="39">
        <f t="shared" si="27"/>
        <v>45140</v>
      </c>
      <c r="E65" s="39">
        <f t="shared" si="27"/>
        <v>45141</v>
      </c>
      <c r="F65" s="39">
        <f t="shared" si="27"/>
        <v>45142</v>
      </c>
      <c r="G65" s="39">
        <f t="shared" si="27"/>
        <v>45143</v>
      </c>
      <c r="H65" s="39">
        <f t="shared" si="27"/>
        <v>45144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>Renteneintritt Peter</v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/>
      </c>
    </row>
    <row r="70" spans="1:8" ht="31.5">
      <c r="A70" s="25"/>
      <c r="B70" s="56" t="s">
        <v>93</v>
      </c>
      <c r="C70" s="56"/>
      <c r="D70" s="26">
        <f>D47</f>
        <v>2023</v>
      </c>
      <c r="E70" s="27"/>
      <c r="F70" s="28">
        <f>DATEVALUE("01. "&amp;TEXT(B70,"##")&amp;" "&amp;TEXT(D70,"####"))</f>
        <v>45139</v>
      </c>
      <c r="G70" s="28">
        <f>WEEKDAY(F70,2)</f>
        <v>2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31</v>
      </c>
      <c r="B73" s="33">
        <f>IF(WEEKDAY($F$70,2)=1,$F$47,$F$70-($G$70-1))</f>
        <v>45138</v>
      </c>
      <c r="C73" s="39">
        <f>IF(WEEKDAY($F$70,2)=2,$F$70,IF(B73=$F$70,B73+1,$F$70-($G$70-2)))</f>
        <v>45139</v>
      </c>
      <c r="D73" s="39">
        <f>IF(WEEKDAY($F$70,2)=3,$F$70,IF(C73=$F$70,C73+1,$F$70-($G$70-3)))</f>
        <v>45140</v>
      </c>
      <c r="E73" s="39">
        <f>IF(WEEKDAY($F$70,2)=4,$F$70,IF(D73=$F$70,D73+1,$F$70-($G$70-4)))</f>
        <v>45141</v>
      </c>
      <c r="F73" s="39">
        <f>IF(WEEKDAY($F$70,2)=5,$F$70,IF(E73=$F$70,E73+1,$F$70-($G$70-5)))</f>
        <v>45142</v>
      </c>
      <c r="G73" s="39">
        <f>IF(WEEKDAY($F$70,2)=6,$F$70,IF(F73=$F$70,F73+1,$F$70-($G$70-6)))</f>
        <v>45143</v>
      </c>
      <c r="H73" s="39">
        <f>IF(WEEKDAY($F$70,2)=7,$F$70,IF(G73=$F$70,G73+1,$F$70-($G$70-7)))</f>
        <v>45144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>Renteneintritt Peter</v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32</v>
      </c>
      <c r="B76" s="39">
        <f>H73+1</f>
        <v>45145</v>
      </c>
      <c r="C76" s="39">
        <f t="shared" ref="C76:H76" si="30">B76+1</f>
        <v>45146</v>
      </c>
      <c r="D76" s="39">
        <f t="shared" si="30"/>
        <v>45147</v>
      </c>
      <c r="E76" s="39">
        <f t="shared" si="30"/>
        <v>45148</v>
      </c>
      <c r="F76" s="39">
        <f t="shared" si="30"/>
        <v>45149</v>
      </c>
      <c r="G76" s="39">
        <f t="shared" si="30"/>
        <v>45150</v>
      </c>
      <c r="H76" s="39">
        <f t="shared" si="30"/>
        <v>45151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/>
      </c>
    </row>
    <row r="79" spans="1:8" ht="31.5">
      <c r="A79" s="32">
        <f>A76+1</f>
        <v>33</v>
      </c>
      <c r="B79" s="39">
        <f>H76+1</f>
        <v>45152</v>
      </c>
      <c r="C79" s="39">
        <f t="shared" ref="C79:H79" si="32">B79+1</f>
        <v>45153</v>
      </c>
      <c r="D79" s="39">
        <f t="shared" si="32"/>
        <v>45154</v>
      </c>
      <c r="E79" s="39">
        <f t="shared" si="32"/>
        <v>45155</v>
      </c>
      <c r="F79" s="39">
        <f t="shared" si="32"/>
        <v>45156</v>
      </c>
      <c r="G79" s="39">
        <f t="shared" si="32"/>
        <v>45157</v>
      </c>
      <c r="H79" s="39">
        <f t="shared" si="32"/>
        <v>45158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34</v>
      </c>
      <c r="B82" s="39">
        <f>H79+1</f>
        <v>45159</v>
      </c>
      <c r="C82" s="39">
        <f t="shared" ref="C82:H82" si="34">B82+1</f>
        <v>45160</v>
      </c>
      <c r="D82" s="39">
        <f t="shared" si="34"/>
        <v>45161</v>
      </c>
      <c r="E82" s="39">
        <f t="shared" si="34"/>
        <v>45162</v>
      </c>
      <c r="F82" s="39">
        <f t="shared" si="34"/>
        <v>45163</v>
      </c>
      <c r="G82" s="39">
        <f t="shared" si="34"/>
        <v>45164</v>
      </c>
      <c r="H82" s="39">
        <f t="shared" si="34"/>
        <v>45165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35</v>
      </c>
      <c r="B85" s="39">
        <f>H82+1</f>
        <v>45166</v>
      </c>
      <c r="C85" s="39">
        <f t="shared" ref="C85:H85" si="36">B85+1</f>
        <v>45167</v>
      </c>
      <c r="D85" s="39">
        <f t="shared" si="36"/>
        <v>45168</v>
      </c>
      <c r="E85" s="39">
        <f t="shared" si="36"/>
        <v>45169</v>
      </c>
      <c r="F85" s="39">
        <f t="shared" si="36"/>
        <v>45170</v>
      </c>
      <c r="G85" s="39">
        <f t="shared" si="36"/>
        <v>45171</v>
      </c>
      <c r="H85" s="39">
        <f t="shared" si="36"/>
        <v>45172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36</v>
      </c>
      <c r="B88" s="39">
        <f>H85+1</f>
        <v>45173</v>
      </c>
      <c r="C88" s="39">
        <f t="shared" ref="C88:H88" si="38">B88+1</f>
        <v>45174</v>
      </c>
      <c r="D88" s="39">
        <f t="shared" si="38"/>
        <v>45175</v>
      </c>
      <c r="E88" s="39">
        <f t="shared" si="38"/>
        <v>45176</v>
      </c>
      <c r="F88" s="39">
        <f t="shared" si="38"/>
        <v>45177</v>
      </c>
      <c r="G88" s="39">
        <f t="shared" si="38"/>
        <v>45178</v>
      </c>
      <c r="H88" s="39">
        <f t="shared" si="38"/>
        <v>45179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/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>Zert.-Ende GK</v>
      </c>
    </row>
  </sheetData>
  <sheetProtection algorithmName="SHA-512" hashValue="MikpVZLamavs2p6FVaiq/tVA+WCzfDgJg9kTuVeG44XZhVPk6c1yavyysnXC6kgr2cMB4L0NeUweRar7Cr6zmg==" saltValue="PZX+DP8feSh6dR421S1lxg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39" priority="20">
      <formula>AND(MONTH($F$24)=MONTH(B27),WEEKDAY(B27,2)=7)</formula>
    </cfRule>
  </conditionalFormatting>
  <conditionalFormatting sqref="B27:H27 B30:H30 B33:H33 B36:H36 B39:H39 B42:H42">
    <cfRule type="expression" dxfId="138" priority="19">
      <formula>AND(MONTH($F$24)=MONTH(B27),WEEKDAY(B27,2)=6)</formula>
    </cfRule>
  </conditionalFormatting>
  <conditionalFormatting sqref="B27:H27 B30:H30 B33:H33 B36:H36 B39:H39 B42:H42">
    <cfRule type="expression" dxfId="137" priority="18">
      <formula>MONTH($F$24)&lt;&gt;MONTH(B27)</formula>
    </cfRule>
  </conditionalFormatting>
  <conditionalFormatting sqref="E24">
    <cfRule type="expression" dxfId="135" priority="16">
      <formula>$E$24&lt;&gt;""</formula>
    </cfRule>
  </conditionalFormatting>
  <conditionalFormatting sqref="B53:H53 B56:H56 B59:H59 B62:H62 B65:H65 B50:H50">
    <cfRule type="expression" dxfId="134" priority="15">
      <formula>AND(MONTH($F$47)=MONTH(B50),WEEKDAY(B50,2)=7)</formula>
    </cfRule>
  </conditionalFormatting>
  <conditionalFormatting sqref="B53:H53 B56:H56 B59:H59 B62:H62 B65:H65 B50:H50">
    <cfRule type="expression" dxfId="133" priority="14">
      <formula>AND(MONTH($F$47)=MONTH(B50),WEEKDAY(B50,2)=6)</formula>
    </cfRule>
  </conditionalFormatting>
  <conditionalFormatting sqref="B53:H53 B56:H56 B59:H59 B62:H62 B65:H65 B50:H50">
    <cfRule type="expression" dxfId="132" priority="13">
      <formula>MONTH($F$47)&lt;&gt;MONTH(B50)</formula>
    </cfRule>
  </conditionalFormatting>
  <conditionalFormatting sqref="E47">
    <cfRule type="expression" dxfId="130" priority="11">
      <formula>$E$24&lt;&gt;""</formula>
    </cfRule>
  </conditionalFormatting>
  <conditionalFormatting sqref="B76:H76 B79:H79 B82:H82 B85:H85 B88:H88 B73:H73">
    <cfRule type="expression" dxfId="129" priority="10">
      <formula>AND(MONTH($F$70)=MONTH(B73),WEEKDAY(B73,2)=7)</formula>
    </cfRule>
  </conditionalFormatting>
  <conditionalFormatting sqref="B76:H76 B79:H79 B82:H82 B85:H85 B88:H88 B73:H73">
    <cfRule type="expression" dxfId="128" priority="9">
      <formula>AND(MONTH($F$70)=MONTH(B73),WEEKDAY(B73,2)=6)</formula>
    </cfRule>
  </conditionalFormatting>
  <conditionalFormatting sqref="B76:H76 B79:H79 B82:H82 B85:H85 B88:H88 B73:H73">
    <cfRule type="expression" dxfId="127" priority="8">
      <formula>MONTH($F$70)&lt;&gt;MONTH(B73)</formula>
    </cfRule>
  </conditionalFormatting>
  <conditionalFormatting sqref="E70">
    <cfRule type="expression" dxfId="125" priority="6">
      <formula>$E$24&lt;&gt;""</formula>
    </cfRule>
  </conditionalFormatting>
  <conditionalFormatting sqref="B7:H7 B10:H10 B13:H13 B16:H16 B19:H19 B4:H4">
    <cfRule type="expression" dxfId="124" priority="5">
      <formula>AND(MONTH($F$1)=MONTH(B4),WEEKDAY(B4,2)=7)</formula>
    </cfRule>
  </conditionalFormatting>
  <conditionalFormatting sqref="B7:H7 B10:H10 B13:H13 B16:H16 B19:H19 B4:H4">
    <cfRule type="expression" dxfId="123" priority="4">
      <formula>AND(MONTH($F$1)=MONTH(B4),WEEKDAY(B4,2)=6)</formula>
    </cfRule>
  </conditionalFormatting>
  <conditionalFormatting sqref="B7:H7 B10:H10 B13:H13 B16:H16 B19:H19 B4:H4">
    <cfRule type="expression" dxfId="122" priority="3">
      <formula>MONTH($F$1)&lt;&gt;MONTH(B4)</formula>
    </cfRule>
  </conditionalFormatting>
  <conditionalFormatting sqref="E1">
    <cfRule type="expression" dxfId="12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31006B-0096-479D-B958-00C900AF00BF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2F004D-002D-4421-857A-006B00AC005F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29001D-00FD-44C7-9EBD-004C00630048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8F005D-00D8-40CE-ADA8-006C00180015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0"/>
  <sheetViews>
    <sheetView topLeftCell="A18" workbookViewId="0">
      <selection activeCell="B27" sqref="B27"/>
    </sheetView>
  </sheetViews>
  <sheetFormatPr baseColWidth="10" defaultColWidth="11.5703125" defaultRowHeight="12.75"/>
  <cols>
    <col min="1" max="1" width="4.42578125" style="24" customWidth="1"/>
    <col min="2" max="8" width="20.28515625" customWidth="1"/>
  </cols>
  <sheetData>
    <row r="1" spans="1:8" ht="31.5">
      <c r="A1" s="25"/>
      <c r="B1" s="56" t="s">
        <v>91</v>
      </c>
      <c r="C1" s="56"/>
      <c r="D1" s="26">
        <f>Januar!D24</f>
        <v>2023</v>
      </c>
      <c r="E1" s="27"/>
      <c r="F1" s="28">
        <f>DATEVALUE("01. "&amp;TEXT(B1,"##")&amp;" "&amp;TEXT(D1,"####"))</f>
        <v>45078</v>
      </c>
      <c r="G1" s="28">
        <f>WEEKDAY(F1,2)</f>
        <v>4</v>
      </c>
      <c r="H1" s="28"/>
    </row>
    <row r="2" spans="1:8">
      <c r="A2" s="25"/>
      <c r="B2" s="57" t="str">
        <f>B25</f>
        <v>Sachsen</v>
      </c>
      <c r="C2" s="57"/>
      <c r="D2" s="29"/>
      <c r="E2" s="28"/>
      <c r="F2" s="28"/>
      <c r="G2" s="28">
        <f>MATCH(B2,FT!D2:I2,0)</f>
        <v>4</v>
      </c>
      <c r="H2" s="28"/>
    </row>
    <row r="3" spans="1:8" ht="18.75">
      <c r="A3" s="30" t="s">
        <v>78</v>
      </c>
      <c r="B3" s="31" t="s">
        <v>79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1" t="s">
        <v>85</v>
      </c>
    </row>
    <row r="4" spans="1:8" ht="31.5">
      <c r="A4" s="32">
        <f>_xlfn.ISOWEEKNUM(F1)</f>
        <v>22</v>
      </c>
      <c r="B4" s="33">
        <f>IF(WEEKDAY($F$1,2)=2,$F$1,$F$1-($G$1-2))</f>
        <v>45076</v>
      </c>
      <c r="C4" s="33">
        <f>IF(WEEKDAY($F$1,2)=1,$F$1,$F$1-($G$1-1))</f>
        <v>45075</v>
      </c>
      <c r="D4" s="33">
        <f>IF(WEEKDAY($F$1,2)=3,$F$1,$F$1-($G$1-3))</f>
        <v>45077</v>
      </c>
      <c r="E4" s="33">
        <f>IF(WEEKDAY($F$1,2)=4,$F$1,$F$1-($G$1-4))</f>
        <v>45078</v>
      </c>
      <c r="F4" s="33">
        <f>IF(WEEKDAY($F$1,2)=5,$F$1,$F$1-($G$1-5))</f>
        <v>45079</v>
      </c>
      <c r="G4" s="33">
        <f>IF(WEEKDAY($F$1,2)=6,$F$1,$F$1-($G$1-6))</f>
        <v>45080</v>
      </c>
      <c r="H4" s="33">
        <f>IF(WEEKDAY($F$1,2)=7,$F$1,$F$1-($G$1-7))</f>
        <v>45081</v>
      </c>
    </row>
    <row r="5" spans="1:8" s="34" customFormat="1" ht="11.25">
      <c r="A5" s="35"/>
      <c r="B5" s="36" t="str">
        <f>IF(ISNA(VLOOKUP(B4,FT!$C$3:$J$21,$G$25+1,0)="x"),"",IF(VLOOKUP(B4,FT!$C$3:$J$21,$G$25+1,0)="x",VLOOKUP(B4,FT!$C$3:$J$21,8,0),""))</f>
        <v/>
      </c>
      <c r="C5" s="36" t="str">
        <f>IF(ISNA(VLOOKUP(C4,FT!$C$3:$J$21,$G$25+1,0)="x"),"",IF(VLOOKUP(C4,FT!$C$3:$J$21,$G$25+1,0)="x",VLOOKUP(C4,FT!$C$3:$J$21,8,0),""))</f>
        <v>Pfingstmontag</v>
      </c>
      <c r="D5" s="36" t="str">
        <f>IF(ISNA(VLOOKUP(D4,FT!$C$3:$J$21,$G$25+1,0)="x"),"",IF(VLOOKUP(D4,FT!$C$3:$J$21,$G$25+1,0)="x",VLOOKUP(D4,FT!$C$3:$J$21,8,0),""))</f>
        <v/>
      </c>
      <c r="E5" s="36" t="str">
        <f>IF(ISNA(VLOOKUP(E4,FT!$C$3:$J$21,$G$25+1,0)="x"),"",IF(VLOOKUP(E4,FT!$C$3:$J$21,$G$25+1,0)="x",VLOOKUP(E4,FT!$C$3:$J$21,8,0),""))</f>
        <v/>
      </c>
      <c r="F5" s="36" t="str">
        <f>IF(ISNA(VLOOKUP(F4,FT!$C$3:$J$21,$G$25+1,0)="x"),"",IF(VLOOKUP(F4,FT!$C$3:$J$21,$G$25+1,0)="x",VLOOKUP(F4,FT!$C$3:$J$21,8,0),""))</f>
        <v/>
      </c>
      <c r="G5" s="36" t="str">
        <f>IF(ISNA(VLOOKUP(G4,FT!$C$3:$J$21,$G$25+1,0)="x"),"",IF(VLOOKUP(G4,FT!$C$3:$J$21,$G$25+1,0)="x",VLOOKUP(G4,FT!$C$3:$J$21,8,0),""))</f>
        <v/>
      </c>
      <c r="H5" s="36" t="str">
        <f>IF(ISNA(VLOOKUP(H4,FT!$C$3:$J$21,$G$25+1,0)="x"),"",IF(VLOOKUP(H4,FT!$C$3:$J$21,$G$25+1,0)="x",VLOOKUP(H4,FT!$C$3:$J$21,8,0),""))</f>
        <v/>
      </c>
    </row>
    <row r="6" spans="1:8" s="34" customFormat="1" ht="36" customHeight="1">
      <c r="A6" s="37"/>
      <c r="B6" s="38" t="str">
        <f t="shared" ref="B6:H6" si="0">IF(NOT(ISNA(VLOOKUP(B4,EE,1,FALSE()))),VLOOKUP(B4,EE,2),"")</f>
        <v/>
      </c>
      <c r="C6" s="38" t="str">
        <f t="shared" si="0"/>
        <v/>
      </c>
      <c r="D6" s="38" t="str">
        <f t="shared" si="0"/>
        <v/>
      </c>
      <c r="E6" s="38" t="str">
        <f t="shared" si="0"/>
        <v>33 Jahre AS&amp;S</v>
      </c>
      <c r="F6" s="38" t="str">
        <f t="shared" si="0"/>
        <v/>
      </c>
      <c r="G6" s="38" t="str">
        <f t="shared" si="0"/>
        <v/>
      </c>
      <c r="H6" s="38" t="str">
        <f t="shared" si="0"/>
        <v/>
      </c>
    </row>
    <row r="7" spans="1:8" ht="31.5">
      <c r="A7" s="32">
        <f>IF(A4=52,1,A4+1)</f>
        <v>23</v>
      </c>
      <c r="B7" s="39">
        <f>H4+1</f>
        <v>45082</v>
      </c>
      <c r="C7" s="39">
        <f t="shared" ref="C7:H7" si="1">B7+1</f>
        <v>45083</v>
      </c>
      <c r="D7" s="39">
        <f t="shared" si="1"/>
        <v>45084</v>
      </c>
      <c r="E7" s="39">
        <f t="shared" si="1"/>
        <v>45085</v>
      </c>
      <c r="F7" s="39">
        <f t="shared" si="1"/>
        <v>45086</v>
      </c>
      <c r="G7" s="39">
        <f t="shared" si="1"/>
        <v>45087</v>
      </c>
      <c r="H7" s="39">
        <f t="shared" si="1"/>
        <v>45088</v>
      </c>
    </row>
    <row r="8" spans="1:8" s="34" customFormat="1" ht="11.25">
      <c r="A8" s="35"/>
      <c r="B8" s="36" t="str">
        <f>IF(ISNA(VLOOKUP(B7,FT!$C$3:$J$21,$G$25+1,0)="x"),"",IF(VLOOKUP(B7,FT!$C$3:$J$21,$G$25+1,0)="x",VLOOKUP(B7,FT!$C$3:$J$21,8,0),""))</f>
        <v/>
      </c>
      <c r="C8" s="36" t="str">
        <f>IF(ISNA(VLOOKUP(C7,FT!$C$3:$J$21,$G$25+1,0)="x"),"",IF(VLOOKUP(C7,FT!$C$3:$J$21,$G$25+1,0)="x",VLOOKUP(C7,FT!$C$3:$J$21,8,0),""))</f>
        <v/>
      </c>
      <c r="D8" s="36" t="str">
        <f>IF(ISNA(VLOOKUP(D7,FT!$C$3:$J$21,$G$25+1,0)="x"),"",IF(VLOOKUP(D7,FT!$C$3:$J$21,$G$25+1,0)="x",VLOOKUP(D7,FT!$C$3:$J$21,8,0),""))</f>
        <v/>
      </c>
      <c r="E8" s="36" t="str">
        <f>IF(ISNA(VLOOKUP(E7,FT!$C$3:$J$21,$G$25+1,0)="x"),"",IF(VLOOKUP(E7,FT!$C$3:$J$21,$G$25+1,0)="x",VLOOKUP(E7,FT!$C$3:$J$21,8,0),""))</f>
        <v/>
      </c>
      <c r="F8" s="36" t="str">
        <f>IF(ISNA(VLOOKUP(F7,FT!$C$3:$J$21,$G$25+1,0)="x"),"",IF(VLOOKUP(F7,FT!$C$3:$J$21,$G$25+1,0)="x",VLOOKUP(F7,FT!$C$3:$J$21,8,0),""))</f>
        <v/>
      </c>
      <c r="G8" s="36" t="str">
        <f>IF(ISNA(VLOOKUP(G7,FT!$C$3:$J$21,$G$25+1,0)="x"),"",IF(VLOOKUP(G7,FT!$C$3:$J$21,$G$25+1,0)="x",VLOOKUP(G7,FT!$C$3:$J$21,8,0),""))</f>
        <v/>
      </c>
      <c r="H8" s="36" t="str">
        <f>IF(ISNA(VLOOKUP(H7,FT!$C$3:$J$21,$G$25+1,0)="x"),"",IF(VLOOKUP(H7,FT!$C$3:$J$21,$G$25+1,0)="x",VLOOKUP(H7,FT!$C$3:$J$21,8,0),""))</f>
        <v/>
      </c>
    </row>
    <row r="9" spans="1:8" s="34" customFormat="1" ht="36" customHeight="1">
      <c r="A9" s="37"/>
      <c r="B9" s="38" t="str">
        <f t="shared" ref="B9:H9" si="2">IF(NOT(ISNA(VLOOKUP(B7,EE,1,FALSE()))),VLOOKUP(B7,EE,2),"")</f>
        <v/>
      </c>
      <c r="C9" s="38" t="str">
        <f t="shared" si="2"/>
        <v/>
      </c>
      <c r="D9" s="38" t="str">
        <f t="shared" si="2"/>
        <v/>
      </c>
      <c r="E9" s="38" t="str">
        <f t="shared" si="2"/>
        <v/>
      </c>
      <c r="F9" s="38" t="str">
        <f t="shared" si="2"/>
        <v/>
      </c>
      <c r="G9" s="38" t="str">
        <f t="shared" si="2"/>
        <v/>
      </c>
      <c r="H9" s="38" t="str">
        <f t="shared" si="2"/>
        <v/>
      </c>
    </row>
    <row r="10" spans="1:8" ht="31.5">
      <c r="A10" s="32">
        <f>A7+1</f>
        <v>24</v>
      </c>
      <c r="B10" s="39">
        <f>H7+1</f>
        <v>45089</v>
      </c>
      <c r="C10" s="39">
        <f t="shared" ref="C10:H10" si="3">B10+1</f>
        <v>45090</v>
      </c>
      <c r="D10" s="39">
        <f t="shared" si="3"/>
        <v>45091</v>
      </c>
      <c r="E10" s="39">
        <f t="shared" si="3"/>
        <v>45092</v>
      </c>
      <c r="F10" s="39">
        <f t="shared" si="3"/>
        <v>45093</v>
      </c>
      <c r="G10" s="39">
        <f t="shared" si="3"/>
        <v>45094</v>
      </c>
      <c r="H10" s="39">
        <f t="shared" si="3"/>
        <v>45095</v>
      </c>
    </row>
    <row r="11" spans="1:8" s="34" customFormat="1" ht="11.25">
      <c r="A11" s="35"/>
      <c r="B11" s="36" t="str">
        <f>IF(ISNA(VLOOKUP(B10,FT!$C$3:$J$21,$G$25+1,0)="x"),"",IF(VLOOKUP(B10,FT!$C$3:$J$21,$G$25+1,0)="x",VLOOKUP(B10,FT!$C$3:$J$21,8,0),""))</f>
        <v/>
      </c>
      <c r="C11" s="36" t="str">
        <f>IF(ISNA(VLOOKUP(C10,FT!$C$3:$J$21,$G$25+1,0)="x"),"",IF(VLOOKUP(C10,FT!$C$3:$J$21,$G$25+1,0)="x",VLOOKUP(C10,FT!$C$3:$J$21,8,0),""))</f>
        <v/>
      </c>
      <c r="D11" s="36" t="str">
        <f>IF(ISNA(VLOOKUP(D10,FT!$C$3:$J$21,$G$25+1,0)="x"),"",IF(VLOOKUP(D10,FT!$C$3:$J$21,$G$25+1,0)="x",VLOOKUP(D10,FT!$C$3:$J$21,8,0),""))</f>
        <v/>
      </c>
      <c r="E11" s="36" t="str">
        <f>IF(ISNA(VLOOKUP(E10,FT!$C$3:$J$21,$G$25+1,0)="x"),"",IF(VLOOKUP(E10,FT!$C$3:$J$21,$G$25+1,0)="x",VLOOKUP(E10,FT!$C$3:$J$21,8,0),""))</f>
        <v/>
      </c>
      <c r="F11" s="36" t="str">
        <f>IF(ISNA(VLOOKUP(F10,FT!$C$3:$J$21,$G$25+1,0)="x"),"",IF(VLOOKUP(F10,FT!$C$3:$J$21,$G$25+1,0)="x",VLOOKUP(F10,FT!$C$3:$J$21,8,0),""))</f>
        <v/>
      </c>
      <c r="G11" s="36" t="str">
        <f>IF(ISNA(VLOOKUP(G10,FT!$C$3:$J$21,$G$25+1,0)="x"),"",IF(VLOOKUP(G10,FT!$C$3:$J$21,$G$25+1,0)="x",VLOOKUP(G10,FT!$C$3:$J$21,8,0),""))</f>
        <v/>
      </c>
      <c r="H11" s="36" t="str">
        <f>IF(ISNA(VLOOKUP(H10,FT!$C$3:$J$21,$G$25+1,0)="x"),"",IF(VLOOKUP(H10,FT!$C$3:$J$21,$G$25+1,0)="x",VLOOKUP(H10,FT!$C$3:$J$21,8,0),""))</f>
        <v/>
      </c>
    </row>
    <row r="12" spans="1:8" s="34" customFormat="1" ht="36" customHeight="1">
      <c r="A12" s="37"/>
      <c r="B12" s="38" t="str">
        <f t="shared" ref="B12:H12" si="4">IF(NOT(ISNA(VLOOKUP(B10,EE,1,FALSE()))),VLOOKUP(B10,EE,2),"")</f>
        <v/>
      </c>
      <c r="C12" s="38" t="str">
        <f t="shared" si="4"/>
        <v/>
      </c>
      <c r="D12" s="38" t="str">
        <f t="shared" si="4"/>
        <v/>
      </c>
      <c r="E12" s="38" t="str">
        <f t="shared" si="4"/>
        <v/>
      </c>
      <c r="F12" s="38" t="str">
        <f t="shared" si="4"/>
        <v/>
      </c>
      <c r="G12" s="38" t="str">
        <f t="shared" si="4"/>
        <v/>
      </c>
      <c r="H12" s="38" t="str">
        <f t="shared" si="4"/>
        <v/>
      </c>
    </row>
    <row r="13" spans="1:8" ht="31.5">
      <c r="A13" s="32">
        <f>A10+1</f>
        <v>25</v>
      </c>
      <c r="B13" s="39">
        <f>H10+1</f>
        <v>45096</v>
      </c>
      <c r="C13" s="39">
        <f t="shared" ref="C13:H13" si="5">B13+1</f>
        <v>45097</v>
      </c>
      <c r="D13" s="39">
        <f t="shared" si="5"/>
        <v>45098</v>
      </c>
      <c r="E13" s="39">
        <f t="shared" si="5"/>
        <v>45099</v>
      </c>
      <c r="F13" s="39">
        <f t="shared" si="5"/>
        <v>45100</v>
      </c>
      <c r="G13" s="39">
        <f t="shared" si="5"/>
        <v>45101</v>
      </c>
      <c r="H13" s="39">
        <f t="shared" si="5"/>
        <v>45102</v>
      </c>
    </row>
    <row r="14" spans="1:8" s="34" customFormat="1" ht="11.25">
      <c r="A14" s="35"/>
      <c r="B14" s="36" t="str">
        <f>IF(ISNA(VLOOKUP(B13,FT!$C$3:$J$21,$G$25+1,0)="x"),"",IF(VLOOKUP(B13,FT!$C$3:$J$21,$G$25+1,0)="x",VLOOKUP(B13,FT!$C$3:$J$21,8,0),""))</f>
        <v/>
      </c>
      <c r="C14" s="36" t="str">
        <f>IF(ISNA(VLOOKUP(C13,FT!$C$3:$J$21,$G$25+1,0)="x"),"",IF(VLOOKUP(C13,FT!$C$3:$J$21,$G$25+1,0)="x",VLOOKUP(C13,FT!$C$3:$J$21,8,0),""))</f>
        <v/>
      </c>
      <c r="D14" s="36" t="str">
        <f>IF(ISNA(VLOOKUP(D13,FT!$C$3:$J$21,$G$25+1,0)="x"),"",IF(VLOOKUP(D13,FT!$C$3:$J$21,$G$25+1,0)="x",VLOOKUP(D13,FT!$C$3:$J$21,8,0),""))</f>
        <v/>
      </c>
      <c r="E14" s="36" t="str">
        <f>IF(ISNA(VLOOKUP(E13,FT!$C$3:$J$21,$G$25+1,0)="x"),"",IF(VLOOKUP(E13,FT!$C$3:$J$21,$G$25+1,0)="x",VLOOKUP(E13,FT!$C$3:$J$21,8,0),""))</f>
        <v/>
      </c>
      <c r="F14" s="36" t="str">
        <f>IF(ISNA(VLOOKUP(F13,FT!$C$3:$J$21,$G$25+1,0)="x"),"",IF(VLOOKUP(F13,FT!$C$3:$J$21,$G$25+1,0)="x",VLOOKUP(F13,FT!$C$3:$J$21,8,0),""))</f>
        <v/>
      </c>
      <c r="G14" s="36" t="str">
        <f>IF(ISNA(VLOOKUP(G13,FT!$C$3:$J$21,$G$25+1,0)="x"),"",IF(VLOOKUP(G13,FT!$C$3:$J$21,$G$25+1,0)="x",VLOOKUP(G13,FT!$C$3:$J$21,8,0),""))</f>
        <v/>
      </c>
      <c r="H14" s="36" t="str">
        <f>IF(ISNA(VLOOKUP(H13,FT!$C$3:$J$21,$G$25+1,0)="x"),"",IF(VLOOKUP(H13,FT!$C$3:$J$21,$G$25+1,0)="x",VLOOKUP(H13,FT!$C$3:$J$21,8,0),""))</f>
        <v/>
      </c>
    </row>
    <row r="15" spans="1:8" s="34" customFormat="1" ht="36" customHeight="1">
      <c r="A15" s="37"/>
      <c r="B15" s="38" t="str">
        <f t="shared" ref="B15:H15" si="6">IF(NOT(ISNA(VLOOKUP(B13,EE,1,FALSE()))),VLOOKUP(B13,EE,2),"")</f>
        <v/>
      </c>
      <c r="C15" s="38" t="str">
        <f t="shared" si="6"/>
        <v/>
      </c>
      <c r="D15" s="38" t="str">
        <f t="shared" si="6"/>
        <v/>
      </c>
      <c r="E15" s="38" t="str">
        <f t="shared" si="6"/>
        <v/>
      </c>
      <c r="F15" s="38" t="str">
        <f t="shared" si="6"/>
        <v/>
      </c>
      <c r="G15" s="38" t="str">
        <f t="shared" si="6"/>
        <v/>
      </c>
      <c r="H15" s="38" t="str">
        <f t="shared" si="6"/>
        <v/>
      </c>
    </row>
    <row r="16" spans="1:8" ht="31.5">
      <c r="A16" s="32">
        <f>A13+1</f>
        <v>26</v>
      </c>
      <c r="B16" s="39">
        <f>H13+1</f>
        <v>45103</v>
      </c>
      <c r="C16" s="39">
        <f t="shared" ref="C16:H16" si="7">B16+1</f>
        <v>45104</v>
      </c>
      <c r="D16" s="39">
        <f t="shared" si="7"/>
        <v>45105</v>
      </c>
      <c r="E16" s="39">
        <f t="shared" si="7"/>
        <v>45106</v>
      </c>
      <c r="F16" s="39">
        <f t="shared" si="7"/>
        <v>45107</v>
      </c>
      <c r="G16" s="39">
        <f t="shared" si="7"/>
        <v>45108</v>
      </c>
      <c r="H16" s="39">
        <f t="shared" si="7"/>
        <v>45109</v>
      </c>
    </row>
    <row r="17" spans="1:8" s="34" customFormat="1" ht="11.25">
      <c r="A17" s="35"/>
      <c r="B17" s="36" t="str">
        <f>IF(ISNA(VLOOKUP(B16,FT!$C$3:$J$21,$G$25+1,0)="x"),"",IF(VLOOKUP(B16,FT!$C$3:$J$21,$G$25+1,0)="x",VLOOKUP(B16,FT!$C$3:$J$21,8,0),""))</f>
        <v/>
      </c>
      <c r="C17" s="36" t="str">
        <f>IF(ISNA(VLOOKUP(C16,FT!$C$3:$J$21,$G$25+1,0)="x"),"",IF(VLOOKUP(C16,FT!$C$3:$J$21,$G$25+1,0)="x",VLOOKUP(C16,FT!$C$3:$J$21,8,0),""))</f>
        <v/>
      </c>
      <c r="D17" s="36" t="str">
        <f>IF(ISNA(VLOOKUP(D16,FT!$C$3:$J$21,$G$25+1,0)="x"),"",IF(VLOOKUP(D16,FT!$C$3:$J$21,$G$25+1,0)="x",VLOOKUP(D16,FT!$C$3:$J$21,8,0),""))</f>
        <v/>
      </c>
      <c r="E17" s="36" t="str">
        <f>IF(ISNA(VLOOKUP(E16,FT!$C$3:$J$21,$G$25+1,0)="x"),"",IF(VLOOKUP(E16,FT!$C$3:$J$21,$G$25+1,0)="x",VLOOKUP(E16,FT!$C$3:$J$21,8,0),""))</f>
        <v/>
      </c>
      <c r="F17" s="36" t="str">
        <f>IF(ISNA(VLOOKUP(F16,FT!$C$3:$J$21,$G$25+1,0)="x"),"",IF(VLOOKUP(F16,FT!$C$3:$J$21,$G$25+1,0)="x",VLOOKUP(F16,FT!$C$3:$J$21,8,0),""))</f>
        <v/>
      </c>
      <c r="G17" s="36" t="str">
        <f>IF(ISNA(VLOOKUP(G16,FT!$C$3:$J$21,$G$25+1,0)="x"),"",IF(VLOOKUP(G16,FT!$C$3:$J$21,$G$25+1,0)="x",VLOOKUP(G16,FT!$C$3:$J$21,8,0),""))</f>
        <v/>
      </c>
      <c r="H17" s="36" t="str">
        <f>IF(ISNA(VLOOKUP(H16,FT!$C$3:$J$21,$G$25+1,0)="x"),"",IF(VLOOKUP(H16,FT!$C$3:$J$21,$G$25+1,0)="x",VLOOKUP(H16,FT!$C$3:$J$21,8,0),""))</f>
        <v/>
      </c>
    </row>
    <row r="18" spans="1:8" s="34" customFormat="1" ht="36" customHeight="1">
      <c r="A18" s="37"/>
      <c r="B18" s="38" t="str">
        <f t="shared" ref="B18:H18" si="8">IF(NOT(ISNA(VLOOKUP(B16,EE,1,FALSE()))),VLOOKUP(B16,EE,2),"")</f>
        <v/>
      </c>
      <c r="C18" s="38" t="str">
        <f t="shared" si="8"/>
        <v/>
      </c>
      <c r="D18" s="38" t="str">
        <f t="shared" si="8"/>
        <v/>
      </c>
      <c r="E18" s="38" t="str">
        <f t="shared" si="8"/>
        <v/>
      </c>
      <c r="F18" s="38" t="str">
        <f t="shared" si="8"/>
        <v/>
      </c>
      <c r="G18" s="38" t="str">
        <f t="shared" si="8"/>
        <v/>
      </c>
      <c r="H18" s="38" t="str">
        <f t="shared" si="8"/>
        <v/>
      </c>
    </row>
    <row r="19" spans="1:8" ht="31.5">
      <c r="A19" s="32">
        <f>A16+1</f>
        <v>27</v>
      </c>
      <c r="B19" s="39">
        <f>H16+1</f>
        <v>45110</v>
      </c>
      <c r="C19" s="39">
        <f t="shared" ref="C19:H19" si="9">B19+1</f>
        <v>45111</v>
      </c>
      <c r="D19" s="39">
        <f t="shared" si="9"/>
        <v>45112</v>
      </c>
      <c r="E19" s="39">
        <f t="shared" si="9"/>
        <v>45113</v>
      </c>
      <c r="F19" s="39">
        <f t="shared" si="9"/>
        <v>45114</v>
      </c>
      <c r="G19" s="39">
        <f t="shared" si="9"/>
        <v>45115</v>
      </c>
      <c r="H19" s="39">
        <f t="shared" si="9"/>
        <v>45116</v>
      </c>
    </row>
    <row r="20" spans="1:8" s="34" customFormat="1" ht="11.25">
      <c r="A20" s="35"/>
      <c r="B20" s="36" t="str">
        <f>IF(ISNA(VLOOKUP(B19,FT!$C$3:$J$21,$G$25+1,0)="x"),"",IF(VLOOKUP(B19,FT!$C$3:$J$21,$G$25+1,0)="x",VLOOKUP(B19,FT!$C$3:$J$21,8,0),""))</f>
        <v/>
      </c>
      <c r="C20" s="36" t="str">
        <f>IF(ISNA(VLOOKUP(C19,FT!$C$3:$J$21,$G$25+1,0)="x"),"",IF(VLOOKUP(C19,FT!$C$3:$J$21,$G$25+1,0)="x",VLOOKUP(C19,FT!$C$3:$J$21,8,0),""))</f>
        <v/>
      </c>
      <c r="D20" s="36" t="str">
        <f>IF(ISNA(VLOOKUP(D19,FT!$C$3:$J$21,$G$25+1,0)="x"),"",IF(VLOOKUP(D19,FT!$C$3:$J$21,$G$25+1,0)="x",VLOOKUP(D19,FT!$C$3:$J$21,8,0),""))</f>
        <v/>
      </c>
      <c r="E20" s="36" t="str">
        <f>IF(ISNA(VLOOKUP(E19,FT!$C$3:$J$21,$G$25+1,0)="x"),"",IF(VLOOKUP(E19,FT!$C$3:$J$21,$G$25+1,0)="x",VLOOKUP(E19,FT!$C$3:$J$21,8,0),""))</f>
        <v/>
      </c>
      <c r="F20" s="36" t="str">
        <f>IF(ISNA(VLOOKUP(F19,FT!$C$3:$J$21,$G$25+1,0)="x"),"",IF(VLOOKUP(F19,FT!$C$3:$J$21,$G$25+1,0)="x",VLOOKUP(F19,FT!$C$3:$J$21,8,0),""))</f>
        <v/>
      </c>
      <c r="G20" s="36" t="str">
        <f>IF(ISNA(VLOOKUP(G19,FT!$C$3:$J$21,$G$25+1,0)="x"),"",IF(VLOOKUP(G19,FT!$C$3:$J$21,$G$25+1,0)="x",VLOOKUP(G19,FT!$C$3:$J$21,8,0),""))</f>
        <v/>
      </c>
      <c r="H20" s="36" t="str">
        <f>IF(ISNA(VLOOKUP(H19,FT!$C$3:$J$21,$G$25+1,0)="x"),"",IF(VLOOKUP(H19,FT!$C$3:$J$21,$G$25+1,0)="x",VLOOKUP(H19,FT!$C$3:$J$21,8,0),""))</f>
        <v/>
      </c>
    </row>
    <row r="21" spans="1:8" s="34" customFormat="1" ht="36" customHeight="1">
      <c r="A21" s="37"/>
      <c r="B21" s="38" t="str">
        <f t="shared" ref="B21:H21" si="10">IF(NOT(ISNA(VLOOKUP(B19,EE,1,FALSE()))),VLOOKUP(B19,EE,2),"")</f>
        <v/>
      </c>
      <c r="C21" s="38" t="str">
        <f t="shared" si="10"/>
        <v>Beginn StFA + ReFA + VFA???</v>
      </c>
      <c r="D21" s="38" t="str">
        <f t="shared" si="10"/>
        <v/>
      </c>
      <c r="E21" s="38" t="str">
        <f t="shared" si="10"/>
        <v/>
      </c>
      <c r="F21" s="38" t="str">
        <f t="shared" si="10"/>
        <v/>
      </c>
      <c r="G21" s="38" t="str">
        <f t="shared" si="10"/>
        <v/>
      </c>
      <c r="H21" s="38" t="str">
        <f t="shared" si="10"/>
        <v/>
      </c>
    </row>
    <row r="24" spans="1:8" ht="31.5">
      <c r="A24" s="40"/>
      <c r="B24" s="58" t="s">
        <v>92</v>
      </c>
      <c r="C24" s="58"/>
      <c r="D24" s="41">
        <f>D1</f>
        <v>2023</v>
      </c>
      <c r="E24" s="43"/>
      <c r="F24" s="44">
        <f>DATEVALUE("01. "&amp;TEXT(B24,"##")&amp;" "&amp;TEXT(D24,"####"))</f>
        <v>45108</v>
      </c>
      <c r="G24" s="44">
        <f>WEEKDAY(F24,2)</f>
        <v>6</v>
      </c>
      <c r="H24" s="44"/>
    </row>
    <row r="25" spans="1:8">
      <c r="A25" s="40"/>
      <c r="B25" s="60" t="str">
        <f>Januar!B25</f>
        <v>Sachsen</v>
      </c>
      <c r="C25" s="60"/>
      <c r="D25" s="45"/>
      <c r="E25" s="44"/>
      <c r="F25" s="44"/>
      <c r="G25" s="44">
        <f>MATCH(B25,FT!$D2:$I2,0)</f>
        <v>4</v>
      </c>
      <c r="H25" s="44"/>
    </row>
    <row r="26" spans="1:8" ht="24.75" customHeight="1">
      <c r="A26" s="46" t="s">
        <v>78</v>
      </c>
      <c r="B26" s="47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7" t="s">
        <v>84</v>
      </c>
      <c r="H26" s="47" t="s">
        <v>85</v>
      </c>
    </row>
    <row r="27" spans="1:8" s="48" customFormat="1" ht="27.95" customHeight="1">
      <c r="A27" s="49">
        <f>_xlfn.ISOWEEKNUM(F24)</f>
        <v>26</v>
      </c>
      <c r="B27" s="50">
        <f>IF(WEEKDAY($F$24,2)=1,$F$24,$F$24-($G$24-1))</f>
        <v>45103</v>
      </c>
      <c r="C27" s="51">
        <f>IF(WEEKDAY($F$24,2)=2,$F$24,IF(B27=$F$24,B27+1,$F$24-($G$24-2)))</f>
        <v>45104</v>
      </c>
      <c r="D27" s="51">
        <f>IF(WEEKDAY($F$24,2)=3,$F$24,IF(C27=$F$24,C27+1,$F$24-($G$24-3)))</f>
        <v>45105</v>
      </c>
      <c r="E27" s="51">
        <f>IF(WEEKDAY($F$24,2)=4,$F$24,IF(D27=$F$24,D27+1,$F$24-($G$24-4)))</f>
        <v>45106</v>
      </c>
      <c r="F27" s="51">
        <f>IF(WEEKDAY($F$24,2)=5,$F$24,IF(E27=$F$24,E27+1,$F$24-($G$24-5)))</f>
        <v>45107</v>
      </c>
      <c r="G27" s="51">
        <f>IF(WEEKDAY($F$24,2)=6,$F$24,IF(F27=$F$24,F27+1,$F$24-($G$24-6)))</f>
        <v>45108</v>
      </c>
      <c r="H27" s="51">
        <f>IF(WEEKDAY($F$24,2)=7,$F$24,G27+1)</f>
        <v>45109</v>
      </c>
    </row>
    <row r="28" spans="1:8" s="34" customFormat="1" ht="15.95" customHeight="1">
      <c r="A28" s="52"/>
      <c r="B28" s="53" t="str">
        <f>IF(ISNA(VLOOKUP(B27,FT!$C$3:$J$21,$G$25+1,0)="x"),"",IF(VLOOKUP(B27,FT!$C$3:$J$21,$G$25+1,0)="x",VLOOKUP(B27,FT!$C$3:$J$21,8,0),""))</f>
        <v/>
      </c>
      <c r="C28" s="53" t="str">
        <f>IF(ISNA(VLOOKUP(C27,FT!$C$3:$J$21,$G$25+1,0)="x"),"",IF(VLOOKUP(C27,FT!$C$3:$J$21,$G$25+1,0)="x",VLOOKUP(C27,FT!$C$3:$J$21,8,0),""))</f>
        <v/>
      </c>
      <c r="D28" s="53" t="str">
        <f>IF(ISNA(VLOOKUP(D27,FT!$C$3:$J$21,$G$25+1,0)="x"),"",IF(VLOOKUP(D27,FT!$C$3:$J$21,$G$25+1,0)="x",VLOOKUP(D27,FT!$C$3:$J$21,8,0),""))</f>
        <v/>
      </c>
      <c r="E28" s="53" t="str">
        <f>IF(ISNA(VLOOKUP(E27,FT!$C$3:$J$21,$G$25+1,0)="x"),"",IF(VLOOKUP(E27,FT!$C$3:$J$21,$G$25+1,0)="x",VLOOKUP(E27,FT!$C$3:$J$21,8,0),""))</f>
        <v/>
      </c>
      <c r="F28" s="53" t="str">
        <f>IF(ISNA(VLOOKUP(F27,FT!$C$3:$J$21,$G$25+1,0)="x"),"",IF(VLOOKUP(F27,FT!$C$3:$J$21,$G$25+1,0)="x",VLOOKUP(F27,FT!$C$3:$J$21,8,0),""))</f>
        <v/>
      </c>
      <c r="G28" s="53" t="str">
        <f>IF(ISNA(VLOOKUP(G27,FT!$C$3:$J$21,$G$25+1,0)="x"),"",IF(VLOOKUP(G27,FT!$C$3:$J$21,$G$25+1,0)="x",VLOOKUP(G27,FT!$C$3:$J$21,8,0),""))</f>
        <v/>
      </c>
      <c r="H28" s="53" t="str">
        <f>IF(ISNA(VLOOKUP(H27,FT!$C$3:$J$21,$G$25+1,0)="x"),"",IF(VLOOKUP(H27,FT!$C$3:$J$21,$G$25+1,0)="x",VLOOKUP(H27,FT!$C$3:$J$21,8,0),""))</f>
        <v/>
      </c>
    </row>
    <row r="29" spans="1:8" s="34" customFormat="1" ht="36" customHeight="1">
      <c r="A29" s="54"/>
      <c r="B29" s="55" t="str">
        <f t="shared" ref="B29:H29" si="11">IF(NOT(ISNA(VLOOKUP(B27,EE,1,FALSE()))),VLOOKUP(B27,EE,2),"")</f>
        <v/>
      </c>
      <c r="C29" s="55" t="str">
        <f t="shared" si="11"/>
        <v/>
      </c>
      <c r="D29" s="55" t="str">
        <f t="shared" si="11"/>
        <v/>
      </c>
      <c r="E29" s="55" t="str">
        <f t="shared" si="11"/>
        <v/>
      </c>
      <c r="F29" s="55" t="str">
        <f t="shared" si="11"/>
        <v/>
      </c>
      <c r="G29" s="55" t="str">
        <f t="shared" si="11"/>
        <v/>
      </c>
      <c r="H29" s="55" t="str">
        <f t="shared" si="11"/>
        <v/>
      </c>
    </row>
    <row r="30" spans="1:8" s="48" customFormat="1" ht="27.95" customHeight="1">
      <c r="A30" s="49">
        <f>IF(A27=52,1,A27+1)</f>
        <v>27</v>
      </c>
      <c r="B30" s="51">
        <f>H27+1</f>
        <v>45110</v>
      </c>
      <c r="C30" s="51">
        <f t="shared" ref="C30:H42" si="12">B30+1</f>
        <v>45111</v>
      </c>
      <c r="D30" s="51">
        <f t="shared" si="12"/>
        <v>45112</v>
      </c>
      <c r="E30" s="51">
        <f t="shared" si="12"/>
        <v>45113</v>
      </c>
      <c r="F30" s="51">
        <f t="shared" si="12"/>
        <v>45114</v>
      </c>
      <c r="G30" s="51">
        <f t="shared" si="12"/>
        <v>45115</v>
      </c>
      <c r="H30" s="51">
        <f t="shared" si="12"/>
        <v>45116</v>
      </c>
    </row>
    <row r="31" spans="1:8" s="34" customFormat="1" ht="15.95" customHeight="1">
      <c r="A31" s="52"/>
      <c r="B31" s="53" t="str">
        <f>IF(ISNA(VLOOKUP(B30,FT!$C$3:$J$21,$G$25+1,0)="x"),"",IF(VLOOKUP(B30,FT!$C$3:$J$21,$G$25+1,0)="x",VLOOKUP(B30,FT!$C$3:$J$21,8,0),""))</f>
        <v/>
      </c>
      <c r="C31" s="53" t="str">
        <f>IF(ISNA(VLOOKUP(C30,FT!$C$3:$J$21,$G$25+1,0)="x"),"",IF(VLOOKUP(C30,FT!$C$3:$J$21,$G$25+1,0)="x",VLOOKUP(C30,FT!$C$3:$J$21,8,0),""))</f>
        <v/>
      </c>
      <c r="D31" s="53" t="str">
        <f>IF(ISNA(VLOOKUP(D30,FT!$C$3:$J$21,$G$25+1,0)="x"),"",IF(VLOOKUP(D30,FT!$C$3:$J$21,$G$25+1,0)="x",VLOOKUP(D30,FT!$C$3:$J$21,8,0),""))</f>
        <v/>
      </c>
      <c r="E31" s="53" t="str">
        <f>IF(ISNA(VLOOKUP(E30,FT!$C$3:$J$21,$G$25+1,0)="x"),"",IF(VLOOKUP(E30,FT!$C$3:$J$21,$G$25+1,0)="x",VLOOKUP(E30,FT!$C$3:$J$21,8,0),""))</f>
        <v/>
      </c>
      <c r="F31" s="53" t="str">
        <f>IF(ISNA(VLOOKUP(F30,FT!$C$3:$J$21,$G$25+1,0)="x"),"",IF(VLOOKUP(F30,FT!$C$3:$J$21,$G$25+1,0)="x",VLOOKUP(F30,FT!$C$3:$J$21,8,0),""))</f>
        <v/>
      </c>
      <c r="G31" s="53" t="str">
        <f>IF(ISNA(VLOOKUP(G30,FT!$C$3:$J$21,$G$25+1,0)="x"),"",IF(VLOOKUP(G30,FT!$C$3:$J$21,$G$25+1,0)="x",VLOOKUP(G30,FT!$C$3:$J$21,8,0),""))</f>
        <v/>
      </c>
      <c r="H31" s="53" t="str">
        <f>IF(ISNA(VLOOKUP(H30,FT!$C$3:$J$21,$G$25+1,0)="x"),"",IF(VLOOKUP(H30,FT!$C$3:$J$21,$G$25+1,0)="x",VLOOKUP(H30,FT!$C$3:$J$21,8,0),""))</f>
        <v/>
      </c>
    </row>
    <row r="32" spans="1:8" s="34" customFormat="1" ht="36" customHeight="1">
      <c r="A32" s="54"/>
      <c r="B32" s="55" t="str">
        <f t="shared" ref="B32:H32" si="13">IF(NOT(ISNA(VLOOKUP(B30,EE,1,FALSE()))),VLOOKUP(B30,EE,2),"")</f>
        <v/>
      </c>
      <c r="C32" s="55" t="str">
        <f t="shared" si="13"/>
        <v>Beginn StFA + ReFA + VFA???</v>
      </c>
      <c r="D32" s="55" t="str">
        <f t="shared" si="13"/>
        <v/>
      </c>
      <c r="E32" s="55" t="str">
        <f t="shared" si="13"/>
        <v/>
      </c>
      <c r="F32" s="55" t="str">
        <f t="shared" si="13"/>
        <v/>
      </c>
      <c r="G32" s="55" t="str">
        <f t="shared" si="13"/>
        <v/>
      </c>
      <c r="H32" s="55" t="str">
        <f t="shared" si="13"/>
        <v/>
      </c>
    </row>
    <row r="33" spans="1:8" s="48" customFormat="1" ht="27.95" customHeight="1">
      <c r="A33" s="49">
        <f>A30+1</f>
        <v>28</v>
      </c>
      <c r="B33" s="51">
        <f>H30+1</f>
        <v>45117</v>
      </c>
      <c r="C33" s="51">
        <f t="shared" si="12"/>
        <v>45118</v>
      </c>
      <c r="D33" s="51">
        <f t="shared" si="12"/>
        <v>45119</v>
      </c>
      <c r="E33" s="51">
        <f t="shared" si="12"/>
        <v>45120</v>
      </c>
      <c r="F33" s="51">
        <f t="shared" si="12"/>
        <v>45121</v>
      </c>
      <c r="G33" s="51">
        <f t="shared" si="12"/>
        <v>45122</v>
      </c>
      <c r="H33" s="51">
        <f t="shared" si="12"/>
        <v>45123</v>
      </c>
    </row>
    <row r="34" spans="1:8" s="34" customFormat="1" ht="15.95" customHeight="1">
      <c r="A34" s="52"/>
      <c r="B34" s="53" t="str">
        <f>IF(ISNA(VLOOKUP(B33,FT!$C$3:$J$21,$G$25+1,0)="x"),"",IF(VLOOKUP(B33,FT!$C$3:$J$21,$G$25+1,0)="x",VLOOKUP(B33,FT!$C$3:$J$21,8,0),""))</f>
        <v/>
      </c>
      <c r="C34" s="53" t="str">
        <f>IF(ISNA(VLOOKUP(C33,FT!$C$3:$J$21,$G$25+1,0)="x"),"",IF(VLOOKUP(C33,FT!$C$3:$J$21,$G$25+1,0)="x",VLOOKUP(C33,FT!$C$3:$J$21,8,0),""))</f>
        <v/>
      </c>
      <c r="D34" s="53" t="str">
        <f>IF(ISNA(VLOOKUP(D33,FT!$C$3:$J$21,$G$25+1,0)="x"),"",IF(VLOOKUP(D33,FT!$C$3:$J$21,$G$25+1,0)="x",VLOOKUP(D33,FT!$C$3:$J$21,8,0),""))</f>
        <v/>
      </c>
      <c r="E34" s="53" t="str">
        <f>IF(ISNA(VLOOKUP(E33,FT!$C$3:$J$21,$G$25+1,0)="x"),"",IF(VLOOKUP(E33,FT!$C$3:$J$21,$G$25+1,0)="x",VLOOKUP(E33,FT!$C$3:$J$21,8,0),""))</f>
        <v/>
      </c>
      <c r="F34" s="53" t="str">
        <f>IF(ISNA(VLOOKUP(F33,FT!$C$3:$J$21,$G$25+1,0)="x"),"",IF(VLOOKUP(F33,FT!$C$3:$J$21,$G$25+1,0)="x",VLOOKUP(F33,FT!$C$3:$J$21,8,0),""))</f>
        <v/>
      </c>
      <c r="G34" s="53" t="str">
        <f>IF(ISNA(VLOOKUP(G33,FT!$C$3:$J$21,$G$25+1,0)="x"),"",IF(VLOOKUP(G33,FT!$C$3:$J$21,$G$25+1,0)="x",VLOOKUP(G33,FT!$C$3:$J$21,8,0),""))</f>
        <v/>
      </c>
      <c r="H34" s="53" t="str">
        <f>IF(ISNA(VLOOKUP(H33,FT!$C$3:$J$21,$G$25+1,0)="x"),"",IF(VLOOKUP(H33,FT!$C$3:$J$21,$G$25+1,0)="x",VLOOKUP(H33,FT!$C$3:$J$21,8,0),""))</f>
        <v/>
      </c>
    </row>
    <row r="35" spans="1:8" s="34" customFormat="1" ht="36" customHeight="1">
      <c r="A35" s="54"/>
      <c r="B35" s="55" t="str">
        <f t="shared" ref="B35:H35" si="14">IF(NOT(ISNA(VLOOKUP(B33,EE,1,FALSE()))),VLOOKUP(B33,EE,2),"")</f>
        <v/>
      </c>
      <c r="C35" s="55" t="str">
        <f t="shared" si="14"/>
        <v/>
      </c>
      <c r="D35" s="55" t="str">
        <f t="shared" si="14"/>
        <v/>
      </c>
      <c r="E35" s="55" t="str">
        <f t="shared" si="14"/>
        <v/>
      </c>
      <c r="F35" s="55" t="str">
        <f t="shared" si="14"/>
        <v/>
      </c>
      <c r="G35" s="55" t="str">
        <f t="shared" si="14"/>
        <v/>
      </c>
      <c r="H35" s="55" t="str">
        <f t="shared" si="14"/>
        <v/>
      </c>
    </row>
    <row r="36" spans="1:8" s="48" customFormat="1" ht="27.95" customHeight="1">
      <c r="A36" s="49">
        <f>A33+1</f>
        <v>29</v>
      </c>
      <c r="B36" s="51">
        <f>H33+1</f>
        <v>45124</v>
      </c>
      <c r="C36" s="51">
        <f t="shared" si="12"/>
        <v>45125</v>
      </c>
      <c r="D36" s="51">
        <f t="shared" si="12"/>
        <v>45126</v>
      </c>
      <c r="E36" s="51">
        <f t="shared" si="12"/>
        <v>45127</v>
      </c>
      <c r="F36" s="51">
        <f t="shared" si="12"/>
        <v>45128</v>
      </c>
      <c r="G36" s="51">
        <f t="shared" si="12"/>
        <v>45129</v>
      </c>
      <c r="H36" s="51">
        <f t="shared" si="12"/>
        <v>45130</v>
      </c>
    </row>
    <row r="37" spans="1:8" s="34" customFormat="1" ht="15.95" customHeight="1">
      <c r="A37" s="52"/>
      <c r="B37" s="53" t="str">
        <f>IF(ISNA(VLOOKUP(B36,FT!$C$3:$J$21,$G$25+1,0)="x"),"",IF(VLOOKUP(B36,FT!$C$3:$J$21,$G$25+1,0)="x",VLOOKUP(B36,FT!$C$3:$J$21,8,0),""))</f>
        <v/>
      </c>
      <c r="C37" s="53" t="str">
        <f>IF(ISNA(VLOOKUP(C36,FT!$C$3:$J$21,$G$25+1,0)="x"),"",IF(VLOOKUP(C36,FT!$C$3:$J$21,$G$25+1,0)="x",VLOOKUP(C36,FT!$C$3:$J$21,8,0),""))</f>
        <v/>
      </c>
      <c r="D37" s="53" t="str">
        <f>IF(ISNA(VLOOKUP(D36,FT!$C$3:$J$21,$G$25+1,0)="x"),"",IF(VLOOKUP(D36,FT!$C$3:$J$21,$G$25+1,0)="x",VLOOKUP(D36,FT!$C$3:$J$21,8,0),""))</f>
        <v/>
      </c>
      <c r="E37" s="53" t="str">
        <f>IF(ISNA(VLOOKUP(E36,FT!$C$3:$J$21,$G$25+1,0)="x"),"",IF(VLOOKUP(E36,FT!$C$3:$J$21,$G$25+1,0)="x",VLOOKUP(E36,FT!$C$3:$J$21,8,0),""))</f>
        <v/>
      </c>
      <c r="F37" s="53" t="str">
        <f>IF(ISNA(VLOOKUP(F36,FT!$C$3:$J$21,$G$25+1,0)="x"),"",IF(VLOOKUP(F36,FT!$C$3:$J$21,$G$25+1,0)="x",VLOOKUP(F36,FT!$C$3:$J$21,8,0),""))</f>
        <v/>
      </c>
      <c r="G37" s="53" t="str">
        <f>IF(ISNA(VLOOKUP(G36,FT!$C$3:$J$21,$G$25+1,0)="x"),"",IF(VLOOKUP(G36,FT!$C$3:$J$21,$G$25+1,0)="x",VLOOKUP(G36,FT!$C$3:$J$21,8,0),""))</f>
        <v/>
      </c>
      <c r="H37" s="53" t="str">
        <f>IF(ISNA(VLOOKUP(H36,FT!$C$3:$J$21,$G$25+1,0)="x"),"",IF(VLOOKUP(H36,FT!$C$3:$J$21,$G$25+1,0)="x",VLOOKUP(H36,FT!$C$3:$J$21,8,0),""))</f>
        <v/>
      </c>
    </row>
    <row r="38" spans="1:8" s="34" customFormat="1" ht="36" customHeight="1">
      <c r="A38" s="54"/>
      <c r="B38" s="55" t="str">
        <f t="shared" ref="B38:H38" si="15">IF(NOT(ISNA(VLOOKUP(B36,EE,1,FALSE()))),VLOOKUP(B36,EE,2),"")</f>
        <v/>
      </c>
      <c r="C38" s="55" t="str">
        <f t="shared" si="15"/>
        <v/>
      </c>
      <c r="D38" s="55" t="str">
        <f t="shared" si="15"/>
        <v/>
      </c>
      <c r="E38" s="55" t="str">
        <f t="shared" si="15"/>
        <v/>
      </c>
      <c r="F38" s="55" t="str">
        <f t="shared" si="15"/>
        <v/>
      </c>
      <c r="G38" s="55" t="str">
        <f t="shared" si="15"/>
        <v/>
      </c>
      <c r="H38" s="55" t="str">
        <f t="shared" si="15"/>
        <v/>
      </c>
    </row>
    <row r="39" spans="1:8" s="48" customFormat="1" ht="27.95" customHeight="1">
      <c r="A39" s="49">
        <f>A36+1</f>
        <v>30</v>
      </c>
      <c r="B39" s="51">
        <f>H36+1</f>
        <v>45131</v>
      </c>
      <c r="C39" s="51">
        <f t="shared" si="12"/>
        <v>45132</v>
      </c>
      <c r="D39" s="51">
        <f t="shared" si="12"/>
        <v>45133</v>
      </c>
      <c r="E39" s="51">
        <f t="shared" si="12"/>
        <v>45134</v>
      </c>
      <c r="F39" s="51">
        <f t="shared" si="12"/>
        <v>45135</v>
      </c>
      <c r="G39" s="51">
        <f t="shared" si="12"/>
        <v>45136</v>
      </c>
      <c r="H39" s="51">
        <f t="shared" si="12"/>
        <v>45137</v>
      </c>
    </row>
    <row r="40" spans="1:8" s="34" customFormat="1" ht="15.95" customHeight="1">
      <c r="A40" s="52"/>
      <c r="B40" s="53" t="str">
        <f>IF(ISNA(VLOOKUP(B39,FT!$C$3:$J$21,$G$25+1,0)="x"),"",IF(VLOOKUP(B39,FT!$C$3:$J$21,$G$25+1,0)="x",VLOOKUP(B39,FT!$C$3:$J$21,8,0),""))</f>
        <v/>
      </c>
      <c r="C40" s="53" t="str">
        <f>IF(ISNA(VLOOKUP(C39,FT!$C$3:$J$21,$G$25+1,0)="x"),"",IF(VLOOKUP(C39,FT!$C$3:$J$21,$G$25+1,0)="x",VLOOKUP(C39,FT!$C$3:$J$21,8,0),""))</f>
        <v/>
      </c>
      <c r="D40" s="53" t="str">
        <f>IF(ISNA(VLOOKUP(D39,FT!$C$3:$J$21,$G$25+1,0)="x"),"",IF(VLOOKUP(D39,FT!$C$3:$J$21,$G$25+1,0)="x",VLOOKUP(D39,FT!$C$3:$J$21,8,0),""))</f>
        <v/>
      </c>
      <c r="E40" s="53" t="str">
        <f>IF(ISNA(VLOOKUP(E39,FT!$C$3:$J$21,$G$25+1,0)="x"),"",IF(VLOOKUP(E39,FT!$C$3:$J$21,$G$25+1,0)="x",VLOOKUP(E39,FT!$C$3:$J$21,8,0),""))</f>
        <v/>
      </c>
      <c r="F40" s="53" t="str">
        <f>IF(ISNA(VLOOKUP(F39,FT!$C$3:$J$21,$G$25+1,0)="x"),"",IF(VLOOKUP(F39,FT!$C$3:$J$21,$G$25+1,0)="x",VLOOKUP(F39,FT!$C$3:$J$21,8,0),""))</f>
        <v/>
      </c>
      <c r="G40" s="53" t="str">
        <f>IF(ISNA(VLOOKUP(G39,FT!$C$3:$J$21,$G$25+1,0)="x"),"",IF(VLOOKUP(G39,FT!$C$3:$J$21,$G$25+1,0)="x",VLOOKUP(G39,FT!$C$3:$J$21,8,0),""))</f>
        <v/>
      </c>
      <c r="H40" s="53" t="str">
        <f>IF(ISNA(VLOOKUP(H39,FT!$C$3:$J$21,$G$25+1,0)="x"),"",IF(VLOOKUP(H39,FT!$C$3:$J$21,$G$25+1,0)="x",VLOOKUP(H39,FT!$C$3:$J$21,8,0),""))</f>
        <v/>
      </c>
    </row>
    <row r="41" spans="1:8" s="34" customFormat="1" ht="36" customHeight="1">
      <c r="A41" s="54"/>
      <c r="B41" s="55" t="str">
        <f t="shared" ref="B41:H41" si="16">IF(NOT(ISNA(VLOOKUP(B39,EE,1,FALSE()))),VLOOKUP(B39,EE,2),"")</f>
        <v/>
      </c>
      <c r="C41" s="55" t="str">
        <f t="shared" si="16"/>
        <v/>
      </c>
      <c r="D41" s="55" t="str">
        <f t="shared" si="16"/>
        <v/>
      </c>
      <c r="E41" s="55" t="str">
        <f t="shared" si="16"/>
        <v/>
      </c>
      <c r="F41" s="55" t="str">
        <f t="shared" si="16"/>
        <v/>
      </c>
      <c r="G41" s="55" t="str">
        <f t="shared" si="16"/>
        <v/>
      </c>
      <c r="H41" s="55" t="str">
        <f t="shared" si="16"/>
        <v/>
      </c>
    </row>
    <row r="42" spans="1:8" s="48" customFormat="1" ht="27.95" customHeight="1">
      <c r="A42" s="49">
        <f>A39+1</f>
        <v>31</v>
      </c>
      <c r="B42" s="51">
        <f>H39+1</f>
        <v>45138</v>
      </c>
      <c r="C42" s="51">
        <f t="shared" si="12"/>
        <v>45139</v>
      </c>
      <c r="D42" s="51">
        <f t="shared" si="12"/>
        <v>45140</v>
      </c>
      <c r="E42" s="51">
        <f t="shared" si="12"/>
        <v>45141</v>
      </c>
      <c r="F42" s="51">
        <f t="shared" si="12"/>
        <v>45142</v>
      </c>
      <c r="G42" s="51">
        <f t="shared" si="12"/>
        <v>45143</v>
      </c>
      <c r="H42" s="51">
        <f t="shared" si="12"/>
        <v>45144</v>
      </c>
    </row>
    <row r="43" spans="1:8" s="34" customFormat="1" ht="15.95" customHeight="1">
      <c r="A43" s="52"/>
      <c r="B43" s="53" t="str">
        <f>IF(ISNA(VLOOKUP(B42,FT!$C$3:$J$21,$G$25+1,0)="x"),"",IF(VLOOKUP(B42,FT!$C$3:$J$21,$G$25+1,0)="x",VLOOKUP(B42,FT!$C$3:$J$21,8,0),""))</f>
        <v/>
      </c>
      <c r="C43" s="53" t="str">
        <f>IF(ISNA(VLOOKUP(C42,FT!$C$3:$J$21,$G$25+1,0)="x"),"",IF(VLOOKUP(C42,FT!$C$3:$J$21,$G$25+1,0)="x",VLOOKUP(C42,FT!$C$3:$J$21,8,0),""))</f>
        <v/>
      </c>
      <c r="D43" s="53" t="str">
        <f>IF(ISNA(VLOOKUP(D42,FT!$C$3:$J$21,$G$25+1,0)="x"),"",IF(VLOOKUP(D42,FT!$C$3:$J$21,$G$25+1,0)="x",VLOOKUP(D42,FT!$C$3:$J$21,8,0),""))</f>
        <v/>
      </c>
      <c r="E43" s="53" t="str">
        <f>IF(ISNA(VLOOKUP(E42,FT!$C$3:$J$21,$G$25+1,0)="x"),"",IF(VLOOKUP(E42,FT!$C$3:$J$21,$G$25+1,0)="x",VLOOKUP(E42,FT!$C$3:$J$21,8,0),""))</f>
        <v/>
      </c>
      <c r="F43" s="53" t="str">
        <f>IF(ISNA(VLOOKUP(F42,FT!$C$3:$J$21,$G$25+1,0)="x"),"",IF(VLOOKUP(F42,FT!$C$3:$J$21,$G$25+1,0)="x",VLOOKUP(F42,FT!$C$3:$J$21,8,0),""))</f>
        <v/>
      </c>
      <c r="G43" s="53" t="str">
        <f>IF(ISNA(VLOOKUP(G42,FT!$C$3:$J$21,$G$25+1,0)="x"),"",IF(VLOOKUP(G42,FT!$C$3:$J$21,$G$25+1,0)="x",VLOOKUP(G42,FT!$C$3:$J$21,8,0),""))</f>
        <v/>
      </c>
      <c r="H43" s="53" t="str">
        <f>IF(ISNA(VLOOKUP(H42,FT!$C$3:$J$21,$G$25+1,0)="x"),"",IF(VLOOKUP(H42,FT!$C$3:$J$21,$G$25+1,0)="x",VLOOKUP(H42,FT!$C$3:$J$21,8,0),""))</f>
        <v/>
      </c>
    </row>
    <row r="44" spans="1:8" s="34" customFormat="1" ht="36" customHeight="1">
      <c r="A44" s="54"/>
      <c r="B44" s="55" t="str">
        <f t="shared" ref="B44:H44" si="17">IF(NOT(ISNA(VLOOKUP(B42,EE,1,FALSE()))),VLOOKUP(B42,EE,2),"")</f>
        <v/>
      </c>
      <c r="C44" s="55" t="str">
        <f t="shared" si="17"/>
        <v>Renteneintritt Peter</v>
      </c>
      <c r="D44" s="55" t="str">
        <f t="shared" si="17"/>
        <v/>
      </c>
      <c r="E44" s="55" t="str">
        <f t="shared" si="17"/>
        <v/>
      </c>
      <c r="F44" s="55" t="str">
        <f t="shared" si="17"/>
        <v/>
      </c>
      <c r="G44" s="55" t="str">
        <f t="shared" si="17"/>
        <v/>
      </c>
      <c r="H44" s="55" t="str">
        <f t="shared" si="17"/>
        <v/>
      </c>
    </row>
    <row r="45" spans="1:8">
      <c r="A45" s="40"/>
      <c r="B45" s="45"/>
      <c r="C45" s="45"/>
      <c r="D45" s="45"/>
      <c r="E45" s="45"/>
      <c r="F45" s="45"/>
      <c r="G45" s="45"/>
      <c r="H45" s="45"/>
    </row>
    <row r="47" spans="1:8" ht="31.5">
      <c r="A47" s="25"/>
      <c r="B47" s="56" t="s">
        <v>93</v>
      </c>
      <c r="C47" s="56"/>
      <c r="D47" s="26">
        <f>D24</f>
        <v>2023</v>
      </c>
      <c r="E47" s="27"/>
      <c r="F47" s="28">
        <f>DATEVALUE("01. "&amp;TEXT(B47,"##")&amp;" "&amp;TEXT(D47,"####"))</f>
        <v>45139</v>
      </c>
      <c r="G47" s="28">
        <f>WEEKDAY(F47,2)</f>
        <v>2</v>
      </c>
      <c r="H47" s="28"/>
    </row>
    <row r="48" spans="1:8">
      <c r="A48" s="25"/>
      <c r="B48" s="57" t="str">
        <f>B25</f>
        <v>Sachsen</v>
      </c>
      <c r="C48" s="57"/>
      <c r="D48" s="29"/>
      <c r="E48" s="28"/>
      <c r="F48" s="28"/>
      <c r="G48" s="28">
        <f>MATCH(B48,FT!$D2:$I2,0)</f>
        <v>4</v>
      </c>
      <c r="H48" s="28"/>
    </row>
    <row r="49" spans="1:8" ht="18.75">
      <c r="A49" s="30" t="s">
        <v>78</v>
      </c>
      <c r="B49" s="31" t="s">
        <v>79</v>
      </c>
      <c r="C49" s="31" t="s">
        <v>80</v>
      </c>
      <c r="D49" s="31" t="s">
        <v>81</v>
      </c>
      <c r="E49" s="31" t="s">
        <v>82</v>
      </c>
      <c r="F49" s="31" t="s">
        <v>83</v>
      </c>
      <c r="G49" s="31" t="s">
        <v>84</v>
      </c>
      <c r="H49" s="31" t="s">
        <v>85</v>
      </c>
    </row>
    <row r="50" spans="1:8" ht="31.5">
      <c r="A50" s="32">
        <f>_xlfn.ISOWEEKNUM(F47)</f>
        <v>31</v>
      </c>
      <c r="B50" s="33">
        <f>IF(WEEKDAY($F$47,2)=1,$F$47,$F$47-($G$47-1))</f>
        <v>45138</v>
      </c>
      <c r="C50" s="39">
        <f>IF(WEEKDAY($F$47,2)=2,$F$47,IF(B50=$F$47,B50+1,$F$47-($G$47-2)))</f>
        <v>45139</v>
      </c>
      <c r="D50" s="39">
        <f>IF(WEEKDAY($F$47,2)=3,$F$47,IF(C50=$F$47,C50+1,$F$47-($G$47-3)))</f>
        <v>45140</v>
      </c>
      <c r="E50" s="39">
        <f>IF(WEEKDAY($F$47,2)=4,$F$47,IF(D50=$F$47,D50+1,$F$47-($G$47-4)))</f>
        <v>45141</v>
      </c>
      <c r="F50" s="39">
        <f>IF(WEEKDAY($F$47,2)=5,$F$47,IF(E50=$F$47,E50+1,$F$47-($G$47-5)))</f>
        <v>45142</v>
      </c>
      <c r="G50" s="39">
        <f>IF(WEEKDAY($F$47,2)=6,$F$47,IF(F50=$F$47,F50+1,$F$47-($G$47-6)))</f>
        <v>45143</v>
      </c>
      <c r="H50" s="39">
        <f>IF(WEEKDAY($F$47,2)=7,$F$47,IF(G50=$F$47,G50+1,$F$47-($G$47-7)))</f>
        <v>45144</v>
      </c>
    </row>
    <row r="51" spans="1:8" s="34" customFormat="1" ht="11.25">
      <c r="A51" s="35"/>
      <c r="B51" s="36" t="str">
        <f>IF(ISNA(VLOOKUP(B50,FT!$C$3:$J$21,$G$25+1,0)="x"),"",IF(VLOOKUP(B50,FT!$C$3:$J$21,$G$25+1,0)="x",VLOOKUP(B50,FT!$C$3:$J$21,8,0),""))</f>
        <v/>
      </c>
      <c r="C51" s="36" t="str">
        <f>IF(ISNA(VLOOKUP(C50,FT!$C$3:$J$21,$G$25+1,0)="x"),"",IF(VLOOKUP(C50,FT!$C$3:$J$21,$G$25+1,0)="x",VLOOKUP(C50,FT!$C$3:$J$21,8,0),""))</f>
        <v/>
      </c>
      <c r="D51" s="36" t="str">
        <f>IF(ISNA(VLOOKUP(D50,FT!$C$3:$J$21,$G$25+1,0)="x"),"",IF(VLOOKUP(D50,FT!$C$3:$J$21,$G$25+1,0)="x",VLOOKUP(D50,FT!$C$3:$J$21,8,0),""))</f>
        <v/>
      </c>
      <c r="E51" s="36" t="str">
        <f>IF(ISNA(VLOOKUP(E50,FT!$C$3:$J$21,$G$25+1,0)="x"),"",IF(VLOOKUP(E50,FT!$C$3:$J$21,$G$25+1,0)="x",VLOOKUP(E50,FT!$C$3:$J$21,8,0),""))</f>
        <v/>
      </c>
      <c r="F51" s="36" t="str">
        <f>IF(ISNA(VLOOKUP(F50,FT!$C$3:$J$21,$G$25+1,0)="x"),"",IF(VLOOKUP(F50,FT!$C$3:$J$21,$G$25+1,0)="x",VLOOKUP(F50,FT!$C$3:$J$21,8,0),""))</f>
        <v/>
      </c>
      <c r="G51" s="36" t="str">
        <f>IF(ISNA(VLOOKUP(G50,FT!$C$3:$J$21,$G$25+1,0)="x"),"",IF(VLOOKUP(G50,FT!$C$3:$J$21,$G$25+1,0)="x",VLOOKUP(G50,FT!$C$3:$J$21,8,0),""))</f>
        <v/>
      </c>
      <c r="H51" s="36" t="str">
        <f>IF(ISNA(VLOOKUP(H50,FT!$C$3:$J$21,$G$25+1,0)="x"),"",IF(VLOOKUP(H50,FT!$C$3:$J$21,$G$25+1,0)="x",VLOOKUP(H50,FT!$C$3:$J$21,8,0),""))</f>
        <v/>
      </c>
    </row>
    <row r="52" spans="1:8" s="34" customFormat="1" ht="36" customHeight="1">
      <c r="A52" s="37"/>
      <c r="B52" s="38" t="str">
        <f t="shared" ref="B52:H52" si="18">IF(NOT(ISNA(VLOOKUP(B50,EE,1,FALSE()))),VLOOKUP(B50,EE,2),"")</f>
        <v/>
      </c>
      <c r="C52" s="38" t="str">
        <f t="shared" si="18"/>
        <v>Renteneintritt Peter</v>
      </c>
      <c r="D52" s="38" t="str">
        <f t="shared" si="18"/>
        <v/>
      </c>
      <c r="E52" s="38" t="str">
        <f t="shared" si="18"/>
        <v/>
      </c>
      <c r="F52" s="38" t="str">
        <f t="shared" si="18"/>
        <v/>
      </c>
      <c r="G52" s="38" t="str">
        <f t="shared" si="18"/>
        <v/>
      </c>
      <c r="H52" s="38" t="str">
        <f t="shared" si="18"/>
        <v/>
      </c>
    </row>
    <row r="53" spans="1:8" ht="31.5">
      <c r="A53" s="32">
        <f>IF(A50=52,1,A50+1)</f>
        <v>32</v>
      </c>
      <c r="B53" s="39">
        <f>H50+1</f>
        <v>45145</v>
      </c>
      <c r="C53" s="39">
        <f t="shared" ref="C53:H53" si="19">B53+1</f>
        <v>45146</v>
      </c>
      <c r="D53" s="39">
        <f t="shared" si="19"/>
        <v>45147</v>
      </c>
      <c r="E53" s="39">
        <f t="shared" si="19"/>
        <v>45148</v>
      </c>
      <c r="F53" s="39">
        <f t="shared" si="19"/>
        <v>45149</v>
      </c>
      <c r="G53" s="39">
        <f t="shared" si="19"/>
        <v>45150</v>
      </c>
      <c r="H53" s="39">
        <f t="shared" si="19"/>
        <v>45151</v>
      </c>
    </row>
    <row r="54" spans="1:8" s="34" customFormat="1" ht="11.25">
      <c r="A54" s="35"/>
      <c r="B54" s="36" t="str">
        <f>IF(ISNA(VLOOKUP(B53,FT!$C$3:$J$21,$G$25+1,0)="x"),"",IF(VLOOKUP(B53,FT!$C$3:$J$21,$G$25+1,0)="x",VLOOKUP(B53,FT!$C$3:$J$21,8,0),""))</f>
        <v/>
      </c>
      <c r="C54" s="36" t="str">
        <f>IF(ISNA(VLOOKUP(C53,FT!$C$3:$J$21,$G$25+1,0)="x"),"",IF(VLOOKUP(C53,FT!$C$3:$J$21,$G$25+1,0)="x",VLOOKUP(C53,FT!$C$3:$J$21,8,0),""))</f>
        <v/>
      </c>
      <c r="D54" s="36" t="str">
        <f>IF(ISNA(VLOOKUP(D53,FT!$C$3:$J$21,$G$25+1,0)="x"),"",IF(VLOOKUP(D53,FT!$C$3:$J$21,$G$25+1,0)="x",VLOOKUP(D53,FT!$C$3:$J$21,8,0),""))</f>
        <v/>
      </c>
      <c r="E54" s="36" t="str">
        <f>IF(ISNA(VLOOKUP(E53,FT!$C$3:$J$21,$G$25+1,0)="x"),"",IF(VLOOKUP(E53,FT!$C$3:$J$21,$G$25+1,0)="x",VLOOKUP(E53,FT!$C$3:$J$21,8,0),""))</f>
        <v/>
      </c>
      <c r="F54" s="36" t="str">
        <f>IF(ISNA(VLOOKUP(F53,FT!$C$3:$J$21,$G$25+1,0)="x"),"",IF(VLOOKUP(F53,FT!$C$3:$J$21,$G$25+1,0)="x",VLOOKUP(F53,FT!$C$3:$J$21,8,0),""))</f>
        <v/>
      </c>
      <c r="G54" s="36" t="str">
        <f>IF(ISNA(VLOOKUP(G53,FT!$C$3:$J$21,$G$25+1,0)="x"),"",IF(VLOOKUP(G53,FT!$C$3:$J$21,$G$25+1,0)="x",VLOOKUP(G53,FT!$C$3:$J$21,8,0),""))</f>
        <v/>
      </c>
      <c r="H54" s="36" t="str">
        <f>IF(ISNA(VLOOKUP(H53,FT!$C$3:$J$21,$G$25+1,0)="x"),"",IF(VLOOKUP(H53,FT!$C$3:$J$21,$G$25+1,0)="x",VLOOKUP(H53,FT!$C$3:$J$21,8,0),""))</f>
        <v/>
      </c>
    </row>
    <row r="55" spans="1:8" s="34" customFormat="1" ht="36" customHeight="1">
      <c r="A55" s="37"/>
      <c r="B55" s="38" t="str">
        <f t="shared" ref="B55:H55" si="20">IF(NOT(ISNA(VLOOKUP(B53,EE,1,FALSE()))),VLOOKUP(B53,EE,2),"")</f>
        <v/>
      </c>
      <c r="C55" s="38" t="str">
        <f t="shared" si="20"/>
        <v/>
      </c>
      <c r="D55" s="38" t="str">
        <f t="shared" si="20"/>
        <v/>
      </c>
      <c r="E55" s="38" t="str">
        <f t="shared" si="20"/>
        <v/>
      </c>
      <c r="F55" s="38" t="str">
        <f t="shared" si="20"/>
        <v/>
      </c>
      <c r="G55" s="38" t="str">
        <f t="shared" si="20"/>
        <v/>
      </c>
      <c r="H55" s="38" t="str">
        <f t="shared" si="20"/>
        <v/>
      </c>
    </row>
    <row r="56" spans="1:8" ht="31.5">
      <c r="A56" s="32">
        <f>A53+1</f>
        <v>33</v>
      </c>
      <c r="B56" s="39">
        <f>H53+1</f>
        <v>45152</v>
      </c>
      <c r="C56" s="39">
        <f t="shared" ref="C56:H56" si="21">B56+1</f>
        <v>45153</v>
      </c>
      <c r="D56" s="39">
        <f t="shared" si="21"/>
        <v>45154</v>
      </c>
      <c r="E56" s="39">
        <f t="shared" si="21"/>
        <v>45155</v>
      </c>
      <c r="F56" s="39">
        <f t="shared" si="21"/>
        <v>45156</v>
      </c>
      <c r="G56" s="39">
        <f t="shared" si="21"/>
        <v>45157</v>
      </c>
      <c r="H56" s="39">
        <f t="shared" si="21"/>
        <v>45158</v>
      </c>
    </row>
    <row r="57" spans="1:8" s="34" customFormat="1" ht="11.25">
      <c r="A57" s="35"/>
      <c r="B57" s="36" t="str">
        <f>IF(ISNA(VLOOKUP(B56,FT!$C$3:$J$21,$G$25+1,0)="x"),"",IF(VLOOKUP(B56,FT!$C$3:$J$21,$G$25+1,0)="x",VLOOKUP(B56,FT!$C$3:$J$21,8,0),""))</f>
        <v/>
      </c>
      <c r="C57" s="36" t="str">
        <f>IF(ISNA(VLOOKUP(C56,FT!$C$3:$J$21,$G$25+1,0)="x"),"",IF(VLOOKUP(C56,FT!$C$3:$J$21,$G$25+1,0)="x",VLOOKUP(C56,FT!$C$3:$J$21,8,0),""))</f>
        <v/>
      </c>
      <c r="D57" s="36" t="str">
        <f>IF(ISNA(VLOOKUP(D56,FT!$C$3:$J$21,$G$25+1,0)="x"),"",IF(VLOOKUP(D56,FT!$C$3:$J$21,$G$25+1,0)="x",VLOOKUP(D56,FT!$C$3:$J$21,8,0),""))</f>
        <v/>
      </c>
      <c r="E57" s="36" t="str">
        <f>IF(ISNA(VLOOKUP(E56,FT!$C$3:$J$21,$G$25+1,0)="x"),"",IF(VLOOKUP(E56,FT!$C$3:$J$21,$G$25+1,0)="x",VLOOKUP(E56,FT!$C$3:$J$21,8,0),""))</f>
        <v/>
      </c>
      <c r="F57" s="36" t="str">
        <f>IF(ISNA(VLOOKUP(F56,FT!$C$3:$J$21,$G$25+1,0)="x"),"",IF(VLOOKUP(F56,FT!$C$3:$J$21,$G$25+1,0)="x",VLOOKUP(F56,FT!$C$3:$J$21,8,0),""))</f>
        <v/>
      </c>
      <c r="G57" s="36" t="str">
        <f>IF(ISNA(VLOOKUP(G56,FT!$C$3:$J$21,$G$25+1,0)="x"),"",IF(VLOOKUP(G56,FT!$C$3:$J$21,$G$25+1,0)="x",VLOOKUP(G56,FT!$C$3:$J$21,8,0),""))</f>
        <v/>
      </c>
      <c r="H57" s="36" t="str">
        <f>IF(ISNA(VLOOKUP(H56,FT!$C$3:$J$21,$G$25+1,0)="x"),"",IF(VLOOKUP(H56,FT!$C$3:$J$21,$G$25+1,0)="x",VLOOKUP(H56,FT!$C$3:$J$21,8,0),""))</f>
        <v/>
      </c>
    </row>
    <row r="58" spans="1:8" s="34" customFormat="1" ht="36" customHeight="1">
      <c r="A58" s="37"/>
      <c r="B58" s="38" t="str">
        <f t="shared" ref="B58:H58" si="22">IF(NOT(ISNA(VLOOKUP(B56,EE,1,FALSE()))),VLOOKUP(B56,EE,2),"")</f>
        <v/>
      </c>
      <c r="C58" s="38" t="str">
        <f t="shared" si="22"/>
        <v/>
      </c>
      <c r="D58" s="38" t="str">
        <f t="shared" si="22"/>
        <v/>
      </c>
      <c r="E58" s="38" t="str">
        <f t="shared" si="22"/>
        <v/>
      </c>
      <c r="F58" s="38" t="str">
        <f t="shared" si="22"/>
        <v/>
      </c>
      <c r="G58" s="38" t="str">
        <f t="shared" si="22"/>
        <v/>
      </c>
      <c r="H58" s="38" t="str">
        <f t="shared" si="22"/>
        <v/>
      </c>
    </row>
    <row r="59" spans="1:8" ht="31.5">
      <c r="A59" s="32">
        <f>A56+1</f>
        <v>34</v>
      </c>
      <c r="B59" s="39">
        <f>H56+1</f>
        <v>45159</v>
      </c>
      <c r="C59" s="39">
        <f t="shared" ref="C59:H59" si="23">B59+1</f>
        <v>45160</v>
      </c>
      <c r="D59" s="39">
        <f t="shared" si="23"/>
        <v>45161</v>
      </c>
      <c r="E59" s="39">
        <f t="shared" si="23"/>
        <v>45162</v>
      </c>
      <c r="F59" s="39">
        <f t="shared" si="23"/>
        <v>45163</v>
      </c>
      <c r="G59" s="39">
        <f t="shared" si="23"/>
        <v>45164</v>
      </c>
      <c r="H59" s="39">
        <f t="shared" si="23"/>
        <v>45165</v>
      </c>
    </row>
    <row r="60" spans="1:8" s="34" customFormat="1" ht="11.25">
      <c r="A60" s="35"/>
      <c r="B60" s="36" t="str">
        <f>IF(ISNA(VLOOKUP(B59,FT!$C$3:$J$21,$G$25+1,0)="x"),"",IF(VLOOKUP(B59,FT!$C$3:$J$21,$G$25+1,0)="x",VLOOKUP(B59,FT!$C$3:$J$21,8,0),""))</f>
        <v/>
      </c>
      <c r="C60" s="36" t="str">
        <f>IF(ISNA(VLOOKUP(C59,FT!$C$3:$J$21,$G$25+1,0)="x"),"",IF(VLOOKUP(C59,FT!$C$3:$J$21,$G$25+1,0)="x",VLOOKUP(C59,FT!$C$3:$J$21,8,0),""))</f>
        <v/>
      </c>
      <c r="D60" s="36" t="str">
        <f>IF(ISNA(VLOOKUP(D59,FT!$C$3:$J$21,$G$25+1,0)="x"),"",IF(VLOOKUP(D59,FT!$C$3:$J$21,$G$25+1,0)="x",VLOOKUP(D59,FT!$C$3:$J$21,8,0),""))</f>
        <v/>
      </c>
      <c r="E60" s="36" t="str">
        <f>IF(ISNA(VLOOKUP(E59,FT!$C$3:$J$21,$G$25+1,0)="x"),"",IF(VLOOKUP(E59,FT!$C$3:$J$21,$G$25+1,0)="x",VLOOKUP(E59,FT!$C$3:$J$21,8,0),""))</f>
        <v/>
      </c>
      <c r="F60" s="36" t="str">
        <f>IF(ISNA(VLOOKUP(F59,FT!$C$3:$J$21,$G$25+1,0)="x"),"",IF(VLOOKUP(F59,FT!$C$3:$J$21,$G$25+1,0)="x",VLOOKUP(F59,FT!$C$3:$J$21,8,0),""))</f>
        <v/>
      </c>
      <c r="G60" s="36" t="str">
        <f>IF(ISNA(VLOOKUP(G59,FT!$C$3:$J$21,$G$25+1,0)="x"),"",IF(VLOOKUP(G59,FT!$C$3:$J$21,$G$25+1,0)="x",VLOOKUP(G59,FT!$C$3:$J$21,8,0),""))</f>
        <v/>
      </c>
      <c r="H60" s="36" t="str">
        <f>IF(ISNA(VLOOKUP(H59,FT!$C$3:$J$21,$G$25+1,0)="x"),"",IF(VLOOKUP(H59,FT!$C$3:$J$21,$G$25+1,0)="x",VLOOKUP(H59,FT!$C$3:$J$21,8,0),""))</f>
        <v/>
      </c>
    </row>
    <row r="61" spans="1:8" s="34" customFormat="1" ht="36" customHeight="1">
      <c r="A61" s="37"/>
      <c r="B61" s="38" t="str">
        <f t="shared" ref="B61:H61" si="24">IF(NOT(ISNA(VLOOKUP(B59,EE,1,FALSE()))),VLOOKUP(B59,EE,2),"")</f>
        <v/>
      </c>
      <c r="C61" s="38" t="str">
        <f t="shared" si="24"/>
        <v/>
      </c>
      <c r="D61" s="38" t="str">
        <f t="shared" si="24"/>
        <v/>
      </c>
      <c r="E61" s="38" t="str">
        <f t="shared" si="24"/>
        <v/>
      </c>
      <c r="F61" s="38" t="str">
        <f t="shared" si="24"/>
        <v/>
      </c>
      <c r="G61" s="38" t="str">
        <f t="shared" si="24"/>
        <v/>
      </c>
      <c r="H61" s="38" t="str">
        <f t="shared" si="24"/>
        <v/>
      </c>
    </row>
    <row r="62" spans="1:8" ht="31.5">
      <c r="A62" s="32">
        <f>A59+1</f>
        <v>35</v>
      </c>
      <c r="B62" s="39">
        <f>H59+1</f>
        <v>45166</v>
      </c>
      <c r="C62" s="39">
        <f t="shared" ref="C62:H62" si="25">B62+1</f>
        <v>45167</v>
      </c>
      <c r="D62" s="39">
        <f t="shared" si="25"/>
        <v>45168</v>
      </c>
      <c r="E62" s="39">
        <f t="shared" si="25"/>
        <v>45169</v>
      </c>
      <c r="F62" s="39">
        <f t="shared" si="25"/>
        <v>45170</v>
      </c>
      <c r="G62" s="39">
        <f t="shared" si="25"/>
        <v>45171</v>
      </c>
      <c r="H62" s="39">
        <f t="shared" si="25"/>
        <v>45172</v>
      </c>
    </row>
    <row r="63" spans="1:8" s="34" customFormat="1" ht="11.25">
      <c r="A63" s="35"/>
      <c r="B63" s="36" t="str">
        <f>IF(ISNA(VLOOKUP(B62,FT!$C$3:$J$21,$G$25+1,0)="x"),"",IF(VLOOKUP(B62,FT!$C$3:$J$21,$G$25+1,0)="x",VLOOKUP(B62,FT!$C$3:$J$21,8,0),""))</f>
        <v/>
      </c>
      <c r="C63" s="36" t="str">
        <f>IF(ISNA(VLOOKUP(C62,FT!$C$3:$J$21,$G$25+1,0)="x"),"",IF(VLOOKUP(C62,FT!$C$3:$J$21,$G$25+1,0)="x",VLOOKUP(C62,FT!$C$3:$J$21,8,0),""))</f>
        <v/>
      </c>
      <c r="D63" s="36" t="str">
        <f>IF(ISNA(VLOOKUP(D62,FT!$C$3:$J$21,$G$25+1,0)="x"),"",IF(VLOOKUP(D62,FT!$C$3:$J$21,$G$25+1,0)="x",VLOOKUP(D62,FT!$C$3:$J$21,8,0),""))</f>
        <v/>
      </c>
      <c r="E63" s="36" t="str">
        <f>IF(ISNA(VLOOKUP(E62,FT!$C$3:$J$21,$G$25+1,0)="x"),"",IF(VLOOKUP(E62,FT!$C$3:$J$21,$G$25+1,0)="x",VLOOKUP(E62,FT!$C$3:$J$21,8,0),""))</f>
        <v/>
      </c>
      <c r="F63" s="36" t="str">
        <f>IF(ISNA(VLOOKUP(F62,FT!$C$3:$J$21,$G$25+1,0)="x"),"",IF(VLOOKUP(F62,FT!$C$3:$J$21,$G$25+1,0)="x",VLOOKUP(F62,FT!$C$3:$J$21,8,0),""))</f>
        <v/>
      </c>
      <c r="G63" s="36" t="str">
        <f>IF(ISNA(VLOOKUP(G62,FT!$C$3:$J$21,$G$25+1,0)="x"),"",IF(VLOOKUP(G62,FT!$C$3:$J$21,$G$25+1,0)="x",VLOOKUP(G62,FT!$C$3:$J$21,8,0),""))</f>
        <v/>
      </c>
      <c r="H63" s="36" t="str">
        <f>IF(ISNA(VLOOKUP(H62,FT!$C$3:$J$21,$G$25+1,0)="x"),"",IF(VLOOKUP(H62,FT!$C$3:$J$21,$G$25+1,0)="x",VLOOKUP(H62,FT!$C$3:$J$21,8,0),""))</f>
        <v/>
      </c>
    </row>
    <row r="64" spans="1:8" s="34" customFormat="1" ht="36" customHeight="1">
      <c r="A64" s="37"/>
      <c r="B64" s="38" t="str">
        <f t="shared" ref="B64:H64" si="26">IF(NOT(ISNA(VLOOKUP(B62,EE,1,FALSE()))),VLOOKUP(B62,EE,2),"")</f>
        <v/>
      </c>
      <c r="C64" s="38" t="str">
        <f t="shared" si="26"/>
        <v/>
      </c>
      <c r="D64" s="38" t="str">
        <f t="shared" si="26"/>
        <v/>
      </c>
      <c r="E64" s="38" t="str">
        <f t="shared" si="26"/>
        <v/>
      </c>
      <c r="F64" s="38" t="str">
        <f t="shared" si="26"/>
        <v/>
      </c>
      <c r="G64" s="38" t="str">
        <f t="shared" si="26"/>
        <v/>
      </c>
      <c r="H64" s="38" t="str">
        <f t="shared" si="26"/>
        <v/>
      </c>
    </row>
    <row r="65" spans="1:8" ht="31.5">
      <c r="A65" s="32">
        <f>A62+1</f>
        <v>36</v>
      </c>
      <c r="B65" s="39">
        <f>H62+1</f>
        <v>45173</v>
      </c>
      <c r="C65" s="39">
        <f t="shared" ref="C65:H65" si="27">B65+1</f>
        <v>45174</v>
      </c>
      <c r="D65" s="39">
        <f t="shared" si="27"/>
        <v>45175</v>
      </c>
      <c r="E65" s="39">
        <f t="shared" si="27"/>
        <v>45176</v>
      </c>
      <c r="F65" s="39">
        <f t="shared" si="27"/>
        <v>45177</v>
      </c>
      <c r="G65" s="39">
        <f t="shared" si="27"/>
        <v>45178</v>
      </c>
      <c r="H65" s="39">
        <f t="shared" si="27"/>
        <v>45179</v>
      </c>
    </row>
    <row r="66" spans="1:8" s="34" customFormat="1" ht="11.25">
      <c r="A66" s="35"/>
      <c r="B66" s="36" t="str">
        <f>IF(ISNA(VLOOKUP(B65,FT!$C$3:$J$21,$G$25+1,0)="x"),"",IF(VLOOKUP(B65,FT!$C$3:$J$21,$G$25+1,0)="x",VLOOKUP(B65,FT!$C$3:$J$21,8,0),""))</f>
        <v/>
      </c>
      <c r="C66" s="36" t="str">
        <f>IF(ISNA(VLOOKUP(C65,FT!$C$3:$J$21,$G$25+1,0)="x"),"",IF(VLOOKUP(C65,FT!$C$3:$J$21,$G$25+1,0)="x",VLOOKUP(C65,FT!$C$3:$J$21,8,0),""))</f>
        <v/>
      </c>
      <c r="D66" s="36" t="str">
        <f>IF(ISNA(VLOOKUP(D65,FT!$C$3:$J$21,$G$25+1,0)="x"),"",IF(VLOOKUP(D65,FT!$C$3:$J$21,$G$25+1,0)="x",VLOOKUP(D65,FT!$C$3:$J$21,8,0),""))</f>
        <v/>
      </c>
      <c r="E66" s="36" t="str">
        <f>IF(ISNA(VLOOKUP(E65,FT!$C$3:$J$21,$G$25+1,0)="x"),"",IF(VLOOKUP(E65,FT!$C$3:$J$21,$G$25+1,0)="x",VLOOKUP(E65,FT!$C$3:$J$21,8,0),""))</f>
        <v/>
      </c>
      <c r="F66" s="36" t="str">
        <f>IF(ISNA(VLOOKUP(F65,FT!$C$3:$J$21,$G$25+1,0)="x"),"",IF(VLOOKUP(F65,FT!$C$3:$J$21,$G$25+1,0)="x",VLOOKUP(F65,FT!$C$3:$J$21,8,0),""))</f>
        <v/>
      </c>
      <c r="G66" s="36" t="str">
        <f>IF(ISNA(VLOOKUP(G65,FT!$C$3:$J$21,$G$25+1,0)="x"),"",IF(VLOOKUP(G65,FT!$C$3:$J$21,$G$25+1,0)="x",VLOOKUP(G65,FT!$C$3:$J$21,8,0),""))</f>
        <v/>
      </c>
      <c r="H66" s="36" t="str">
        <f>IF(ISNA(VLOOKUP(H65,FT!$C$3:$J$21,$G$25+1,0)="x"),"",IF(VLOOKUP(H65,FT!$C$3:$J$21,$G$25+1,0)="x",VLOOKUP(H65,FT!$C$3:$J$21,8,0),""))</f>
        <v/>
      </c>
    </row>
    <row r="67" spans="1:8" s="34" customFormat="1" ht="36" customHeight="1">
      <c r="A67" s="37"/>
      <c r="B67" s="38" t="str">
        <f t="shared" ref="B67:H67" si="28">IF(NOT(ISNA(VLOOKUP(B65,EE,1,FALSE()))),VLOOKUP(B65,EE,2),"")</f>
        <v/>
      </c>
      <c r="C67" s="38" t="str">
        <f t="shared" si="28"/>
        <v/>
      </c>
      <c r="D67" s="38" t="str">
        <f t="shared" si="28"/>
        <v/>
      </c>
      <c r="E67" s="38" t="str">
        <f t="shared" si="28"/>
        <v/>
      </c>
      <c r="F67" s="38" t="str">
        <f t="shared" si="28"/>
        <v/>
      </c>
      <c r="G67" s="38" t="str">
        <f t="shared" si="28"/>
        <v/>
      </c>
      <c r="H67" s="38" t="str">
        <f t="shared" si="28"/>
        <v>Zert.-Ende GK</v>
      </c>
    </row>
    <row r="70" spans="1:8" ht="31.5">
      <c r="A70" s="25"/>
      <c r="B70" s="56" t="s">
        <v>94</v>
      </c>
      <c r="C70" s="56"/>
      <c r="D70" s="26">
        <f>D47</f>
        <v>2023</v>
      </c>
      <c r="E70" s="27"/>
      <c r="F70" s="28">
        <f>DATEVALUE("01. "&amp;TEXT(B70,"##")&amp;" "&amp;TEXT(D70,"####"))</f>
        <v>45170</v>
      </c>
      <c r="G70" s="28">
        <f>WEEKDAY(F70,2)</f>
        <v>5</v>
      </c>
      <c r="H70" s="28"/>
    </row>
    <row r="71" spans="1:8">
      <c r="A71" s="25"/>
      <c r="B71" s="57" t="str">
        <f>B48</f>
        <v>Sachsen</v>
      </c>
      <c r="C71" s="57"/>
      <c r="D71" s="29"/>
      <c r="E71" s="28"/>
      <c r="F71" s="28"/>
      <c r="G71" s="28">
        <f>MATCH(B71,FT!$D2:$I2,0)</f>
        <v>4</v>
      </c>
      <c r="H71" s="28"/>
    </row>
    <row r="72" spans="1:8" ht="18.75">
      <c r="A72" s="30" t="s">
        <v>78</v>
      </c>
      <c r="B72" s="31" t="s">
        <v>79</v>
      </c>
      <c r="C72" s="31" t="s">
        <v>80</v>
      </c>
      <c r="D72" s="31" t="s">
        <v>81</v>
      </c>
      <c r="E72" s="31" t="s">
        <v>82</v>
      </c>
      <c r="F72" s="31" t="s">
        <v>83</v>
      </c>
      <c r="G72" s="31" t="s">
        <v>84</v>
      </c>
      <c r="H72" s="31" t="s">
        <v>85</v>
      </c>
    </row>
    <row r="73" spans="1:8" ht="31.5">
      <c r="A73" s="32">
        <f>_xlfn.ISOWEEKNUM(F70)</f>
        <v>35</v>
      </c>
      <c r="B73" s="33">
        <f>IF(WEEKDAY($F$70,2)=1,$F$47,$F$70-($G$70-1))</f>
        <v>45166</v>
      </c>
      <c r="C73" s="39">
        <f>IF(WEEKDAY($F$70,2)=2,$F$70,IF(B73=$F$70,B73+1,$F$70-($G$70-2)))</f>
        <v>45167</v>
      </c>
      <c r="D73" s="39">
        <f>IF(WEEKDAY($F$70,2)=3,$F$70,IF(C73=$F$70,C73+1,$F$70-($G$70-3)))</f>
        <v>45168</v>
      </c>
      <c r="E73" s="39">
        <f>IF(WEEKDAY($F$70,2)=4,$F$70,IF(D73=$F$70,D73+1,$F$70-($G$70-4)))</f>
        <v>45169</v>
      </c>
      <c r="F73" s="39">
        <f>IF(WEEKDAY($F$70,2)=5,$F$70,IF(E73=$F$70,E73+1,$F$70-($G$70-5)))</f>
        <v>45170</v>
      </c>
      <c r="G73" s="39">
        <f>IF(WEEKDAY($F$70,2)=6,$F$70,IF(F73=$F$70,F73+1,$F$70-($G$70-6)))</f>
        <v>45171</v>
      </c>
      <c r="H73" s="39">
        <f>IF(WEEKDAY($F$70,2)=7,$F$70,IF(G73=$F$70,G73+1,$F$70-($G$70-7)))</f>
        <v>45172</v>
      </c>
    </row>
    <row r="74" spans="1:8" s="34" customFormat="1" ht="11.25">
      <c r="A74" s="35"/>
      <c r="B74" s="36" t="str">
        <f>IF(ISNA(VLOOKUP(B73,FT!$C$3:$J$21,$G$25+1,0)="x"),"",IF(VLOOKUP(B73,FT!$C$3:$J$21,$G$25+1,0)="x",VLOOKUP(B73,FT!$C$3:$J$21,8,0),""))</f>
        <v/>
      </c>
      <c r="C74" s="36" t="str">
        <f>IF(ISNA(VLOOKUP(C73,FT!$C$3:$J$21,$G$25+1,0)="x"),"",IF(VLOOKUP(C73,FT!$C$3:$J$21,$G$25+1,0)="x",VLOOKUP(C73,FT!$C$3:$J$21,8,0),""))</f>
        <v/>
      </c>
      <c r="D74" s="36" t="str">
        <f>IF(ISNA(VLOOKUP(D73,FT!$C$3:$J$21,$G$25+1,0)="x"),"",IF(VLOOKUP(D73,FT!$C$3:$J$21,$G$25+1,0)="x",VLOOKUP(D73,FT!$C$3:$J$21,8,0),""))</f>
        <v/>
      </c>
      <c r="E74" s="36" t="str">
        <f>IF(ISNA(VLOOKUP(E73,FT!$C$3:$J$21,$G$25+1,0)="x"),"",IF(VLOOKUP(E73,FT!$C$3:$J$21,$G$25+1,0)="x",VLOOKUP(E73,FT!$C$3:$J$21,8,0),""))</f>
        <v/>
      </c>
      <c r="F74" s="36" t="str">
        <f>IF(ISNA(VLOOKUP(F73,FT!$C$3:$J$21,$G$25+1,0)="x"),"",IF(VLOOKUP(F73,FT!$C$3:$J$21,$G$25+1,0)="x",VLOOKUP(F73,FT!$C$3:$J$21,8,0),""))</f>
        <v/>
      </c>
      <c r="G74" s="36" t="str">
        <f>IF(ISNA(VLOOKUP(G73,FT!$C$3:$J$21,$G$25+1,0)="x"),"",IF(VLOOKUP(G73,FT!$C$3:$J$21,$G$25+1,0)="x",VLOOKUP(G73,FT!$C$3:$J$21,8,0),""))</f>
        <v/>
      </c>
      <c r="H74" s="36" t="str">
        <f>IF(ISNA(VLOOKUP(H73,FT!$C$3:$J$21,$G$25+1,0)="x"),"",IF(VLOOKUP(H73,FT!$C$3:$J$21,$G$25+1,0)="x",VLOOKUP(H73,FT!$C$3:$J$21,8,0),""))</f>
        <v/>
      </c>
    </row>
    <row r="75" spans="1:8" s="34" customFormat="1" ht="36" customHeight="1">
      <c r="A75" s="37"/>
      <c r="B75" s="38" t="str">
        <f t="shared" ref="B75:H75" si="29">IF(NOT(ISNA(VLOOKUP(B73,EE,1,FALSE()))),VLOOKUP(B73,EE,2),"")</f>
        <v/>
      </c>
      <c r="C75" s="38" t="str">
        <f t="shared" si="29"/>
        <v/>
      </c>
      <c r="D75" s="38" t="str">
        <f t="shared" si="29"/>
        <v/>
      </c>
      <c r="E75" s="38" t="str">
        <f t="shared" si="29"/>
        <v/>
      </c>
      <c r="F75" s="38" t="str">
        <f t="shared" si="29"/>
        <v/>
      </c>
      <c r="G75" s="38" t="str">
        <f t="shared" si="29"/>
        <v/>
      </c>
      <c r="H75" s="38" t="str">
        <f t="shared" si="29"/>
        <v/>
      </c>
    </row>
    <row r="76" spans="1:8" ht="31.5">
      <c r="A76" s="32">
        <f>IF(A73=52,1,A73+1)</f>
        <v>36</v>
      </c>
      <c r="B76" s="39">
        <f>H73+1</f>
        <v>45173</v>
      </c>
      <c r="C76" s="39">
        <f t="shared" ref="C76:H76" si="30">B76+1</f>
        <v>45174</v>
      </c>
      <c r="D76" s="39">
        <f t="shared" si="30"/>
        <v>45175</v>
      </c>
      <c r="E76" s="39">
        <f t="shared" si="30"/>
        <v>45176</v>
      </c>
      <c r="F76" s="39">
        <f t="shared" si="30"/>
        <v>45177</v>
      </c>
      <c r="G76" s="39">
        <f t="shared" si="30"/>
        <v>45178</v>
      </c>
      <c r="H76" s="39">
        <f t="shared" si="30"/>
        <v>45179</v>
      </c>
    </row>
    <row r="77" spans="1:8" s="34" customFormat="1" ht="11.25">
      <c r="A77" s="35"/>
      <c r="B77" s="36" t="str">
        <f>IF(ISNA(VLOOKUP(B76,FT!$C$3:$J$21,$G$25+1,0)="x"),"",IF(VLOOKUP(B76,FT!$C$3:$J$21,$G$25+1,0)="x",VLOOKUP(B76,FT!$C$3:$J$21,8,0),""))</f>
        <v/>
      </c>
      <c r="C77" s="36" t="str">
        <f>IF(ISNA(VLOOKUP(C76,FT!$C$3:$J$21,$G$25+1,0)="x"),"",IF(VLOOKUP(C76,FT!$C$3:$J$21,$G$25+1,0)="x",VLOOKUP(C76,FT!$C$3:$J$21,8,0),""))</f>
        <v/>
      </c>
      <c r="D77" s="36" t="str">
        <f>IF(ISNA(VLOOKUP(D76,FT!$C$3:$J$21,$G$25+1,0)="x"),"",IF(VLOOKUP(D76,FT!$C$3:$J$21,$G$25+1,0)="x",VLOOKUP(D76,FT!$C$3:$J$21,8,0),""))</f>
        <v/>
      </c>
      <c r="E77" s="36" t="str">
        <f>IF(ISNA(VLOOKUP(E76,FT!$C$3:$J$21,$G$25+1,0)="x"),"",IF(VLOOKUP(E76,FT!$C$3:$J$21,$G$25+1,0)="x",VLOOKUP(E76,FT!$C$3:$J$21,8,0),""))</f>
        <v/>
      </c>
      <c r="F77" s="36" t="str">
        <f>IF(ISNA(VLOOKUP(F76,FT!$C$3:$J$21,$G$25+1,0)="x"),"",IF(VLOOKUP(F76,FT!$C$3:$J$21,$G$25+1,0)="x",VLOOKUP(F76,FT!$C$3:$J$21,8,0),""))</f>
        <v/>
      </c>
      <c r="G77" s="36" t="str">
        <f>IF(ISNA(VLOOKUP(G76,FT!$C$3:$J$21,$G$25+1,0)="x"),"",IF(VLOOKUP(G76,FT!$C$3:$J$21,$G$25+1,0)="x",VLOOKUP(G76,FT!$C$3:$J$21,8,0),""))</f>
        <v/>
      </c>
      <c r="H77" s="36" t="str">
        <f>IF(ISNA(VLOOKUP(H76,FT!$C$3:$J$21,$G$25+1,0)="x"),"",IF(VLOOKUP(H76,FT!$C$3:$J$21,$G$25+1,0)="x",VLOOKUP(H76,FT!$C$3:$J$21,8,0),""))</f>
        <v/>
      </c>
    </row>
    <row r="78" spans="1:8" s="34" customFormat="1" ht="36" customHeight="1">
      <c r="A78" s="37"/>
      <c r="B78" s="38" t="str">
        <f t="shared" ref="B78:H78" si="31">IF(NOT(ISNA(VLOOKUP(B76,EE,1,FALSE()))),VLOOKUP(B76,EE,2),"")</f>
        <v/>
      </c>
      <c r="C78" s="38" t="str">
        <f t="shared" si="31"/>
        <v/>
      </c>
      <c r="D78" s="38" t="str">
        <f t="shared" si="31"/>
        <v/>
      </c>
      <c r="E78" s="38" t="str">
        <f t="shared" si="31"/>
        <v/>
      </c>
      <c r="F78" s="38" t="str">
        <f t="shared" si="31"/>
        <v/>
      </c>
      <c r="G78" s="38" t="str">
        <f t="shared" si="31"/>
        <v/>
      </c>
      <c r="H78" s="38" t="str">
        <f t="shared" si="31"/>
        <v>Zert.-Ende GK</v>
      </c>
    </row>
    <row r="79" spans="1:8" ht="31.5">
      <c r="A79" s="32">
        <f>A76+1</f>
        <v>37</v>
      </c>
      <c r="B79" s="39">
        <f>H76+1</f>
        <v>45180</v>
      </c>
      <c r="C79" s="39">
        <f t="shared" ref="C79:H79" si="32">B79+1</f>
        <v>45181</v>
      </c>
      <c r="D79" s="39">
        <f t="shared" si="32"/>
        <v>45182</v>
      </c>
      <c r="E79" s="39">
        <f t="shared" si="32"/>
        <v>45183</v>
      </c>
      <c r="F79" s="39">
        <f t="shared" si="32"/>
        <v>45184</v>
      </c>
      <c r="G79" s="39">
        <f t="shared" si="32"/>
        <v>45185</v>
      </c>
      <c r="H79" s="39">
        <f t="shared" si="32"/>
        <v>45186</v>
      </c>
    </row>
    <row r="80" spans="1:8" s="34" customFormat="1" ht="11.25">
      <c r="A80" s="35"/>
      <c r="B80" s="36" t="str">
        <f>IF(ISNA(VLOOKUP(B79,FT!$C$3:$J$21,$G$25+1,0)="x"),"",IF(VLOOKUP(B79,FT!$C$3:$J$21,$G$25+1,0)="x",VLOOKUP(B79,FT!$C$3:$J$21,8,0),""))</f>
        <v/>
      </c>
      <c r="C80" s="36" t="str">
        <f>IF(ISNA(VLOOKUP(C79,FT!$C$3:$J$21,$G$25+1,0)="x"),"",IF(VLOOKUP(C79,FT!$C$3:$J$21,$G$25+1,0)="x",VLOOKUP(C79,FT!$C$3:$J$21,8,0),""))</f>
        <v/>
      </c>
      <c r="D80" s="36" t="str">
        <f>IF(ISNA(VLOOKUP(D79,FT!$C$3:$J$21,$G$25+1,0)="x"),"",IF(VLOOKUP(D79,FT!$C$3:$J$21,$G$25+1,0)="x",VLOOKUP(D79,FT!$C$3:$J$21,8,0),""))</f>
        <v/>
      </c>
      <c r="E80" s="36" t="str">
        <f>IF(ISNA(VLOOKUP(E79,FT!$C$3:$J$21,$G$25+1,0)="x"),"",IF(VLOOKUP(E79,FT!$C$3:$J$21,$G$25+1,0)="x",VLOOKUP(E79,FT!$C$3:$J$21,8,0),""))</f>
        <v/>
      </c>
      <c r="F80" s="36" t="str">
        <f>IF(ISNA(VLOOKUP(F79,FT!$C$3:$J$21,$G$25+1,0)="x"),"",IF(VLOOKUP(F79,FT!$C$3:$J$21,$G$25+1,0)="x",VLOOKUP(F79,FT!$C$3:$J$21,8,0),""))</f>
        <v/>
      </c>
      <c r="G80" s="36" t="str">
        <f>IF(ISNA(VLOOKUP(G79,FT!$C$3:$J$21,$G$25+1,0)="x"),"",IF(VLOOKUP(G79,FT!$C$3:$J$21,$G$25+1,0)="x",VLOOKUP(G79,FT!$C$3:$J$21,8,0),""))</f>
        <v/>
      </c>
      <c r="H80" s="36" t="str">
        <f>IF(ISNA(VLOOKUP(H79,FT!$C$3:$J$21,$G$25+1,0)="x"),"",IF(VLOOKUP(H79,FT!$C$3:$J$21,$G$25+1,0)="x",VLOOKUP(H79,FT!$C$3:$J$21,8,0),""))</f>
        <v/>
      </c>
    </row>
    <row r="81" spans="1:8" s="34" customFormat="1" ht="36" customHeight="1">
      <c r="A81" s="37"/>
      <c r="B81" s="38" t="str">
        <f t="shared" ref="B81:H81" si="33">IF(NOT(ISNA(VLOOKUP(B79,EE,1,FALSE()))),VLOOKUP(B79,EE,2),"")</f>
        <v/>
      </c>
      <c r="C81" s="38" t="str">
        <f t="shared" si="33"/>
        <v/>
      </c>
      <c r="D81" s="38" t="str">
        <f t="shared" si="33"/>
        <v/>
      </c>
      <c r="E81" s="38" t="str">
        <f t="shared" si="33"/>
        <v/>
      </c>
      <c r="F81" s="38" t="str">
        <f t="shared" si="33"/>
        <v/>
      </c>
      <c r="G81" s="38" t="str">
        <f t="shared" si="33"/>
        <v/>
      </c>
      <c r="H81" s="38" t="str">
        <f t="shared" si="33"/>
        <v/>
      </c>
    </row>
    <row r="82" spans="1:8" ht="31.5">
      <c r="A82" s="32">
        <f>A79+1</f>
        <v>38</v>
      </c>
      <c r="B82" s="39">
        <f>H79+1</f>
        <v>45187</v>
      </c>
      <c r="C82" s="39">
        <f t="shared" ref="C82:H82" si="34">B82+1</f>
        <v>45188</v>
      </c>
      <c r="D82" s="39">
        <f t="shared" si="34"/>
        <v>45189</v>
      </c>
      <c r="E82" s="39">
        <f t="shared" si="34"/>
        <v>45190</v>
      </c>
      <c r="F82" s="39">
        <f t="shared" si="34"/>
        <v>45191</v>
      </c>
      <c r="G82" s="39">
        <f t="shared" si="34"/>
        <v>45192</v>
      </c>
      <c r="H82" s="39">
        <f t="shared" si="34"/>
        <v>45193</v>
      </c>
    </row>
    <row r="83" spans="1:8" s="34" customFormat="1" ht="11.25">
      <c r="A83" s="35"/>
      <c r="B83" s="36" t="str">
        <f>IF(ISNA(VLOOKUP(B82,FT!$C$3:$J$21,$G$25+1,0)="x"),"",IF(VLOOKUP(B82,FT!$C$3:$J$21,$G$25+1,0)="x",VLOOKUP(B82,FT!$C$3:$J$21,8,0),""))</f>
        <v/>
      </c>
      <c r="C83" s="36" t="str">
        <f>IF(ISNA(VLOOKUP(C82,FT!$C$3:$J$21,$G$25+1,0)="x"),"",IF(VLOOKUP(C82,FT!$C$3:$J$21,$G$25+1,0)="x",VLOOKUP(C82,FT!$C$3:$J$21,8,0),""))</f>
        <v/>
      </c>
      <c r="D83" s="36" t="str">
        <f>IF(ISNA(VLOOKUP(D82,FT!$C$3:$J$21,$G$25+1,0)="x"),"",IF(VLOOKUP(D82,FT!$C$3:$J$21,$G$25+1,0)="x",VLOOKUP(D82,FT!$C$3:$J$21,8,0),""))</f>
        <v/>
      </c>
      <c r="E83" s="36" t="str">
        <f>IF(ISNA(VLOOKUP(E82,FT!$C$3:$J$21,$G$25+1,0)="x"),"",IF(VLOOKUP(E82,FT!$C$3:$J$21,$G$25+1,0)="x",VLOOKUP(E82,FT!$C$3:$J$21,8,0),""))</f>
        <v/>
      </c>
      <c r="F83" s="36" t="str">
        <f>IF(ISNA(VLOOKUP(F82,FT!$C$3:$J$21,$G$25+1,0)="x"),"",IF(VLOOKUP(F82,FT!$C$3:$J$21,$G$25+1,0)="x",VLOOKUP(F82,FT!$C$3:$J$21,8,0),""))</f>
        <v/>
      </c>
      <c r="G83" s="36" t="str">
        <f>IF(ISNA(VLOOKUP(G82,FT!$C$3:$J$21,$G$25+1,0)="x"),"",IF(VLOOKUP(G82,FT!$C$3:$J$21,$G$25+1,0)="x",VLOOKUP(G82,FT!$C$3:$J$21,8,0),""))</f>
        <v/>
      </c>
      <c r="H83" s="36" t="str">
        <f>IF(ISNA(VLOOKUP(H82,FT!$C$3:$J$21,$G$25+1,0)="x"),"",IF(VLOOKUP(H82,FT!$C$3:$J$21,$G$25+1,0)="x",VLOOKUP(H82,FT!$C$3:$J$21,8,0),""))</f>
        <v/>
      </c>
    </row>
    <row r="84" spans="1:8" s="34" customFormat="1" ht="36" customHeight="1">
      <c r="A84" s="37"/>
      <c r="B84" s="38" t="str">
        <f t="shared" ref="B84:H84" si="35">IF(NOT(ISNA(VLOOKUP(B82,EE,1,FALSE()))),VLOOKUP(B82,EE,2),"")</f>
        <v/>
      </c>
      <c r="C84" s="38" t="str">
        <f t="shared" si="35"/>
        <v/>
      </c>
      <c r="D84" s="38" t="str">
        <f t="shared" si="35"/>
        <v/>
      </c>
      <c r="E84" s="38" t="str">
        <f t="shared" si="35"/>
        <v/>
      </c>
      <c r="F84" s="38" t="str">
        <f t="shared" si="35"/>
        <v/>
      </c>
      <c r="G84" s="38" t="str">
        <f t="shared" si="35"/>
        <v/>
      </c>
      <c r="H84" s="38" t="str">
        <f t="shared" si="35"/>
        <v/>
      </c>
    </row>
    <row r="85" spans="1:8" ht="31.5">
      <c r="A85" s="32">
        <f>A82+1</f>
        <v>39</v>
      </c>
      <c r="B85" s="39">
        <f>H82+1</f>
        <v>45194</v>
      </c>
      <c r="C85" s="39">
        <f t="shared" ref="C85:H85" si="36">B85+1</f>
        <v>45195</v>
      </c>
      <c r="D85" s="39">
        <f t="shared" si="36"/>
        <v>45196</v>
      </c>
      <c r="E85" s="39">
        <f t="shared" si="36"/>
        <v>45197</v>
      </c>
      <c r="F85" s="39">
        <f t="shared" si="36"/>
        <v>45198</v>
      </c>
      <c r="G85" s="39">
        <f t="shared" si="36"/>
        <v>45199</v>
      </c>
      <c r="H85" s="39">
        <f t="shared" si="36"/>
        <v>45200</v>
      </c>
    </row>
    <row r="86" spans="1:8" s="34" customFormat="1" ht="11.25">
      <c r="A86" s="35"/>
      <c r="B86" s="36" t="str">
        <f>IF(ISNA(VLOOKUP(B85,FT!$C$3:$J$21,$G$25+1,0)="x"),"",IF(VLOOKUP(B85,FT!$C$3:$J$21,$G$25+1,0)="x",VLOOKUP(B85,FT!$C$3:$J$21,8,0),""))</f>
        <v/>
      </c>
      <c r="C86" s="36" t="str">
        <f>IF(ISNA(VLOOKUP(C85,FT!$C$3:$J$21,$G$25+1,0)="x"),"",IF(VLOOKUP(C85,FT!$C$3:$J$21,$G$25+1,0)="x",VLOOKUP(C85,FT!$C$3:$J$21,8,0),""))</f>
        <v/>
      </c>
      <c r="D86" s="36" t="str">
        <f>IF(ISNA(VLOOKUP(D85,FT!$C$3:$J$21,$G$25+1,0)="x"),"",IF(VLOOKUP(D85,FT!$C$3:$J$21,$G$25+1,0)="x",VLOOKUP(D85,FT!$C$3:$J$21,8,0),""))</f>
        <v/>
      </c>
      <c r="E86" s="36" t="str">
        <f>IF(ISNA(VLOOKUP(E85,FT!$C$3:$J$21,$G$25+1,0)="x"),"",IF(VLOOKUP(E85,FT!$C$3:$J$21,$G$25+1,0)="x",VLOOKUP(E85,FT!$C$3:$J$21,8,0),""))</f>
        <v/>
      </c>
      <c r="F86" s="36" t="str">
        <f>IF(ISNA(VLOOKUP(F85,FT!$C$3:$J$21,$G$25+1,0)="x"),"",IF(VLOOKUP(F85,FT!$C$3:$J$21,$G$25+1,0)="x",VLOOKUP(F85,FT!$C$3:$J$21,8,0),""))</f>
        <v/>
      </c>
      <c r="G86" s="36" t="str">
        <f>IF(ISNA(VLOOKUP(G85,FT!$C$3:$J$21,$G$25+1,0)="x"),"",IF(VLOOKUP(G85,FT!$C$3:$J$21,$G$25+1,0)="x",VLOOKUP(G85,FT!$C$3:$J$21,8,0),""))</f>
        <v/>
      </c>
      <c r="H86" s="36" t="str">
        <f>IF(ISNA(VLOOKUP(H85,FT!$C$3:$J$21,$G$25+1,0)="x"),"",IF(VLOOKUP(H85,FT!$C$3:$J$21,$G$25+1,0)="x",VLOOKUP(H85,FT!$C$3:$J$21,8,0),""))</f>
        <v/>
      </c>
    </row>
    <row r="87" spans="1:8" s="34" customFormat="1" ht="36" customHeight="1">
      <c r="A87" s="37"/>
      <c r="B87" s="38" t="str">
        <f t="shared" ref="B87:H87" si="37">IF(NOT(ISNA(VLOOKUP(B85,EE,1,FALSE()))),VLOOKUP(B85,EE,2),"")</f>
        <v/>
      </c>
      <c r="C87" s="38" t="str">
        <f t="shared" si="37"/>
        <v/>
      </c>
      <c r="D87" s="38" t="str">
        <f t="shared" si="37"/>
        <v/>
      </c>
      <c r="E87" s="38" t="str">
        <f t="shared" si="37"/>
        <v/>
      </c>
      <c r="F87" s="38" t="str">
        <f t="shared" si="37"/>
        <v/>
      </c>
      <c r="G87" s="38" t="str">
        <f t="shared" si="37"/>
        <v/>
      </c>
      <c r="H87" s="38" t="str">
        <f t="shared" si="37"/>
        <v/>
      </c>
    </row>
    <row r="88" spans="1:8" ht="31.5">
      <c r="A88" s="32">
        <f>A85+1</f>
        <v>40</v>
      </c>
      <c r="B88" s="39">
        <f>H85+1</f>
        <v>45201</v>
      </c>
      <c r="C88" s="39">
        <f t="shared" ref="C88:H88" si="38">B88+1</f>
        <v>45202</v>
      </c>
      <c r="D88" s="39">
        <f t="shared" si="38"/>
        <v>45203</v>
      </c>
      <c r="E88" s="39">
        <f t="shared" si="38"/>
        <v>45204</v>
      </c>
      <c r="F88" s="39">
        <f t="shared" si="38"/>
        <v>45205</v>
      </c>
      <c r="G88" s="39">
        <f t="shared" si="38"/>
        <v>45206</v>
      </c>
      <c r="H88" s="39">
        <f t="shared" si="38"/>
        <v>45207</v>
      </c>
    </row>
    <row r="89" spans="1:8" s="34" customFormat="1" ht="11.25">
      <c r="A89" s="35"/>
      <c r="B89" s="36" t="str">
        <f>IF(ISNA(VLOOKUP(B88,FT!$C$3:$J$21,$G$25+1,0)="x"),"",IF(VLOOKUP(B88,FT!$C$3:$J$21,$G$25+1,0)="x",VLOOKUP(B88,FT!$C$3:$J$21,8,0),""))</f>
        <v/>
      </c>
      <c r="C89" s="36" t="str">
        <f>IF(ISNA(VLOOKUP(C88,FT!$C$3:$J$21,$G$25+1,0)="x"),"",IF(VLOOKUP(C88,FT!$C$3:$J$21,$G$25+1,0)="x",VLOOKUP(C88,FT!$C$3:$J$21,8,0),""))</f>
        <v>Tag der Deutschen Einheit</v>
      </c>
      <c r="D89" s="36" t="str">
        <f>IF(ISNA(VLOOKUP(D88,FT!$C$3:$J$21,$G$25+1,0)="x"),"",IF(VLOOKUP(D88,FT!$C$3:$J$21,$G$25+1,0)="x",VLOOKUP(D88,FT!$C$3:$J$21,8,0),""))</f>
        <v/>
      </c>
      <c r="E89" s="36" t="str">
        <f>IF(ISNA(VLOOKUP(E88,FT!$C$3:$J$21,$G$25+1,0)="x"),"",IF(VLOOKUP(E88,FT!$C$3:$J$21,$G$25+1,0)="x",VLOOKUP(E88,FT!$C$3:$J$21,8,0),""))</f>
        <v/>
      </c>
      <c r="F89" s="36" t="str">
        <f>IF(ISNA(VLOOKUP(F88,FT!$C$3:$J$21,$G$25+1,0)="x"),"",IF(VLOOKUP(F88,FT!$C$3:$J$21,$G$25+1,0)="x",VLOOKUP(F88,FT!$C$3:$J$21,8,0),""))</f>
        <v/>
      </c>
      <c r="G89" s="36" t="str">
        <f>IF(ISNA(VLOOKUP(G88,FT!$C$3:$J$21,$G$25+1,0)="x"),"",IF(VLOOKUP(G88,FT!$C$3:$J$21,$G$25+1,0)="x",VLOOKUP(G88,FT!$C$3:$J$21,8,0),""))</f>
        <v/>
      </c>
      <c r="H89" s="36" t="str">
        <f>IF(ISNA(VLOOKUP(H88,FT!$C$3:$J$21,$G$25+1,0)="x"),"",IF(VLOOKUP(H88,FT!$C$3:$J$21,$G$25+1,0)="x",VLOOKUP(H88,FT!$C$3:$J$21,8,0),""))</f>
        <v/>
      </c>
    </row>
    <row r="90" spans="1:8" s="34" customFormat="1" ht="36" customHeight="1">
      <c r="A90" s="37"/>
      <c r="B90" s="38" t="str">
        <f t="shared" ref="B90:H90" si="39">IF(NOT(ISNA(VLOOKUP(B88,EE,1,FALSE()))),VLOOKUP(B88,EE,2),"")</f>
        <v/>
      </c>
      <c r="C90" s="38" t="str">
        <f t="shared" si="39"/>
        <v/>
      </c>
      <c r="D90" s="38" t="str">
        <f t="shared" si="39"/>
        <v/>
      </c>
      <c r="E90" s="38" t="str">
        <f t="shared" si="39"/>
        <v/>
      </c>
      <c r="F90" s="38" t="str">
        <f t="shared" si="39"/>
        <v/>
      </c>
      <c r="G90" s="38" t="str">
        <f t="shared" si="39"/>
        <v/>
      </c>
      <c r="H90" s="38" t="str">
        <f t="shared" si="39"/>
        <v/>
      </c>
    </row>
  </sheetData>
  <sheetProtection algorithmName="SHA-512" hashValue="+GYFFqQtL86hgSk2p8X4ZDBgoQtxORdiaXPQThNZJliZI0OfIIebD5dnY0yVCQVbNFYB09GOwJX5BQ2lCCOX8w==" saltValue="IP3Uf0FzZZnBcReOm5wchg==" spinCount="100000" sheet="1" objects="1" scenarios="1"/>
  <mergeCells count="8">
    <mergeCell ref="B48:C48"/>
    <mergeCell ref="B70:C70"/>
    <mergeCell ref="B71:C71"/>
    <mergeCell ref="B1:C1"/>
    <mergeCell ref="B2:C2"/>
    <mergeCell ref="B24:C24"/>
    <mergeCell ref="B25:C25"/>
    <mergeCell ref="B47:C47"/>
  </mergeCells>
  <conditionalFormatting sqref="B27:H27 B30:H30 B33:H33 B36:H36 B39:H39 B42:H42">
    <cfRule type="expression" dxfId="119" priority="20">
      <formula>AND(MONTH($F$24)=MONTH(B27),WEEKDAY(B27,2)=7)</formula>
    </cfRule>
  </conditionalFormatting>
  <conditionalFormatting sqref="B27:H27 B30:H30 B33:H33 B36:H36 B39:H39 B42:H42">
    <cfRule type="expression" dxfId="118" priority="19">
      <formula>AND(MONTH($F$24)=MONTH(B27),WEEKDAY(B27,2)=6)</formula>
    </cfRule>
  </conditionalFormatting>
  <conditionalFormatting sqref="B27:H27 B30:H30 B33:H33 B36:H36 B39:H39 B42:H42">
    <cfRule type="expression" dxfId="117" priority="18">
      <formula>MONTH($F$24)&lt;&gt;MONTH(B27)</formula>
    </cfRule>
  </conditionalFormatting>
  <conditionalFormatting sqref="E24">
    <cfRule type="expression" dxfId="115" priority="16">
      <formula>$E$24&lt;&gt;""</formula>
    </cfRule>
  </conditionalFormatting>
  <conditionalFormatting sqref="B53:H53 B56:H56 B59:H59 B62:H62 B65:H65 B50:H50">
    <cfRule type="expression" dxfId="114" priority="15">
      <formula>AND(MONTH($F$47)=MONTH(B50),WEEKDAY(B50,2)=7)</formula>
    </cfRule>
  </conditionalFormatting>
  <conditionalFormatting sqref="B53:H53 B56:H56 B59:H59 B62:H62 B65:H65 B50:H50">
    <cfRule type="expression" dxfId="113" priority="14">
      <formula>AND(MONTH($F$47)=MONTH(B50),WEEKDAY(B50,2)=6)</formula>
    </cfRule>
  </conditionalFormatting>
  <conditionalFormatting sqref="B53:H53 B56:H56 B59:H59 B62:H62 B65:H65 B50:H50">
    <cfRule type="expression" dxfId="112" priority="13">
      <formula>MONTH($F$47)&lt;&gt;MONTH(B50)</formula>
    </cfRule>
  </conditionalFormatting>
  <conditionalFormatting sqref="E47">
    <cfRule type="expression" dxfId="110" priority="11">
      <formula>$E$24&lt;&gt;""</formula>
    </cfRule>
  </conditionalFormatting>
  <conditionalFormatting sqref="B76:H76 B79:H79 B82:H82 B85:H85 B88:H88 B73:H73">
    <cfRule type="expression" dxfId="109" priority="10">
      <formula>AND(MONTH($F$70)=MONTH(B73),WEEKDAY(B73,2)=7)</formula>
    </cfRule>
  </conditionalFormatting>
  <conditionalFormatting sqref="B76:H76 B79:H79 B82:H82 B85:H85 B88:H88 B73:H73">
    <cfRule type="expression" dxfId="108" priority="9">
      <formula>AND(MONTH($F$70)=MONTH(B73),WEEKDAY(B73,2)=6)</formula>
    </cfRule>
  </conditionalFormatting>
  <conditionalFormatting sqref="B76:H76 B79:H79 B82:H82 B85:H85 B88:H88 B73:H73">
    <cfRule type="expression" dxfId="107" priority="8">
      <formula>MONTH($F$70)&lt;&gt;MONTH(B73)</formula>
    </cfRule>
  </conditionalFormatting>
  <conditionalFormatting sqref="E70">
    <cfRule type="expression" dxfId="105" priority="6">
      <formula>$E$24&lt;&gt;""</formula>
    </cfRule>
  </conditionalFormatting>
  <conditionalFormatting sqref="B7:H7 B10:H10 B13:H13 B16:H16 B19:H19 B4:H4">
    <cfRule type="expression" dxfId="104" priority="5">
      <formula>AND(MONTH($F$1)=MONTH(B4),WEEKDAY(B4,2)=7)</formula>
    </cfRule>
  </conditionalFormatting>
  <conditionalFormatting sqref="B7:H7 B10:H10 B13:H13 B16:H16 B19:H19 B4:H4">
    <cfRule type="expression" dxfId="103" priority="4">
      <formula>AND(MONTH($F$1)=MONTH(B4),WEEKDAY(B4,2)=6)</formula>
    </cfRule>
  </conditionalFormatting>
  <conditionalFormatting sqref="B7:H7 B10:H10 B13:H13 B16:H16 B19:H19 B4:H4">
    <cfRule type="expression" dxfId="102" priority="3">
      <formula>MONTH($F$1)&lt;&gt;MONTH(B4)</formula>
    </cfRule>
  </conditionalFormatting>
  <conditionalFormatting sqref="E1">
    <cfRule type="expression" dxfId="100" priority="1">
      <formula>$E$24&lt;&gt;""</formula>
    </cfRule>
  </conditionalFormatting>
  <pageMargins left="0.19685039370078738" right="0.19685039370078738" top="0.19685039370078738" bottom="0.19685039370078738" header="0" footer="0"/>
  <pageSetup paperSize="8" scale="53" firstPageNumber="4294967295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009200AD-00D1-44D7-8655-0060005F004D}">
            <xm:f>AND(MONTH($F$24)=MONTH(B27),VLOOKUP(B27,FT!$C$3:$J$21,1)=B27,VLOOKUP(B27,FT!$C$3:$J$21,$G$25+1)="x")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B27:H27 B30:H30 B33:H33 B36:H36 B39:H39 B42:H42</xm:sqref>
        </x14:conditionalFormatting>
        <x14:conditionalFormatting xmlns:xm="http://schemas.microsoft.com/office/excel/2006/main">
          <x14:cfRule type="expression" priority="12" id="{00A60021-00E8-4A07-B467-008000B1002C}">
            <xm:f>AND(MONTH($F$47)=MONTH(B50),VLOOKUP(B50,FT!$C$3:$J$21,1)=B50,VLOOKUP(B50,FT!$C$3:$J$21,$G$25+1)="x")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B53:H53 B56:H56 B59:H59 B62:H62 B65:H65 B50:H50</xm:sqref>
        </x14:conditionalFormatting>
        <x14:conditionalFormatting xmlns:xm="http://schemas.microsoft.com/office/excel/2006/main">
          <x14:cfRule type="expression" priority="7" id="{00B70092-00B9-4408-BE2C-009800140033}">
            <xm:f>AND(MONTH($F$70)=MONTH(B73),VLOOKUP(B73,FT!$C$3:$J$21,1)=B73,VLOOKUP(B73,FT!$C$3:$J$21,$G$25+1)="x")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B76:H76 B79:H79 B82:H82 B85:H85 B88:H88 B73:H73</xm:sqref>
        </x14:conditionalFormatting>
        <x14:conditionalFormatting xmlns:xm="http://schemas.microsoft.com/office/excel/2006/main">
          <x14:cfRule type="expression" priority="2" id="{009500D6-00E1-4800-A4CB-00F4003A00B7}">
            <xm:f>AND(MONTH($F$1)=MONTH(B4),VLOOKUP(B4,FT!$C$3:$J$21,1)=B4,VLOOKUP(B4,FT!$C$3:$J$21,$G$25+1)="x")</xm:f>
            <x14:dxf>
              <font>
                <b/>
                <i val="0"/>
                <sz val="24"/>
                <color theme="1"/>
              </font>
              <numFmt numFmtId="164" formatCode="dd"/>
              <fill>
                <patternFill patternType="solid">
                  <fgColor rgb="FFFFCCFF"/>
                  <bgColor rgb="FFFFCCFF"/>
                </patternFill>
              </fill>
              <alignment horizontal="left" vertical="top" textRotation="0" wrapText="0" relativeIndent="0" shrinkToFit="0"/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B7:H7 B10:H10 B13:H13 B16:H16 B19:H19 B4:H4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</vt:i4>
      </vt:variant>
    </vt:vector>
  </HeadingPairs>
  <TitlesOfParts>
    <vt:vector size="15" baseType="lpstr">
      <vt:lpstr>FT</vt:lpstr>
      <vt:lpstr>EE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Schulze</dc:creator>
  <cp:keywords/>
  <dc:description/>
  <cp:lastModifiedBy>Peter Schulze</cp:lastModifiedBy>
  <cp:revision>23</cp:revision>
  <cp:lastPrinted>2022-06-20T13:03:54Z</cp:lastPrinted>
  <dcterms:created xsi:type="dcterms:W3CDTF">2022-05-06T16:15:52Z</dcterms:created>
  <dcterms:modified xsi:type="dcterms:W3CDTF">2022-06-20T13:03:59Z</dcterms:modified>
  <cp:category/>
  <cp:contentStatus/>
</cp:coreProperties>
</file>