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Chart2" sheetId="2" state="visible" r:id="rId4"/>
    <sheet name="hplf" sheetId="3" state="visible" r:id="rId5"/>
    <sheet name="Sheet2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<sst xmlns="http://schemas.openxmlformats.org/spreadsheetml/2006/main" count="69" uniqueCount="34">
  <si>
    <t xml:space="preserve">1240 case</t>
  </si>
  <si>
    <t xml:space="preserve">HORSEPOWER</t>
  </si>
  <si>
    <t xml:space="preserve">mmcfd</t>
  </si>
  <si>
    <t xml:space="preserve">LF</t>
  </si>
  <si>
    <t xml:space="preserve">Flow, mmcfd</t>
  </si>
  <si>
    <t xml:space="preserve">Stn 1</t>
  </si>
  <si>
    <t xml:space="preserve">Stn 2</t>
  </si>
  <si>
    <t xml:space="preserve">Stn 3</t>
  </si>
  <si>
    <t xml:space="preserve">Stn 4</t>
  </si>
  <si>
    <t xml:space="preserve">Total</t>
  </si>
  <si>
    <t xml:space="preserve">HP</t>
  </si>
  <si>
    <t xml:space="preserve">Fuel</t>
  </si>
  <si>
    <t xml:space="preserve">Fuel/Q</t>
  </si>
  <si>
    <t xml:space="preserve">1090 case</t>
  </si>
  <si>
    <t xml:space="preserve">1240 Fuel</t>
  </si>
  <si>
    <t xml:space="preserve">1240 Retainage</t>
  </si>
  <si>
    <t xml:space="preserve">1090 Fuel</t>
  </si>
  <si>
    <t xml:space="preserve">1090 Retainage</t>
  </si>
  <si>
    <t xml:space="preserve">OPERATING CONDITIONS FOR PROPOSED RB211</t>
  </si>
  <si>
    <t xml:space="preserve">SUMMER</t>
  </si>
  <si>
    <t xml:space="preserve">Qstn, mmcfd </t>
  </si>
  <si>
    <t xml:space="preserve">Ps (stn)</t>
  </si>
  <si>
    <t xml:space="preserve">Pd (stn)</t>
  </si>
  <si>
    <t xml:space="preserve">Ts</t>
  </si>
  <si>
    <t xml:space="preserve">Td</t>
  </si>
  <si>
    <t xml:space="preserve">Hd, ft</t>
  </si>
  <si>
    <t xml:space="preserve">Qacfm</t>
  </si>
  <si>
    <t xml:space="preserve">SG</t>
  </si>
  <si>
    <t xml:space="preserve">z</t>
  </si>
  <si>
    <t xml:space="preserve">k</t>
  </si>
  <si>
    <t xml:space="preserve">HP (avail)</t>
  </si>
  <si>
    <t xml:space="preserve">HP (reqd)</t>
  </si>
  <si>
    <t xml:space="preserve">Eff </t>
  </si>
  <si>
    <t xml:space="preserve">WINTER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</si>
</sst>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00"/>
    <numFmt numFmtId="167" formatCode="0.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hplf!$O$3</c:f>
              <c:strCache>
                <c:ptCount val="1"/>
                <c:pt idx="0">
                  <c:v>1240 case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hplf!$N$4:$N$12</c:f>
              <c:numCache>
                <c:formatCode>General</c:formatCode>
                <c:ptCount val="9"/>
                <c:pt idx="0">
                  <c:v>744</c:v>
                </c:pt>
                <c:pt idx="1">
                  <c:v>806</c:v>
                </c:pt>
                <c:pt idx="2">
                  <c:v>868</c:v>
                </c:pt>
                <c:pt idx="3">
                  <c:v>930</c:v>
                </c:pt>
                <c:pt idx="4">
                  <c:v>992</c:v>
                </c:pt>
                <c:pt idx="5">
                  <c:v>1054</c:v>
                </c:pt>
                <c:pt idx="6">
                  <c:v>1116</c:v>
                </c:pt>
                <c:pt idx="7">
                  <c:v>1178</c:v>
                </c:pt>
                <c:pt idx="8">
                  <c:v>1240</c:v>
                </c:pt>
              </c:numCache>
            </c:numRef>
          </c:xVal>
          <c:yVal>
            <c:numRef>
              <c:f>hplf!$O$4:$O$12</c:f>
              <c:numCache>
                <c:formatCode>General</c:formatCode>
                <c:ptCount val="9"/>
                <c:pt idx="0">
                  <c:v>0.00266332258064516</c:v>
                </c:pt>
                <c:pt idx="1">
                  <c:v>0.00271277419354839</c:v>
                </c:pt>
                <c:pt idx="2">
                  <c:v>0.00361703225806452</c:v>
                </c:pt>
                <c:pt idx="3">
                  <c:v>0.0046362064516129</c:v>
                </c:pt>
                <c:pt idx="4">
                  <c:v>0.005896575</c:v>
                </c:pt>
                <c:pt idx="5">
                  <c:v>0.00717256166982922</c:v>
                </c:pt>
                <c:pt idx="6">
                  <c:v>0.00839421505376344</c:v>
                </c:pt>
                <c:pt idx="7">
                  <c:v>0.00965087266553481</c:v>
                </c:pt>
                <c:pt idx="8">
                  <c:v>0.0113597419602379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hplf!$S$3</c:f>
              <c:strCache>
                <c:ptCount val="1"/>
                <c:pt idx="0">
                  <c:v>1090 case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hplf!$R$4:$R$12</c:f>
              <c:numCache>
                <c:formatCode>General</c:formatCode>
                <c:ptCount val="9"/>
                <c:pt idx="0">
                  <c:v>654</c:v>
                </c:pt>
                <c:pt idx="1">
                  <c:v>708.5</c:v>
                </c:pt>
                <c:pt idx="2">
                  <c:v>763</c:v>
                </c:pt>
                <c:pt idx="3">
                  <c:v>817.5</c:v>
                </c:pt>
                <c:pt idx="4">
                  <c:v>872</c:v>
                </c:pt>
                <c:pt idx="5">
                  <c:v>926.5</c:v>
                </c:pt>
                <c:pt idx="6">
                  <c:v>981</c:v>
                </c:pt>
                <c:pt idx="7">
                  <c:v>1035.5</c:v>
                </c:pt>
                <c:pt idx="8">
                  <c:v>1090</c:v>
                </c:pt>
              </c:numCache>
            </c:numRef>
          </c:xVal>
          <c:yVal>
            <c:numRef>
              <c:f>hplf!$S$4:$S$12</c:f>
              <c:numCache>
                <c:formatCode>General</c:formatCode>
                <c:ptCount val="9"/>
                <c:pt idx="0">
                  <c:v>0.00106348623853211</c:v>
                </c:pt>
                <c:pt idx="1">
                  <c:v>0.00165273112208892</c:v>
                </c:pt>
                <c:pt idx="2">
                  <c:v>0.00204330275229358</c:v>
                </c:pt>
                <c:pt idx="3">
                  <c:v>0.00274143119266055</c:v>
                </c:pt>
                <c:pt idx="4">
                  <c:v>0.0035256880733945</c:v>
                </c:pt>
                <c:pt idx="5">
                  <c:v>0.00473083648138154</c:v>
                </c:pt>
                <c:pt idx="6">
                  <c:v>0.00550752293577982</c:v>
                </c:pt>
                <c:pt idx="7">
                  <c:v>0.00643770159343312</c:v>
                </c:pt>
                <c:pt idx="8">
                  <c:v>0.00751530277818716</c:v>
                </c:pt>
              </c:numCache>
            </c:numRef>
          </c:yVal>
          <c:smooth val="1"/>
        </c:ser>
        <c:axId val="68715976"/>
        <c:axId val="24362326"/>
      </c:scatterChart>
      <c:valAx>
        <c:axId val="68715976"/>
        <c:scaling>
          <c:orientation val="minMax"/>
          <c:min val="600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Flow rate, MMCFD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62326"/>
        <c:crossesAt val="0"/>
        <c:crossBetween val="midCat"/>
      </c:valAx>
      <c:valAx>
        <c:axId val="243623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Fuel/flow.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15976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79591354112472"/>
          <c:y val="0.0404877079053741"/>
          <c:w val="0.825379558246228"/>
          <c:h val="0.907030680538069"/>
        </c:manualLayout>
      </c:layout>
      <c:scatterChart>
        <c:scatterStyle val="lineMarker"/>
        <c:varyColors val="0"/>
        <c:ser>
          <c:idx val="0"/>
          <c:order val="0"/>
          <c:tx>
            <c:strRef>
              <c:f>hplf!$O$16</c:f>
              <c:strCache>
                <c:ptCount val="1"/>
                <c:pt idx="0">
                  <c:v>1240 Fuel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hplf!$N$17:$N$25</c:f>
              <c:numCache>
                <c:formatCode>General</c:formatCode>
                <c:ptCount val="9"/>
                <c:pt idx="0">
                  <c:v>744</c:v>
                </c:pt>
                <c:pt idx="1">
                  <c:v>806</c:v>
                </c:pt>
                <c:pt idx="2">
                  <c:v>868</c:v>
                </c:pt>
                <c:pt idx="3">
                  <c:v>930</c:v>
                </c:pt>
                <c:pt idx="4">
                  <c:v>992</c:v>
                </c:pt>
                <c:pt idx="5">
                  <c:v>1054</c:v>
                </c:pt>
                <c:pt idx="6">
                  <c:v>1116</c:v>
                </c:pt>
                <c:pt idx="7">
                  <c:v>1178</c:v>
                </c:pt>
                <c:pt idx="8">
                  <c:v>1240</c:v>
                </c:pt>
              </c:numCache>
            </c:numRef>
          </c:xVal>
          <c:yVal>
            <c:numRef>
              <c:f>hplf!$O$17:$O$25</c:f>
              <c:numCache>
                <c:formatCode>General</c:formatCode>
                <c:ptCount val="9"/>
                <c:pt idx="0">
                  <c:v>1.981512</c:v>
                </c:pt>
                <c:pt idx="1">
                  <c:v>2.186496</c:v>
                </c:pt>
                <c:pt idx="2">
                  <c:v>3.139584</c:v>
                </c:pt>
                <c:pt idx="3">
                  <c:v>4.311672</c:v>
                </c:pt>
                <c:pt idx="4">
                  <c:v>5.8494024</c:v>
                </c:pt>
                <c:pt idx="5">
                  <c:v>7.55988</c:v>
                </c:pt>
                <c:pt idx="6">
                  <c:v>9.367944</c:v>
                </c:pt>
                <c:pt idx="7">
                  <c:v>11.368728</c:v>
                </c:pt>
                <c:pt idx="8">
                  <c:v>14.086080030695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hplf!$S$16</c:f>
              <c:strCache>
                <c:ptCount val="1"/>
                <c:pt idx="0">
                  <c:v>1090 Fuel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hplf!$R$17:$R$25</c:f>
              <c:numCache>
                <c:formatCode>General</c:formatCode>
                <c:ptCount val="9"/>
                <c:pt idx="0">
                  <c:v>654</c:v>
                </c:pt>
                <c:pt idx="1">
                  <c:v>708.5</c:v>
                </c:pt>
                <c:pt idx="2">
                  <c:v>763</c:v>
                </c:pt>
                <c:pt idx="3">
                  <c:v>817.5</c:v>
                </c:pt>
                <c:pt idx="4">
                  <c:v>872</c:v>
                </c:pt>
                <c:pt idx="5">
                  <c:v>926.5</c:v>
                </c:pt>
                <c:pt idx="6">
                  <c:v>981</c:v>
                </c:pt>
                <c:pt idx="7">
                  <c:v>1035.5</c:v>
                </c:pt>
                <c:pt idx="8">
                  <c:v>1090</c:v>
                </c:pt>
              </c:numCache>
            </c:numRef>
          </c:xVal>
          <c:yVal>
            <c:numRef>
              <c:f>hplf!$S$17:$S$25</c:f>
              <c:numCache>
                <c:formatCode>General</c:formatCode>
                <c:ptCount val="9"/>
                <c:pt idx="0">
                  <c:v>0.69552</c:v>
                </c:pt>
                <c:pt idx="1">
                  <c:v>1.17096</c:v>
                </c:pt>
                <c:pt idx="2">
                  <c:v>1.55904</c:v>
                </c:pt>
                <c:pt idx="3">
                  <c:v>2.24112</c:v>
                </c:pt>
                <c:pt idx="4">
                  <c:v>3.0744</c:v>
                </c:pt>
                <c:pt idx="5">
                  <c:v>4.38312</c:v>
                </c:pt>
                <c:pt idx="6">
                  <c:v>5.40288</c:v>
                </c:pt>
                <c:pt idx="7">
                  <c:v>6.66624</c:v>
                </c:pt>
                <c:pt idx="8">
                  <c:v>8.191680028224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hplf!$P$16</c:f>
              <c:strCache>
                <c:ptCount val="1"/>
                <c:pt idx="0">
                  <c:v>1240 Retainage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hplf!$N$17:$N$25</c:f>
              <c:numCache>
                <c:formatCode>General</c:formatCode>
                <c:ptCount val="9"/>
                <c:pt idx="0">
                  <c:v>744</c:v>
                </c:pt>
                <c:pt idx="1">
                  <c:v>806</c:v>
                </c:pt>
                <c:pt idx="2">
                  <c:v>868</c:v>
                </c:pt>
                <c:pt idx="3">
                  <c:v>930</c:v>
                </c:pt>
                <c:pt idx="4">
                  <c:v>992</c:v>
                </c:pt>
                <c:pt idx="5">
                  <c:v>1054</c:v>
                </c:pt>
                <c:pt idx="6">
                  <c:v>1116</c:v>
                </c:pt>
                <c:pt idx="7">
                  <c:v>1178</c:v>
                </c:pt>
                <c:pt idx="8">
                  <c:v>1240</c:v>
                </c:pt>
              </c:numCache>
            </c:numRef>
          </c:xVal>
          <c:yVal>
            <c:numRef>
              <c:f>hplf!$P$17:$P$25</c:f>
              <c:numCache>
                <c:formatCode>0.0</c:formatCode>
                <c:ptCount val="9"/>
                <c:pt idx="0">
                  <c:v>37.2</c:v>
                </c:pt>
                <c:pt idx="1">
                  <c:v>40.3</c:v>
                </c:pt>
                <c:pt idx="2">
                  <c:v>43.4</c:v>
                </c:pt>
                <c:pt idx="3">
                  <c:v>46.5</c:v>
                </c:pt>
                <c:pt idx="4">
                  <c:v>49.6</c:v>
                </c:pt>
                <c:pt idx="5">
                  <c:v>52.7</c:v>
                </c:pt>
                <c:pt idx="6">
                  <c:v>55.8</c:v>
                </c:pt>
                <c:pt idx="7">
                  <c:v>58.9</c:v>
                </c:pt>
                <c:pt idx="8">
                  <c:v>62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hplf!$T$16</c:f>
              <c:strCache>
                <c:ptCount val="1"/>
                <c:pt idx="0">
                  <c:v>1090 Retainage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hplf!$R$17:$R$25</c:f>
              <c:numCache>
                <c:formatCode>General</c:formatCode>
                <c:ptCount val="9"/>
                <c:pt idx="0">
                  <c:v>654</c:v>
                </c:pt>
                <c:pt idx="1">
                  <c:v>708.5</c:v>
                </c:pt>
                <c:pt idx="2">
                  <c:v>763</c:v>
                </c:pt>
                <c:pt idx="3">
                  <c:v>817.5</c:v>
                </c:pt>
                <c:pt idx="4">
                  <c:v>872</c:v>
                </c:pt>
                <c:pt idx="5">
                  <c:v>926.5</c:v>
                </c:pt>
                <c:pt idx="6">
                  <c:v>981</c:v>
                </c:pt>
                <c:pt idx="7">
                  <c:v>1035.5</c:v>
                </c:pt>
                <c:pt idx="8">
                  <c:v>1090</c:v>
                </c:pt>
              </c:numCache>
            </c:numRef>
          </c:xVal>
          <c:yVal>
            <c:numRef>
              <c:f>hplf!$T$17:$T$25</c:f>
              <c:numCache>
                <c:formatCode>0.0</c:formatCode>
                <c:ptCount val="9"/>
                <c:pt idx="0">
                  <c:v>32.7</c:v>
                </c:pt>
                <c:pt idx="1">
                  <c:v>35.425</c:v>
                </c:pt>
                <c:pt idx="2">
                  <c:v>38.15</c:v>
                </c:pt>
                <c:pt idx="3">
                  <c:v>40.875</c:v>
                </c:pt>
                <c:pt idx="4">
                  <c:v>43.6</c:v>
                </c:pt>
                <c:pt idx="5">
                  <c:v>46.325</c:v>
                </c:pt>
                <c:pt idx="6">
                  <c:v>49.05</c:v>
                </c:pt>
                <c:pt idx="7">
                  <c:v>51.775</c:v>
                </c:pt>
                <c:pt idx="8">
                  <c:v>54.5</c:v>
                </c:pt>
              </c:numCache>
            </c:numRef>
          </c:yVal>
          <c:smooth val="1"/>
        </c:ser>
        <c:axId val="84419376"/>
        <c:axId val="19576856"/>
      </c:scatterChart>
      <c:valAx>
        <c:axId val="84419376"/>
        <c:scaling>
          <c:orientation val="minMax"/>
          <c:min val="600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Flow, mmcfd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576856"/>
        <c:crossesAt val="0"/>
        <c:crossBetween val="midCat"/>
      </c:valAx>
      <c:valAx>
        <c:axId val="195768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Fuel &amp; Retainage
, mmcfd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419376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9889325072128"/>
          <c:y val="0.0591080776621828"/>
          <c:w val="0.196897318261363"/>
          <c:h val="0.1473063415280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6" zoomScaleNormal="9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T26"/>
  <sheetViews>
    <sheetView showFormulas="false" showGridLines="true" showRowColHeaders="true" showZeros="true" rightToLeft="false" tabSelected="true" showOutlineSymbols="true" defaultGridColor="true" view="normal" topLeftCell="A12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D2" s="1" t="s">
        <v>0</v>
      </c>
      <c r="F2" s="2" t="s">
        <v>1</v>
      </c>
      <c r="L2" s="2" t="s">
        <v>2</v>
      </c>
    </row>
    <row r="3" customFormat="false" ht="12.75" hidden="false" customHeight="false" outlineLevel="0" collapsed="false">
      <c r="B3" s="3" t="s">
        <v>3</v>
      </c>
      <c r="C3" s="2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K3" s="3" t="s">
        <v>10</v>
      </c>
      <c r="L3" s="3" t="s">
        <v>11</v>
      </c>
      <c r="M3" s="2" t="s">
        <v>12</v>
      </c>
      <c r="O3" s="1" t="s">
        <v>0</v>
      </c>
      <c r="P3" s="1"/>
      <c r="Q3" s="1"/>
      <c r="S3" s="1" t="s">
        <v>13</v>
      </c>
    </row>
    <row r="4" customFormat="false" ht="12.75" hidden="false" customHeight="false" outlineLevel="0" collapsed="false">
      <c r="B4" s="2" t="n">
        <v>100</v>
      </c>
      <c r="C4" s="2" t="n">
        <v>1240</v>
      </c>
      <c r="E4" s="2" t="n">
        <v>20560</v>
      </c>
      <c r="F4" s="2" t="n">
        <v>20660</v>
      </c>
      <c r="G4" s="4" t="n">
        <v>19980</v>
      </c>
      <c r="H4" s="4" t="n">
        <v>19200</v>
      </c>
      <c r="I4" s="2" t="n">
        <f aca="false">SUM(E4:H4)</f>
        <v>80400</v>
      </c>
      <c r="J4" s="2" t="n">
        <v>0.0001752</v>
      </c>
      <c r="K4" s="2" t="n">
        <f aca="false">SUM(I4:J4)</f>
        <v>80400.0001752</v>
      </c>
      <c r="L4" s="5" t="n">
        <f aca="false">K4*$J$4</f>
        <v>14.086080030695</v>
      </c>
      <c r="M4" s="2" t="n">
        <f aca="false">L4/C4</f>
        <v>0.0113597419602379</v>
      </c>
      <c r="N4" s="2" t="n">
        <v>744</v>
      </c>
      <c r="O4" s="2" t="n">
        <v>0.00266332258064516</v>
      </c>
      <c r="R4" s="2" t="n">
        <v>654</v>
      </c>
      <c r="S4" s="2" t="n">
        <v>0.00106348623853211</v>
      </c>
    </row>
    <row r="5" customFormat="false" ht="12.75" hidden="false" customHeight="false" outlineLevel="0" collapsed="false">
      <c r="B5" s="2" t="n">
        <v>95</v>
      </c>
      <c r="C5" s="2" t="n">
        <f aca="false">B5/100*$C$4</f>
        <v>1178</v>
      </c>
      <c r="E5" s="4" t="n">
        <v>15280</v>
      </c>
      <c r="F5" s="2" t="n">
        <v>17210</v>
      </c>
      <c r="G5" s="2" t="n">
        <v>16240</v>
      </c>
      <c r="H5" s="2" t="n">
        <v>16160</v>
      </c>
      <c r="I5" s="2" t="n">
        <f aca="false">SUM(E5:H5)</f>
        <v>64890</v>
      </c>
      <c r="K5" s="2" t="n">
        <f aca="false">SUM(I5:J5)</f>
        <v>64890</v>
      </c>
      <c r="L5" s="5" t="n">
        <f aca="false">K5*$J$4</f>
        <v>11.368728</v>
      </c>
      <c r="M5" s="2" t="n">
        <f aca="false">L5/C5</f>
        <v>0.00965087266553481</v>
      </c>
      <c r="N5" s="2" t="n">
        <v>806</v>
      </c>
      <c r="O5" s="2" t="n">
        <v>0.00271277419354839</v>
      </c>
      <c r="R5" s="2" t="n">
        <v>708.5</v>
      </c>
      <c r="S5" s="2" t="n">
        <v>0.00165273112208892</v>
      </c>
    </row>
    <row r="6" customFormat="false" ht="12.75" hidden="false" customHeight="false" outlineLevel="0" collapsed="false">
      <c r="B6" s="2" t="n">
        <v>90</v>
      </c>
      <c r="C6" s="2" t="n">
        <f aca="false">B6/100*$C$4</f>
        <v>1116</v>
      </c>
      <c r="E6" s="2" t="n">
        <v>13150</v>
      </c>
      <c r="F6" s="2" t="n">
        <v>13960</v>
      </c>
      <c r="G6" s="2" t="n">
        <v>13120</v>
      </c>
      <c r="H6" s="2" t="n">
        <v>13240</v>
      </c>
      <c r="I6" s="2" t="n">
        <f aca="false">SUM(E6:H6)</f>
        <v>53470</v>
      </c>
      <c r="K6" s="2" t="n">
        <f aca="false">SUM(I6:J6)</f>
        <v>53470</v>
      </c>
      <c r="L6" s="5" t="n">
        <f aca="false">K6*$J$4</f>
        <v>9.367944</v>
      </c>
      <c r="M6" s="2" t="n">
        <f aca="false">L6/C6</f>
        <v>0.00839421505376344</v>
      </c>
      <c r="N6" s="2" t="n">
        <v>868</v>
      </c>
      <c r="O6" s="2" t="n">
        <v>0.00361703225806452</v>
      </c>
      <c r="R6" s="2" t="n">
        <v>763</v>
      </c>
      <c r="S6" s="2" t="n">
        <v>0.00204330275229358</v>
      </c>
    </row>
    <row r="7" customFormat="false" ht="12.75" hidden="false" customHeight="false" outlineLevel="0" collapsed="false">
      <c r="B7" s="2" t="n">
        <v>85</v>
      </c>
      <c r="C7" s="2" t="n">
        <f aca="false">B7/100*$C$4</f>
        <v>1054</v>
      </c>
      <c r="E7" s="2" t="n">
        <v>10710</v>
      </c>
      <c r="F7" s="2" t="n">
        <v>10930</v>
      </c>
      <c r="G7" s="2" t="n">
        <v>10820</v>
      </c>
      <c r="H7" s="2" t="n">
        <v>10690</v>
      </c>
      <c r="I7" s="2" t="n">
        <f aca="false">SUM(E7:H7)</f>
        <v>43150</v>
      </c>
      <c r="K7" s="2" t="n">
        <f aca="false">SUM(I7:J7)</f>
        <v>43150</v>
      </c>
      <c r="L7" s="5" t="n">
        <f aca="false">K7*$J$4</f>
        <v>7.55988</v>
      </c>
      <c r="M7" s="2" t="n">
        <f aca="false">L7/C7</f>
        <v>0.00717256166982922</v>
      </c>
      <c r="N7" s="2" t="n">
        <v>930</v>
      </c>
      <c r="O7" s="2" t="n">
        <v>0.0046362064516129</v>
      </c>
      <c r="R7" s="2" t="n">
        <v>817.5</v>
      </c>
      <c r="S7" s="2" t="n">
        <v>0.00274143119266055</v>
      </c>
    </row>
    <row r="8" customFormat="false" ht="12.75" hidden="false" customHeight="false" outlineLevel="0" collapsed="false">
      <c r="B8" s="2" t="n">
        <v>80</v>
      </c>
      <c r="C8" s="2" t="n">
        <f aca="false">B8/100*$C$4</f>
        <v>992</v>
      </c>
      <c r="E8" s="2" t="n">
        <v>7510</v>
      </c>
      <c r="F8" s="2" t="n">
        <v>8440</v>
      </c>
      <c r="G8" s="2" t="n">
        <v>8690</v>
      </c>
      <c r="H8" s="2" t="n">
        <v>8747</v>
      </c>
      <c r="I8" s="2" t="n">
        <f aca="false">SUM(E8:H8)</f>
        <v>33387</v>
      </c>
      <c r="K8" s="2" t="n">
        <f aca="false">SUM(I8:J8)</f>
        <v>33387</v>
      </c>
      <c r="L8" s="5" t="n">
        <f aca="false">K8*$J$4</f>
        <v>5.8494024</v>
      </c>
      <c r="M8" s="2" t="n">
        <f aca="false">L8/C8</f>
        <v>0.005896575</v>
      </c>
      <c r="N8" s="2" t="n">
        <v>992</v>
      </c>
      <c r="O8" s="2" t="n">
        <v>0.005896575</v>
      </c>
      <c r="R8" s="2" t="n">
        <v>872</v>
      </c>
      <c r="S8" s="2" t="n">
        <v>0.0035256880733945</v>
      </c>
    </row>
    <row r="9" customFormat="false" ht="12.75" hidden="false" customHeight="false" outlineLevel="0" collapsed="false">
      <c r="B9" s="2" t="n">
        <v>75</v>
      </c>
      <c r="C9" s="2" t="n">
        <f aca="false">B9/100*$C$4</f>
        <v>930</v>
      </c>
      <c r="E9" s="2" t="n">
        <v>0</v>
      </c>
      <c r="F9" s="2" t="n">
        <v>15770</v>
      </c>
      <c r="G9" s="2" t="n">
        <v>0</v>
      </c>
      <c r="H9" s="2" t="n">
        <v>8840</v>
      </c>
      <c r="I9" s="2" t="n">
        <f aca="false">SUM(E9:H9)</f>
        <v>24610</v>
      </c>
      <c r="K9" s="2" t="n">
        <f aca="false">SUM(I9:J9)</f>
        <v>24610</v>
      </c>
      <c r="L9" s="5" t="n">
        <f aca="false">K9*$J$4</f>
        <v>4.311672</v>
      </c>
      <c r="M9" s="2" t="n">
        <f aca="false">L9/C9</f>
        <v>0.0046362064516129</v>
      </c>
      <c r="N9" s="2" t="n">
        <v>1054</v>
      </c>
      <c r="O9" s="2" t="n">
        <v>0.00717256166982922</v>
      </c>
      <c r="R9" s="2" t="n">
        <v>926.5</v>
      </c>
      <c r="S9" s="2" t="n">
        <v>0.00473083648138154</v>
      </c>
    </row>
    <row r="10" customFormat="false" ht="12.75" hidden="false" customHeight="false" outlineLevel="0" collapsed="false">
      <c r="B10" s="2" t="n">
        <v>70</v>
      </c>
      <c r="C10" s="2" t="n">
        <f aca="false">B10/100*$C$4</f>
        <v>868</v>
      </c>
      <c r="E10" s="2" t="n">
        <f aca="false">-E91</f>
        <v>-0</v>
      </c>
      <c r="F10" s="2" t="n">
        <v>10410</v>
      </c>
      <c r="G10" s="2" t="n">
        <v>0</v>
      </c>
      <c r="H10" s="2" t="n">
        <v>7510</v>
      </c>
      <c r="I10" s="2" t="n">
        <f aca="false">SUM(E10:H10)</f>
        <v>17920</v>
      </c>
      <c r="K10" s="2" t="n">
        <f aca="false">SUM(I10:J10)</f>
        <v>17920</v>
      </c>
      <c r="L10" s="5" t="n">
        <f aca="false">K10*$J$4</f>
        <v>3.139584</v>
      </c>
      <c r="M10" s="2" t="n">
        <f aca="false">L10/C10</f>
        <v>0.00361703225806452</v>
      </c>
      <c r="N10" s="2" t="n">
        <v>1116</v>
      </c>
      <c r="O10" s="2" t="n">
        <v>0.00839421505376344</v>
      </c>
      <c r="R10" s="2" t="n">
        <v>981</v>
      </c>
      <c r="S10" s="2" t="n">
        <v>0.00550752293577982</v>
      </c>
    </row>
    <row r="11" customFormat="false" ht="12.75" hidden="false" customHeight="false" outlineLevel="0" collapsed="false">
      <c r="B11" s="2" t="n">
        <v>65</v>
      </c>
      <c r="C11" s="2" t="n">
        <f aca="false">B11/100*$C$4</f>
        <v>806</v>
      </c>
      <c r="E11" s="2" t="n">
        <v>0</v>
      </c>
      <c r="F11" s="2" t="n">
        <v>6130</v>
      </c>
      <c r="G11" s="2" t="n">
        <v>0</v>
      </c>
      <c r="H11" s="2" t="n">
        <v>6350</v>
      </c>
      <c r="I11" s="2" t="n">
        <f aca="false">SUM(E11:H11)</f>
        <v>12480</v>
      </c>
      <c r="K11" s="2" t="n">
        <f aca="false">SUM(I11:J11)</f>
        <v>12480</v>
      </c>
      <c r="L11" s="5" t="n">
        <f aca="false">K11*$J$4</f>
        <v>2.186496</v>
      </c>
      <c r="M11" s="2" t="n">
        <f aca="false">L11/C11</f>
        <v>0.00271277419354839</v>
      </c>
      <c r="N11" s="2" t="n">
        <v>1178</v>
      </c>
      <c r="O11" s="2" t="n">
        <v>0.00965087266553481</v>
      </c>
      <c r="R11" s="2" t="n">
        <v>1035.5</v>
      </c>
      <c r="S11" s="2" t="n">
        <v>0.00643770159343312</v>
      </c>
    </row>
    <row r="12" customFormat="false" ht="12.75" hidden="false" customHeight="false" outlineLevel="0" collapsed="false">
      <c r="B12" s="2" t="n">
        <v>60</v>
      </c>
      <c r="C12" s="2" t="n">
        <f aca="false">B12/100*$C$4</f>
        <v>744</v>
      </c>
      <c r="E12" s="2" t="n">
        <v>0</v>
      </c>
      <c r="F12" s="2" t="n">
        <v>11310</v>
      </c>
      <c r="G12" s="2" t="n">
        <v>0</v>
      </c>
      <c r="H12" s="2" t="n">
        <v>0</v>
      </c>
      <c r="I12" s="2" t="n">
        <f aca="false">SUM(E12:H12)</f>
        <v>11310</v>
      </c>
      <c r="K12" s="2" t="n">
        <f aca="false">SUM(I12:J12)</f>
        <v>11310</v>
      </c>
      <c r="L12" s="5" t="n">
        <f aca="false">K12*$J$4</f>
        <v>1.981512</v>
      </c>
      <c r="M12" s="2" t="n">
        <f aca="false">L12/C12</f>
        <v>0.00266332258064516</v>
      </c>
      <c r="N12" s="2" t="n">
        <v>1240</v>
      </c>
      <c r="O12" s="2" t="n">
        <v>0.0113597419602379</v>
      </c>
      <c r="R12" s="2" t="n">
        <v>1090</v>
      </c>
      <c r="S12" s="2" t="n">
        <v>0.00751530277818716</v>
      </c>
    </row>
    <row r="16" customFormat="false" ht="12.75" hidden="false" customHeight="false" outlineLevel="0" collapsed="false">
      <c r="D16" s="1" t="s">
        <v>13</v>
      </c>
      <c r="F16" s="2" t="s">
        <v>1</v>
      </c>
      <c r="L16" s="2" t="s">
        <v>2</v>
      </c>
      <c r="O16" s="1" t="s">
        <v>14</v>
      </c>
      <c r="P16" s="1" t="s">
        <v>15</v>
      </c>
      <c r="Q16" s="1"/>
      <c r="S16" s="1" t="s">
        <v>16</v>
      </c>
      <c r="T16" s="2" t="s">
        <v>17</v>
      </c>
    </row>
    <row r="17" customFormat="false" ht="12.75" hidden="false" customHeight="false" outlineLevel="0" collapsed="false">
      <c r="B17" s="3" t="s">
        <v>3</v>
      </c>
      <c r="C17" s="2" t="s">
        <v>4</v>
      </c>
      <c r="E17" s="3" t="s">
        <v>5</v>
      </c>
      <c r="F17" s="3" t="s">
        <v>6</v>
      </c>
      <c r="G17" s="3" t="s">
        <v>7</v>
      </c>
      <c r="H17" s="3" t="s">
        <v>8</v>
      </c>
      <c r="I17" s="3" t="s">
        <v>9</v>
      </c>
      <c r="K17" s="3" t="s">
        <v>10</v>
      </c>
      <c r="L17" s="3" t="s">
        <v>11</v>
      </c>
      <c r="M17" s="2" t="s">
        <v>12</v>
      </c>
      <c r="N17" s="2" t="n">
        <v>744</v>
      </c>
      <c r="O17" s="2" t="n">
        <v>1.981512</v>
      </c>
      <c r="P17" s="6" t="n">
        <f aca="false">+N17*0.05</f>
        <v>37.2</v>
      </c>
      <c r="Q17" s="6"/>
      <c r="R17" s="2" t="n">
        <v>654</v>
      </c>
      <c r="S17" s="2" t="n">
        <v>0.69552</v>
      </c>
      <c r="T17" s="6" t="n">
        <f aca="false">+R17*0.05</f>
        <v>32.7</v>
      </c>
    </row>
    <row r="18" customFormat="false" ht="12.75" hidden="false" customHeight="false" outlineLevel="0" collapsed="false">
      <c r="B18" s="2" t="n">
        <v>100</v>
      </c>
      <c r="C18" s="2" t="n">
        <v>1090</v>
      </c>
      <c r="E18" s="2" t="n">
        <v>11880</v>
      </c>
      <c r="F18" s="2" t="n">
        <v>11880</v>
      </c>
      <c r="G18" s="4" t="n">
        <v>13000</v>
      </c>
      <c r="H18" s="4" t="n">
        <v>12000</v>
      </c>
      <c r="I18" s="2" t="n">
        <f aca="false">SUM(E18:H18)</f>
        <v>48760</v>
      </c>
      <c r="J18" s="2" t="n">
        <v>0.000168</v>
      </c>
      <c r="K18" s="2" t="n">
        <f aca="false">SUM(I18:J18)</f>
        <v>48760.000168</v>
      </c>
      <c r="L18" s="5" t="n">
        <f aca="false">K18*$J$18</f>
        <v>8.191680028224</v>
      </c>
      <c r="M18" s="2" t="n">
        <f aca="false">L18/C18</f>
        <v>0.00751530277818716</v>
      </c>
      <c r="N18" s="2" t="n">
        <v>806</v>
      </c>
      <c r="O18" s="2" t="n">
        <v>2.186496</v>
      </c>
      <c r="P18" s="6" t="n">
        <f aca="false">+N18*0.05</f>
        <v>40.3</v>
      </c>
      <c r="Q18" s="6"/>
      <c r="R18" s="2" t="n">
        <v>708.5</v>
      </c>
      <c r="S18" s="2" t="n">
        <v>1.17096</v>
      </c>
      <c r="T18" s="6" t="n">
        <f aca="false">+R18*0.05</f>
        <v>35.425</v>
      </c>
    </row>
    <row r="19" customFormat="false" ht="12.75" hidden="false" customHeight="false" outlineLevel="0" collapsed="false">
      <c r="B19" s="2" t="n">
        <v>95</v>
      </c>
      <c r="C19" s="2" t="n">
        <f aca="false">B19/100*$C$18</f>
        <v>1035.5</v>
      </c>
      <c r="E19" s="4" t="n">
        <v>9870</v>
      </c>
      <c r="F19" s="2" t="n">
        <v>9610</v>
      </c>
      <c r="G19" s="2" t="n">
        <v>9450</v>
      </c>
      <c r="H19" s="2" t="n">
        <v>10750</v>
      </c>
      <c r="I19" s="2" t="n">
        <f aca="false">SUM(E19:H19)</f>
        <v>39680</v>
      </c>
      <c r="K19" s="2" t="n">
        <f aca="false">SUM(I19:J19)</f>
        <v>39680</v>
      </c>
      <c r="L19" s="5" t="n">
        <f aca="false">K19*$J$18</f>
        <v>6.66624</v>
      </c>
      <c r="M19" s="2" t="n">
        <f aca="false">L19/C19</f>
        <v>0.00643770159343312</v>
      </c>
      <c r="N19" s="2" t="n">
        <v>868</v>
      </c>
      <c r="O19" s="2" t="n">
        <v>3.139584</v>
      </c>
      <c r="P19" s="6" t="n">
        <f aca="false">+N19*0.05</f>
        <v>43.4</v>
      </c>
      <c r="Q19" s="6"/>
      <c r="R19" s="2" t="n">
        <v>763</v>
      </c>
      <c r="S19" s="2" t="n">
        <v>1.55904</v>
      </c>
      <c r="T19" s="6" t="n">
        <f aca="false">+R19*0.05</f>
        <v>38.15</v>
      </c>
    </row>
    <row r="20" customFormat="false" ht="12.75" hidden="false" customHeight="false" outlineLevel="0" collapsed="false">
      <c r="B20" s="2" t="n">
        <v>90</v>
      </c>
      <c r="C20" s="2" t="n">
        <f aca="false">B20/100*$C$18</f>
        <v>981</v>
      </c>
      <c r="E20" s="2" t="n">
        <v>7280</v>
      </c>
      <c r="F20" s="2" t="n">
        <v>8210</v>
      </c>
      <c r="G20" s="2" t="n">
        <v>8450</v>
      </c>
      <c r="H20" s="2" t="n">
        <v>8220</v>
      </c>
      <c r="I20" s="2" t="n">
        <f aca="false">SUM(E20:H20)</f>
        <v>32160</v>
      </c>
      <c r="K20" s="2" t="n">
        <f aca="false">SUM(I20:J20)</f>
        <v>32160</v>
      </c>
      <c r="L20" s="5" t="n">
        <f aca="false">K20*$J$18</f>
        <v>5.40288</v>
      </c>
      <c r="M20" s="2" t="n">
        <f aca="false">L20/C20</f>
        <v>0.00550752293577982</v>
      </c>
      <c r="N20" s="2" t="n">
        <v>930</v>
      </c>
      <c r="O20" s="2" t="n">
        <v>4.311672</v>
      </c>
      <c r="P20" s="6" t="n">
        <f aca="false">+N20*0.05</f>
        <v>46.5</v>
      </c>
      <c r="Q20" s="6"/>
      <c r="R20" s="2" t="n">
        <v>817.5</v>
      </c>
      <c r="S20" s="2" t="n">
        <v>2.24112</v>
      </c>
      <c r="T20" s="6" t="n">
        <f aca="false">+R20*0.05</f>
        <v>40.875</v>
      </c>
    </row>
    <row r="21" customFormat="false" ht="12.75" hidden="false" customHeight="false" outlineLevel="0" collapsed="false">
      <c r="B21" s="2" t="n">
        <v>85</v>
      </c>
      <c r="C21" s="2" t="n">
        <f aca="false">B21/100*$C$18</f>
        <v>926.5</v>
      </c>
      <c r="E21" s="2" t="n">
        <v>5960</v>
      </c>
      <c r="F21" s="2" t="n">
        <v>7110</v>
      </c>
      <c r="G21" s="2" t="n">
        <v>7040</v>
      </c>
      <c r="H21" s="2" t="n">
        <v>5980</v>
      </c>
      <c r="I21" s="2" t="n">
        <f aca="false">SUM(E21:H21)</f>
        <v>26090</v>
      </c>
      <c r="K21" s="2" t="n">
        <f aca="false">SUM(I21:J21)</f>
        <v>26090</v>
      </c>
      <c r="L21" s="5" t="n">
        <f aca="false">K21*$J$18</f>
        <v>4.38312</v>
      </c>
      <c r="M21" s="2" t="n">
        <f aca="false">L21/C21</f>
        <v>0.00473083648138154</v>
      </c>
      <c r="N21" s="2" t="n">
        <v>992</v>
      </c>
      <c r="O21" s="2" t="n">
        <v>5.8494024</v>
      </c>
      <c r="P21" s="6" t="n">
        <f aca="false">+N21*0.05</f>
        <v>49.6</v>
      </c>
      <c r="Q21" s="6"/>
      <c r="R21" s="2" t="n">
        <v>872</v>
      </c>
      <c r="S21" s="2" t="n">
        <v>3.0744</v>
      </c>
      <c r="T21" s="6" t="n">
        <f aca="false">+R21*0.05</f>
        <v>43.6</v>
      </c>
    </row>
    <row r="22" customFormat="false" ht="12.75" hidden="false" customHeight="false" outlineLevel="0" collapsed="false">
      <c r="B22" s="2" t="n">
        <v>80</v>
      </c>
      <c r="C22" s="2" t="n">
        <f aca="false">B22/100*$C$18</f>
        <v>872</v>
      </c>
      <c r="E22" s="2" t="n">
        <v>0</v>
      </c>
      <c r="F22" s="2" t="n">
        <v>10740</v>
      </c>
      <c r="G22" s="2" t="n">
        <v>0</v>
      </c>
      <c r="H22" s="2" t="n">
        <v>7560</v>
      </c>
      <c r="I22" s="2" t="n">
        <f aca="false">SUM(E22:H22)</f>
        <v>18300</v>
      </c>
      <c r="K22" s="2" t="n">
        <f aca="false">SUM(I22:J22)</f>
        <v>18300</v>
      </c>
      <c r="L22" s="5" t="n">
        <f aca="false">K22*$J$18</f>
        <v>3.0744</v>
      </c>
      <c r="M22" s="2" t="n">
        <f aca="false">L22/C22</f>
        <v>0.0035256880733945</v>
      </c>
      <c r="N22" s="2" t="n">
        <v>1054</v>
      </c>
      <c r="O22" s="2" t="n">
        <v>7.55988</v>
      </c>
      <c r="P22" s="6" t="n">
        <f aca="false">+N22*0.05</f>
        <v>52.7</v>
      </c>
      <c r="Q22" s="6"/>
      <c r="R22" s="2" t="n">
        <v>926.5</v>
      </c>
      <c r="S22" s="2" t="n">
        <v>4.38312</v>
      </c>
      <c r="T22" s="6" t="n">
        <f aca="false">+R22*0.05</f>
        <v>46.325</v>
      </c>
    </row>
    <row r="23" customFormat="false" ht="12.75" hidden="false" customHeight="false" outlineLevel="0" collapsed="false">
      <c r="B23" s="2" t="n">
        <v>75</v>
      </c>
      <c r="C23" s="2" t="n">
        <f aca="false">B23/100*$C$18</f>
        <v>817.5</v>
      </c>
      <c r="E23" s="2" t="n">
        <v>0</v>
      </c>
      <c r="F23" s="2" t="n">
        <v>6810</v>
      </c>
      <c r="G23" s="2" t="n">
        <v>0</v>
      </c>
      <c r="H23" s="2" t="n">
        <v>6530</v>
      </c>
      <c r="I23" s="2" t="n">
        <f aca="false">SUM(E23:H23)</f>
        <v>13340</v>
      </c>
      <c r="K23" s="2" t="n">
        <f aca="false">SUM(I23:J23)</f>
        <v>13340</v>
      </c>
      <c r="L23" s="5" t="n">
        <f aca="false">K23*$J$18</f>
        <v>2.24112</v>
      </c>
      <c r="M23" s="2" t="n">
        <f aca="false">L23/C23</f>
        <v>0.00274143119266055</v>
      </c>
      <c r="N23" s="2" t="n">
        <v>1116</v>
      </c>
      <c r="O23" s="2" t="n">
        <v>9.367944</v>
      </c>
      <c r="P23" s="6" t="n">
        <f aca="false">+N23*0.05</f>
        <v>55.8</v>
      </c>
      <c r="Q23" s="6"/>
      <c r="R23" s="2" t="n">
        <v>981</v>
      </c>
      <c r="S23" s="2" t="n">
        <v>5.40288</v>
      </c>
      <c r="T23" s="6" t="n">
        <f aca="false">+R23*0.05</f>
        <v>49.05</v>
      </c>
    </row>
    <row r="24" customFormat="false" ht="12.75" hidden="false" customHeight="false" outlineLevel="0" collapsed="false">
      <c r="B24" s="2" t="n">
        <v>70</v>
      </c>
      <c r="C24" s="2" t="n">
        <f aca="false">B24/100*$C$18</f>
        <v>763</v>
      </c>
      <c r="E24" s="2" t="n">
        <f aca="false">-E105</f>
        <v>-0</v>
      </c>
      <c r="F24" s="2" t="n">
        <v>3660</v>
      </c>
      <c r="G24" s="2" t="n">
        <v>0</v>
      </c>
      <c r="H24" s="2" t="n">
        <v>5620</v>
      </c>
      <c r="I24" s="2" t="n">
        <f aca="false">SUM(E24:H24)</f>
        <v>9280</v>
      </c>
      <c r="K24" s="2" t="n">
        <f aca="false">SUM(I24:J24)</f>
        <v>9280</v>
      </c>
      <c r="L24" s="5" t="n">
        <f aca="false">K24*$J$18</f>
        <v>1.55904</v>
      </c>
      <c r="M24" s="2" t="n">
        <f aca="false">L24/C24</f>
        <v>0.00204330275229358</v>
      </c>
      <c r="N24" s="2" t="n">
        <v>1178</v>
      </c>
      <c r="O24" s="2" t="n">
        <v>11.368728</v>
      </c>
      <c r="P24" s="6" t="n">
        <f aca="false">+N24*0.05</f>
        <v>58.9</v>
      </c>
      <c r="Q24" s="6"/>
      <c r="R24" s="2" t="n">
        <v>1035.5</v>
      </c>
      <c r="S24" s="2" t="n">
        <v>6.66624</v>
      </c>
      <c r="T24" s="6" t="n">
        <f aca="false">+R24*0.05</f>
        <v>51.775</v>
      </c>
    </row>
    <row r="25" customFormat="false" ht="12.75" hidden="false" customHeight="false" outlineLevel="0" collapsed="false">
      <c r="B25" s="2" t="n">
        <v>65</v>
      </c>
      <c r="C25" s="2" t="n">
        <f aca="false">B25/100*$C$18</f>
        <v>708.5</v>
      </c>
      <c r="E25" s="2" t="n">
        <v>0</v>
      </c>
      <c r="F25" s="2" t="n">
        <v>0</v>
      </c>
      <c r="G25" s="2" t="n">
        <v>6970</v>
      </c>
      <c r="H25" s="2" t="n">
        <v>0</v>
      </c>
      <c r="I25" s="2" t="n">
        <f aca="false">SUM(E25:H25)</f>
        <v>6970</v>
      </c>
      <c r="K25" s="2" t="n">
        <f aca="false">SUM(I25:J25)</f>
        <v>6970</v>
      </c>
      <c r="L25" s="5" t="n">
        <f aca="false">K25*$J$18</f>
        <v>1.17096</v>
      </c>
      <c r="M25" s="2" t="n">
        <f aca="false">L25/C25</f>
        <v>0.00165273112208892</v>
      </c>
      <c r="N25" s="2" t="n">
        <v>1240</v>
      </c>
      <c r="O25" s="2" t="n">
        <v>14.086080030695</v>
      </c>
      <c r="P25" s="6" t="n">
        <f aca="false">+N25*0.05</f>
        <v>62</v>
      </c>
      <c r="Q25" s="6"/>
      <c r="R25" s="2" t="n">
        <v>1090</v>
      </c>
      <c r="S25" s="2" t="n">
        <v>8.191680028224</v>
      </c>
      <c r="T25" s="6" t="n">
        <f aca="false">+R25*0.05</f>
        <v>54.5</v>
      </c>
    </row>
    <row r="26" customFormat="false" ht="12.75" hidden="false" customHeight="false" outlineLevel="0" collapsed="false">
      <c r="B26" s="2" t="n">
        <v>60</v>
      </c>
      <c r="C26" s="2" t="n">
        <f aca="false">B26/100*$C$18</f>
        <v>654</v>
      </c>
      <c r="E26" s="2" t="n">
        <v>0</v>
      </c>
      <c r="F26" s="2" t="n">
        <v>0</v>
      </c>
      <c r="G26" s="2" t="n">
        <v>4140</v>
      </c>
      <c r="H26" s="2" t="n">
        <v>0</v>
      </c>
      <c r="I26" s="2" t="n">
        <f aca="false">SUM(E26:H26)</f>
        <v>4140</v>
      </c>
      <c r="K26" s="2" t="n">
        <f aca="false">SUM(I26:J26)</f>
        <v>4140</v>
      </c>
      <c r="L26" s="5" t="n">
        <f aca="false">K26*$J$18</f>
        <v>0.69552</v>
      </c>
      <c r="M26" s="2" t="n">
        <f aca="false">L26/C26</f>
        <v>0.00106348623853211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6" activeCellId="0" sqref="I6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B1" s="7" t="s">
        <v>18</v>
      </c>
    </row>
    <row r="3" customFormat="false" ht="12.75" hidden="false" customHeight="false" outlineLevel="0" collapsed="false">
      <c r="D3" s="1" t="s">
        <v>19</v>
      </c>
    </row>
    <row r="4" customFormat="false" ht="12.75" hidden="false" customHeight="false" outlineLevel="0" collapsed="false">
      <c r="D4" s="8" t="s">
        <v>5</v>
      </c>
      <c r="E4" s="8" t="s">
        <v>6</v>
      </c>
      <c r="F4" s="8" t="s">
        <v>7</v>
      </c>
      <c r="G4" s="8" t="s">
        <v>8</v>
      </c>
    </row>
    <row r="5" customFormat="false" ht="12.75" hidden="false" customHeight="false" outlineLevel="0" collapsed="false">
      <c r="B5" s="1" t="s">
        <v>20</v>
      </c>
      <c r="D5" s="2" t="n">
        <v>1235</v>
      </c>
      <c r="E5" s="2" t="n">
        <v>1239</v>
      </c>
      <c r="F5" s="2" t="n">
        <v>1248</v>
      </c>
      <c r="G5" s="2" t="n">
        <v>1252</v>
      </c>
    </row>
    <row r="6" customFormat="false" ht="12.75" hidden="false" customHeight="false" outlineLevel="0" collapsed="false">
      <c r="B6" s="1" t="s">
        <v>21</v>
      </c>
      <c r="D6" s="2" t="n">
        <v>736</v>
      </c>
      <c r="E6" s="2" t="n">
        <v>735</v>
      </c>
      <c r="F6" s="2" t="n">
        <v>743</v>
      </c>
      <c r="G6" s="2" t="n">
        <v>755</v>
      </c>
    </row>
    <row r="7" customFormat="false" ht="12.75" hidden="false" customHeight="false" outlineLevel="0" collapsed="false">
      <c r="B7" s="1" t="s">
        <v>22</v>
      </c>
      <c r="D7" s="2" t="n">
        <v>1007</v>
      </c>
      <c r="E7" s="2" t="n">
        <v>1005</v>
      </c>
      <c r="F7" s="2" t="n">
        <v>1005</v>
      </c>
      <c r="G7" s="2" t="n">
        <v>1005</v>
      </c>
    </row>
    <row r="8" customFormat="false" ht="12.75" hidden="false" customHeight="false" outlineLevel="0" collapsed="false">
      <c r="B8" s="1" t="s">
        <v>23</v>
      </c>
      <c r="D8" s="2" t="n">
        <v>79</v>
      </c>
      <c r="E8" s="2" t="n">
        <v>80</v>
      </c>
      <c r="F8" s="2" t="n">
        <v>79</v>
      </c>
      <c r="G8" s="2" t="n">
        <v>84</v>
      </c>
    </row>
    <row r="9" customFormat="false" ht="12.75" hidden="false" customHeight="false" outlineLevel="0" collapsed="false">
      <c r="B9" s="1" t="s">
        <v>24</v>
      </c>
      <c r="D9" s="2" t="n">
        <v>130</v>
      </c>
      <c r="E9" s="2" t="n">
        <v>134</v>
      </c>
      <c r="F9" s="2" t="n">
        <v>131</v>
      </c>
      <c r="G9" s="2" t="n">
        <v>134</v>
      </c>
    </row>
    <row r="10" customFormat="false" ht="12.75" hidden="false" customHeight="false" outlineLevel="0" collapsed="false">
      <c r="B10" s="1" t="s">
        <v>25</v>
      </c>
      <c r="D10" s="2" t="n">
        <v>15046</v>
      </c>
      <c r="E10" s="2" t="n">
        <v>15076</v>
      </c>
      <c r="F10" s="2" t="n">
        <v>14531</v>
      </c>
      <c r="G10" s="2" t="n">
        <v>13949</v>
      </c>
    </row>
    <row r="11" customFormat="false" ht="12.75" hidden="false" customHeight="false" outlineLevel="0" collapsed="false">
      <c r="B11" s="1" t="s">
        <v>26</v>
      </c>
      <c r="D11" s="2" t="n">
        <v>15977</v>
      </c>
      <c r="E11" s="2" t="n">
        <v>16127</v>
      </c>
      <c r="F11" s="2" t="n">
        <v>16012</v>
      </c>
      <c r="G11" s="2" t="n">
        <v>15999</v>
      </c>
    </row>
    <row r="12" customFormat="false" ht="12.75" hidden="false" customHeight="false" outlineLevel="0" collapsed="false">
      <c r="B12" s="1" t="s">
        <v>27</v>
      </c>
      <c r="D12" s="2" t="n">
        <v>0.594</v>
      </c>
      <c r="E12" s="2" t="n">
        <v>0.594</v>
      </c>
      <c r="F12" s="2" t="n">
        <v>0.594</v>
      </c>
      <c r="G12" s="2" t="n">
        <v>0.594</v>
      </c>
    </row>
    <row r="13" customFormat="false" ht="12.75" hidden="false" customHeight="false" outlineLevel="0" collapsed="false">
      <c r="B13" s="1" t="s">
        <v>28</v>
      </c>
      <c r="D13" s="2" t="n">
        <v>0.909</v>
      </c>
      <c r="E13" s="2" t="n">
        <v>0.905</v>
      </c>
      <c r="F13" s="2" t="n">
        <v>0.896</v>
      </c>
      <c r="G13" s="2" t="n">
        <v>0.896</v>
      </c>
    </row>
    <row r="14" customFormat="false" ht="12.75" hidden="false" customHeight="false" outlineLevel="0" collapsed="false">
      <c r="B14" s="1" t="s">
        <v>29</v>
      </c>
      <c r="D14" s="2" t="n">
        <v>1.3</v>
      </c>
      <c r="E14" s="2" t="n">
        <v>1.3</v>
      </c>
      <c r="F14" s="2" t="n">
        <v>1.3</v>
      </c>
      <c r="G14" s="2" t="n">
        <v>1.3</v>
      </c>
    </row>
    <row r="15" customFormat="false" ht="12.75" hidden="false" customHeight="false" outlineLevel="0" collapsed="false">
      <c r="B15" s="1" t="s">
        <v>30</v>
      </c>
      <c r="D15" s="2" t="n">
        <v>26000</v>
      </c>
      <c r="E15" s="2" t="n">
        <v>24000</v>
      </c>
      <c r="F15" s="2" t="n">
        <v>26000</v>
      </c>
      <c r="G15" s="2" t="n">
        <v>24000</v>
      </c>
    </row>
    <row r="16" customFormat="false" ht="12.75" hidden="false" customHeight="false" outlineLevel="0" collapsed="false">
      <c r="B16" s="1" t="s">
        <v>31</v>
      </c>
      <c r="D16" s="2" t="n">
        <v>22217</v>
      </c>
      <c r="E16" s="2" t="n">
        <v>22342</v>
      </c>
      <c r="F16" s="2" t="n">
        <v>21690</v>
      </c>
      <c r="G16" s="2" t="n">
        <v>20895</v>
      </c>
    </row>
    <row r="17" customFormat="false" ht="12.75" hidden="false" customHeight="false" outlineLevel="0" collapsed="false">
      <c r="B17" s="1" t="s">
        <v>32</v>
      </c>
      <c r="D17" s="2" t="n">
        <v>80</v>
      </c>
      <c r="E17" s="2" t="n">
        <v>80</v>
      </c>
      <c r="F17" s="2" t="n">
        <v>80</v>
      </c>
      <c r="G17" s="2" t="n">
        <v>80</v>
      </c>
    </row>
    <row r="18" customFormat="false" ht="12.75" hidden="false" customHeight="false" outlineLevel="0" collapsed="false">
      <c r="B18" s="1"/>
    </row>
    <row r="19" customFormat="false" ht="12.75" hidden="false" customHeight="false" outlineLevel="0" collapsed="false">
      <c r="B19" s="1"/>
      <c r="D19" s="1" t="s">
        <v>33</v>
      </c>
    </row>
    <row r="20" customFormat="false" ht="12.75" hidden="false" customHeight="false" outlineLevel="0" collapsed="false">
      <c r="B20" s="1"/>
      <c r="D20" s="8" t="s">
        <v>5</v>
      </c>
      <c r="E20" s="8" t="s">
        <v>6</v>
      </c>
      <c r="F20" s="8" t="s">
        <v>7</v>
      </c>
      <c r="G20" s="8" t="s">
        <v>8</v>
      </c>
    </row>
    <row r="21" customFormat="false" ht="12.75" hidden="false" customHeight="false" outlineLevel="0" collapsed="false">
      <c r="B21" s="1" t="s">
        <v>20</v>
      </c>
      <c r="D21" s="2" t="n">
        <v>1285</v>
      </c>
      <c r="E21" s="2" t="n">
        <v>1290</v>
      </c>
      <c r="F21" s="2" t="n">
        <v>1299</v>
      </c>
      <c r="G21" s="2" t="n">
        <v>1303</v>
      </c>
    </row>
    <row r="22" customFormat="false" ht="12.75" hidden="false" customHeight="false" outlineLevel="0" collapsed="false">
      <c r="B22" s="1" t="s">
        <v>21</v>
      </c>
      <c r="D22" s="2" t="n">
        <v>731</v>
      </c>
      <c r="E22" s="2" t="n">
        <v>727</v>
      </c>
      <c r="F22" s="2" t="n">
        <v>741</v>
      </c>
      <c r="G22" s="2" t="n">
        <v>755</v>
      </c>
    </row>
    <row r="23" customFormat="false" ht="12.75" hidden="false" customHeight="false" outlineLevel="0" collapsed="false">
      <c r="B23" s="1" t="s">
        <v>22</v>
      </c>
      <c r="D23" s="2" t="n">
        <v>1007</v>
      </c>
      <c r="E23" s="2" t="n">
        <v>1005</v>
      </c>
      <c r="F23" s="2" t="n">
        <v>1005</v>
      </c>
      <c r="G23" s="2" t="n">
        <v>1005</v>
      </c>
    </row>
    <row r="24" customFormat="false" ht="12.75" hidden="false" customHeight="false" outlineLevel="0" collapsed="false">
      <c r="B24" s="1" t="s">
        <v>23</v>
      </c>
      <c r="D24" s="2" t="n">
        <v>49</v>
      </c>
      <c r="E24" s="2" t="n">
        <v>53</v>
      </c>
      <c r="F24" s="2" t="n">
        <v>50</v>
      </c>
      <c r="G24" s="2" t="n">
        <v>53</v>
      </c>
    </row>
    <row r="25" customFormat="false" ht="12.75" hidden="false" customHeight="false" outlineLevel="0" collapsed="false">
      <c r="B25" s="1" t="s">
        <v>24</v>
      </c>
      <c r="D25" s="2" t="n">
        <v>101</v>
      </c>
      <c r="E25" s="2" t="n">
        <v>105</v>
      </c>
      <c r="F25" s="2" t="n">
        <v>99</v>
      </c>
      <c r="G25" s="2" t="n">
        <v>100</v>
      </c>
    </row>
    <row r="26" customFormat="false" ht="12.75" hidden="false" customHeight="false" outlineLevel="0" collapsed="false">
      <c r="B26" s="1" t="s">
        <v>25</v>
      </c>
      <c r="D26" s="2" t="n">
        <v>14183</v>
      </c>
      <c r="E26" s="2" t="n">
        <v>14515</v>
      </c>
      <c r="F26" s="2" t="n">
        <v>13490</v>
      </c>
      <c r="G26" s="2" t="n">
        <v>12803</v>
      </c>
    </row>
    <row r="27" customFormat="false" ht="12.75" hidden="false" customHeight="false" outlineLevel="0" collapsed="false">
      <c r="B27" s="1" t="s">
        <v>26</v>
      </c>
      <c r="D27" s="2" t="n">
        <v>15445</v>
      </c>
      <c r="E27" s="2" t="n">
        <v>15764</v>
      </c>
      <c r="F27" s="2" t="n">
        <v>15382</v>
      </c>
      <c r="G27" s="2" t="n">
        <v>15275</v>
      </c>
    </row>
    <row r="28" customFormat="false" ht="12.75" hidden="false" customHeight="false" outlineLevel="0" collapsed="false">
      <c r="B28" s="1" t="s">
        <v>27</v>
      </c>
      <c r="D28" s="2" t="n">
        <v>0.594</v>
      </c>
      <c r="E28" s="2" t="n">
        <v>0.594</v>
      </c>
      <c r="F28" s="2" t="n">
        <v>0.594</v>
      </c>
      <c r="G28" s="2" t="n">
        <v>0.594</v>
      </c>
    </row>
    <row r="29" customFormat="false" ht="12.75" hidden="false" customHeight="false" outlineLevel="0" collapsed="false">
      <c r="B29" s="1" t="s">
        <v>28</v>
      </c>
      <c r="D29" s="2" t="n">
        <v>0.882</v>
      </c>
      <c r="E29" s="2" t="n">
        <v>0.886</v>
      </c>
      <c r="F29" s="2" t="n">
        <v>0.881</v>
      </c>
      <c r="G29" s="2" t="n">
        <v>0.882</v>
      </c>
    </row>
    <row r="30" customFormat="false" ht="12.75" hidden="false" customHeight="false" outlineLevel="0" collapsed="false">
      <c r="B30" s="1" t="s">
        <v>29</v>
      </c>
      <c r="D30" s="2" t="n">
        <v>1.3</v>
      </c>
      <c r="E30" s="2" t="n">
        <v>1.3</v>
      </c>
      <c r="F30" s="2" t="n">
        <v>1.3</v>
      </c>
      <c r="G30" s="2" t="n">
        <v>1.3</v>
      </c>
    </row>
    <row r="31" customFormat="false" ht="12.75" hidden="false" customHeight="false" outlineLevel="0" collapsed="false">
      <c r="B31" s="1" t="s">
        <v>30</v>
      </c>
      <c r="D31" s="2" t="n">
        <v>26000</v>
      </c>
      <c r="E31" s="2" t="n">
        <v>24000</v>
      </c>
      <c r="F31" s="2" t="n">
        <v>26000</v>
      </c>
      <c r="G31" s="2" t="n">
        <v>24000</v>
      </c>
    </row>
    <row r="32" customFormat="false" ht="12.75" hidden="false" customHeight="false" outlineLevel="0" collapsed="false">
      <c r="B32" s="1" t="s">
        <v>31</v>
      </c>
      <c r="D32" s="2" t="n">
        <v>21805</v>
      </c>
      <c r="E32" s="2" t="n">
        <v>22392</v>
      </c>
      <c r="F32" s="2" t="n">
        <v>20956</v>
      </c>
      <c r="G32" s="2" t="n">
        <v>19954</v>
      </c>
    </row>
    <row r="33" customFormat="false" ht="12.75" hidden="false" customHeight="false" outlineLevel="0" collapsed="false">
      <c r="B33" s="1" t="s">
        <v>32</v>
      </c>
      <c r="D33" s="2" t="n">
        <v>80</v>
      </c>
      <c r="E33" s="2" t="n">
        <v>80</v>
      </c>
      <c r="F33" s="2" t="n">
        <v>80</v>
      </c>
      <c r="G33" s="2" t="n">
        <v>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2001-02-09T18:02:32Z</dcterms:created>
  <dc:creator>BASANTE</dc:creator>
  <dc:description/>
  <dc:language>en-US</dc:language>
  <cp:lastModifiedBy>jcentill</cp:lastModifiedBy>
  <cp:lastPrinted>2001-02-09T20:03:40Z</cp:lastPrinted>
  <dcterms:modified xsi:type="dcterms:W3CDTF">2002-02-20T12:27:50Z</dcterms:modified>
  <cp:revision>0</cp:revision>
  <dc:subject/>
  <dc:title/>
</cp:coreProperties>
</file>