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<sst xmlns="http://schemas.openxmlformats.org/spreadsheetml/2006/main" count="34" uniqueCount="27">
  <si>
    <t xml:space="preserve">Assumption:</t>
  </si>
  <si>
    <t xml:space="preserve">Reduced Flow</t>
  </si>
  <si>
    <t xml:space="preserve">Based on Linepack</t>
  </si>
  <si>
    <t xml:space="preserve">Sta. #1</t>
  </si>
  <si>
    <t xml:space="preserve">75 MMcf/day</t>
  </si>
  <si>
    <t xml:space="preserve">(+- 25 MMcf/day)</t>
  </si>
  <si>
    <t xml:space="preserve">Sta. #2</t>
  </si>
  <si>
    <t xml:space="preserve">120 MMcf/day</t>
  </si>
  <si>
    <t xml:space="preserve">Sta. #3</t>
  </si>
  <si>
    <t xml:space="preserve">125 MMcf/day</t>
  </si>
  <si>
    <t xml:space="preserve">Sta. #4</t>
  </si>
  <si>
    <t xml:space="preserve">225 MMcf/day</t>
  </si>
  <si>
    <t xml:space="preserve">Note: If unit is down at Station #4 then a unit can be down at each of the Stations #1 through #3</t>
  </si>
  <si>
    <t xml:space="preserve">Daily</t>
  </si>
  <si>
    <t xml:space="preserve">Annual</t>
  </si>
  <si>
    <t xml:space="preserve">Volume</t>
  </si>
  <si>
    <t xml:space="preserve">Fuel</t>
  </si>
  <si>
    <t xml:space="preserve">Retainage</t>
  </si>
  <si>
    <t xml:space="preserve">Mainline (west)</t>
  </si>
  <si>
    <t xml:space="preserve">Mainline (90 Days)</t>
  </si>
  <si>
    <t xml:space="preserve">Lost Retainage</t>
  </si>
  <si>
    <t xml:space="preserve">HP</t>
  </si>
  <si>
    <t xml:space="preserve">Wgt Avg Com.</t>
  </si>
  <si>
    <t xml:space="preserve">Lost Commodity</t>
  </si>
  <si>
    <t xml:space="preserve">Lost Fuel Retainage (90 Days)</t>
  </si>
  <si>
    <t xml:space="preserve">Gas Price</t>
  </si>
  <si>
    <t xml:space="preserve">Total Lost Revenues (90 Days)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</si>
</sst>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%"/>
    <numFmt numFmtId="169" formatCode="_(\$* #,##0.00_);_(\$* \(#,##0.00\);_(\$* \-??_);_(@_)"/>
    <numFmt numFmtId="170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5:H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4.7"/>
    <col collapsed="false" customWidth="true" hidden="false" outlineLevel="0" max="4" min="4" style="0" width="12.85"/>
    <col collapsed="false" customWidth="true" hidden="false" outlineLevel="0" max="5" min="5" style="0" width="15.56"/>
    <col collapsed="false" customWidth="true" hidden="false" outlineLevel="0" max="6" min="6" style="0" width="14.99"/>
    <col collapsed="false" customWidth="true" hidden="false" outlineLevel="0" max="7" min="7" style="0" width="12.85"/>
    <col collapsed="false" customWidth="true" hidden="false" outlineLevel="0" max="8" min="8" style="0" width="14.85"/>
  </cols>
  <sheetData>
    <row r="5" customFormat="false" ht="12.75" hidden="false" customHeight="false" outlineLevel="0" collapsed="false">
      <c r="C5" s="0" t="s">
        <v>0</v>
      </c>
      <c r="E5" s="1" t="s">
        <v>1</v>
      </c>
      <c r="F5" s="0" t="s">
        <v>2</v>
      </c>
    </row>
    <row r="6" customFormat="false" ht="12.75" hidden="false" customHeight="false" outlineLevel="0" collapsed="false">
      <c r="D6" s="0" t="s">
        <v>3</v>
      </c>
      <c r="E6" s="0" t="s">
        <v>4</v>
      </c>
      <c r="F6" s="0" t="s">
        <v>5</v>
      </c>
    </row>
    <row r="7" customFormat="false" ht="12.75" hidden="false" customHeight="false" outlineLevel="0" collapsed="false">
      <c r="D7" s="0" t="s">
        <v>6</v>
      </c>
      <c r="E7" s="0" t="s">
        <v>7</v>
      </c>
      <c r="F7" s="0" t="s">
        <v>5</v>
      </c>
    </row>
    <row r="8" customFormat="false" ht="12.75" hidden="false" customHeight="false" outlineLevel="0" collapsed="false">
      <c r="D8" s="0" t="s">
        <v>8</v>
      </c>
      <c r="E8" s="0" t="s">
        <v>9</v>
      </c>
      <c r="F8" s="0" t="s">
        <v>5</v>
      </c>
    </row>
    <row r="9" customFormat="false" ht="12.75" hidden="false" customHeight="false" outlineLevel="0" collapsed="false">
      <c r="D9" s="0" t="s">
        <v>10</v>
      </c>
      <c r="E9" s="0" t="s">
        <v>11</v>
      </c>
      <c r="F9" s="0" t="s">
        <v>5</v>
      </c>
    </row>
    <row r="10" customFormat="false" ht="12.75" hidden="false" customHeight="false" outlineLevel="0" collapsed="false">
      <c r="D10" s="0" t="s">
        <v>12</v>
      </c>
    </row>
    <row r="13" customFormat="false" ht="12.75" hidden="false" customHeight="false" outlineLevel="0" collapsed="false">
      <c r="E13" s="2" t="s">
        <v>13</v>
      </c>
      <c r="F13" s="2" t="s">
        <v>14</v>
      </c>
      <c r="G13" s="2" t="s">
        <v>13</v>
      </c>
      <c r="H13" s="2" t="s">
        <v>14</v>
      </c>
    </row>
    <row r="14" customFormat="false" ht="12.75" hidden="false" customHeight="false" outlineLevel="0" collapsed="false">
      <c r="C14" s="0" t="s">
        <v>15</v>
      </c>
      <c r="E14" s="3" t="n">
        <v>1700000</v>
      </c>
      <c r="F14" s="3" t="n">
        <f aca="false">+E14*365</f>
        <v>620500000</v>
      </c>
    </row>
    <row r="15" customFormat="false" ht="12.75" hidden="false" customHeight="false" outlineLevel="0" collapsed="false">
      <c r="C15" s="0" t="s">
        <v>16</v>
      </c>
      <c r="D15" s="4" t="n">
        <v>0.0178823529411765</v>
      </c>
      <c r="E15" s="3" t="n">
        <f aca="false">+E14*D15</f>
        <v>30400</v>
      </c>
      <c r="F15" s="3" t="n">
        <f aca="false">+F14*1.7%</f>
        <v>10548500</v>
      </c>
    </row>
    <row r="16" customFormat="false" ht="12.75" hidden="false" customHeight="false" outlineLevel="0" collapsed="false">
      <c r="C16" s="0" t="s">
        <v>17</v>
      </c>
      <c r="D16" s="4" t="n">
        <v>0.0329411764705882</v>
      </c>
      <c r="E16" s="3" t="n">
        <f aca="false">+E14*D16</f>
        <v>56000</v>
      </c>
      <c r="F16" s="3" t="n">
        <f aca="false">+F14*3.3%</f>
        <v>20476500</v>
      </c>
    </row>
    <row r="19" customFormat="false" ht="12.75" hidden="false" customHeight="false" outlineLevel="0" collapsed="false">
      <c r="C19" s="0" t="s">
        <v>18</v>
      </c>
      <c r="E19" s="3" t="n">
        <v>965000</v>
      </c>
      <c r="F19" s="3" t="n">
        <f aca="false">+E19*365</f>
        <v>352225000</v>
      </c>
      <c r="G19" s="3" t="n">
        <v>1090000</v>
      </c>
      <c r="H19" s="3" t="n">
        <f aca="false">+G19*365</f>
        <v>397850000</v>
      </c>
    </row>
    <row r="20" customFormat="false" ht="12.75" hidden="false" customHeight="false" outlineLevel="0" collapsed="false">
      <c r="C20" s="0" t="s">
        <v>1</v>
      </c>
      <c r="E20" s="3" t="n">
        <f aca="false">+E19-E21</f>
        <v>125000</v>
      </c>
      <c r="F20" s="3" t="n">
        <f aca="false">+E20*90</f>
        <v>11250000</v>
      </c>
      <c r="G20" s="3" t="n">
        <v>250000</v>
      </c>
      <c r="H20" s="3" t="n">
        <f aca="false">+G20*90</f>
        <v>22500000</v>
      </c>
    </row>
    <row r="21" customFormat="false" ht="12.75" hidden="false" customHeight="false" outlineLevel="0" collapsed="false">
      <c r="C21" s="0" t="s">
        <v>19</v>
      </c>
      <c r="E21" s="3" t="n">
        <v>840000</v>
      </c>
      <c r="F21" s="3" t="n">
        <f aca="false">+F19-F20</f>
        <v>340975000</v>
      </c>
      <c r="G21" s="3" t="n">
        <f aca="false">+G19-G20</f>
        <v>840000</v>
      </c>
      <c r="H21" s="3" t="n">
        <f aca="false">+H19-H20</f>
        <v>375350000</v>
      </c>
    </row>
    <row r="22" customFormat="false" ht="12.75" hidden="false" customHeight="false" outlineLevel="0" collapsed="false">
      <c r="E22" s="3"/>
      <c r="F22" s="3"/>
      <c r="G22" s="3"/>
      <c r="H22" s="3"/>
    </row>
    <row r="23" customFormat="false" ht="12.75" hidden="false" customHeight="false" outlineLevel="0" collapsed="false">
      <c r="C23" s="0" t="s">
        <v>20</v>
      </c>
      <c r="E23" s="3" t="n">
        <f aca="false">+E20*0.05</f>
        <v>6250</v>
      </c>
      <c r="F23" s="3" t="n">
        <f aca="false">+F20*0.05</f>
        <v>562500</v>
      </c>
      <c r="G23" s="3" t="n">
        <f aca="false">+G20*0.05</f>
        <v>12500</v>
      </c>
      <c r="H23" s="3" t="n">
        <f aca="false">+H20*0.05</f>
        <v>1125000</v>
      </c>
    </row>
    <row r="24" customFormat="false" ht="12.75" hidden="false" customHeight="false" outlineLevel="0" collapsed="false">
      <c r="D24" s="1" t="s">
        <v>21</v>
      </c>
    </row>
    <row r="25" customFormat="false" ht="12.75" hidden="false" customHeight="false" outlineLevel="0" collapsed="false">
      <c r="C25" s="0" t="s">
        <v>16</v>
      </c>
      <c r="D25" s="0" t="n">
        <f aca="false">4000+4000+4500+4000</f>
        <v>16500</v>
      </c>
      <c r="E25" s="3" t="n">
        <f aca="false">((+D25*7000*24)/1000000)*0.88</f>
        <v>2439.36</v>
      </c>
      <c r="F25" s="3" t="n">
        <f aca="false">+E25*90</f>
        <v>219542.4</v>
      </c>
      <c r="G25" s="3" t="n">
        <f aca="false">(+D25*7000*24)/1000000</f>
        <v>2772</v>
      </c>
      <c r="H25" s="3" t="n">
        <f aca="false">+G25*90</f>
        <v>249480</v>
      </c>
    </row>
    <row r="27" customFormat="false" ht="12.75" hidden="false" customHeight="false" outlineLevel="0" collapsed="false">
      <c r="D27" s="0" t="s">
        <v>22</v>
      </c>
    </row>
    <row r="28" customFormat="false" ht="12.75" hidden="false" customHeight="false" outlineLevel="0" collapsed="false">
      <c r="C28" s="0" t="s">
        <v>23</v>
      </c>
      <c r="D28" s="5" t="n">
        <v>0.0206</v>
      </c>
      <c r="E28" s="6" t="n">
        <f aca="false">+E20*0.55*D28</f>
        <v>1416.25</v>
      </c>
      <c r="F28" s="6" t="n">
        <f aca="false">+E28*90</f>
        <v>127462.5</v>
      </c>
      <c r="G28" s="6" t="n">
        <f aca="false">+G20*0.55*D28</f>
        <v>2832.5</v>
      </c>
      <c r="H28" s="6" t="n">
        <f aca="false">+G28*90</f>
        <v>254925</v>
      </c>
    </row>
    <row r="30" customFormat="false" ht="12.75" hidden="false" customHeight="false" outlineLevel="0" collapsed="false">
      <c r="C30" s="0" t="s">
        <v>24</v>
      </c>
      <c r="E30" s="7" t="n">
        <f aca="false">+E23-E25</f>
        <v>3810.64</v>
      </c>
      <c r="F30" s="3" t="n">
        <f aca="false">+E30*90</f>
        <v>342957.6</v>
      </c>
      <c r="G30" s="7" t="n">
        <f aca="false">+G23-G25</f>
        <v>9728</v>
      </c>
      <c r="H30" s="3" t="n">
        <f aca="false">+G30*90</f>
        <v>875520</v>
      </c>
    </row>
    <row r="32" customFormat="false" ht="12.75" hidden="false" customHeight="false" outlineLevel="0" collapsed="false">
      <c r="C32" s="0" t="s">
        <v>25</v>
      </c>
      <c r="E32" s="8" t="n">
        <v>4.19</v>
      </c>
      <c r="F32" s="9" t="n">
        <f aca="false">+E32</f>
        <v>4.19</v>
      </c>
      <c r="G32" s="9" t="n">
        <f aca="false">+F32</f>
        <v>4.19</v>
      </c>
      <c r="H32" s="9" t="n">
        <f aca="false">+G32</f>
        <v>4.19</v>
      </c>
    </row>
    <row r="33" customFormat="false" ht="13.5" hidden="false" customHeight="false" outlineLevel="0" collapsed="false"/>
    <row r="34" customFormat="false" ht="13.5" hidden="false" customHeight="false" outlineLevel="0" collapsed="false">
      <c r="C34" s="10" t="s">
        <v>26</v>
      </c>
      <c r="D34" s="11"/>
      <c r="E34" s="12" t="n">
        <f aca="false">(+E32*E30)+E28</f>
        <v>17382.8316</v>
      </c>
      <c r="F34" s="12" t="n">
        <f aca="false">(+F32*F30)+F28</f>
        <v>1564454.844</v>
      </c>
      <c r="G34" s="12" t="n">
        <f aca="false">(+G32*G30)+G28</f>
        <v>43592.82</v>
      </c>
      <c r="H34" s="13" t="n">
        <f aca="false">(+H32*H30)+H28</f>
        <v>3923353.8</v>
      </c>
    </row>
    <row r="36" customFormat="false" ht="12.75" hidden="false" customHeight="false" outlineLevel="0" collapsed="false">
      <c r="E36" s="7"/>
    </row>
    <row r="37" customFormat="false" ht="12.75" hidden="false" customHeight="false" outlineLevel="0" collapsed="false">
      <c r="D37" s="4"/>
      <c r="E37" s="7"/>
    </row>
    <row r="38" customFormat="false" ht="12.75" hidden="false" customHeight="false" outlineLevel="0" collapsed="false">
      <c r="D38" s="4"/>
      <c r="E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2001-01-29T18:35:46Z</dcterms:created>
  <dc:creator>James Centilli</dc:creator>
  <dc:description/>
  <dc:language>en-US</dc:language>
  <cp:lastModifiedBy>James Centilli</cp:lastModifiedBy>
  <cp:lastPrinted>2001-01-30T15:07:22Z</cp:lastPrinted>
  <cp:revision>0</cp:revision>
  <dc:subject/>
  <dc:title/>
</cp:coreProperties>
</file>