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npv" sheetId="1" state="visible" r:id="rId3"/>
    <sheet name="WACC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<sst xmlns="http://schemas.openxmlformats.org/spreadsheetml/2006/main" count="64" uniqueCount="42">
  <si>
    <t xml:space="preserve">Water Business Analysis</t>
  </si>
  <si>
    <t xml:space="preserve">(Dollars in millions)</t>
  </si>
  <si>
    <t xml:space="preserve">Azurix</t>
  </si>
  <si>
    <t xml:space="preserve">UK</t>
  </si>
  <si>
    <t xml:space="preserve">US</t>
  </si>
  <si>
    <t xml:space="preserve">Original</t>
  </si>
  <si>
    <t xml:space="preserve">Large</t>
  </si>
  <si>
    <t xml:space="preserve">Medium</t>
  </si>
  <si>
    <t xml:space="preserve">Small</t>
  </si>
  <si>
    <t xml:space="preserve">Water</t>
  </si>
  <si>
    <t xml:space="preserve">Cancun</t>
  </si>
  <si>
    <t xml:space="preserve">Profile</t>
  </si>
  <si>
    <t xml:space="preserve">(a)</t>
  </si>
  <si>
    <t xml:space="preserve">(b)</t>
  </si>
  <si>
    <t xml:space="preserve">(c)</t>
  </si>
  <si>
    <t xml:space="preserve">(d)</t>
  </si>
  <si>
    <t xml:space="preserve">(e)</t>
  </si>
  <si>
    <t xml:space="preserve">Capital Invested in Typical Project</t>
  </si>
  <si>
    <t xml:space="preserve">Return on Asset</t>
  </si>
  <si>
    <t xml:space="preserve">Cost of Capital (WACC)</t>
  </si>
  <si>
    <t xml:space="preserve">Spread</t>
  </si>
  <si>
    <t xml:space="preserve">Annual Excess Return (post tax)</t>
  </si>
  <si>
    <t xml:space="preserve">Total Excess Return (post tax)</t>
  </si>
  <si>
    <t xml:space="preserve">Ratio of NPV to Capital Invested</t>
  </si>
  <si>
    <t xml:space="preserve">Calculations to Achieve Total NPV of:</t>
  </si>
  <si>
    <t xml:space="preserve">Number of Transactions over life of company</t>
  </si>
  <si>
    <t xml:space="preserve">Required Capital Investment</t>
  </si>
  <si>
    <t xml:space="preserve">Potential Debt/Equity Mix</t>
  </si>
  <si>
    <t xml:space="preserve">Required Equity Investment</t>
  </si>
  <si>
    <t xml:space="preserve">Original profile is similar to the large concession profile in the Azurix IPO model</t>
  </si>
  <si>
    <t xml:space="preserve">The large, medium and small profiles are typical water concession transactions similar to the Azurix IPO model, but conservatively scaled back</t>
  </si>
  <si>
    <t xml:space="preserve">UK water profile is an estimate based upon the current UK market and allowed returns</t>
  </si>
  <si>
    <t xml:space="preserve">US water profile is an estimate based upon typical regulated returns in the US market</t>
  </si>
  <si>
    <t xml:space="preserve">Azurix Cancun profile is based upon Azurix's actual experience and allowed returns</t>
  </si>
  <si>
    <t xml:space="preserve">Cost of</t>
  </si>
  <si>
    <t xml:space="preserve">Equity/</t>
  </si>
  <si>
    <t xml:space="preserve">Debt/</t>
  </si>
  <si>
    <t xml:space="preserve">Equity</t>
  </si>
  <si>
    <t xml:space="preserve">Cap</t>
  </si>
  <si>
    <t xml:space="preserve">Debt</t>
  </si>
  <si>
    <t xml:space="preserve">Tax Rate</t>
  </si>
  <si>
    <t xml:space="preserve">WACC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</si>
</sst>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_(* #,##0.00_);_(* \(#,##0.00\);_(* \-??_);_(@_)"/>
    <numFmt numFmtId="166" formatCode="_(* #,##0_);_(* \(#,##0\);_(* \-??_);_(@_)"/>
    <numFmt numFmtId="167" formatCode="0%"/>
    <numFmt numFmtId="168" formatCode="0.00%"/>
    <numFmt numFmtId="169" formatCode="0.0%"/>
    <numFmt numFmtId="170" formatCode="_(* #,##0.0_);_(* \(#,##0.0\);_(* \-??_);_(@_)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name val="Arial"/>
      <family val="2"/>
    </font>
    <font>
      <b val="true"/>
      <i val="true"/>
      <sz val="10"/>
      <name val="Arial"/>
      <family val="2"/>
    </font>
    <font>
      <b val="true"/>
      <sz val="10"/>
      <color rgb="FFFFFFFF"/>
      <name val="Arial"/>
      <family val="2"/>
    </font>
    <font>
      <b val="true"/>
      <sz val="10"/>
      <name val="Arial"/>
      <family val="2"/>
    </font>
    <font>
      <sz val="10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7" fontId="0" fillId="0" borderId="0" applyFont="true" applyBorder="false" applyAlignment="false" applyProtection="false"/>
  </cellStyleXfs>
  <cellXfs count="4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7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8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8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7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7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3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.28"/>
    <col collapsed="false" customWidth="true" hidden="false" outlineLevel="0" max="2" min="2" style="0" width="5.71"/>
    <col collapsed="false" customWidth="true" hidden="false" outlineLevel="0" max="3" min="3" style="0" width="22.99"/>
    <col collapsed="false" customWidth="true" hidden="false" outlineLevel="0" max="4" min="4" style="0" width="8.7"/>
    <col collapsed="false" customWidth="true" hidden="false" outlineLevel="0" max="8" min="5" style="0" width="11.7"/>
    <col collapsed="false" customWidth="true" hidden="false" outlineLevel="0" max="9" min="9" style="0" width="4.7"/>
    <col collapsed="false" customWidth="true" hidden="false" outlineLevel="0" max="12" min="10" style="0" width="11.7"/>
    <col collapsed="false" customWidth="true" hidden="false" outlineLevel="0" max="13" min="13" style="0" width="3.99"/>
  </cols>
  <sheetData>
    <row r="1" customFormat="false" ht="20.2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customFormat="false" ht="12.75" hidden="false" customHeight="fals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5" customFormat="false" ht="12.75" hidden="false" customHeight="false" outlineLevel="0" collapsed="false">
      <c r="E5" s="3" t="s">
        <v>2</v>
      </c>
      <c r="F5" s="3" t="s">
        <v>2</v>
      </c>
      <c r="G5" s="3" t="s">
        <v>2</v>
      </c>
      <c r="H5" s="3" t="s">
        <v>2</v>
      </c>
      <c r="I5" s="4"/>
      <c r="J5" s="3" t="s">
        <v>3</v>
      </c>
      <c r="K5" s="3" t="s">
        <v>4</v>
      </c>
      <c r="L5" s="3" t="s">
        <v>2</v>
      </c>
    </row>
    <row r="6" customFormat="false" ht="12.75" hidden="false" customHeight="false" outlineLevel="0" collapsed="false">
      <c r="E6" s="3" t="s">
        <v>5</v>
      </c>
      <c r="F6" s="3" t="s">
        <v>6</v>
      </c>
      <c r="G6" s="3" t="s">
        <v>7</v>
      </c>
      <c r="H6" s="3" t="s">
        <v>8</v>
      </c>
      <c r="I6" s="4"/>
      <c r="J6" s="3" t="s">
        <v>9</v>
      </c>
      <c r="K6" s="3" t="s">
        <v>9</v>
      </c>
      <c r="L6" s="3" t="s">
        <v>10</v>
      </c>
    </row>
    <row r="7" customFormat="false" ht="12.75" hidden="false" customHeight="false" outlineLevel="0" collapsed="false">
      <c r="E7" s="3" t="s">
        <v>11</v>
      </c>
      <c r="F7" s="3" t="s">
        <v>11</v>
      </c>
      <c r="G7" s="3" t="s">
        <v>11</v>
      </c>
      <c r="H7" s="3" t="s">
        <v>11</v>
      </c>
      <c r="I7" s="4"/>
      <c r="J7" s="3" t="s">
        <v>11</v>
      </c>
      <c r="K7" s="3" t="s">
        <v>11</v>
      </c>
      <c r="L7" s="3" t="s">
        <v>11</v>
      </c>
    </row>
    <row r="8" customFormat="false" ht="12.75" hidden="false" customHeight="false" outlineLevel="0" collapsed="false">
      <c r="E8" s="5" t="s">
        <v>12</v>
      </c>
      <c r="F8" s="5" t="s">
        <v>13</v>
      </c>
      <c r="G8" s="5" t="s">
        <v>13</v>
      </c>
      <c r="H8" s="5" t="s">
        <v>13</v>
      </c>
      <c r="I8" s="4"/>
      <c r="J8" s="5" t="s">
        <v>14</v>
      </c>
      <c r="K8" s="5" t="s">
        <v>15</v>
      </c>
      <c r="L8" s="5" t="s">
        <v>16</v>
      </c>
    </row>
    <row r="9" customFormat="false" ht="12.75" hidden="false" customHeight="false" outlineLevel="0" collapsed="false">
      <c r="E9" s="6"/>
      <c r="F9" s="6"/>
      <c r="G9" s="6"/>
      <c r="H9" s="6"/>
      <c r="J9" s="6"/>
      <c r="K9" s="6"/>
      <c r="L9" s="6"/>
    </row>
    <row r="10" customFormat="false" ht="12.75" hidden="false" customHeight="false" outlineLevel="0" collapsed="false">
      <c r="B10" s="7" t="s">
        <v>17</v>
      </c>
      <c r="C10" s="8"/>
      <c r="D10" s="8"/>
      <c r="E10" s="9" t="n">
        <v>1000</v>
      </c>
      <c r="F10" s="9" t="n">
        <v>1000</v>
      </c>
      <c r="G10" s="9" t="n">
        <v>200</v>
      </c>
      <c r="H10" s="9" t="n">
        <v>50</v>
      </c>
      <c r="I10" s="8"/>
      <c r="J10" s="9" t="n">
        <v>3000</v>
      </c>
      <c r="K10" s="9" t="n">
        <v>500</v>
      </c>
      <c r="L10" s="10" t="n">
        <v>75</v>
      </c>
    </row>
    <row r="11" customFormat="false" ht="12.75" hidden="false" customHeight="false" outlineLevel="0" collapsed="false">
      <c r="B11" s="11" t="s">
        <v>18</v>
      </c>
      <c r="C11" s="12"/>
      <c r="D11" s="12"/>
      <c r="E11" s="13" t="n">
        <v>0.14</v>
      </c>
      <c r="F11" s="13" t="n">
        <v>0.11</v>
      </c>
      <c r="G11" s="13" t="n">
        <v>0.12</v>
      </c>
      <c r="H11" s="13" t="n">
        <v>0.13</v>
      </c>
      <c r="I11" s="14"/>
      <c r="J11" s="13" t="n">
        <v>0.0475</v>
      </c>
      <c r="K11" s="13" t="n">
        <v>0.085</v>
      </c>
      <c r="L11" s="15" t="n">
        <v>0.16</v>
      </c>
    </row>
    <row r="12" customFormat="false" ht="12.75" hidden="false" customHeight="false" outlineLevel="0" collapsed="false">
      <c r="B12" s="11" t="s">
        <v>19</v>
      </c>
      <c r="C12" s="12"/>
      <c r="D12" s="12"/>
      <c r="E12" s="13" t="n">
        <v>0.07</v>
      </c>
      <c r="F12" s="13" t="n">
        <v>0.075</v>
      </c>
      <c r="G12" s="13" t="n">
        <v>0.08</v>
      </c>
      <c r="H12" s="13" t="n">
        <v>0.085</v>
      </c>
      <c r="I12" s="14"/>
      <c r="J12" s="13" t="n">
        <v>0.045</v>
      </c>
      <c r="K12" s="13" t="n">
        <v>0.075</v>
      </c>
      <c r="L12" s="15" t="n">
        <v>0.09</v>
      </c>
    </row>
    <row r="13" customFormat="false" ht="12.75" hidden="false" customHeight="false" outlineLevel="0" collapsed="false">
      <c r="B13" s="16" t="s">
        <v>20</v>
      </c>
      <c r="C13" s="17"/>
      <c r="D13" s="17"/>
      <c r="E13" s="18" t="n">
        <f aca="false">+E11-E12</f>
        <v>0.07</v>
      </c>
      <c r="F13" s="18" t="n">
        <f aca="false">+F11-F12</f>
        <v>0.035</v>
      </c>
      <c r="G13" s="18" t="n">
        <f aca="false">+G11-G12</f>
        <v>0.04</v>
      </c>
      <c r="H13" s="18" t="n">
        <f aca="false">+H11-H12</f>
        <v>0.045</v>
      </c>
      <c r="I13" s="19"/>
      <c r="J13" s="18" t="n">
        <f aca="false">+J11-J12</f>
        <v>0.0025</v>
      </c>
      <c r="K13" s="18" t="n">
        <f aca="false">+K11-K12</f>
        <v>0.01</v>
      </c>
      <c r="L13" s="20" t="n">
        <f aca="false">+L11-L12</f>
        <v>0.07</v>
      </c>
    </row>
    <row r="14" customFormat="false" ht="12.75" hidden="false" customHeight="false" outlineLevel="0" collapsed="false">
      <c r="B14" s="11"/>
      <c r="C14" s="12"/>
      <c r="D14" s="12"/>
      <c r="E14" s="13"/>
      <c r="F14" s="13"/>
      <c r="G14" s="13"/>
      <c r="H14" s="13"/>
      <c r="I14" s="14"/>
      <c r="J14" s="13"/>
      <c r="K14" s="13"/>
      <c r="L14" s="15"/>
    </row>
    <row r="15" customFormat="false" ht="12.75" hidden="false" customHeight="false" outlineLevel="0" collapsed="false">
      <c r="B15" s="11" t="s">
        <v>21</v>
      </c>
      <c r="C15" s="12"/>
      <c r="D15" s="12"/>
      <c r="E15" s="21" t="n">
        <f aca="false">+E13*E10*0.65</f>
        <v>45.5</v>
      </c>
      <c r="F15" s="21" t="n">
        <f aca="false">+F13*F10*0.65</f>
        <v>22.75</v>
      </c>
      <c r="G15" s="21" t="n">
        <f aca="false">+G13*G10*0.65</f>
        <v>5.2</v>
      </c>
      <c r="H15" s="21" t="n">
        <f aca="false">+H13*H10*0.65</f>
        <v>1.4625</v>
      </c>
      <c r="I15" s="12"/>
      <c r="J15" s="21" t="n">
        <f aca="false">+J13*J10*0.65</f>
        <v>4.875</v>
      </c>
      <c r="K15" s="21" t="n">
        <f aca="false">+K13*K10*0.65</f>
        <v>3.25</v>
      </c>
      <c r="L15" s="22" t="n">
        <f aca="false">+L13*L10*0.65</f>
        <v>3.4125</v>
      </c>
    </row>
    <row r="16" customFormat="false" ht="12.75" hidden="false" customHeight="false" outlineLevel="0" collapsed="false">
      <c r="B16" s="11" t="s">
        <v>22</v>
      </c>
      <c r="C16" s="12"/>
      <c r="D16" s="12"/>
      <c r="E16" s="21" t="n">
        <f aca="false">+E15/E12</f>
        <v>650</v>
      </c>
      <c r="F16" s="21" t="n">
        <f aca="false">+F15/F12</f>
        <v>303.333333333333</v>
      </c>
      <c r="G16" s="21" t="n">
        <f aca="false">+G15/G12</f>
        <v>65</v>
      </c>
      <c r="H16" s="21" t="n">
        <f aca="false">+H15/H12</f>
        <v>17.2058823529412</v>
      </c>
      <c r="I16" s="12"/>
      <c r="J16" s="21" t="n">
        <f aca="false">+J15/J12</f>
        <v>108.333333333333</v>
      </c>
      <c r="K16" s="21" t="n">
        <f aca="false">+K15/K12</f>
        <v>43.3333333333334</v>
      </c>
      <c r="L16" s="22" t="n">
        <f aca="false">+L15/L12</f>
        <v>37.9166666666667</v>
      </c>
    </row>
    <row r="17" customFormat="false" ht="12.75" hidden="false" customHeight="false" outlineLevel="0" collapsed="false">
      <c r="B17" s="23" t="s">
        <v>23</v>
      </c>
      <c r="C17" s="24"/>
      <c r="D17" s="24"/>
      <c r="E17" s="25" t="n">
        <f aca="false">+E16/E10</f>
        <v>0.65</v>
      </c>
      <c r="F17" s="25" t="n">
        <f aca="false">+F16/F10</f>
        <v>0.303333333333333</v>
      </c>
      <c r="G17" s="25" t="n">
        <f aca="false">+G16/G10</f>
        <v>0.325</v>
      </c>
      <c r="H17" s="25" t="n">
        <f aca="false">+H16/H10</f>
        <v>0.344117647058824</v>
      </c>
      <c r="I17" s="24"/>
      <c r="J17" s="25" t="n">
        <f aca="false">+J16/J10</f>
        <v>0.0361111111111112</v>
      </c>
      <c r="K17" s="25" t="n">
        <f aca="false">+K16/K10</f>
        <v>0.0866666666666668</v>
      </c>
      <c r="L17" s="26" t="n">
        <f aca="false">+L16/L10</f>
        <v>0.505555555555556</v>
      </c>
    </row>
    <row r="18" customFormat="false" ht="12.75" hidden="false" customHeight="false" outlineLevel="0" collapsed="false">
      <c r="E18" s="27"/>
      <c r="F18" s="27"/>
      <c r="G18" s="27"/>
      <c r="H18" s="27"/>
      <c r="J18" s="27"/>
      <c r="K18" s="27"/>
      <c r="L18" s="27"/>
    </row>
    <row r="19" customFormat="false" ht="12.75" hidden="false" customHeight="false" outlineLevel="0" collapsed="false">
      <c r="E19" s="27"/>
      <c r="F19" s="27"/>
      <c r="G19" s="27"/>
      <c r="H19" s="27"/>
      <c r="J19" s="27"/>
      <c r="K19" s="27"/>
      <c r="L19" s="27"/>
    </row>
    <row r="21" customFormat="false" ht="12.75" hidden="false" customHeight="false" outlineLevel="0" collapsed="false">
      <c r="B21" s="7" t="s">
        <v>24</v>
      </c>
      <c r="C21" s="8"/>
      <c r="D21" s="8"/>
      <c r="E21" s="28" t="n">
        <v>1000</v>
      </c>
      <c r="F21" s="28" t="n">
        <v>1000</v>
      </c>
      <c r="G21" s="28" t="n">
        <f aca="false">+E21</f>
        <v>1000</v>
      </c>
      <c r="H21" s="28" t="n">
        <f aca="false">+G21</f>
        <v>1000</v>
      </c>
      <c r="I21" s="29"/>
      <c r="J21" s="28" t="n">
        <v>1000</v>
      </c>
      <c r="K21" s="28" t="n">
        <f aca="false">+J21</f>
        <v>1000</v>
      </c>
      <c r="L21" s="30" t="n">
        <f aca="false">+K21</f>
        <v>1000</v>
      </c>
    </row>
    <row r="22" customFormat="false" ht="12.75" hidden="false" customHeight="false" outlineLevel="0" collapsed="false">
      <c r="B22" s="11"/>
      <c r="C22" s="12"/>
      <c r="D22" s="12"/>
      <c r="E22" s="21"/>
      <c r="F22" s="21"/>
      <c r="G22" s="21"/>
      <c r="H22" s="21"/>
      <c r="I22" s="12"/>
      <c r="J22" s="21"/>
      <c r="K22" s="21"/>
      <c r="L22" s="22"/>
    </row>
    <row r="23" customFormat="false" ht="12.75" hidden="false" customHeight="false" outlineLevel="0" collapsed="false">
      <c r="B23" s="11" t="s">
        <v>25</v>
      </c>
      <c r="C23" s="12"/>
      <c r="D23" s="12"/>
      <c r="E23" s="31" t="n">
        <f aca="false">+E21/E16</f>
        <v>1.53846153846154</v>
      </c>
      <c r="F23" s="31" t="n">
        <f aca="false">+F21/F16</f>
        <v>3.2967032967033</v>
      </c>
      <c r="G23" s="31" t="n">
        <f aca="false">+G21/G16</f>
        <v>15.3846153846154</v>
      </c>
      <c r="H23" s="31" t="n">
        <f aca="false">+H21/H16</f>
        <v>58.1196581196581</v>
      </c>
      <c r="I23" s="12"/>
      <c r="J23" s="31" t="n">
        <f aca="false">+J21/J16</f>
        <v>9.23076923076922</v>
      </c>
      <c r="K23" s="31" t="n">
        <f aca="false">+K21/K16</f>
        <v>23.0769230769231</v>
      </c>
      <c r="L23" s="32" t="n">
        <f aca="false">+L21/L16</f>
        <v>26.3736263736264</v>
      </c>
    </row>
    <row r="24" customFormat="false" ht="12.75" hidden="false" customHeight="false" outlineLevel="0" collapsed="false">
      <c r="B24" s="11" t="s">
        <v>26</v>
      </c>
      <c r="C24" s="12"/>
      <c r="D24" s="12"/>
      <c r="E24" s="33" t="n">
        <f aca="false">+E23*E10</f>
        <v>1538.46153846154</v>
      </c>
      <c r="F24" s="33" t="n">
        <f aca="false">+F23*F10</f>
        <v>3296.7032967033</v>
      </c>
      <c r="G24" s="33" t="n">
        <f aca="false">+G23*G10</f>
        <v>3076.92307692308</v>
      </c>
      <c r="H24" s="33" t="n">
        <f aca="false">+H23*H10</f>
        <v>2905.98290598291</v>
      </c>
      <c r="I24" s="17"/>
      <c r="J24" s="33" t="n">
        <f aca="false">+J23*J10</f>
        <v>27692.3076923077</v>
      </c>
      <c r="K24" s="33" t="n">
        <f aca="false">+K23*K10</f>
        <v>11538.4615384615</v>
      </c>
      <c r="L24" s="34" t="n">
        <f aca="false">+L23*L10</f>
        <v>1978.02197802198</v>
      </c>
    </row>
    <row r="25" customFormat="false" ht="12.75" hidden="false" customHeight="false" outlineLevel="0" collapsed="false">
      <c r="B25" s="11" t="s">
        <v>27</v>
      </c>
      <c r="C25" s="12"/>
      <c r="D25" s="12"/>
      <c r="E25" s="35" t="n">
        <v>0.55</v>
      </c>
      <c r="F25" s="35" t="n">
        <v>0.55</v>
      </c>
      <c r="G25" s="35" t="n">
        <v>0.5</v>
      </c>
      <c r="H25" s="35" t="n">
        <v>0.4</v>
      </c>
      <c r="I25" s="12"/>
      <c r="J25" s="35" t="n">
        <v>0.55</v>
      </c>
      <c r="K25" s="35" t="n">
        <v>0.55</v>
      </c>
      <c r="L25" s="36" t="n">
        <v>0.4</v>
      </c>
    </row>
    <row r="26" customFormat="false" ht="12.75" hidden="false" customHeight="false" outlineLevel="0" collapsed="false">
      <c r="B26" s="23" t="s">
        <v>28</v>
      </c>
      <c r="C26" s="24"/>
      <c r="D26" s="24"/>
      <c r="E26" s="37" t="n">
        <f aca="false">+E24*(1-E25)</f>
        <v>692.307692307692</v>
      </c>
      <c r="F26" s="37" t="n">
        <f aca="false">+F24*(1-F25)</f>
        <v>1483.51648351648</v>
      </c>
      <c r="G26" s="37" t="n">
        <f aca="false">+G24*(1-G25)</f>
        <v>1538.46153846154</v>
      </c>
      <c r="H26" s="37" t="n">
        <f aca="false">+H24*(1-H25)</f>
        <v>1743.58974358974</v>
      </c>
      <c r="I26" s="38"/>
      <c r="J26" s="37" t="n">
        <f aca="false">+J24*(1-J25)</f>
        <v>12461.5384615384</v>
      </c>
      <c r="K26" s="37" t="n">
        <f aca="false">+K24*(1-K25)</f>
        <v>5192.30769230769</v>
      </c>
      <c r="L26" s="39" t="n">
        <f aca="false">+L24*(1-L25)</f>
        <v>1186.81318681319</v>
      </c>
    </row>
    <row r="31" customFormat="false" ht="12.75" hidden="false" customHeight="false" outlineLevel="0" collapsed="false">
      <c r="B31" s="40" t="s">
        <v>12</v>
      </c>
      <c r="C31" s="41" t="s">
        <v>29</v>
      </c>
    </row>
    <row r="32" customFormat="false" ht="12.75" hidden="false" customHeight="false" outlineLevel="0" collapsed="false">
      <c r="B32" s="40" t="s">
        <v>13</v>
      </c>
      <c r="C32" s="41" t="s">
        <v>30</v>
      </c>
    </row>
    <row r="33" customFormat="false" ht="12.75" hidden="false" customHeight="false" outlineLevel="0" collapsed="false">
      <c r="B33" s="40" t="s">
        <v>14</v>
      </c>
      <c r="C33" s="41" t="s">
        <v>31</v>
      </c>
    </row>
    <row r="34" customFormat="false" ht="12.75" hidden="false" customHeight="false" outlineLevel="0" collapsed="false">
      <c r="B34" s="40" t="s">
        <v>15</v>
      </c>
      <c r="C34" s="41" t="s">
        <v>32</v>
      </c>
    </row>
    <row r="35" customFormat="false" ht="12.75" hidden="false" customHeight="false" outlineLevel="0" collapsed="false">
      <c r="B35" s="40" t="s">
        <v>16</v>
      </c>
      <c r="C35" s="41" t="s">
        <v>33</v>
      </c>
    </row>
  </sheetData>
  <mergeCells count="2">
    <mergeCell ref="A1:M1"/>
    <mergeCell ref="A2:M2"/>
  </mergeCells>
  <printOptions headings="false" gridLines="false" gridLinesSet="true" horizontalCentered="false" verticalCentered="false"/>
  <pageMargins left="0.379861111111111" right="0.5" top="0.729861111111111" bottom="0.89027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1:L1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8" activeCellId="0" sqref="D18"/>
    </sheetView>
  </sheetViews>
  <sheetFormatPr defaultColWidth="9.0546875" defaultRowHeight="12.75" customHeight="true" zeroHeight="false" outlineLevelRow="0" outlineLevelCol="0"/>
  <sheetData>
    <row r="11" customFormat="false" ht="12.75" hidden="false" customHeight="false" outlineLevel="0" collapsed="false">
      <c r="D11" s="0" t="s">
        <v>34</v>
      </c>
      <c r="E11" s="0" t="s">
        <v>35</v>
      </c>
      <c r="F11" s="0" t="s">
        <v>34</v>
      </c>
      <c r="G11" s="0" t="s">
        <v>36</v>
      </c>
    </row>
    <row r="12" customFormat="false" ht="12.75" hidden="false" customHeight="false" outlineLevel="0" collapsed="false">
      <c r="D12" s="0" t="s">
        <v>37</v>
      </c>
      <c r="E12" s="0" t="s">
        <v>38</v>
      </c>
      <c r="F12" s="0" t="s">
        <v>39</v>
      </c>
      <c r="G12" s="0" t="s">
        <v>38</v>
      </c>
      <c r="H12" s="0" t="s">
        <v>40</v>
      </c>
      <c r="I12" s="0" t="s">
        <v>41</v>
      </c>
    </row>
    <row r="14" customFormat="false" ht="12.75" hidden="false" customHeight="false" outlineLevel="0" collapsed="false">
      <c r="B14" s="0" t="s">
        <v>3</v>
      </c>
      <c r="D14" s="27" t="n">
        <v>0.06</v>
      </c>
      <c r="E14" s="35" t="n">
        <f aca="false">1-G14</f>
        <v>0.45</v>
      </c>
      <c r="F14" s="13" t="n">
        <v>0.055</v>
      </c>
      <c r="G14" s="35" t="n">
        <v>0.55</v>
      </c>
      <c r="H14" s="35" t="n">
        <v>0.3</v>
      </c>
      <c r="I14" s="13" t="n">
        <f aca="false">+D14*E14+F14*G14*(1-H14)</f>
        <v>0.048175</v>
      </c>
      <c r="K14" s="13"/>
      <c r="L14" s="13"/>
    </row>
    <row r="16" customFormat="false" ht="12.75" hidden="false" customHeight="false" outlineLevel="0" collapsed="false">
      <c r="B16" s="0" t="s">
        <v>10</v>
      </c>
      <c r="D16" s="27" t="n">
        <v>0.24</v>
      </c>
      <c r="E16" s="35" t="n">
        <f aca="false">1-G16</f>
        <v>0.5</v>
      </c>
      <c r="F16" s="13" t="n">
        <v>0.13</v>
      </c>
      <c r="G16" s="35" t="n">
        <v>0.5</v>
      </c>
      <c r="H16" s="35" t="n">
        <v>0.3</v>
      </c>
      <c r="I16" s="13" t="n">
        <f aca="false">+D16*E16+F16*G16*(1-H16)</f>
        <v>0.1655</v>
      </c>
    </row>
    <row r="17" customFormat="false" ht="12.75" hidden="false" customHeight="false" outlineLevel="0" collapsed="false">
      <c r="D17" s="27" t="n">
        <v>0.14</v>
      </c>
      <c r="E17" s="35" t="n">
        <f aca="false">1-G17</f>
        <v>0.5</v>
      </c>
      <c r="F17" s="13" t="n">
        <v>0.06</v>
      </c>
      <c r="G17" s="35" t="n">
        <v>0.5</v>
      </c>
      <c r="H17" s="35" t="n">
        <v>0.3</v>
      </c>
      <c r="I17" s="13" t="n">
        <f aca="false">+D17*E17+F17*G17*(1-H17)</f>
        <v>0.091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2001-09-28T20:12:44Z</dcterms:created>
  <dc:creator>Michael Anderson</dc:creator>
  <dc:description/>
  <dc:language>en-US</dc:language>
  <cp:lastModifiedBy>Michael Anderson</cp:lastModifiedBy>
  <cp:lastPrinted>2001-09-28T21:55:21Z</cp:lastPrinted>
  <dcterms:modified xsi:type="dcterms:W3CDTF">2001-09-28T21:55:23Z</dcterms:modified>
  <cp:revision>0</cp:revision>
  <dc:subject/>
  <dc:title/>
</cp:coreProperties>
</file>