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22.xml" ContentType="application/vnd.ms-excel.controlproperties+xml"/>
  <Override PartName="/xl/ctrlProps/ctrlProps19.xml" ContentType="application/vnd.ms-excel.controlproperties+xml"/>
  <Override PartName="/xl/ctrlProps/ctrlProps17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12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8.xml" ContentType="application/vnd.openxmlformats-officedocument.drawing+xml"/>
  <Override PartName="/xl/drawings/vmlDrawing2.vml" ContentType="application/vnd.openxmlformats-officedocument.vmlDrawing"/>
  <Override PartName="/xl/drawings/drawing14.xml" ContentType="application/vnd.openxmlformats-officedocument.drawing+xml"/>
  <Override PartName="/xl/drawings/drawing21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Page" sheetId="1" state="visible" r:id="rId3"/>
    <sheet name="Input" sheetId="2" state="visible" r:id="rId4"/>
    <sheet name="Input2" sheetId="3" state="visible" r:id="rId5"/>
    <sheet name="MainData" sheetId="4" state="visible" r:id="rId6"/>
    <sheet name="Database" sheetId="5" state="visible" r:id="rId7"/>
    <sheet name="Database2" sheetId="6" state="visible" r:id="rId8"/>
    <sheet name="Lookup" sheetId="7" state="visible" r:id="rId9"/>
    <sheet name="CURVES" sheetId="8" state="visible" r:id="rId10"/>
    <sheet name="Module1" sheetId="9" state="hidden" r:id="rId11"/>
    <sheet name="Fetching Macros" sheetId="10" state="hidden" r:id="rId12"/>
  </sheets>
  <definedNames>
    <definedName function="false" hidden="false" localSheetId="0" name="_xlnm.Print_Area" vbProcedure="false">MainPage!$A$1:$K$40</definedName>
    <definedName function="false" hidden="false" name="Box1" vbProcedure="false">CURVES!$B$14:$C$400</definedName>
    <definedName function="false" hidden="false" name="Box10" vbProcedure="false">CURVES!$T$14:$U$400</definedName>
    <definedName function="false" hidden="false" name="Box11" vbProcedure="false">CURVES!$V$14:$W$400</definedName>
    <definedName function="false" hidden="false" name="Box12" vbProcedure="false">CURVES!$X$14:$Y$400</definedName>
    <definedName function="false" hidden="false" name="Box13" vbProcedure="false">CURVES!$Z$14:$AA$400</definedName>
    <definedName function="false" hidden="false" name="Box14" vbProcedure="false">CURVES!$AB$14:$AC$400</definedName>
    <definedName function="false" hidden="false" name="Box15" vbProcedure="false">CURVES!$AD$14:$AE$400</definedName>
    <definedName function="false" hidden="false" name="Box16" vbProcedure="false">CURVES!$AF$14:$AG$400</definedName>
    <definedName function="false" hidden="false" name="Box17" vbProcedure="false">CURVES!$AH$14:$AI$400</definedName>
    <definedName function="false" hidden="false" name="Box18" vbProcedure="false">CURVES!$AJ$14:$AK$400</definedName>
    <definedName function="false" hidden="false" name="Box19" vbProcedure="false">CURVES!$AL$14:$AM$400</definedName>
    <definedName function="false" hidden="false" name="Box2" vbProcedure="false">CURVES!$D$14:$E$400</definedName>
    <definedName function="false" hidden="false" name="Box20" vbProcedure="false">CURVES!$AN$14:$AO$400</definedName>
    <definedName function="false" hidden="false" name="Box21" vbProcedure="false">CURVES!$AP$14:$AQ$400</definedName>
    <definedName function="false" hidden="false" name="Box22" vbProcedure="false">CURVES!$AR$14:$AS$400</definedName>
    <definedName function="false" hidden="false" name="Box23" vbProcedure="false">CURVES!$AT$14:$AU$400</definedName>
    <definedName function="false" hidden="false" name="Box24" vbProcedure="false">CURVES!$AV$14:$AW$400</definedName>
    <definedName function="false" hidden="false" name="Box3" vbProcedure="false">CURVES!$F$14:$G$400</definedName>
    <definedName function="false" hidden="false" name="Box4" vbProcedure="false">CURVES!$H$14:$I$400</definedName>
    <definedName function="false" hidden="false" name="Box5" vbProcedure="false">CURVES!$J$14:$K$400</definedName>
    <definedName function="false" hidden="false" name="Box6" vbProcedure="false">CURVES!$L$14:$M$400</definedName>
    <definedName function="false" hidden="false" name="Box7" vbProcedure="false">CURVES!$N$14:$O$400</definedName>
    <definedName function="false" hidden="false" name="Box8" vbProcedure="false">CURVES!$P$14:$Q$400</definedName>
    <definedName function="false" hidden="false" name="Box9" vbProcedure="false">CURVES!$R$14:$S$400</definedName>
    <definedName function="false" hidden="false" name="CheckGD" vbProcedure="false">Input!$O$3</definedName>
    <definedName function="false" hidden="false" name="CheckGD1" vbProcedure="false">Database!$R$1</definedName>
    <definedName function="false" hidden="false" name="CheckNum1a" vbProcedure="false">Input2!$AH$3:$BL$3</definedName>
    <definedName function="false" hidden="false" name="CheckNums" vbProcedure="false">Input!$C$13:$C$15</definedName>
    <definedName function="false" hidden="false" name="CheckNums1" vbProcedure="false">Database!$S$3:$U$3</definedName>
    <definedName function="false" hidden="false" name="CheckNums2" vbProcedure="false">Database2!$BF$2:$CJ$2</definedName>
    <definedName function="false" hidden="false" name="CheckNums2a" vbProcedure="false">Input2!$AH$3:$BL$3</definedName>
    <definedName function="false" hidden="false" name="ClearCheck" vbProcedure="false">Input2!$AA$6</definedName>
    <definedName function="false" hidden="false" name="ClearPath" vbProcedure="false">Input2!$AI$3:$BL$3</definedName>
    <definedName function="false" hidden="false" name="Criteria1" vbProcedure="false">Input!$L$4:$N$5</definedName>
    <definedName function="false" hidden="false" name="Criteria1a" vbProcedure="false">Input2!$AD$4:$AG$5</definedName>
    <definedName function="false" hidden="false" name="Criteria3" vbProcedure="false">MainPage!$AB$4:$AC$5</definedName>
    <definedName function="false" hidden="false" name="Criteria3a" vbProcedure="false">MainPage!$AB$4:$AB$5</definedName>
    <definedName function="false" hidden="false" name="Criteria3b" vbProcedure="false">MainPage!$AC$4:$AC$5</definedName>
    <definedName function="false" hidden="false" name="Criteria8a" vbProcedure="false">MainData!$A$3:$A$4</definedName>
    <definedName function="false" hidden="false" name="Criteria8b" vbProcedure="false">MainData!$BD$3:$BD$4</definedName>
    <definedName function="false" hidden="false" name="Curve1" vbProcedure="false">CURVES!$C:$C,CURVES!$E:$E,CURVES!$G:$G,CURVES!$I:$I,CURVES!$K:$K,CURVES!$M:$M,CURVES!$O:$O,CURVES!$Q:$Q,CURVES!$S:$S,CURVES!$U:$U</definedName>
    <definedName function="false" hidden="false" name="Curve2" vbProcedure="false">CURVES!$W:$W,CURVES!$Y:$Y,CURVES!$AA:$AA,CURVES!$AC:$AC,CURVES!$AE:$AE,CURVES!$AG:$AG,CURVES!$AI:$AI,CURVES!$AK:$AK,CURVES!$AM:$AM,CURVES!$AO:$AO</definedName>
    <definedName function="false" hidden="false" name="Curve3" vbProcedure="false">CURVES!$AQ:$AQ,CURVES!$AS:$AS,CURVES!$AU:$AU,CURVES!$AW:$AW,CURVES!$AY:$AY,CURVES!$BA:$BA,CURVES!$BC:$BC,CURVES!$BE:$BE,CURVES!$BG:$BG,CURVES!$BI:$BI,CURVES!$BK:$BK,CURVES!$BM:$BM,CURVES!$BO:$BO,CURVES!$BQ:$BQ,CURVES!$BS:$BS,CURVES!$BU:$BU,CURVES!$BW:$BW,CURVES!$BY:$BY</definedName>
    <definedName function="false" hidden="false" name="Databasea" vbProcedure="false">Database2!$A$3:$AU$400</definedName>
    <definedName function="false" hidden="false" name="DatabaseMain" vbProcedure="false">Database2!$A$3:$AJ$398</definedName>
    <definedName function="false" hidden="false" name="DataStart" vbProcedure="false">Database!$A$3</definedName>
    <definedName function="false" hidden="false" name="DataStart1" vbProcedure="false">Database2!$A$3</definedName>
    <definedName function="false" hidden="false" name="Date0" vbProcedure="false">CURVES!$4:$4</definedName>
    <definedName function="false" hidden="false" name="Date1" vbProcedure="false">CURVES!$B:$B,CURVES!$D:$D,CURVES!$F:$F,CURVES!$H:$H,CURVES!$J:$J,CURVES!$L:$L,CURVES!$N:$N,CURVES!$P:$P,CURVES!$R:$R,CURVES!$T:$T</definedName>
    <definedName function="false" hidden="false" name="Date2" vbProcedure="false">CURVES!$V:$V,CURVES!$X:$X,CURVES!$Z:$Z,CURVES!$AB:$AB,CURVES!$AD:$AD,CURVES!$AF:$AF,CURVES!$AH:$AH,CURVES!$AJ:$AJ,CURVES!$AL:$AL,CURVES!$AN:$AN</definedName>
    <definedName function="false" hidden="false" name="Date3" vbProcedure="false">CURVES!$AP:$AP,CURVES!$AR:$AR,CURVES!$AT:$AT,CURVES!$AV:$AV,CURVES!$AX:$AX,CURVES!$AZ:$AZ,CURVES!$BB:$BB,CURVES!$BD:$BD,CURVES!$BF:$BF,CURVES!$BH:$BH,CURVES!$BJ:$BJ,CURVES!$BL:$BL,CURVES!$BN:$BN,CURVES!$BP:$BP,CURVES!$BR:$BR,CURVES!$BT:$BT,CURVES!$BV:$BV,CURVES!$BX:$BX,CURVES!$BZ:$BZ</definedName>
    <definedName function="false" hidden="false" name="Excel_BuiltIn_Database" vbProcedure="false">Database!$A$3:$K$400</definedName>
    <definedName function="false" hidden="false" name="Filter1" vbProcedure="false">Database!$N$2</definedName>
    <definedName function="false" hidden="false" name="Filter1a" vbProcedure="false">Database2!$BA$3</definedName>
    <definedName function="false" hidden="false" name="Filter2" vbProcedure="false">Database!$N$3</definedName>
    <definedName function="false" hidden="false" name="Filter2a" vbProcedure="false">Database2!$BA$4</definedName>
    <definedName function="false" hidden="false" name="Filter3" vbProcedure="false">Database!$N$2:$X$3</definedName>
    <definedName function="false" hidden="false" name="Filter3a" vbProcedure="false">Database2!$BA$3:$CU$4</definedName>
    <definedName function="false" hidden="false" name="Filter4" vbProcedure="false">MainPage!$AJ$5:$BS$400</definedName>
    <definedName function="false" hidden="false" name="Filter4a" vbProcedure="false">MainPage!$AJ$4</definedName>
    <definedName function="false" hidden="false" name="Filter4b" vbProcedure="false">MainPage!$AJ$4:$BS$400</definedName>
    <definedName function="false" hidden="false" name="Filter5" vbProcedure="false">MainPage!$BZ$5:$DI$400</definedName>
    <definedName function="false" hidden="false" name="Filter5a" vbProcedure="false">MainPage!$BZ$4</definedName>
    <definedName function="false" hidden="false" name="Filter5b" vbProcedure="false">MainPage!$BZ$4:$DI$400</definedName>
    <definedName function="false" hidden="false" name="Filter6a" vbProcedure="false">MainPage!$AJ$5:$BT$400</definedName>
    <definedName function="false" hidden="false" name="Filter6b" vbProcedure="false">MainPage!$BZ$5:$DJ$400</definedName>
    <definedName function="false" hidden="false" name="Filter7a" vbProcedure="false">MainPage!$DN$5</definedName>
    <definedName function="false" hidden="false" name="Filter7b" vbProcedure="false">MainPage!$DN$401</definedName>
    <definedName function="false" hidden="false" name="Filter7c" vbProcedure="false">MainPage!$DN$4:$EX$796</definedName>
    <definedName function="false" hidden="false" name="Filter8a" vbProcedure="false">MainData!$C$3:$AM$400</definedName>
    <definedName function="false" hidden="false" name="Filter8b" vbProcedure="false">MainData!$BF$3:$CP$400</definedName>
    <definedName function="false" hidden="false" name="FilterNext" vbProcedure="false">MainPage!$AI$4</definedName>
    <definedName function="false" hidden="false" name="GasDaily" vbProcedure="false">Lookup!$B$6:$B$29</definedName>
    <definedName function="false" hidden="false" name="GasDaily2" vbProcedure="false">Lookup!$A$6:$F$29</definedName>
    <definedName function="false" hidden="false" name="GasDaily3" vbProcedure="false">Lookup!$B$6:$F$29</definedName>
    <definedName function="false" hidden="false" name="GD" vbProcedure="false">CURVES!$B$8:$AW$41</definedName>
    <definedName function="false" hidden="false" name="Item1" vbProcedure="false">Lookup!$B$2</definedName>
    <definedName function="false" hidden="false" name="Location" vbProcedure="false">Lookup!$I$6:$I$50</definedName>
    <definedName function="false" hidden="false" name="Location2" vbProcedure="false">Lookup!$H$6:$I$50</definedName>
    <definedName function="false" hidden="false" name="Location3" vbProcedure="false">Lookup!$I$6:$I$51</definedName>
    <definedName function="false" hidden="false" name="Location3a" vbProcedure="false">Lookup!$H$6:$I$51</definedName>
    <definedName function="false" hidden="false" name="LocCost" vbProcedure="false">Lookup!$Q$6:$R$300</definedName>
    <definedName function="false" hidden="false" name="Name1" vbProcedure="false">Input2!$AA$3</definedName>
    <definedName function="false" hidden="false" name="Name1a" vbProcedure="false">Input2!$AB$3</definedName>
    <definedName function="false" hidden="false" name="Name2" vbProcedure="false">Input2!$AA$4</definedName>
    <definedName function="false" hidden="false" name="Name2a" vbProcedure="false">Input2!$AB$4</definedName>
    <definedName function="false" hidden="false" name="NameCheck" vbProcedure="false">Database2!$F$4:$F$394</definedName>
    <definedName function="false" hidden="false" name="Number1" vbProcedure="false">CURVES!$8:$8</definedName>
    <definedName function="false" hidden="false" name="PageWidth" vbProcedure="false">MainPage!$A$7:$K$7</definedName>
    <definedName function="false" hidden="false" name="PageWidth1" vbProcedure="false">Input!$A$4:$J$4</definedName>
    <definedName function="false" hidden="false" name="PageWidth2" vbProcedure="false">Input2!$A$8:$N$8</definedName>
    <definedName function="false" hidden="false" name="Path" vbProcedure="false">Lookup!$K$25:$K$34</definedName>
    <definedName function="false" hidden="false" name="PathCheck1" vbProcedure="false">Input2!$J$5</definedName>
    <definedName function="false" hidden="false" name="PathCheck2" vbProcedure="false">Input2!$AH$3</definedName>
    <definedName function="false" hidden="false" name="Record1" vbProcedure="false">Input!$L$5:$R$5</definedName>
    <definedName function="false" hidden="false" name="Record1a" vbProcedure="false">Input2!$AD$5:$BL$5</definedName>
    <definedName function="false" hidden="false" name="Refresh" vbProcedure="false">MainPage!$AB$20</definedName>
    <definedName function="false" hidden="false" name="Start" vbProcedure="false">Input!$A$1</definedName>
    <definedName function="false" hidden="false" name="Start1" vbProcedure="false">Input2!$A$1</definedName>
    <definedName function="false" hidden="false" name="Start2" vbProcedure="false">MainPage!$A$1</definedName>
    <definedName function="false" hidden="false" name="Start3" vbProcedure="false">MainPage!$D$5</definedName>
    <definedName function="false" hidden="false" name="Stop_Date" vbProcedure="false">Lookup!$T$6</definedName>
    <definedName function="false" hidden="false" name="Stop_Date_Value" vbProcedure="false">Lookup!$T$7</definedName>
    <definedName function="false" hidden="false" name="Transport" vbProcedure="false">Lookup!$L$6:$L$21</definedName>
    <definedName function="false" hidden="false" name="Transport1" vbProcedure="false">Lookup!$N$6:$N$8</definedName>
    <definedName function="false" hidden="false" name="Transport1a" vbProcedure="false">Lookup!$M$6:$N$8</definedName>
    <definedName function="false" hidden="false" name="Transport2" vbProcedure="false">Lookup!$K$6:$L$21</definedName>
    <definedName function="false" hidden="false" localSheetId="0" name="Excel_BuiltIn_Criteria" vbProcedure="false">MainPage!$AC$4:$AC$5</definedName>
    <definedName function="false" hidden="false" localSheetId="0" name="Excel_BuiltIn_Extract" vbProcedure="false">MainPage!$BZ$4:$DI$400</definedName>
    <definedName function="false" hidden="false" localSheetId="0" name="Excel_BuiltIn__FilterDatabase" vbProcedure="false">MainPage!$DN$4:$EX$796</definedName>
    <definedName function="false" hidden="false" localSheetId="3" name="Excel_BuiltIn_Criteria" vbProcedure="false">MainData!$BD$3:$BD$4</definedName>
    <definedName function="false" hidden="false" localSheetId="3" name="Excel_BuiltIn_Extract" vbProcedure="false">MainData!$BF$3:$CP$400</definedName>
    <definedName function="false" hidden="false" localSheetId="4" name="Excel_BuiltIn_Extract" vbProcedure="false">Database!$N$2:$X$3</definedName>
    <definedName function="false" hidden="false" localSheetId="4" name="Excel_BuiltIn__FilterDatabase" vbProcedure="false">Database!$A$3:$K$400</definedName>
    <definedName function="false" hidden="false" localSheetId="5" name="Excel_BuiltIn_Extract" vbProcedure="false">Database2!$BA$3:$CU$4</definedName>
    <definedName function="false" hidden="false" localSheetId="5" name="Excel_BuiltIn__FilterDatabase" vbProcedure="false">Database2!$A$3:$AJ$398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<sst xmlns="http://schemas.openxmlformats.org/spreadsheetml/2006/main" count="4706" uniqueCount="575">
  <si>
    <t xml:space="preserve">Transport Main Page</t>
  </si>
  <si>
    <t xml:space="preserve">Filter Area 1</t>
  </si>
  <si>
    <t xml:space="preserve">Filter Area 2</t>
  </si>
  <si>
    <t xml:space="preserve">Filter Area 3</t>
  </si>
  <si>
    <t xml:space="preserve">What Location:</t>
  </si>
  <si>
    <t xml:space="preserve">What is the Price:</t>
  </si>
  <si>
    <t xml:space="preserve">StartLoc</t>
  </si>
  <si>
    <t xml:space="preserve">EndLoc</t>
  </si>
  <si>
    <t xml:space="preserve">Number</t>
  </si>
  <si>
    <t xml:space="preserve">Path</t>
  </si>
  <si>
    <t xml:space="preserve">Backhaul</t>
  </si>
  <si>
    <t xml:space="preserve">PathName</t>
  </si>
  <si>
    <t xml:space="preserve">StartPath1</t>
  </si>
  <si>
    <t xml:space="preserve">EndPath1</t>
  </si>
  <si>
    <t xml:space="preserve">TypePath1</t>
  </si>
  <si>
    <t xml:space="preserve">StartPath2</t>
  </si>
  <si>
    <t xml:space="preserve">EndPath2</t>
  </si>
  <si>
    <t xml:space="preserve">TypePath2</t>
  </si>
  <si>
    <t xml:space="preserve">StartPath3</t>
  </si>
  <si>
    <t xml:space="preserve">EndPath3</t>
  </si>
  <si>
    <t xml:space="preserve">TypePath3</t>
  </si>
  <si>
    <t xml:space="preserve">StartPath4</t>
  </si>
  <si>
    <t xml:space="preserve">EndPath4</t>
  </si>
  <si>
    <t xml:space="preserve">TypePath4</t>
  </si>
  <si>
    <t xml:space="preserve">StartPath5</t>
  </si>
  <si>
    <t xml:space="preserve">EndPath5</t>
  </si>
  <si>
    <t xml:space="preserve">TypePath5</t>
  </si>
  <si>
    <t xml:space="preserve">StartPath6</t>
  </si>
  <si>
    <t xml:space="preserve">EndPath6</t>
  </si>
  <si>
    <t xml:space="preserve">TypePath6</t>
  </si>
  <si>
    <t xml:space="preserve">StartPath7</t>
  </si>
  <si>
    <t xml:space="preserve">EndPath7</t>
  </si>
  <si>
    <t xml:space="preserve">TypePath7</t>
  </si>
  <si>
    <t xml:space="preserve">StartPath8</t>
  </si>
  <si>
    <t xml:space="preserve">EndPath8</t>
  </si>
  <si>
    <t xml:space="preserve">TypePath8</t>
  </si>
  <si>
    <t xml:space="preserve">StartPath9</t>
  </si>
  <si>
    <t xml:space="preserve">EndPath9</t>
  </si>
  <si>
    <t xml:space="preserve">TypePath9</t>
  </si>
  <si>
    <t xml:space="preserve">StartPath10</t>
  </si>
  <si>
    <t xml:space="preserve">EndPath10</t>
  </si>
  <si>
    <t xml:space="preserve">TypePath10</t>
  </si>
  <si>
    <t xml:space="preserve">BuyorSell</t>
  </si>
  <si>
    <t xml:space="preserve">Tetco ELA</t>
  </si>
  <si>
    <t xml:space="preserve">CNG-S</t>
  </si>
  <si>
    <t xml:space="preserve">NO</t>
  </si>
  <si>
    <t xml:space="preserve">ELA to CNG-S/Pool -- FT</t>
  </si>
  <si>
    <t xml:space="preserve">Tetco M2</t>
  </si>
  <si>
    <t xml:space="preserve">FT  </t>
  </si>
  <si>
    <t xml:space="preserve">Tetco   STX</t>
  </si>
  <si>
    <t xml:space="preserve">STX to ELA -- FT</t>
  </si>
  <si>
    <t xml:space="preserve">Sell</t>
  </si>
  <si>
    <t xml:space="preserve">CNG S/Citygate</t>
  </si>
  <si>
    <t xml:space="preserve">ELA to CNG-S/Citygate -- FT</t>
  </si>
  <si>
    <t xml:space="preserve">STX to ELA -- IT</t>
  </si>
  <si>
    <t xml:space="preserve">IT  </t>
  </si>
  <si>
    <t xml:space="preserve">Included Locations</t>
  </si>
  <si>
    <t xml:space="preserve">TC0/Citygate</t>
  </si>
  <si>
    <t xml:space="preserve">ELA to TCO/Citygate -- FT</t>
  </si>
  <si>
    <t xml:space="preserve">TCO</t>
  </si>
  <si>
    <t xml:space="preserve">Tetco  WLA</t>
  </si>
  <si>
    <t xml:space="preserve">WLA to ELA -- FT</t>
  </si>
  <si>
    <t xml:space="preserve">Transport Type</t>
  </si>
  <si>
    <t xml:space="preserve">ELA to TCO/Pool -- FT</t>
  </si>
  <si>
    <t xml:space="preserve">WLA to ELA -- IT</t>
  </si>
  <si>
    <t xml:space="preserve">Buy at</t>
  </si>
  <si>
    <t xml:space="preserve">For</t>
  </si>
  <si>
    <t xml:space="preserve">Path Description</t>
  </si>
  <si>
    <t xml:space="preserve">Sell at</t>
  </si>
  <si>
    <t xml:space="preserve">Buy</t>
  </si>
  <si>
    <t xml:space="preserve">On/Off</t>
  </si>
  <si>
    <t xml:space="preserve">Tetco  ETX</t>
  </si>
  <si>
    <t xml:space="preserve">ELA to ETX -- FT</t>
  </si>
  <si>
    <t xml:space="preserve">ELA to ELA -- FT</t>
  </si>
  <si>
    <t xml:space="preserve">ELA to ETX -- IT</t>
  </si>
  <si>
    <t xml:space="preserve">ELA to ELA -- IT</t>
  </si>
  <si>
    <t xml:space="preserve">Type</t>
  </si>
  <si>
    <t xml:space="preserve">Tetco M1</t>
  </si>
  <si>
    <t xml:space="preserve">ELA to M1 -- FT</t>
  </si>
  <si>
    <t xml:space="preserve">Show All</t>
  </si>
  <si>
    <t xml:space="preserve">ELA to M1 -- IT</t>
  </si>
  <si>
    <t xml:space="preserve">ELA to M2 -- FT</t>
  </si>
  <si>
    <t xml:space="preserve">GRI</t>
  </si>
  <si>
    <t xml:space="preserve">ELA to M2 -- IT</t>
  </si>
  <si>
    <t xml:space="preserve">Tetco M3</t>
  </si>
  <si>
    <t xml:space="preserve">ELA to M3 -- FT</t>
  </si>
  <si>
    <t xml:space="preserve">ELA to M3 -- IT</t>
  </si>
  <si>
    <t xml:space="preserve">Input Refresh</t>
  </si>
  <si>
    <t xml:space="preserve">IT Winter</t>
  </si>
  <si>
    <t xml:space="preserve">ITS1 Winter</t>
  </si>
  <si>
    <t xml:space="preserve">Gas Daily Override</t>
  </si>
  <si>
    <t xml:space="preserve">Transport Entry and Amendment Page</t>
  </si>
  <si>
    <t xml:space="preserve">Location</t>
  </si>
  <si>
    <t xml:space="preserve">Current</t>
  </si>
  <si>
    <t xml:space="preserve">Override</t>
  </si>
  <si>
    <t xml:space="preserve">Don't Alter this Area</t>
  </si>
  <si>
    <t xml:space="preserve">All data must be on the same pipe (e.g. Transco/Z1 to Transco/Z3, not Transco/Z1 to Texas Gas) </t>
  </si>
  <si>
    <t xml:space="preserve">From:</t>
  </si>
  <si>
    <t xml:space="preserve">To:</t>
  </si>
  <si>
    <t xml:space="preserve">TransType</t>
  </si>
  <si>
    <t xml:space="preserve">GDCurve</t>
  </si>
  <si>
    <t xml:space="preserve">Comm$</t>
  </si>
  <si>
    <t xml:space="preserve">s/c</t>
  </si>
  <si>
    <t xml:space="preserve">Fuel%</t>
  </si>
  <si>
    <t xml:space="preserve">From Pipe Location:</t>
  </si>
  <si>
    <t xml:space="preserve">To Pipe Location:</t>
  </si>
  <si>
    <t xml:space="preserve">Transport Type:</t>
  </si>
  <si>
    <t xml:space="preserve">Gas Daily Curve to Use for Fuel:</t>
  </si>
  <si>
    <t xml:space="preserve">Commodity Charge ($):</t>
  </si>
  <si>
    <t xml:space="preserve">Srchgs ($):</t>
  </si>
  <si>
    <t xml:space="preserve">Fuel Percent (%):</t>
  </si>
  <si>
    <t xml:space="preserve">Fuel Cost:</t>
  </si>
  <si>
    <t xml:space="preserve">Total Cost per MMBTU:</t>
  </si>
  <si>
    <t xml:space="preserve">Tenn Kinder -- Zone L 800</t>
  </si>
  <si>
    <t xml:space="preserve">Tenn Wharton -- Zone 0</t>
  </si>
  <si>
    <t xml:space="preserve">Tenn Heidelberg -- Zone 1 500 (w/surcharge)</t>
  </si>
  <si>
    <t xml:space="preserve">Path Entry and Amendment Page</t>
  </si>
  <si>
    <t xml:space="preserve">Do</t>
  </si>
  <si>
    <t xml:space="preserve">Path Check</t>
  </si>
  <si>
    <t xml:space="preserve">NOT</t>
  </si>
  <si>
    <t xml:space="preserve">Tenn/Z 0 to TC0/Citygate -- FT Win.</t>
  </si>
  <si>
    <t xml:space="preserve">From Pipe Location</t>
  </si>
  <si>
    <t xml:space="preserve">To Pipe Location</t>
  </si>
  <si>
    <t xml:space="preserve">Name</t>
  </si>
  <si>
    <t xml:space="preserve">Back-Haul</t>
  </si>
  <si>
    <t xml:space="preserve">Alter</t>
  </si>
  <si>
    <t xml:space="preserve">CostPath1</t>
  </si>
  <si>
    <t xml:space="preserve">CostPath2</t>
  </si>
  <si>
    <t xml:space="preserve">CostPath3</t>
  </si>
  <si>
    <t xml:space="preserve">CostPath4</t>
  </si>
  <si>
    <t xml:space="preserve">CostPath5</t>
  </si>
  <si>
    <t xml:space="preserve">CostPath6</t>
  </si>
  <si>
    <t xml:space="preserve">CostPath7</t>
  </si>
  <si>
    <t xml:space="preserve">CostPath8</t>
  </si>
  <si>
    <t xml:space="preserve">CostPath9</t>
  </si>
  <si>
    <t xml:space="preserve">CostPath10</t>
  </si>
  <si>
    <t xml:space="preserve">Total</t>
  </si>
  <si>
    <t xml:space="preserve">This </t>
  </si>
  <si>
    <t xml:space="preserve">Clear Contents</t>
  </si>
  <si>
    <t xml:space="preserve">Texas Gas Z4</t>
  </si>
  <si>
    <t xml:space="preserve">FT Summer</t>
  </si>
  <si>
    <t xml:space="preserve">Area</t>
  </si>
  <si>
    <t xml:space="preserve">Path 1</t>
  </si>
  <si>
    <t xml:space="preserve">to</t>
  </si>
  <si>
    <t xml:space="preserve">Path 2</t>
  </si>
  <si>
    <t xml:space="preserve">Path 3</t>
  </si>
  <si>
    <t xml:space="preserve">Path 4</t>
  </si>
  <si>
    <t xml:space="preserve">Path 5</t>
  </si>
  <si>
    <t xml:space="preserve">Path 6</t>
  </si>
  <si>
    <t xml:space="preserve">Path 7</t>
  </si>
  <si>
    <t xml:space="preserve">Path 8</t>
  </si>
  <si>
    <t xml:space="preserve">Path 9</t>
  </si>
  <si>
    <t xml:space="preserve">Path 10</t>
  </si>
  <si>
    <t xml:space="preserve">FTS1 does not include surcharge for Tenn, FT does for Zone 0 to Zone 1 paths</t>
  </si>
  <si>
    <t xml:space="preserve">Buy Criteria</t>
  </si>
  <si>
    <t xml:space="preserve">Filter Area</t>
  </si>
  <si>
    <t xml:space="preserve">GDLookup</t>
  </si>
  <si>
    <t xml:space="preserve">Fuel</t>
  </si>
  <si>
    <t xml:space="preserve">Cgulf Mainline (Rayne)</t>
  </si>
  <si>
    <t xml:space="preserve">Cgulf Leach</t>
  </si>
  <si>
    <t xml:space="preserve">FTS1</t>
  </si>
  <si>
    <t xml:space="preserve">Gulf Mainline</t>
  </si>
  <si>
    <t xml:space="preserve">Transco Z3/Wellhead</t>
  </si>
  <si>
    <t xml:space="preserve">Transco Z3</t>
  </si>
  <si>
    <t xml:space="preserve">Transco Z3 (65)</t>
  </si>
  <si>
    <t xml:space="preserve">ITS1</t>
  </si>
  <si>
    <t xml:space="preserve">Cgulf Offshore</t>
  </si>
  <si>
    <t xml:space="preserve">ITS2</t>
  </si>
  <si>
    <t xml:space="preserve">Gulf Onshore</t>
  </si>
  <si>
    <t xml:space="preserve">Cgulf Onshore</t>
  </si>
  <si>
    <t xml:space="preserve">FTS2</t>
  </si>
  <si>
    <t xml:space="preserve">CNG-N</t>
  </si>
  <si>
    <t xml:space="preserve">CNG N/Citygate</t>
  </si>
  <si>
    <t xml:space="preserve">IT Summer</t>
  </si>
  <si>
    <t xml:space="preserve">IT Gathering</t>
  </si>
  <si>
    <t xml:space="preserve">Gathering</t>
  </si>
  <si>
    <t xml:space="preserve">Summer</t>
  </si>
  <si>
    <t xml:space="preserve">Winter</t>
  </si>
  <si>
    <t xml:space="preserve">Tenn Zone  0</t>
  </si>
  <si>
    <t xml:space="preserve">FT Winter</t>
  </si>
  <si>
    <t xml:space="preserve">Tenn Zone 1 500</t>
  </si>
  <si>
    <t xml:space="preserve">FTS1 Summer</t>
  </si>
  <si>
    <t xml:space="preserve">FTS1 Winter</t>
  </si>
  <si>
    <t xml:space="preserve">Tenn Zone 1 800</t>
  </si>
  <si>
    <t xml:space="preserve">Tenn Zone 2</t>
  </si>
  <si>
    <t xml:space="preserve">Tenn Zone 3</t>
  </si>
  <si>
    <t xml:space="preserve">Tenn Zone 4</t>
  </si>
  <si>
    <t xml:space="preserve">Tenn Zone 5</t>
  </si>
  <si>
    <t xml:space="preserve">Tenn Zone 6</t>
  </si>
  <si>
    <t xml:space="preserve">Tenn Zone  L 500</t>
  </si>
  <si>
    <t xml:space="preserve">Tenn Zone 500</t>
  </si>
  <si>
    <t xml:space="preserve">ITS1 Summer</t>
  </si>
  <si>
    <t xml:space="preserve">Tenn Zone  L 800</t>
  </si>
  <si>
    <t xml:space="preserve">Tenn Zone 800</t>
  </si>
  <si>
    <t xml:space="preserve">Texas Gas Z0 (SL)</t>
  </si>
  <si>
    <t xml:space="preserve">Texas Gas Z/SL</t>
  </si>
  <si>
    <t xml:space="preserve">Texas Gas Z1 (S)</t>
  </si>
  <si>
    <t xml:space="preserve">Texas Gas Z2</t>
  </si>
  <si>
    <t xml:space="preserve">Texas Gas Z3</t>
  </si>
  <si>
    <t xml:space="preserve">Transco Z1</t>
  </si>
  <si>
    <t xml:space="preserve">Transco Z1 (30)</t>
  </si>
  <si>
    <t xml:space="preserve">Transco Z2</t>
  </si>
  <si>
    <t xml:space="preserve">Transco Z6 (NY)</t>
  </si>
  <si>
    <t xml:space="preserve">Transco Z2 (45)</t>
  </si>
  <si>
    <t xml:space="preserve">Transco Z4</t>
  </si>
  <si>
    <t xml:space="preserve">Transco Z5</t>
  </si>
  <si>
    <t xml:space="preserve">Transco Z4 (85)</t>
  </si>
  <si>
    <t xml:space="preserve">Transco Z4a</t>
  </si>
  <si>
    <t xml:space="preserve">Mainline to Leach -- FTS1</t>
  </si>
  <si>
    <t xml:space="preserve">Mainline to Leach -- ITS1</t>
  </si>
  <si>
    <t xml:space="preserve">Texas Gas Zone SL to Zone 4 -- FT Winter</t>
  </si>
  <si>
    <t xml:space="preserve">Texas Gas Z/0 (SL) to CNG S/Citygate -- FT Summer</t>
  </si>
  <si>
    <t xml:space="preserve">Cgulf (Rayne) to TCO/Citygate -- FTS1</t>
  </si>
  <si>
    <t xml:space="preserve">Texas Gas Zone SL to Zone 4 -- IT Summer</t>
  </si>
  <si>
    <t xml:space="preserve">Cgulf (Rayne) to TCO/Pool -- FTS1</t>
  </si>
  <si>
    <t xml:space="preserve">Texas Gas Zone SL to Zone 4 -- IT Winter</t>
  </si>
  <si>
    <t xml:space="preserve">Offshore to Rayne -- ITS2</t>
  </si>
  <si>
    <t xml:space="preserve">Offshore to Offshore -- ITS2</t>
  </si>
  <si>
    <t xml:space="preserve">Offshore to Onshore -- FTS2</t>
  </si>
  <si>
    <t xml:space="preserve">Onshore to Onshore -- FTS2</t>
  </si>
  <si>
    <t xml:space="preserve">Onshore to Onshore -- ITS2</t>
  </si>
  <si>
    <t xml:space="preserve">CNG-S to CNG-N/Pool -- FT</t>
  </si>
  <si>
    <t xml:space="preserve">CNG-S to CNG-S/Pool -- FT</t>
  </si>
  <si>
    <t xml:space="preserve">CNG-S to CNG-N/Citygate -- FT</t>
  </si>
  <si>
    <t xml:space="preserve">CNG-S to CNG S/Citygate -- IT Summer</t>
  </si>
  <si>
    <t xml:space="preserve">CNG-S to CNG S/Citygate -- IT Winter</t>
  </si>
  <si>
    <t xml:space="preserve">CNG-S to CNG S/Citygate -- FT</t>
  </si>
  <si>
    <t xml:space="preserve">TCO to TC0/Citygate -- FT</t>
  </si>
  <si>
    <t xml:space="preserve">TCO to TC0/Citygate -- IT Summer</t>
  </si>
  <si>
    <t xml:space="preserve">TCO to TC0/Citygate -- IT Winter</t>
  </si>
  <si>
    <t xml:space="preserve">TCO to TC0/Citygate -- IT Gathering</t>
  </si>
  <si>
    <t xml:space="preserve">TCO/Pool to TCO/Pool -- FT</t>
  </si>
  <si>
    <t xml:space="preserve">Tenn/Z 0 to CNG S/Pool -- FT Win.</t>
  </si>
  <si>
    <t xml:space="preserve">Tenn/Z 0 to CNG S/Pool -- FT Sum.</t>
  </si>
  <si>
    <t xml:space="preserve">Tenn/Z 0 to CNG S/Citygate -- FT Win.</t>
  </si>
  <si>
    <t xml:space="preserve">Tenn/Z 0 to CNG S/Citygate -- FT Sum.</t>
  </si>
  <si>
    <t xml:space="preserve">Tenn/Z 0 to TCO/Pool (Broad Run) -- FT Win.</t>
  </si>
  <si>
    <t xml:space="preserve">Tenn/Z 0 to TCO/Pool (Dungannon) -- FT Win.</t>
  </si>
  <si>
    <t xml:space="preserve">Tenn/Z 0 to TCO/Pool (Broad Run) -- FT Sum.</t>
  </si>
  <si>
    <t xml:space="preserve">Tenn/Z 0 to TCO/Pool (Dungannon) -- FT Sum.</t>
  </si>
  <si>
    <t xml:space="preserve">Tenn Zone  0 to Zone 0 -- FT Win.</t>
  </si>
  <si>
    <t xml:space="preserve">Tenn Zone  0 to Zone 0 -- FT Sum.</t>
  </si>
  <si>
    <t xml:space="preserve">Tenn Zone  0 to Zone 1 500 -- FT Win. (Srchg)</t>
  </si>
  <si>
    <t xml:space="preserve">Tenn Zone  0 to Zone 1 500 -- IT Win. (Srchg)</t>
  </si>
  <si>
    <t xml:space="preserve">Tenn Zone  0 to Zone 1 500 -- FT Win. (NO Srchg)</t>
  </si>
  <si>
    <t xml:space="preserve">Tenn Zone  0 to Zone 1 500 -- FT Sum. (Srchg)</t>
  </si>
  <si>
    <t xml:space="preserve">Tenn Zone  0 to Zone 1 500 -- IT Sum. (Srchg)</t>
  </si>
  <si>
    <t xml:space="preserve">Tenn Zone  0 to Zone 1 500 -- FT Sum. (NO Srchg)</t>
  </si>
  <si>
    <t xml:space="preserve">Tenn Zone  0 to Zone 1 800 -- FT Win. (Srchg)</t>
  </si>
  <si>
    <t xml:space="preserve">Tenn Zone  0 to Zone 1 800 -- IT Win. (Srchg)</t>
  </si>
  <si>
    <t xml:space="preserve">Tenn Zone  0 to Zone 1 800 -- FT Win. (NO Srchg)</t>
  </si>
  <si>
    <t xml:space="preserve">Tenn Zone  0 to Zone 1 800 -- FT Sum. (Srchg)</t>
  </si>
  <si>
    <t xml:space="preserve">Tenn Zone  0 to Zone 1 800 -- IT Sum. (Srchg)</t>
  </si>
  <si>
    <t xml:space="preserve">Tenn Zone  0 to Zone 1 800 -- FT Sum. (NO Srchg)</t>
  </si>
  <si>
    <t xml:space="preserve">Tenn Zone  0 to Zone 2 -- FT Win.</t>
  </si>
  <si>
    <t xml:space="preserve">Tenn Zone  0 to Zone 2 -- FT Sum.</t>
  </si>
  <si>
    <t xml:space="preserve">Tenn Zone  0 to Zone 3 -- FT Win.</t>
  </si>
  <si>
    <t xml:space="preserve">Tenn Zone  0 to Zone 3 -- FT Sum.</t>
  </si>
  <si>
    <t xml:space="preserve">Tenn Zone  0 to Zone 4 -- FT Win.</t>
  </si>
  <si>
    <t xml:space="preserve">Tenn Zone  0 to Zone 4 -- FT Sum.</t>
  </si>
  <si>
    <t xml:space="preserve">Tenn Zone  0 to Zone 5 -- FT Win.</t>
  </si>
  <si>
    <t xml:space="preserve">Tenn Zone  0 to Zone 5 -- FT Sum.</t>
  </si>
  <si>
    <t xml:space="preserve">Tenn/ZL 500 to CGLF Onshore -- FT Win.</t>
  </si>
  <si>
    <t xml:space="preserve">Tenn/ZL 500 to CGLF Onshore -- FT Sum.</t>
  </si>
  <si>
    <t xml:space="preserve">Sonat</t>
  </si>
  <si>
    <t xml:space="preserve">Tenn Zone L 500 to Sonat (Rose Hill) -- FT Win.</t>
  </si>
  <si>
    <t xml:space="preserve">Tenn Zone L 500 to Sonat (Rose Hill) -- FT Sum.</t>
  </si>
  <si>
    <t xml:space="preserve">Tenn Zone L 500 to Sonat (Pugh) -- FT Sum.</t>
  </si>
  <si>
    <t xml:space="preserve">Tenn Zone L 500 to Sonat (Pugh) -- FT Win.</t>
  </si>
  <si>
    <t xml:space="preserve">Tenn Zone L/500 to Zone L/500 -- FT Win. (Srchg)</t>
  </si>
  <si>
    <t xml:space="preserve">Tenn Zone L/500 to Zone L/500 -- IT Win. (Srchg)</t>
  </si>
  <si>
    <t xml:space="preserve">Tenn Zone L/500 to Zone L/500 -- FT Win. (NO Srchg)</t>
  </si>
  <si>
    <t xml:space="preserve">Tenn Zone L/500 to Zone L/500 -- IT Win. (NO Srchg)</t>
  </si>
  <si>
    <t xml:space="preserve">Tenn Zone L/500 to Zone L/500 -- FT Sum. (Srchg)</t>
  </si>
  <si>
    <t xml:space="preserve">Tenn Zone L/500 to Zone L/500 -- IT Sum. (Srchg)</t>
  </si>
  <si>
    <t xml:space="preserve">Tenn Zone L/500 to Zone L/500 -- FT Sum. (NO Srchg)</t>
  </si>
  <si>
    <t xml:space="preserve">Tenn Zone L/500 to Zone L/500 -- IT Sum. (NO Srchg)</t>
  </si>
  <si>
    <t xml:space="preserve">Tenn Zone L/500 to Zone L/800 -- FT Win. (Srchg)</t>
  </si>
  <si>
    <t xml:space="preserve">Tenn Zone L/500 to Zone L/800 -- IT Win. (Srchg)</t>
  </si>
  <si>
    <t xml:space="preserve">Tenn Zone L/500 to Zone L/800 -- FT Win. (NO Srchg)</t>
  </si>
  <si>
    <t xml:space="preserve">Tenn Zone L/500 to Zone L/800 -- IT Win. (NO Srchg)</t>
  </si>
  <si>
    <t xml:space="preserve">Tenn Zone L/500 to Zone L/800 -- FT Sum. (Srchg)</t>
  </si>
  <si>
    <t xml:space="preserve">Tenn Zone L/500 to Zone L/800 -- IT Sum. (Srchg)</t>
  </si>
  <si>
    <t xml:space="preserve">Tenn Zone L/500 to Zone L/800 -- FT Sum. (NO Srchg)</t>
  </si>
  <si>
    <t xml:space="preserve">Tenn Zone L/500 to Zone L/800 -- IT Sum. (NO Srchg)</t>
  </si>
  <si>
    <t xml:space="preserve">Tenn/L 500 to Transco/Z3 ML -- FT Win.</t>
  </si>
  <si>
    <t xml:space="preserve">Tenn/L 500 to Transco/Z3 Pool -- FT Win.</t>
  </si>
  <si>
    <t xml:space="preserve">Tenn/L 500 to Transco/Z3 ML -- FT Sum.</t>
  </si>
  <si>
    <t xml:space="preserve">Tenn/L 500 to Transco/Z3 Pool -- FT Sum.</t>
  </si>
  <si>
    <t xml:space="preserve">Tenn/ZL 800 to CGLF Onshore -- FT Win.</t>
  </si>
  <si>
    <t xml:space="preserve">Tenn/ZL 800 to CGLF Onshore -- FT Sum.</t>
  </si>
  <si>
    <t xml:space="preserve">Tenn Zone L 800 to Sonat (Rose Hill) -- FT Win.</t>
  </si>
  <si>
    <t xml:space="preserve">Tenn Zone L 800 to Sonat (Rose Hill) -- FT Sum.</t>
  </si>
  <si>
    <t xml:space="preserve">Tenn Zone L 800 to Sonat (Pugh) -- FT Sum.</t>
  </si>
  <si>
    <t xml:space="preserve">Tenn Zone L 800 to Sonat (Pugh) -- FT Win.</t>
  </si>
  <si>
    <t xml:space="preserve">Tenn Zone L/800 to Zone L/500 -- FT Win. (Srchg)</t>
  </si>
  <si>
    <t xml:space="preserve">Tenn Zone L/800 to Zone L/500 -- IT Win. (Srchg)</t>
  </si>
  <si>
    <t xml:space="preserve">Tenn Zone L/800 to Zone L/500 -- FT Win. (NO Srchg)</t>
  </si>
  <si>
    <t xml:space="preserve">Tenn Zone L/800 to Zone L/500 -- IT Win. (NO Srchg)</t>
  </si>
  <si>
    <t xml:space="preserve">Tenn Zone L/800 to Zone L/500 -- FT Sum. (Srchg)</t>
  </si>
  <si>
    <t xml:space="preserve">Tenn Zone L/800 to Zone L/500 -- IT Sum. (Srchg)</t>
  </si>
  <si>
    <t xml:space="preserve">Tenn Zone L/800 to Zone L/500 -- FT Sum. (NO Srchg)</t>
  </si>
  <si>
    <t xml:space="preserve">Tenn Zone L/800 to Zone L/500 -- IT Sum. (NO Srchg)</t>
  </si>
  <si>
    <t xml:space="preserve">Tenn Zone L/800 to Zone L/800 -- FT Win. (Srchg)</t>
  </si>
  <si>
    <t xml:space="preserve">Tenn Zone L/800 to Zone L/800 -- FT Win. (NO Srchg)</t>
  </si>
  <si>
    <t xml:space="preserve">Tenn Zone L/800 to Zone L/800 -- IT Win. (Srchg)</t>
  </si>
  <si>
    <t xml:space="preserve">Tenn Zone L/800 to Zone L/800 -- IT Win. (NO Srchg)</t>
  </si>
  <si>
    <t xml:space="preserve">Tenn Zone L/800 to Zone L/800 -- FT Sum. (Srchg)</t>
  </si>
  <si>
    <t xml:space="preserve">Tenn Zone L/800 to Zone L/800 -- FT Sum. (NO Srchg)</t>
  </si>
  <si>
    <t xml:space="preserve">Tenn Zone L/800 to Zone L/800 -- IT Sum. (Srchg)</t>
  </si>
  <si>
    <t xml:space="preserve">Tenn Zone L/800 to Zone L/800 -- IT Sum. (NO Srchg)</t>
  </si>
  <si>
    <t xml:space="preserve">Tenn/L 800 to Transco/Z3 ML -- FT Win.</t>
  </si>
  <si>
    <t xml:space="preserve">Tenn/L 800 to Transco/Z3 Pool -- FT Win.</t>
  </si>
  <si>
    <t xml:space="preserve">Tenn/L 800 to Transco/Z3 ML -- FT Sum.</t>
  </si>
  <si>
    <t xml:space="preserve">Tenn/L 800 to Transco/Z3 Pool -- FT Sum.</t>
  </si>
  <si>
    <t xml:space="preserve">Tenn/Z1 500 to CNG S/Pool -- FT Win.</t>
  </si>
  <si>
    <t xml:space="preserve">Tenn/Z1 500 to CNG S/Pool -- FT Sum.</t>
  </si>
  <si>
    <t xml:space="preserve">Tenn/Z1 500 to CNG S/Citygate -- FT Win.</t>
  </si>
  <si>
    <t xml:space="preserve">Tenn/Z1 500 to CNG S/Citygate -- FT Sum.</t>
  </si>
  <si>
    <t xml:space="preserve">Tenn Zone 1 500 to Sonat (Rose Hill) -- FT Win.</t>
  </si>
  <si>
    <t xml:space="preserve">Tenn Zone 1 500 to Sonat (Rose Hill) -- FT Sum.</t>
  </si>
  <si>
    <t xml:space="preserve">Tenn Zone 1 500 to Sonat (Pugh) -- FT Sum.</t>
  </si>
  <si>
    <t xml:space="preserve">Tenn Zone 1 500 to Sonat (Pugh) -- FT Win.</t>
  </si>
  <si>
    <t xml:space="preserve">Tenn/Z1 500 to TC0/Citygate -- FT Win.</t>
  </si>
  <si>
    <t xml:space="preserve">Tenn/Z1 500 to TC0/Citygate -- FT Sum.</t>
  </si>
  <si>
    <t xml:space="preserve">Tenn/Z1 500 to TCO/Pool (Broad Run) -- FT Win.</t>
  </si>
  <si>
    <t xml:space="preserve">Tenn/Z1 500 to TCO/Pool (Dungannon) -- FT Win.</t>
  </si>
  <si>
    <t xml:space="preserve">Tenn/Z1 500 to TCO/Pool (Broad Run) -- FT Sum.</t>
  </si>
  <si>
    <t xml:space="preserve">Tenn/Z1 500 to TCO/Pool (Dungannon) -- FT Sum.</t>
  </si>
  <si>
    <t xml:space="preserve">Tenn Zone 1 500 to Tenn Zone 1 500 -- FT Win. (Srchg)</t>
  </si>
  <si>
    <t xml:space="preserve">Tenn Zone 1 500 to Tenn Zone 1 500 -- FT Sum. (Srchg)</t>
  </si>
  <si>
    <t xml:space="preserve">Tenn Zone 1 500 to Tenn Zone 1 500 -- FT Win. (NO Srchg)</t>
  </si>
  <si>
    <t xml:space="preserve">Tenn Zone 1 500 to Tenn Zone 1 500 -- FT Sum. (NO Srchg)</t>
  </si>
  <si>
    <t xml:space="preserve">Tenn Zone 1 500 to Tenn Zone 1 800 -- FT Win.</t>
  </si>
  <si>
    <t xml:space="preserve">Tenn Zone 1 500 to Tenn Zone 1 800 -- FT Sum.</t>
  </si>
  <si>
    <t xml:space="preserve">Tenn Zone 1 500 to Tenn Zone 2 -- FT Win.</t>
  </si>
  <si>
    <t xml:space="preserve">Tenn Zone 1 500 to Tenn Zone 2 -- IT Win.</t>
  </si>
  <si>
    <t xml:space="preserve">Tenn Zone 1 500 to Tenn Zone 2 -- FT Sum.</t>
  </si>
  <si>
    <t xml:space="preserve">Tenn Zone 1 500 to Tenn Zone 2 -- IT Sum.</t>
  </si>
  <si>
    <t xml:space="preserve">Tenn Zone 1 500 to Tenn Zone 3 -- FT Win.</t>
  </si>
  <si>
    <t xml:space="preserve">Tenn Zone 1 500 to Tenn Zone 3 -- FT Sum.</t>
  </si>
  <si>
    <t xml:space="preserve">Tenn Zone 1 500 to Tenn Zone 4 -- FT Win.</t>
  </si>
  <si>
    <t xml:space="preserve">Tenn Zone 1 500 to Tenn Zone 4 -- FT Sum.</t>
  </si>
  <si>
    <t xml:space="preserve">Tenn Zone 1 500 to Tenn Zone 5 -- FT Win.</t>
  </si>
  <si>
    <t xml:space="preserve">Tenn Zone 1 500 to Tenn Zone 5 -- FT Sum.</t>
  </si>
  <si>
    <t xml:space="preserve">Tenn Zone 1 500 to Tenn Zone 6 -- FT Win.</t>
  </si>
  <si>
    <t xml:space="preserve">Tenn Zone 1 500 to Tenn Zone 6 -- FT Sum.</t>
  </si>
  <si>
    <t xml:space="preserve">Tenn/Z1 800 to CNG S/Pool -- FT Win.</t>
  </si>
  <si>
    <t xml:space="preserve">Tenn/Z1 800 to CNG S/Pool -- FT Sum.</t>
  </si>
  <si>
    <t xml:space="preserve">Tenn/Z1 800 to CNG S/Citygate -- FT Win.</t>
  </si>
  <si>
    <t xml:space="preserve">Tenn/Z1 800 to CNG S/Citygate -- FT Sum.</t>
  </si>
  <si>
    <t xml:space="preserve">Tenn/Z1 800 to TC0/Citygate -- FT Win.</t>
  </si>
  <si>
    <t xml:space="preserve">Tenn/Z1 800 to TC0/Citygate -- FT Sum.</t>
  </si>
  <si>
    <t xml:space="preserve">Tenn/Z1 800 to TCO/Pool (Broad Run) -- FT Win.</t>
  </si>
  <si>
    <t xml:space="preserve">Tenn/Z1 800 to TCO/Pool (Dungannon) -- FT Win.</t>
  </si>
  <si>
    <t xml:space="preserve">Tenn/Z1 800 to TCO/Pool (Broad Run) -- FT Sum.</t>
  </si>
  <si>
    <t xml:space="preserve">Tenn/Z1 800 to TCO/Pool (Dungannon) -- FT Sum.</t>
  </si>
  <si>
    <t xml:space="preserve">Tenn Zone 1 800 to Tenn Zone 1 500 -- FT Win.</t>
  </si>
  <si>
    <t xml:space="preserve">Tenn Zone 1 800 to Tenn Zone 1 500 -- FT Sum.</t>
  </si>
  <si>
    <t xml:space="preserve">Tenn Zone 1 800 to Tenn Zone 1 800 -- FT Win.</t>
  </si>
  <si>
    <t xml:space="preserve">Tenn Zone 1 800 to Tenn Zone 1 800 -- FT Sum.</t>
  </si>
  <si>
    <t xml:space="preserve">Tenn Zone 1 800 to Tenn Zone 2 -- FT Win.</t>
  </si>
  <si>
    <t xml:space="preserve">Tenn Zone 1 800 to Tenn Zone 2 -- IT Win.</t>
  </si>
  <si>
    <t xml:space="preserve">Tenn Zone 1 800 to Tenn Zone 2 -- FT Sum.</t>
  </si>
  <si>
    <t xml:space="preserve">Tenn Zone 1 800 to Tenn Zone 2 -- IT Sum.</t>
  </si>
  <si>
    <t xml:space="preserve">Tenn Zone 1 800 to Tenn Zone 3 -- FT Win.</t>
  </si>
  <si>
    <t xml:space="preserve">Tenn Zone 1 800 to Tenn Zone 3 -- FT Sum.</t>
  </si>
  <si>
    <t xml:space="preserve">Tenn Zone 1 800 to Tenn Zone 4 -- FT Win.</t>
  </si>
  <si>
    <t xml:space="preserve">Tenn Zone 1 800 to Tenn Zone 4 -- FT Sum.</t>
  </si>
  <si>
    <t xml:space="preserve">Tenn Zone 1 800 to Tenn Zone 5 -- FT Win.</t>
  </si>
  <si>
    <t xml:space="preserve">Tenn Zone 1 800 to Tenn Zone 5 -- FT Sum.</t>
  </si>
  <si>
    <t xml:space="preserve">Tenn Zone 1 800 to Tenn Zone 6 -- FT Win.</t>
  </si>
  <si>
    <t xml:space="preserve">Tenn Zone 1 800 to Tenn Zone 6 -- FT Sum.</t>
  </si>
  <si>
    <t xml:space="preserve">Tenn Zone 5 to Tenn Zone 5 -- FT Win.</t>
  </si>
  <si>
    <t xml:space="preserve">Tenn Zone 5 to Tenn Zone 5 -- FT Sum.</t>
  </si>
  <si>
    <t xml:space="preserve">Tenn Zone 5 to Tenn Zone 6 -- FT Win.</t>
  </si>
  <si>
    <t xml:space="preserve">Tenn Zone 5 to Tenn Zone 6 -- FT Sum.</t>
  </si>
  <si>
    <t xml:space="preserve">STX to CNG-S/Pool -- FT</t>
  </si>
  <si>
    <t xml:space="preserve">STX to CNG-S/Citygate -- FT</t>
  </si>
  <si>
    <t xml:space="preserve">STX to TCO/Citygate -- FT</t>
  </si>
  <si>
    <t xml:space="preserve">STX to TCO/Pool -- FT</t>
  </si>
  <si>
    <t xml:space="preserve">STX to STX -- FT</t>
  </si>
  <si>
    <t xml:space="preserve">STX to STX -- IT</t>
  </si>
  <si>
    <t xml:space="preserve">STX to ETX -- FT</t>
  </si>
  <si>
    <t xml:space="preserve">STX to ETX -- IT</t>
  </si>
  <si>
    <t xml:space="preserve">STX to WLA -- FT</t>
  </si>
  <si>
    <t xml:space="preserve">STX to WLA -- IT</t>
  </si>
  <si>
    <t xml:space="preserve">STX to M1 -- FT</t>
  </si>
  <si>
    <t xml:space="preserve">STX to M1 -- IT</t>
  </si>
  <si>
    <t xml:space="preserve">STX to M2 -- FT</t>
  </si>
  <si>
    <t xml:space="preserve">STX to M2 -- IT</t>
  </si>
  <si>
    <t xml:space="preserve">STX to M3 -- FT</t>
  </si>
  <si>
    <t xml:space="preserve">STX to M3 -- IT</t>
  </si>
  <si>
    <t xml:space="preserve">STX to Transco/Z3 Pool -- FT</t>
  </si>
  <si>
    <t xml:space="preserve">STX to Transco/Z3 -- IT</t>
  </si>
  <si>
    <t xml:space="preserve">STX to Transco/Z6 -- FT</t>
  </si>
  <si>
    <t xml:space="preserve">ETX to ETX -- FT</t>
  </si>
  <si>
    <t xml:space="preserve">ETX to ETX -- IT</t>
  </si>
  <si>
    <t xml:space="preserve">ETX to M1 -- FT</t>
  </si>
  <si>
    <t xml:space="preserve">ETX to M1 -- IT</t>
  </si>
  <si>
    <t xml:space="preserve">ETX to M2 -- FT</t>
  </si>
  <si>
    <t xml:space="preserve">ETX to M2 -- IT</t>
  </si>
  <si>
    <t xml:space="preserve">ETX to M3 -- FT</t>
  </si>
  <si>
    <t xml:space="preserve">ETX to M3 -- IT</t>
  </si>
  <si>
    <t xml:space="preserve">WLA to CNG-S/Pool -- FT</t>
  </si>
  <si>
    <t xml:space="preserve">WLA to CNG-S/Citygate -- FT</t>
  </si>
  <si>
    <t xml:space="preserve">WLA to TCO/Citygate -- FT</t>
  </si>
  <si>
    <t xml:space="preserve">WLA to TCO/Pool -- FT</t>
  </si>
  <si>
    <t xml:space="preserve">WLA to ETX -- FT</t>
  </si>
  <si>
    <t xml:space="preserve">WLA to ETX -- IT</t>
  </si>
  <si>
    <t xml:space="preserve">WLA to WLA -- FT</t>
  </si>
  <si>
    <t xml:space="preserve">WLA to WLA -- IT</t>
  </si>
  <si>
    <t xml:space="preserve">WLA to M1 -- FT</t>
  </si>
  <si>
    <t xml:space="preserve">WLA to M1 -- IT</t>
  </si>
  <si>
    <t xml:space="preserve">WLA to M2 -- FT</t>
  </si>
  <si>
    <t xml:space="preserve">WLA to M2 -- IT</t>
  </si>
  <si>
    <t xml:space="preserve">WLA to M3 -- FT</t>
  </si>
  <si>
    <t xml:space="preserve">WLA to M3 -- IT</t>
  </si>
  <si>
    <t xml:space="preserve">WLA to Transco/Z3 Pool -- FT</t>
  </si>
  <si>
    <t xml:space="preserve">WLA to Transco/Z3 -- IT</t>
  </si>
  <si>
    <t xml:space="preserve">WLA to Transco/Z3 (Ragley) -- FT</t>
  </si>
  <si>
    <t xml:space="preserve">WLA to Transco/Z6 -- FT</t>
  </si>
  <si>
    <t xml:space="preserve">M1 to M1 -- FT</t>
  </si>
  <si>
    <t xml:space="preserve">M1 to M1 -- IT</t>
  </si>
  <si>
    <t xml:space="preserve">M1 to M2 -- FT</t>
  </si>
  <si>
    <t xml:space="preserve">M1 to M2 -- IT</t>
  </si>
  <si>
    <t xml:space="preserve">M1 to M3 -- FT</t>
  </si>
  <si>
    <t xml:space="preserve">M1 to M3 -- IT</t>
  </si>
  <si>
    <t xml:space="preserve">M2 to M2 -- FT</t>
  </si>
  <si>
    <t xml:space="preserve">M2 to M2 -- IT</t>
  </si>
  <si>
    <t xml:space="preserve">M2 to M3 -- FT</t>
  </si>
  <si>
    <t xml:space="preserve">M2 to M3 -- IT</t>
  </si>
  <si>
    <t xml:space="preserve">M3 to M3 -- FT</t>
  </si>
  <si>
    <t xml:space="preserve">M3 to M3 -- IT</t>
  </si>
  <si>
    <t xml:space="preserve">Texas Gas Z/0 (SL) to CNG-S/Pool -- FT Summer</t>
  </si>
  <si>
    <t xml:space="preserve">Texas Gas Z/0 (SL) to CNG-S/Pool -- FT Winter</t>
  </si>
  <si>
    <t xml:space="preserve">Texas Gas Z/0 (SL) to CNG S/Citygate -- FT Winter</t>
  </si>
  <si>
    <t xml:space="preserve">Texas Gas Z/0 (SL) to TCO/Citygate -- FT Summer</t>
  </si>
  <si>
    <t xml:space="preserve">Texas Gas Z/0 (SL) to TCO/Citygate -- FT Winter</t>
  </si>
  <si>
    <t xml:space="preserve">Texas Gas Z/0 (SL) to TCO/Pool -- FT Summer</t>
  </si>
  <si>
    <t xml:space="preserve">Texas Gas Z/0 (SL) to TCO/Pool -- FT Winter</t>
  </si>
  <si>
    <t xml:space="preserve">Texas Gas Zone SL to SL -- FT Summer</t>
  </si>
  <si>
    <t xml:space="preserve">Texas Gas Zone SL to SL -- FT Winter</t>
  </si>
  <si>
    <t xml:space="preserve">Texas Gas Zone SL to SL -- IT Summer</t>
  </si>
  <si>
    <t xml:space="preserve">Texas Gas Zone SL to SL -- IT Winter</t>
  </si>
  <si>
    <t xml:space="preserve">Texas Gas Zone SL to Zone 1 -- FT Summer</t>
  </si>
  <si>
    <t xml:space="preserve">Texas Gas Zone SL to Zone 1 -- FT Winter</t>
  </si>
  <si>
    <t xml:space="preserve">Texas Gas Zone SL to Zone 1 -- IT Summer</t>
  </si>
  <si>
    <t xml:space="preserve">Texas Gas Zone SL to Zone 1 -- IT Winter</t>
  </si>
  <si>
    <t xml:space="preserve">Texas Gas Zone SL to Zone 2 -- FT Summer</t>
  </si>
  <si>
    <t xml:space="preserve">Texas Gas Zone SL to Zone 2 -- FT Winter</t>
  </si>
  <si>
    <t xml:space="preserve">Texas Gas Zone SL to Zone 2 -- IT Summer</t>
  </si>
  <si>
    <t xml:space="preserve">Texas Gas Zone SL to Zone 2 -- IT Winter</t>
  </si>
  <si>
    <t xml:space="preserve">Texas Gas Zone SL to Zone 3 -- FT Summer</t>
  </si>
  <si>
    <t xml:space="preserve">Texas Gas Zone SL to Zone 3 -- FT Winter</t>
  </si>
  <si>
    <t xml:space="preserve">Texas Gas Zone SL to Zone 3 -- IT Summer</t>
  </si>
  <si>
    <t xml:space="preserve">Texas Gas Zone SL to Zone 3 -- IT Winter</t>
  </si>
  <si>
    <t xml:space="preserve">Texas Gas Zone SL to Zone 4 -- FT Summer</t>
  </si>
  <si>
    <t xml:space="preserve">Texas Gas Z/0 SL to Transco Z3 Pool -- FT Summer</t>
  </si>
  <si>
    <t xml:space="preserve">Texas Gas Z/0 (SL) to Transco Z3 (Mamou) -- FT Summer</t>
  </si>
  <si>
    <t xml:space="preserve">Texas Gas Z/0 SL to Transco Z3 Pool -- FT Winter</t>
  </si>
  <si>
    <t xml:space="preserve">Texas Gas Z/0 (SL) to Transco Z3 (Mamou) -- FT Winter</t>
  </si>
  <si>
    <t xml:space="preserve">Texas Gas Z/0 SL to Transco Z4 -- FT Winter</t>
  </si>
  <si>
    <t xml:space="preserve">Texas Gas Z/0 SL to Transco Z4 -- FT Summer</t>
  </si>
  <si>
    <t xml:space="preserve">Texas Gas Z/0 SL to Transco Z5 -- FT Winter</t>
  </si>
  <si>
    <t xml:space="preserve">Texas Gas Z/0 SL to Transco Z5 -- FT Summer</t>
  </si>
  <si>
    <t xml:space="preserve">Texas Gas Z/0 SL to Transco Z6 (NY) -- FT Winter</t>
  </si>
  <si>
    <t xml:space="preserve">Texas Gas Z/0 SL to Transco Z6 (NY) -- FT Summer</t>
  </si>
  <si>
    <t xml:space="preserve">Texas Gas Z/1 (S) to CNG-S/Pool -- FT Summer</t>
  </si>
  <si>
    <t xml:space="preserve">Texas Gas Z/1 (S) to CNG-S/Pool -- FT Winter</t>
  </si>
  <si>
    <t xml:space="preserve">Texas Gas Z/1 (S) to CNG S/Citygate -- FT Summer</t>
  </si>
  <si>
    <t xml:space="preserve">Texas Gas Z/1 (S) to CNG S/Citygate -- FT Winter</t>
  </si>
  <si>
    <t xml:space="preserve">Texas Gas Z/1 (S) to TCO/Citygate -- FT Summer</t>
  </si>
  <si>
    <t xml:space="preserve">Texas Gas Z/1 (S) to TCO/Citygate -- FT Winter</t>
  </si>
  <si>
    <t xml:space="preserve">Texas Gas Z/1 (S) to TCO/Pool -- FT Summer</t>
  </si>
  <si>
    <t xml:space="preserve">Texas Gas Z/1 (S) to TCO/Pool -- FT Winter</t>
  </si>
  <si>
    <t xml:space="preserve">Texas Gas Zone 1 to Zone 1 -- FT Summer</t>
  </si>
  <si>
    <t xml:space="preserve">Texas Gas Zone 1 to Zone 1 -- FT Winter</t>
  </si>
  <si>
    <t xml:space="preserve">Texas Gas Zone 1 to Zone 1 -- IT Summer</t>
  </si>
  <si>
    <t xml:space="preserve">Texas Gas Zone 1 to Zone 1 -- IT Winter</t>
  </si>
  <si>
    <t xml:space="preserve">Texas Gas Zone 1 to Zone 2 -- FT Summer</t>
  </si>
  <si>
    <t xml:space="preserve">Texas Gas Zone 1 to Zone 2 -- FT Winter</t>
  </si>
  <si>
    <t xml:space="preserve">Texas Gas Zone 1 to Zone 2 -- IT Summer</t>
  </si>
  <si>
    <t xml:space="preserve">Texas Gas Zone 1 to Zone 2 -- IT Winter</t>
  </si>
  <si>
    <t xml:space="preserve">Texas Gas Zone 1 to Zone 3 -- FT Summer</t>
  </si>
  <si>
    <t xml:space="preserve">Texas Gas Zone 1 to Zone 3 -- FT Winter</t>
  </si>
  <si>
    <t xml:space="preserve">Texas Gas Zone 1 to Zone 3 -- IT Summer</t>
  </si>
  <si>
    <t xml:space="preserve">Texas Gas Zone 1 to Zone 3 -- IT Winter</t>
  </si>
  <si>
    <t xml:space="preserve">Texas Gas Zone 1 to Zone 4 -- FT Summer</t>
  </si>
  <si>
    <t xml:space="preserve">Texas Gas Zone 1 to Zone 4 -- FT Winter</t>
  </si>
  <si>
    <t xml:space="preserve">Texas Gas Zone 1 to Zone 4 -- IT Summer</t>
  </si>
  <si>
    <t xml:space="preserve">Texas Gas Zone 1 to Zone 4 -- IT Winter</t>
  </si>
  <si>
    <t xml:space="preserve">Transco Zone 1 to Zone 1 -- IT</t>
  </si>
  <si>
    <t xml:space="preserve">Transco Zone 1 to Zone 2 -- IT</t>
  </si>
  <si>
    <t xml:space="preserve">Transco Zone 1 to Zone 3 -- FT</t>
  </si>
  <si>
    <t xml:space="preserve">Transco Zone 1 to Zone 3 -- IT</t>
  </si>
  <si>
    <t xml:space="preserve">Transco Zone 1 to Zone 6 -- FT</t>
  </si>
  <si>
    <t xml:space="preserve">Transco Zone 2 to Zone 2 -- IT</t>
  </si>
  <si>
    <t xml:space="preserve">Transco Zone 2 to Zone 3 -- FT</t>
  </si>
  <si>
    <t xml:space="preserve">Transco Zone 2 to Zone 3 -- IT</t>
  </si>
  <si>
    <t xml:space="preserve">Transco Zone 2 to Zone 4 -- IT</t>
  </si>
  <si>
    <t xml:space="preserve">Transco Zone 2 to Zone 6 -- FT</t>
  </si>
  <si>
    <t xml:space="preserve">Transco Zone 3 to Zone 3 -- FT</t>
  </si>
  <si>
    <t xml:space="preserve">Transco Zone 3 to Zone 4 -- FT</t>
  </si>
  <si>
    <t xml:space="preserve">Transco Zone 3 to Zone 4 -- IT</t>
  </si>
  <si>
    <t xml:space="preserve">Transco Zone 3 to Zone 5 -- FT</t>
  </si>
  <si>
    <t xml:space="preserve">Transco Zone 3 to Zone 6 -- FT</t>
  </si>
  <si>
    <t xml:space="preserve">Transco Zone 4 to Zone 4 -- FT</t>
  </si>
  <si>
    <t xml:space="preserve">Transco Zone 4 to Zone 4 -- IT</t>
  </si>
  <si>
    <t xml:space="preserve">Transco Zone 4 to Zone 6 -- FT</t>
  </si>
  <si>
    <t xml:space="preserve">Transco Zone 4a to Zone 4a -- FT</t>
  </si>
  <si>
    <t xml:space="preserve">Transco Zone 4a to Zone 4a -- IT</t>
  </si>
  <si>
    <t xml:space="preserve">Transco Zone 5 to Zone 5 -- FT</t>
  </si>
  <si>
    <t xml:space="preserve">Transco Zone 6 to Zone 6 -- FT</t>
  </si>
  <si>
    <t xml:space="preserve">Transco Zone 6 to Zone 6 -- IT</t>
  </si>
  <si>
    <t xml:space="preserve">Tenn Zone 0 to Sonat (Rose Hill) -- FT Win.</t>
  </si>
  <si>
    <t xml:space="preserve">Tenn Zone 0 to Sonat (Rose Hill) -- FT Sum.</t>
  </si>
  <si>
    <t xml:space="preserve">Tenn Zone 0 to Sonat (Pugh) -- FT Sum.</t>
  </si>
  <si>
    <t xml:space="preserve">Tenn Zone 0 to Sonat (Pugh) -- FT Win.</t>
  </si>
  <si>
    <t xml:space="preserve">Tenn/Z 0 to TC0/Citygate -- FT Sum.</t>
  </si>
  <si>
    <t xml:space="preserve">Max</t>
  </si>
  <si>
    <t xml:space="preserve">Gas Daily</t>
  </si>
  <si>
    <t xml:space="preserve">Pipe Locations</t>
  </si>
  <si>
    <t xml:space="preserve">Transport</t>
  </si>
  <si>
    <t xml:space="preserve"> </t>
  </si>
  <si>
    <t xml:space="preserve">Location/Location Cost</t>
  </si>
  <si>
    <t xml:space="preserve">Layman</t>
  </si>
  <si>
    <t xml:space="preserve">Curve</t>
  </si>
  <si>
    <t xml:space="preserve">Book</t>
  </si>
  <si>
    <t xml:space="preserve">Combined </t>
  </si>
  <si>
    <t xml:space="preserve">GD</t>
  </si>
  <si>
    <t xml:space="preserve">Cost</t>
  </si>
  <si>
    <t xml:space="preserve">Stop Date</t>
  </si>
  <si>
    <t xml:space="preserve">GD-CNG/NORTH</t>
  </si>
  <si>
    <t xml:space="preserve">SP</t>
  </si>
  <si>
    <t xml:space="preserve">D</t>
  </si>
  <si>
    <t xml:space="preserve">Algonquin</t>
  </si>
  <si>
    <t xml:space="preserve">GD-CNG/SOUTH</t>
  </si>
  <si>
    <t xml:space="preserve">GD-COLGULF/RAYN</t>
  </si>
  <si>
    <t xml:space="preserve">GD-COLGULF/LA</t>
  </si>
  <si>
    <t xml:space="preserve">GD-CGT/APPALAC</t>
  </si>
  <si>
    <t xml:space="preserve">GD-TENN/CORPUS</t>
  </si>
  <si>
    <t xml:space="preserve">IF-TENN/Z5</t>
  </si>
  <si>
    <t xml:space="preserve">PR</t>
  </si>
  <si>
    <t xml:space="preserve">M</t>
  </si>
  <si>
    <t xml:space="preserve">GD-TENN/500</t>
  </si>
  <si>
    <t xml:space="preserve">GD-TENN/800</t>
  </si>
  <si>
    <t xml:space="preserve">GD-TETCO/STX</t>
  </si>
  <si>
    <t xml:space="preserve">Iroquois Z1</t>
  </si>
  <si>
    <t xml:space="preserve">GD-TETCO/ETX/CR</t>
  </si>
  <si>
    <t xml:space="preserve">Iroquois Z2</t>
  </si>
  <si>
    <t xml:space="preserve">GD-TETCO/WLA</t>
  </si>
  <si>
    <t xml:space="preserve">GD-TETCO/ELA</t>
  </si>
  <si>
    <t xml:space="preserve">GD-TETCO/M1</t>
  </si>
  <si>
    <t xml:space="preserve">IF-TETCO/M2</t>
  </si>
  <si>
    <t xml:space="preserve">FT Gathering</t>
  </si>
  <si>
    <t xml:space="preserve">GD-TETCO/M3</t>
  </si>
  <si>
    <t xml:space="preserve">Texas Gas Z/1</t>
  </si>
  <si>
    <t xml:space="preserve">GD-TGT/Z1</t>
  </si>
  <si>
    <t xml:space="preserve">GD-TGT/ZSL</t>
  </si>
  <si>
    <t xml:space="preserve">GD-TRANSCO/Z1</t>
  </si>
  <si>
    <t xml:space="preserve">GD-TRANSCO/Z2</t>
  </si>
  <si>
    <t xml:space="preserve">GD-TRANSCO/Z3</t>
  </si>
  <si>
    <t xml:space="preserve">GD-TRANSCO/Z4</t>
  </si>
  <si>
    <t xml:space="preserve">Transco Z6 (nonNY)</t>
  </si>
  <si>
    <t xml:space="preserve">GD-TRCOZ6/NONY</t>
  </si>
  <si>
    <t xml:space="preserve">GD-TRCOZ6/NY</t>
  </si>
  <si>
    <t xml:space="preserve">Empty</t>
  </si>
  <si>
    <t xml:space="preserve">Gas Daily Curves</t>
  </si>
  <si>
    <t xml:space="preserve">Effective Date</t>
  </si>
  <si>
    <t xml:space="preserve">Curve Number</t>
  </si>
  <si>
    <t xml:space="preserve">Curve Code</t>
  </si>
  <si>
    <t xml:space="preserve">Curve Name</t>
  </si>
  <si>
    <t xml:space="preserve">Curve Type</t>
  </si>
  <si>
    <t xml:space="preserve">Book Type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</si>
</sst>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m/d/yyyy\ h:mm:ss"/>
    <numFmt numFmtId="168" formatCode="_(* #,##0.00_);_(* \(#,##0.00\);_(* \-??_);_(@_)"/>
    <numFmt numFmtId="169" formatCode="_(* #,##0.000_);_(* \(#,##0.000\);_(* \-??_);_(@_)"/>
    <numFmt numFmtId="170" formatCode="0.00%"/>
    <numFmt numFmtId="171" formatCode="_(* #,##0.0000_);_(* \(#,##0.0000\);_(* \-??_);_(@_)"/>
    <numFmt numFmtId="172" formatCode="0%"/>
    <numFmt numFmtId="173" formatCode="[$-409]m/d/yyyy"/>
    <numFmt numFmtId="174" formatCode="mmm\-dd\-yy"/>
    <numFmt numFmtId="175" formatCode="0.0000"/>
    <numFmt numFmtId="176" formatCode="[$-409]#,##0_);\(#,##0\)"/>
    <numFmt numFmtId="177" formatCode="mm/dd/yy"/>
    <numFmt numFmtId="178" formatCode="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color rgb="FFFFFF00"/>
      <name val="Arial"/>
      <family val="2"/>
    </font>
    <font>
      <b val="true"/>
      <sz val="10"/>
      <name val="Arial"/>
      <family val="0"/>
    </font>
    <font>
      <b val="true"/>
      <sz val="12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0"/>
    </font>
    <font>
      <b val="true"/>
      <sz val="10"/>
      <color rgb="FF69FFFF"/>
      <name val="Arial"/>
      <family val="2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8"/>
      <color rgb="FF800000"/>
      <name val="Arial"/>
      <family val="0"/>
    </font>
    <font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800080"/>
      <name val="Arial"/>
      <family val="2"/>
    </font>
    <font>
      <b val="true"/>
      <sz val="10"/>
      <color rgb="FFFFFFFF"/>
      <name val="Arial"/>
      <family val="2"/>
    </font>
    <font>
      <sz val="7"/>
      <color rgb="FF000000"/>
      <name val="Arial"/>
      <family val="2"/>
    </font>
    <font>
      <b val="true"/>
      <sz val="10"/>
      <color rgb="FFFFFFFF"/>
      <name val="Arial"/>
      <family val="0"/>
    </font>
    <font>
      <sz val="8"/>
      <color rgb="FFFFFFFF"/>
      <name val="Arial"/>
      <family val="2"/>
    </font>
    <font>
      <b val="true"/>
      <sz val="10"/>
      <color rgb="FF0000FF"/>
      <name val="Arial"/>
      <family val="0"/>
    </font>
    <font>
      <sz val="18"/>
      <color rgb="FF0000FF"/>
      <name val="Arial"/>
      <family val="0"/>
    </font>
    <font>
      <b val="true"/>
      <sz val="12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000080"/>
      <name val="Arial"/>
      <family val="0"/>
    </font>
    <font>
      <b val="true"/>
      <sz val="10"/>
      <color rgb="FF80008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000000"/>
        <bgColor rgb="FF003300"/>
      </patternFill>
    </fill>
    <fill>
      <patternFill patternType="solid">
        <fgColor rgb="FF69FFFF"/>
        <bgColor rgb="FF33CCCC"/>
      </patternFill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2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5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7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7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8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8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8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8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5" fillId="8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3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2" borderId="1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8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5" borderId="13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5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5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13" xfId="17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7" fontId="6" fillId="5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1" fontId="0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6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5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9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5" borderId="15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4" fontId="18" fillId="5" borderId="1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8" fillId="5" borderId="17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8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8" fillId="9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23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8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9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9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CheckBox" checked="Checked" autoLine="false" print="true" fmlaLink="MainPage!$AB$20" lockText="1" noThreeD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CheckBox" checked="Checked" autoLine="false" print="true" fmlaLink="Input2!$AA$6" lockText="1" noThreeD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checked="Checked" autoLine="false" print="true" fmlaLink="MainPage!$AB$15" lockText="1" noThreeD="1"/>
</file>

<file path=xl/ctrlProps/ctrlProps6.xml><?xml version="1.0" encoding="utf-8"?>
<formControlPr xmlns="http://schemas.microsoft.com/office/spreadsheetml/2009/9/main" objectType="CheckBox" checked="Checked" autoLine="false" print="true" fmlaLink="MainPage!$AB$17" lockText="1" noThreeD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-58320</xdr:colOff>
          <xdr:row>5</xdr:row>
          <xdr:rowOff>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7</xdr:col>
          <xdr:colOff>1440</xdr:colOff>
          <xdr:row>18</xdr:row>
          <xdr:rowOff>186120</xdr:rowOff>
        </xdr:to>
        <xdr:sp>
          <xdr:nvSpPr>
            <xdr:cNvPr id="1001" name="Button 3" descr="Go To Pa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 To Path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7</xdr:col>
          <xdr:colOff>1440</xdr:colOff>
          <xdr:row>14</xdr:row>
          <xdr:rowOff>186120</xdr:rowOff>
        </xdr:to>
        <xdr:sp>
          <xdr:nvSpPr>
            <xdr:cNvPr id="1002" name="Button 4" descr="Go To Inp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 To Input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7</xdr:col>
          <xdr:colOff>1440</xdr:colOff>
          <xdr:row>10</xdr:row>
          <xdr:rowOff>186120</xdr:rowOff>
        </xdr:to>
        <xdr:sp>
          <xdr:nvSpPr>
            <xdr:cNvPr id="1003" name="Button 5" descr="Refres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</a:t>
              </a:r>
            </a:p>
          </xdr:txBody>
        </xdr:sp>
        <xdr:clientData/>
      </xdr:twoCellAnchor>
    </mc:Choice>
  </mc:AlternateContent>
  <xdr:twoCellAnchor editAs="absolute">
    <xdr:from>
      <xdr:col>1</xdr:col>
      <xdr:colOff>39960</xdr:colOff>
      <xdr:row>0</xdr:row>
      <xdr:rowOff>9360</xdr:rowOff>
    </xdr:from>
    <xdr:to>
      <xdr:col>2</xdr:col>
      <xdr:colOff>31320</xdr:colOff>
      <xdr:row>3</xdr:row>
      <xdr:rowOff>9360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9720" y="9360"/>
          <a:ext cx="1450440" cy="5983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-1054080</xdr:colOff>
          <xdr:row>3</xdr:row>
          <xdr:rowOff>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-1054080</xdr:colOff>
          <xdr:row>4</xdr:row>
          <xdr:rowOff>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-1054080</xdr:colOff>
          <xdr:row>5</xdr:row>
          <xdr:rowOff>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-1054080</xdr:colOff>
          <xdr:row>6</xdr:row>
          <xdr:rowOff>-38520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236160</xdr:rowOff>
        </xdr:from>
        <xdr:to>
          <xdr:col>9</xdr:col>
          <xdr:colOff>-79920</xdr:colOff>
          <xdr:row>2</xdr:row>
          <xdr:rowOff>190800</xdr:rowOff>
        </xdr:to>
        <xdr:sp>
          <xdr:nvSpPr>
            <xdr:cNvPr id="0" name="Option Button 12" descr="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-79920</xdr:colOff>
          <xdr:row>4</xdr:row>
          <xdr:rowOff>9720</xdr:rowOff>
        </xdr:to>
        <xdr:sp>
          <xdr:nvSpPr>
            <xdr:cNvPr id="0" name="Option Button 13" descr="OFF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9</xdr:col>
          <xdr:colOff>3240</xdr:colOff>
          <xdr:row>5</xdr:row>
          <xdr:rowOff>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10</xdr:col>
          <xdr:colOff>-1941120</xdr:colOff>
          <xdr:row>1</xdr:row>
          <xdr:rowOff>58320</xdr:rowOff>
        </xdr:to>
        <xdr:sp>
          <xdr:nvSpPr>
            <xdr:cNvPr id="1004" name="Check Box 15" descr="Show All Loca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Show All Locations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805320</xdr:colOff>
          <xdr:row>5</xdr:row>
          <xdr:rowOff>28440</xdr:rowOff>
        </xdr:from>
        <xdr:to>
          <xdr:col>4</xdr:col>
          <xdr:colOff>-1236240</xdr:colOff>
          <xdr:row>6</xdr:row>
          <xdr:rowOff>0</xdr:rowOff>
        </xdr:to>
        <xdr:sp>
          <xdr:nvSpPr>
            <xdr:cNvPr id="1005" name="Check Box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7</xdr:col>
          <xdr:colOff>1440</xdr:colOff>
          <xdr:row>22</xdr:row>
          <xdr:rowOff>186120</xdr:rowOff>
        </xdr:to>
        <xdr:sp>
          <xdr:nvSpPr>
            <xdr:cNvPr id="1006" name="Button 24" descr="Re-Load&#10;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Re-Load
Curves</a:t>
              </a:r>
            </a:p>
          </xdr:txBody>
        </xdr:sp>
        <xdr:clientData/>
      </xdr:twoCellAnchor>
    </mc:Choice>
  </mc:AlternateContent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4</xdr:col>
          <xdr:colOff>360</xdr:colOff>
          <xdr:row>5</xdr:row>
          <xdr:rowOff>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644040</xdr:colOff>
          <xdr:row>5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171000</xdr:colOff>
          <xdr:row>4</xdr:row>
          <xdr:rowOff>0</xdr:rowOff>
        </xdr:from>
        <xdr:to>
          <xdr:col>9</xdr:col>
          <xdr:colOff>-290880</xdr:colOff>
          <xdr:row>5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0</xdr:rowOff>
        </xdr:from>
        <xdr:to>
          <xdr:col>14</xdr:col>
          <xdr:colOff>360</xdr:colOff>
          <xdr:row>5</xdr:row>
          <xdr:rowOff>19440</xdr:rowOff>
        </xdr:to>
        <xdr:sp>
          <xdr:nvSpPr>
            <xdr:cNvPr id="0" name="Option Button 4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14</xdr:col>
          <xdr:colOff>360</xdr:colOff>
          <xdr:row>6</xdr:row>
          <xdr:rowOff>19440</xdr:rowOff>
        </xdr:to>
        <xdr:sp>
          <xdr:nvSpPr>
            <xdr:cNvPr id="0" name="Option Button 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4</xdr:col>
          <xdr:colOff>360</xdr:colOff>
          <xdr:row>8</xdr:row>
          <xdr:rowOff>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644040</xdr:colOff>
          <xdr:row>8</xdr:row>
          <xdr:rowOff>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4</xdr:col>
          <xdr:colOff>360</xdr:colOff>
          <xdr:row>10</xdr:row>
          <xdr:rowOff>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644040</xdr:colOff>
          <xdr:row>10</xdr:row>
          <xdr:rowOff>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4</xdr:col>
          <xdr:colOff>360</xdr:colOff>
          <xdr:row>12</xdr:row>
          <xdr:rowOff>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644040</xdr:colOff>
          <xdr:row>12</xdr:row>
          <xdr:rowOff>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4</xdr:col>
          <xdr:colOff>360</xdr:colOff>
          <xdr:row>14</xdr:row>
          <xdr:rowOff>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644040</xdr:colOff>
          <xdr:row>14</xdr:row>
          <xdr:rowOff>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4</xdr:col>
          <xdr:colOff>360</xdr:colOff>
          <xdr:row>16</xdr:row>
          <xdr:rowOff>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644040</xdr:colOff>
          <xdr:row>16</xdr:row>
          <xdr:rowOff>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4</xdr:col>
          <xdr:colOff>360</xdr:colOff>
          <xdr:row>18</xdr:row>
          <xdr:rowOff>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644040</xdr:colOff>
          <xdr:row>18</xdr:row>
          <xdr:rowOff>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4</xdr:col>
          <xdr:colOff>360</xdr:colOff>
          <xdr:row>20</xdr:row>
          <xdr:rowOff>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644040</xdr:colOff>
          <xdr:row>20</xdr:row>
          <xdr:rowOff>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360</xdr:colOff>
          <xdr:row>22</xdr:row>
          <xdr:rowOff>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644040</xdr:colOff>
          <xdr:row>22</xdr:row>
          <xdr:rowOff>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4</xdr:col>
          <xdr:colOff>360</xdr:colOff>
          <xdr:row>24</xdr:row>
          <xdr:rowOff>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644040</xdr:colOff>
          <xdr:row>24</xdr:row>
          <xdr:rowOff>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4</xdr:col>
          <xdr:colOff>360</xdr:colOff>
          <xdr:row>26</xdr:row>
          <xdr:rowOff>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644040</xdr:colOff>
          <xdr:row>26</xdr:row>
          <xdr:rowOff>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720</xdr:colOff>
          <xdr:row>8</xdr:row>
          <xdr:rowOff>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720</xdr:colOff>
          <xdr:row>10</xdr:row>
          <xdr:rowOff>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720</xdr:colOff>
          <xdr:row>12</xdr:row>
          <xdr:rowOff>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720</xdr:colOff>
          <xdr:row>14</xdr:row>
          <xdr:rowOff>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720</xdr:colOff>
          <xdr:row>16</xdr:row>
          <xdr:rowOff>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720</xdr:colOff>
          <xdr:row>18</xdr:row>
          <xdr:rowOff>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720</xdr:colOff>
          <xdr:row>20</xdr:row>
          <xdr:rowOff>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720</xdr:colOff>
          <xdr:row>22</xdr:row>
          <xdr:rowOff>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720</xdr:colOff>
          <xdr:row>24</xdr:row>
          <xdr:rowOff>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720</xdr:colOff>
          <xdr:row>26</xdr:row>
          <xdr:rowOff>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371880</xdr:colOff>
          <xdr:row>7</xdr:row>
          <xdr:rowOff>9720</xdr:rowOff>
        </xdr:from>
        <xdr:to>
          <xdr:col>11</xdr:col>
          <xdr:colOff>720</xdr:colOff>
          <xdr:row>9</xdr:row>
          <xdr:rowOff>190440</xdr:rowOff>
        </xdr:to>
        <xdr:sp>
          <xdr:nvSpPr>
            <xdr:cNvPr id="1001" name="Button 45" descr="Save Pa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Path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371880</xdr:colOff>
          <xdr:row>11</xdr:row>
          <xdr:rowOff>0</xdr:rowOff>
        </xdr:from>
        <xdr:to>
          <xdr:col>11</xdr:col>
          <xdr:colOff>720</xdr:colOff>
          <xdr:row>12</xdr:row>
          <xdr:rowOff>0</xdr:rowOff>
        </xdr:to>
        <xdr:sp>
          <xdr:nvSpPr>
            <xdr:cNvPr id="1002" name="Button 46" descr="Refres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371880</xdr:colOff>
          <xdr:row>13</xdr:row>
          <xdr:rowOff>0</xdr:rowOff>
        </xdr:from>
        <xdr:to>
          <xdr:col>11</xdr:col>
          <xdr:colOff>720</xdr:colOff>
          <xdr:row>15</xdr:row>
          <xdr:rowOff>190800</xdr:rowOff>
        </xdr:to>
        <xdr:sp>
          <xdr:nvSpPr>
            <xdr:cNvPr id="1003" name="Button 48" descr="Go to Inp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 to Input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371880</xdr:colOff>
          <xdr:row>17</xdr:row>
          <xdr:rowOff>0</xdr:rowOff>
        </xdr:from>
        <xdr:to>
          <xdr:col>11</xdr:col>
          <xdr:colOff>720</xdr:colOff>
          <xdr:row>19</xdr:row>
          <xdr:rowOff>190440</xdr:rowOff>
        </xdr:to>
        <xdr:sp>
          <xdr:nvSpPr>
            <xdr:cNvPr id="1004" name="Button 49" descr="Go to M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 to Main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50040</xdr:colOff>
          <xdr:row>25</xdr:row>
          <xdr:rowOff>133200</xdr:rowOff>
        </xdr:from>
        <xdr:to>
          <xdr:col>14</xdr:col>
          <xdr:colOff>170640</xdr:colOff>
          <xdr:row>26</xdr:row>
          <xdr:rowOff>165600</xdr:rowOff>
        </xdr:to>
        <xdr:sp>
          <xdr:nvSpPr>
            <xdr:cNvPr id="1005" name="Check Box 50" descr="Clear Conten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Contents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381960</xdr:colOff>
          <xdr:row>21</xdr:row>
          <xdr:rowOff>0</xdr:rowOff>
        </xdr:from>
        <xdr:to>
          <xdr:col>11</xdr:col>
          <xdr:colOff>720</xdr:colOff>
          <xdr:row>22</xdr:row>
          <xdr:rowOff>0</xdr:rowOff>
        </xdr:to>
        <xdr:sp>
          <xdr:nvSpPr>
            <xdr:cNvPr id="1006" name="Button 51" descr="Clea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</a:t>
              </a:r>
            </a:p>
          </xdr:txBody>
        </xdr:sp>
        <xdr:clientData/>
      </xdr:twoCellAnchor>
    </mc:Choice>
  </mc:AlternateContent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10800</xdr:colOff>
          <xdr:row>4</xdr:row>
          <xdr:rowOff>54360</xdr:rowOff>
        </xdr:from>
        <xdr:to>
          <xdr:col>49</xdr:col>
          <xdr:colOff>624600</xdr:colOff>
          <xdr:row>5</xdr:row>
          <xdr:rowOff>99000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360</xdr:colOff>
          <xdr:row>5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360</xdr:colOff>
          <xdr:row>7</xdr:row>
          <xdr:rowOff>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360</xdr:colOff>
          <xdr:row>9</xdr:row>
          <xdr:rowOff>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360</xdr:colOff>
          <xdr:row>11</xdr:row>
          <xdr:rowOff>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0</xdr:colOff>
          <xdr:row>6</xdr:row>
          <xdr:rowOff>190440</xdr:rowOff>
        </xdr:to>
        <xdr:sp>
          <xdr:nvSpPr>
            <xdr:cNvPr id="1001" name="Button 8" descr="Save Recor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Record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>
          <xdr:nvSpPr>
            <xdr:cNvPr id="1002" name="Button 9" descr="Refres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0</xdr:colOff>
          <xdr:row>11</xdr:row>
          <xdr:rowOff>190440</xdr:rowOff>
        </xdr:to>
        <xdr:sp>
          <xdr:nvSpPr>
            <xdr:cNvPr id="1003" name="Button 11" descr="Goto Pa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Goto Path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0</xdr:colOff>
          <xdr:row>15</xdr:row>
          <xdr:rowOff>87120</xdr:rowOff>
        </xdr:to>
        <xdr:sp>
          <xdr:nvSpPr>
            <xdr:cNvPr id="1004" name="Button 12" descr="Goto M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Goto Main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1389240</xdr:colOff>
          <xdr:row>18</xdr:row>
          <xdr:rowOff>137160</xdr:rowOff>
        </xdr:from>
        <xdr:to>
          <xdr:col>4</xdr:col>
          <xdr:colOff>-574920</xdr:colOff>
          <xdr:row>19</xdr:row>
          <xdr:rowOff>184320</xdr:rowOff>
        </xdr:to>
        <xdr:sp>
          <xdr:nvSpPr>
            <xdr:cNvPr id="1005" name="Check Box 13" descr="Automatic Refres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Automatic Refresh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9.xml"/><Relationship Id="rId4" Type="http://schemas.openxmlformats.org/officeDocument/2006/relationships/ctrlProp" Target="../ctrlProps/ctrlProps10.xml"/><Relationship Id="rId5" Type="http://schemas.openxmlformats.org/officeDocument/2006/relationships/ctrlProp" Target="../ctrlProps/ctrlProps11.xml"/><Relationship Id="rId6" Type="http://schemas.openxmlformats.org/officeDocument/2006/relationships/ctrlProp" Target="../ctrlProps/ctrlProps12.xml"/><Relationship Id="rId7" Type="http://schemas.openxmlformats.org/officeDocument/2006/relationships/ctrlProp" Target="../ctrlProps/ctrlProps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15.xml"/><Relationship Id="rId4" Type="http://schemas.openxmlformats.org/officeDocument/2006/relationships/ctrlProp" Target="../ctrlProps/ctrlProps16.xml"/><Relationship Id="rId5" Type="http://schemas.openxmlformats.org/officeDocument/2006/relationships/ctrlProp" Target="../ctrlProps/ctrlProps17.xml"/><Relationship Id="rId6" Type="http://schemas.openxmlformats.org/officeDocument/2006/relationships/ctrlProp" Target="../ctrlProps/ctrlProps18.xml"/><Relationship Id="rId7" Type="http://schemas.openxmlformats.org/officeDocument/2006/relationships/ctrlProp" Target="../ctrlProps/ctrlProps19.xml"/><Relationship Id="rId8" Type="http://schemas.openxmlformats.org/officeDocument/2006/relationships/ctrlProp" Target="../ctrlProps/ctrlProps20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2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true" outlineLevelRow="0" outlineLevelCol="0"/>
  <cols>
    <col collapsed="false" customWidth="true" hidden="false" outlineLevel="0" max="1" min="1" style="1" width="0.85"/>
    <col collapsed="false" customWidth="true" hidden="false" outlineLevel="0" max="2" min="2" style="1" width="20.7"/>
    <col collapsed="false" customWidth="true" hidden="false" outlineLevel="0" max="3" min="3" style="1" width="10.28"/>
    <col collapsed="false" customWidth="true" hidden="false" outlineLevel="0" max="4" min="4" style="1" width="45.7"/>
    <col collapsed="false" customWidth="true" hidden="false" outlineLevel="0" max="5" min="5" style="1" width="2.7"/>
    <col collapsed="false" customWidth="true" hidden="false" outlineLevel="0" max="6" min="6" style="1" width="3.7"/>
    <col collapsed="false" customWidth="true" hidden="false" outlineLevel="0" max="7" min="7" style="1" width="2.7"/>
    <col collapsed="false" customWidth="true" hidden="false" outlineLevel="0" max="8" min="8" style="1" width="20.7"/>
    <col collapsed="false" customWidth="true" hidden="false" outlineLevel="0" max="9" min="9" style="1" width="10.28"/>
    <col collapsed="false" customWidth="true" hidden="false" outlineLevel="0" max="10" min="10" style="1" width="45.7"/>
    <col collapsed="false" customWidth="true" hidden="false" outlineLevel="0" max="11" min="11" style="1" width="0.85"/>
    <col collapsed="false" customWidth="false" hidden="false" outlineLevel="0" max="23" min="12" style="2" width="9.14"/>
    <col collapsed="false" customWidth="true" hidden="false" outlineLevel="0" max="24" min="24" style="2" width="10.13"/>
    <col collapsed="false" customWidth="true" hidden="false" outlineLevel="0" max="25" min="25" style="2" width="7.7"/>
    <col collapsed="false" customWidth="true" hidden="false" outlineLevel="0" max="26" min="26" style="2" width="10.13"/>
    <col collapsed="false" customWidth="true" hidden="false" outlineLevel="0" max="27" min="27" style="2" width="7.7"/>
    <col collapsed="false" customWidth="true" hidden="false" outlineLevel="0" max="28" min="28" style="2" width="14.56"/>
    <col collapsed="false" customWidth="false" hidden="false" outlineLevel="0" max="29" min="29" style="2" width="9.14"/>
    <col collapsed="false" customWidth="true" hidden="false" outlineLevel="0" max="30" min="30" style="2" width="17.7"/>
    <col collapsed="false" customWidth="false" hidden="false" outlineLevel="0" max="35" min="31" style="2" width="9.14"/>
    <col collapsed="false" customWidth="true" hidden="false" outlineLevel="0" max="36" min="36" style="2" width="15.13"/>
    <col collapsed="false" customWidth="true" hidden="false" outlineLevel="0" max="37" min="37" style="2" width="13.28"/>
    <col collapsed="false" customWidth="true" hidden="false" outlineLevel="0" max="38" min="38" style="2" width="16.13"/>
    <col collapsed="false" customWidth="true" hidden="false" outlineLevel="0" max="39" min="39" style="2" width="6.99"/>
    <col collapsed="false" customWidth="true" hidden="false" outlineLevel="0" max="40" min="40" style="2" width="11.99"/>
    <col collapsed="false" customWidth="true" hidden="false" outlineLevel="0" max="41" min="41" style="2" width="46.28"/>
    <col collapsed="false" customWidth="true" hidden="false" outlineLevel="0" max="42" min="42" style="2" width="13.28"/>
    <col collapsed="false" customWidth="true" hidden="false" outlineLevel="0" max="43" min="43" style="2" width="16.13"/>
    <col collapsed="false" customWidth="true" hidden="false" outlineLevel="0" max="44" min="44" style="2" width="14.14"/>
    <col collapsed="false" customWidth="true" hidden="false" outlineLevel="0" max="45" min="45" style="2" width="13.7"/>
    <col collapsed="false" customWidth="true" hidden="false" outlineLevel="0" max="46" min="46" style="2" width="15.99"/>
    <col collapsed="false" customWidth="true" hidden="false" outlineLevel="0" max="47" min="47" style="2" width="13.56"/>
    <col collapsed="false" customWidth="true" hidden="false" outlineLevel="0" max="48" min="48" style="2" width="13.7"/>
    <col collapsed="false" customWidth="true" hidden="false" outlineLevel="0" max="49" min="49" style="2" width="12.42"/>
    <col collapsed="false" customWidth="true" hidden="false" outlineLevel="0" max="50" min="50" style="2" width="13.56"/>
    <col collapsed="false" customWidth="true" hidden="false" outlineLevel="0" max="51" min="51" style="2" width="13.7"/>
    <col collapsed="false" customWidth="true" hidden="false" outlineLevel="0" max="52" min="52" style="2" width="12.42"/>
    <col collapsed="false" customWidth="true" hidden="false" outlineLevel="0" max="53" min="53" style="2" width="13.56"/>
    <col collapsed="false" customWidth="true" hidden="false" outlineLevel="0" max="54" min="54" style="2" width="13.7"/>
    <col collapsed="false" customWidth="true" hidden="false" outlineLevel="0" max="55" min="55" style="2" width="12.42"/>
    <col collapsed="false" customWidth="true" hidden="false" outlineLevel="0" max="56" min="56" style="2" width="13.56"/>
    <col collapsed="false" customWidth="true" hidden="false" outlineLevel="0" max="57" min="57" style="2" width="13.7"/>
    <col collapsed="false" customWidth="true" hidden="false" outlineLevel="0" max="58" min="58" style="2" width="12.42"/>
    <col collapsed="false" customWidth="true" hidden="false" outlineLevel="0" max="59" min="59" style="2" width="13.56"/>
    <col collapsed="false" customWidth="true" hidden="false" outlineLevel="0" max="60" min="60" style="2" width="13.7"/>
    <col collapsed="false" customWidth="true" hidden="false" outlineLevel="0" max="61" min="61" style="2" width="12.42"/>
    <col collapsed="false" customWidth="true" hidden="false" outlineLevel="0" max="62" min="62" style="2" width="13.56"/>
    <col collapsed="false" customWidth="true" hidden="false" outlineLevel="0" max="63" min="63" style="2" width="13.7"/>
    <col collapsed="false" customWidth="true" hidden="false" outlineLevel="0" max="64" min="64" style="2" width="12.42"/>
    <col collapsed="false" customWidth="true" hidden="false" outlineLevel="0" max="65" min="65" style="2" width="13.56"/>
    <col collapsed="false" customWidth="true" hidden="false" outlineLevel="0" max="66" min="66" style="2" width="13.7"/>
    <col collapsed="false" customWidth="true" hidden="false" outlineLevel="0" max="67" min="67" style="2" width="12.42"/>
    <col collapsed="false" customWidth="true" hidden="false" outlineLevel="0" max="68" min="68" style="2" width="13.56"/>
    <col collapsed="false" customWidth="true" hidden="false" outlineLevel="0" max="69" min="69" style="2" width="14.7"/>
    <col collapsed="false" customWidth="true" hidden="false" outlineLevel="0" max="70" min="70" style="2" width="13.28"/>
    <col collapsed="false" customWidth="true" hidden="false" outlineLevel="0" max="71" min="71" style="2" width="14.41"/>
    <col collapsed="false" customWidth="true" hidden="false" outlineLevel="0" max="72" min="72" style="2" width="12.42"/>
    <col collapsed="false" customWidth="false" hidden="false" outlineLevel="0" max="77" min="73" style="2" width="9.14"/>
    <col collapsed="false" customWidth="true" hidden="false" outlineLevel="0" max="78" min="78" style="2" width="15.56"/>
    <col collapsed="false" customWidth="true" hidden="false" outlineLevel="0" max="80" min="79" style="2" width="13.28"/>
    <col collapsed="false" customWidth="true" hidden="false" outlineLevel="0" max="81" min="81" style="2" width="6.99"/>
    <col collapsed="false" customWidth="true" hidden="false" outlineLevel="0" max="82" min="82" style="2" width="11.99"/>
    <col collapsed="false" customWidth="true" hidden="false" outlineLevel="0" max="83" min="83" style="2" width="32.41"/>
    <col collapsed="false" customWidth="true" hidden="false" outlineLevel="0" max="85" min="84" style="2" width="13.28"/>
    <col collapsed="false" customWidth="true" hidden="false" outlineLevel="0" max="86" min="86" style="2" width="13.14"/>
    <col collapsed="false" customWidth="true" hidden="false" outlineLevel="0" max="87" min="87" style="2" width="13.7"/>
    <col collapsed="false" customWidth="true" hidden="false" outlineLevel="0" max="88" min="88" style="2" width="12.42"/>
    <col collapsed="false" customWidth="true" hidden="false" outlineLevel="0" max="89" min="89" style="2" width="13.56"/>
    <col collapsed="false" customWidth="true" hidden="false" outlineLevel="0" max="90" min="90" style="2" width="13.7"/>
    <col collapsed="false" customWidth="true" hidden="false" outlineLevel="0" max="91" min="91" style="2" width="12.42"/>
    <col collapsed="false" customWidth="true" hidden="false" outlineLevel="0" max="92" min="92" style="2" width="13.56"/>
    <col collapsed="false" customWidth="true" hidden="false" outlineLevel="0" max="93" min="93" style="2" width="13.7"/>
    <col collapsed="false" customWidth="true" hidden="false" outlineLevel="0" max="94" min="94" style="2" width="12.42"/>
    <col collapsed="false" customWidth="true" hidden="false" outlineLevel="0" max="95" min="95" style="2" width="13.56"/>
    <col collapsed="false" customWidth="true" hidden="false" outlineLevel="0" max="96" min="96" style="2" width="13.7"/>
    <col collapsed="false" customWidth="true" hidden="false" outlineLevel="0" max="97" min="97" style="2" width="12.42"/>
    <col collapsed="false" customWidth="true" hidden="false" outlineLevel="0" max="98" min="98" style="2" width="13.56"/>
    <col collapsed="false" customWidth="true" hidden="false" outlineLevel="0" max="99" min="99" style="2" width="13.7"/>
    <col collapsed="false" customWidth="true" hidden="false" outlineLevel="0" max="100" min="100" style="2" width="12.42"/>
    <col collapsed="false" customWidth="true" hidden="false" outlineLevel="0" max="101" min="101" style="2" width="13.56"/>
    <col collapsed="false" customWidth="true" hidden="false" outlineLevel="0" max="102" min="102" style="2" width="13.7"/>
    <col collapsed="false" customWidth="true" hidden="false" outlineLevel="0" max="103" min="103" style="2" width="12.42"/>
    <col collapsed="false" customWidth="true" hidden="false" outlineLevel="0" max="104" min="104" style="2" width="13.56"/>
    <col collapsed="false" customWidth="true" hidden="false" outlineLevel="0" max="105" min="105" style="2" width="13.7"/>
    <col collapsed="false" customWidth="true" hidden="false" outlineLevel="0" max="106" min="106" style="2" width="12.42"/>
    <col collapsed="false" customWidth="true" hidden="false" outlineLevel="0" max="107" min="107" style="2" width="13.56"/>
    <col collapsed="false" customWidth="true" hidden="false" outlineLevel="0" max="108" min="108" style="2" width="13.7"/>
    <col collapsed="false" customWidth="true" hidden="false" outlineLevel="0" max="109" min="109" style="2" width="12.42"/>
    <col collapsed="false" customWidth="true" hidden="false" outlineLevel="0" max="110" min="110" style="2" width="13.56"/>
    <col collapsed="false" customWidth="true" hidden="false" outlineLevel="0" max="111" min="111" style="2" width="14.7"/>
    <col collapsed="false" customWidth="true" hidden="false" outlineLevel="0" max="112" min="112" style="2" width="13.28"/>
    <col collapsed="false" customWidth="true" hidden="false" outlineLevel="0" max="113" min="113" style="2" width="14.41"/>
    <col collapsed="false" customWidth="true" hidden="false" outlineLevel="0" max="114" min="114" style="2" width="12.42"/>
    <col collapsed="false" customWidth="false" hidden="false" outlineLevel="0" max="117" min="115" style="2" width="9.14"/>
    <col collapsed="false" customWidth="true" hidden="false" outlineLevel="0" max="118" min="118" style="2" width="15.56"/>
    <col collapsed="false" customWidth="true" hidden="false" outlineLevel="0" max="120" min="119" style="2" width="16.13"/>
    <col collapsed="false" customWidth="true" hidden="false" outlineLevel="0" max="121" min="121" style="2" width="6.99"/>
    <col collapsed="false" customWidth="true" hidden="false" outlineLevel="0" max="122" min="122" style="2" width="11.99"/>
    <col collapsed="false" customWidth="true" hidden="false" outlineLevel="0" max="123" min="123" style="2" width="53.28"/>
    <col collapsed="false" customWidth="true" hidden="false" outlineLevel="0" max="125" min="124" style="2" width="16.13"/>
    <col collapsed="false" customWidth="true" hidden="false" outlineLevel="0" max="126" min="126" style="2" width="14.41"/>
    <col collapsed="false" customWidth="true" hidden="false" outlineLevel="0" max="127" min="127" style="2" width="13.7"/>
    <col collapsed="false" customWidth="true" hidden="false" outlineLevel="0" max="128" min="128" style="2" width="15.99"/>
    <col collapsed="false" customWidth="true" hidden="false" outlineLevel="0" max="129" min="129" style="2" width="13.56"/>
    <col collapsed="false" customWidth="true" hidden="false" outlineLevel="0" max="130" min="130" style="2" width="13.7"/>
    <col collapsed="false" customWidth="true" hidden="false" outlineLevel="0" max="131" min="131" style="2" width="12.42"/>
    <col collapsed="false" customWidth="true" hidden="false" outlineLevel="0" max="132" min="132" style="2" width="13.56"/>
    <col collapsed="false" customWidth="true" hidden="false" outlineLevel="0" max="133" min="133" style="2" width="13.7"/>
    <col collapsed="false" customWidth="true" hidden="false" outlineLevel="0" max="134" min="134" style="2" width="12.42"/>
    <col collapsed="false" customWidth="true" hidden="false" outlineLevel="0" max="135" min="135" style="2" width="13.56"/>
    <col collapsed="false" customWidth="true" hidden="false" outlineLevel="0" max="136" min="136" style="2" width="13.7"/>
    <col collapsed="false" customWidth="true" hidden="false" outlineLevel="0" max="137" min="137" style="2" width="12.42"/>
    <col collapsed="false" customWidth="true" hidden="false" outlineLevel="0" max="138" min="138" style="2" width="13.56"/>
    <col collapsed="false" customWidth="true" hidden="false" outlineLevel="0" max="139" min="139" style="2" width="13.7"/>
    <col collapsed="false" customWidth="true" hidden="false" outlineLevel="0" max="140" min="140" style="2" width="12.42"/>
    <col collapsed="false" customWidth="true" hidden="false" outlineLevel="0" max="141" min="141" style="2" width="13.56"/>
    <col collapsed="false" customWidth="true" hidden="false" outlineLevel="0" max="142" min="142" style="2" width="13.7"/>
    <col collapsed="false" customWidth="true" hidden="false" outlineLevel="0" max="143" min="143" style="2" width="12.42"/>
    <col collapsed="false" customWidth="true" hidden="false" outlineLevel="0" max="144" min="144" style="2" width="13.56"/>
    <col collapsed="false" customWidth="true" hidden="false" outlineLevel="0" max="145" min="145" style="2" width="13.7"/>
    <col collapsed="false" customWidth="true" hidden="false" outlineLevel="0" max="146" min="146" style="2" width="12.42"/>
    <col collapsed="false" customWidth="true" hidden="false" outlineLevel="0" max="147" min="147" style="2" width="13.56"/>
    <col collapsed="false" customWidth="true" hidden="false" outlineLevel="0" max="148" min="148" style="2" width="13.7"/>
    <col collapsed="false" customWidth="true" hidden="false" outlineLevel="0" max="149" min="149" style="2" width="12.42"/>
    <col collapsed="false" customWidth="true" hidden="false" outlineLevel="0" max="150" min="150" style="2" width="13.56"/>
    <col collapsed="false" customWidth="true" hidden="false" outlineLevel="0" max="151" min="151" style="2" width="14.7"/>
    <col collapsed="false" customWidth="true" hidden="false" outlineLevel="0" max="152" min="152" style="2" width="13.28"/>
    <col collapsed="false" customWidth="true" hidden="false" outlineLevel="0" max="153" min="153" style="2" width="14.41"/>
    <col collapsed="false" customWidth="true" hidden="false" outlineLevel="0" max="154" min="154" style="2" width="12.42"/>
    <col collapsed="false" customWidth="false" hidden="false" outlineLevel="0" max="257" min="155" style="2" width="9.14"/>
  </cols>
  <sheetData>
    <row r="1" customFormat="false" ht="12.75" hidden="false" customHeight="true" outlineLevel="0" collapsed="false">
      <c r="A1" s="3"/>
      <c r="B1" s="4"/>
      <c r="C1" s="4"/>
      <c r="D1" s="4"/>
      <c r="E1" s="4"/>
      <c r="F1" s="4"/>
      <c r="G1" s="4"/>
      <c r="H1" s="4"/>
      <c r="I1" s="5"/>
      <c r="J1" s="6"/>
      <c r="K1" s="7"/>
    </row>
    <row r="2" customFormat="false" ht="19.35" hidden="false" customHeight="false" outlineLevel="0" collapsed="false">
      <c r="A2" s="8"/>
      <c r="B2" s="9"/>
      <c r="C2" s="9"/>
      <c r="D2" s="10" t="s">
        <v>0</v>
      </c>
      <c r="E2" s="10"/>
      <c r="F2" s="10"/>
      <c r="G2" s="10"/>
      <c r="H2" s="10"/>
      <c r="I2" s="11"/>
      <c r="J2" s="12" t="str">
        <f aca="false">IF(NOT(AB15),"Include Only the Following",AE13)</f>
        <v>All FT   Pipe Locations</v>
      </c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5" hidden="false" customHeight="true" outlineLevel="0" collapsed="false">
      <c r="A3" s="8"/>
      <c r="B3" s="15"/>
      <c r="C3" s="15"/>
      <c r="D3" s="15"/>
      <c r="E3" s="15"/>
      <c r="F3" s="15"/>
      <c r="G3" s="15"/>
      <c r="H3" s="16" t="str">
        <f aca="false">IF(AB13=1,IF(AND(AD13="Show All",AB15),"","Warning:"),"")</f>
        <v/>
      </c>
      <c r="I3" s="17"/>
      <c r="J3" s="18"/>
      <c r="K3" s="19"/>
      <c r="AB3" s="20" t="n">
        <v>28</v>
      </c>
      <c r="AC3" s="21" t="n">
        <f aca="false">AB3</f>
        <v>28</v>
      </c>
      <c r="AJ3" s="22" t="s">
        <v>1</v>
      </c>
      <c r="BZ3" s="22" t="s">
        <v>2</v>
      </c>
      <c r="DN3" s="22" t="s">
        <v>3</v>
      </c>
    </row>
    <row r="4" customFormat="false" ht="15" hidden="false" customHeight="true" outlineLevel="0" collapsed="false">
      <c r="A4" s="8"/>
      <c r="B4" s="23" t="s">
        <v>4</v>
      </c>
      <c r="C4" s="15"/>
      <c r="D4" s="24" t="s">
        <v>5</v>
      </c>
      <c r="E4" s="15"/>
      <c r="F4" s="15"/>
      <c r="G4" s="15"/>
      <c r="H4" s="16" t="str">
        <f aca="false">IF(H3="","","Filter ON")</f>
        <v/>
      </c>
      <c r="I4" s="17"/>
      <c r="J4" s="18"/>
      <c r="K4" s="19"/>
      <c r="AB4" s="25" t="s">
        <v>6</v>
      </c>
      <c r="AC4" s="26" t="s">
        <v>7</v>
      </c>
      <c r="AJ4" s="27" t="s">
        <v>8</v>
      </c>
      <c r="AK4" s="27" t="s">
        <v>6</v>
      </c>
      <c r="AL4" s="27" t="s">
        <v>7</v>
      </c>
      <c r="AM4" s="27" t="s">
        <v>9</v>
      </c>
      <c r="AN4" s="27" t="s">
        <v>10</v>
      </c>
      <c r="AO4" s="27" t="s">
        <v>11</v>
      </c>
      <c r="AP4" s="27" t="s">
        <v>12</v>
      </c>
      <c r="AQ4" s="27" t="s">
        <v>13</v>
      </c>
      <c r="AR4" s="27" t="s">
        <v>14</v>
      </c>
      <c r="AS4" s="27" t="s">
        <v>15</v>
      </c>
      <c r="AT4" s="27" t="s">
        <v>16</v>
      </c>
      <c r="AU4" s="27" t="s">
        <v>17</v>
      </c>
      <c r="AV4" s="27" t="s">
        <v>18</v>
      </c>
      <c r="AW4" s="27" t="s">
        <v>19</v>
      </c>
      <c r="AX4" s="27" t="s">
        <v>20</v>
      </c>
      <c r="AY4" s="27" t="s">
        <v>21</v>
      </c>
      <c r="AZ4" s="27" t="s">
        <v>22</v>
      </c>
      <c r="BA4" s="27" t="s">
        <v>23</v>
      </c>
      <c r="BB4" s="27" t="s">
        <v>24</v>
      </c>
      <c r="BC4" s="27" t="s">
        <v>25</v>
      </c>
      <c r="BD4" s="27" t="s">
        <v>26</v>
      </c>
      <c r="BE4" s="27" t="s">
        <v>27</v>
      </c>
      <c r="BF4" s="27" t="s">
        <v>28</v>
      </c>
      <c r="BG4" s="27" t="s">
        <v>29</v>
      </c>
      <c r="BH4" s="27" t="s">
        <v>30</v>
      </c>
      <c r="BI4" s="27" t="s">
        <v>31</v>
      </c>
      <c r="BJ4" s="27" t="s">
        <v>32</v>
      </c>
      <c r="BK4" s="27" t="s">
        <v>33</v>
      </c>
      <c r="BL4" s="27" t="s">
        <v>34</v>
      </c>
      <c r="BM4" s="27" t="s">
        <v>35</v>
      </c>
      <c r="BN4" s="27" t="s">
        <v>36</v>
      </c>
      <c r="BO4" s="27" t="s">
        <v>37</v>
      </c>
      <c r="BP4" s="27" t="s">
        <v>38</v>
      </c>
      <c r="BQ4" s="27" t="s">
        <v>39</v>
      </c>
      <c r="BR4" s="27" t="s">
        <v>40</v>
      </c>
      <c r="BS4" s="27" t="s">
        <v>41</v>
      </c>
      <c r="BT4" s="28" t="s">
        <v>42</v>
      </c>
      <c r="BZ4" s="27" t="s">
        <v>8</v>
      </c>
      <c r="CA4" s="27" t="s">
        <v>6</v>
      </c>
      <c r="CB4" s="27" t="s">
        <v>7</v>
      </c>
      <c r="CC4" s="27" t="s">
        <v>9</v>
      </c>
      <c r="CD4" s="27" t="s">
        <v>10</v>
      </c>
      <c r="CE4" s="27" t="s">
        <v>11</v>
      </c>
      <c r="CF4" s="27" t="s">
        <v>12</v>
      </c>
      <c r="CG4" s="27" t="s">
        <v>13</v>
      </c>
      <c r="CH4" s="27" t="s">
        <v>14</v>
      </c>
      <c r="CI4" s="27" t="s">
        <v>15</v>
      </c>
      <c r="CJ4" s="27" t="s">
        <v>16</v>
      </c>
      <c r="CK4" s="27" t="s">
        <v>17</v>
      </c>
      <c r="CL4" s="27" t="s">
        <v>18</v>
      </c>
      <c r="CM4" s="27" t="s">
        <v>19</v>
      </c>
      <c r="CN4" s="27" t="s">
        <v>20</v>
      </c>
      <c r="CO4" s="27" t="s">
        <v>21</v>
      </c>
      <c r="CP4" s="27" t="s">
        <v>22</v>
      </c>
      <c r="CQ4" s="27" t="s">
        <v>23</v>
      </c>
      <c r="CR4" s="27" t="s">
        <v>24</v>
      </c>
      <c r="CS4" s="27" t="s">
        <v>25</v>
      </c>
      <c r="CT4" s="27" t="s">
        <v>26</v>
      </c>
      <c r="CU4" s="27" t="s">
        <v>27</v>
      </c>
      <c r="CV4" s="27" t="s">
        <v>28</v>
      </c>
      <c r="CW4" s="27" t="s">
        <v>29</v>
      </c>
      <c r="CX4" s="27" t="s">
        <v>30</v>
      </c>
      <c r="CY4" s="27" t="s">
        <v>31</v>
      </c>
      <c r="CZ4" s="27" t="s">
        <v>32</v>
      </c>
      <c r="DA4" s="27" t="s">
        <v>33</v>
      </c>
      <c r="DB4" s="27" t="s">
        <v>34</v>
      </c>
      <c r="DC4" s="27" t="s">
        <v>35</v>
      </c>
      <c r="DD4" s="27" t="s">
        <v>36</v>
      </c>
      <c r="DE4" s="27" t="s">
        <v>37</v>
      </c>
      <c r="DF4" s="27" t="s">
        <v>38</v>
      </c>
      <c r="DG4" s="27" t="s">
        <v>39</v>
      </c>
      <c r="DH4" s="27" t="s">
        <v>40</v>
      </c>
      <c r="DI4" s="27" t="s">
        <v>41</v>
      </c>
      <c r="DJ4" s="28" t="s">
        <v>42</v>
      </c>
      <c r="DN4" s="27" t="s">
        <v>8</v>
      </c>
      <c r="DO4" s="27" t="s">
        <v>6</v>
      </c>
      <c r="DP4" s="27" t="s">
        <v>7</v>
      </c>
      <c r="DQ4" s="27" t="s">
        <v>9</v>
      </c>
      <c r="DR4" s="27" t="s">
        <v>10</v>
      </c>
      <c r="DS4" s="27" t="s">
        <v>11</v>
      </c>
      <c r="DT4" s="27" t="s">
        <v>12</v>
      </c>
      <c r="DU4" s="27" t="s">
        <v>13</v>
      </c>
      <c r="DV4" s="27" t="s">
        <v>14</v>
      </c>
      <c r="DW4" s="27" t="s">
        <v>15</v>
      </c>
      <c r="DX4" s="27" t="s">
        <v>16</v>
      </c>
      <c r="DY4" s="27" t="s">
        <v>17</v>
      </c>
      <c r="DZ4" s="27" t="s">
        <v>18</v>
      </c>
      <c r="EA4" s="27" t="s">
        <v>19</v>
      </c>
      <c r="EB4" s="27" t="s">
        <v>20</v>
      </c>
      <c r="EC4" s="27" t="s">
        <v>21</v>
      </c>
      <c r="ED4" s="27" t="s">
        <v>22</v>
      </c>
      <c r="EE4" s="27" t="s">
        <v>23</v>
      </c>
      <c r="EF4" s="27" t="s">
        <v>24</v>
      </c>
      <c r="EG4" s="27" t="s">
        <v>25</v>
      </c>
      <c r="EH4" s="27" t="s">
        <v>26</v>
      </c>
      <c r="EI4" s="27" t="s">
        <v>27</v>
      </c>
      <c r="EJ4" s="27" t="s">
        <v>28</v>
      </c>
      <c r="EK4" s="27" t="s">
        <v>29</v>
      </c>
      <c r="EL4" s="27" t="s">
        <v>30</v>
      </c>
      <c r="EM4" s="27" t="s">
        <v>31</v>
      </c>
      <c r="EN4" s="27" t="s">
        <v>32</v>
      </c>
      <c r="EO4" s="27" t="s">
        <v>33</v>
      </c>
      <c r="EP4" s="27" t="s">
        <v>34</v>
      </c>
      <c r="EQ4" s="27" t="s">
        <v>35</v>
      </c>
      <c r="ER4" s="27" t="s">
        <v>36</v>
      </c>
      <c r="ES4" s="27" t="s">
        <v>37</v>
      </c>
      <c r="ET4" s="27" t="s">
        <v>38</v>
      </c>
      <c r="EU4" s="27" t="s">
        <v>39</v>
      </c>
      <c r="EV4" s="27" t="s">
        <v>40</v>
      </c>
      <c r="EW4" s="27" t="s">
        <v>41</v>
      </c>
      <c r="EX4" s="28" t="s">
        <v>42</v>
      </c>
    </row>
    <row r="5" customFormat="false" ht="15" hidden="false" customHeight="true" outlineLevel="0" collapsed="false">
      <c r="A5" s="8"/>
      <c r="B5" s="29"/>
      <c r="C5" s="29"/>
      <c r="D5" s="30" t="n">
        <v>0</v>
      </c>
      <c r="E5" s="29"/>
      <c r="F5" s="29"/>
      <c r="G5" s="29"/>
      <c r="H5" s="29"/>
      <c r="I5" s="31"/>
      <c r="J5" s="32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 t="str">
        <f aca="false">VLOOKUP(AB3,Location2,2)</f>
        <v>Tetco ELA</v>
      </c>
      <c r="AC5" s="36" t="str">
        <f aca="false">VLOOKUP(AC3,Location2,2)</f>
        <v>Tetco ELA</v>
      </c>
      <c r="AD5" s="34"/>
      <c r="AE5" s="34"/>
      <c r="AF5" s="34"/>
      <c r="AG5" s="34"/>
      <c r="AH5" s="34"/>
      <c r="AI5" s="34"/>
      <c r="AJ5" s="1" t="n">
        <v>214</v>
      </c>
      <c r="AK5" s="1" t="s">
        <v>43</v>
      </c>
      <c r="AL5" s="1" t="s">
        <v>44</v>
      </c>
      <c r="AM5" s="1" t="n">
        <v>1</v>
      </c>
      <c r="AN5" s="1" t="s">
        <v>45</v>
      </c>
      <c r="AO5" s="1" t="s">
        <v>46</v>
      </c>
      <c r="AP5" s="1" t="s">
        <v>43</v>
      </c>
      <c r="AQ5" s="1" t="s">
        <v>47</v>
      </c>
      <c r="AR5" s="1" t="s">
        <v>48</v>
      </c>
      <c r="AS5" s="1" t="n">
        <v>0</v>
      </c>
      <c r="AT5" s="1" t="n">
        <v>0</v>
      </c>
      <c r="AU5" s="1" t="n">
        <v>0</v>
      </c>
      <c r="AV5" s="1" t="n">
        <v>0</v>
      </c>
      <c r="AW5" s="1" t="n">
        <v>0</v>
      </c>
      <c r="AX5" s="1" t="n">
        <v>0</v>
      </c>
      <c r="AY5" s="1" t="n">
        <v>0</v>
      </c>
      <c r="AZ5" s="1" t="n">
        <v>0</v>
      </c>
      <c r="BA5" s="1" t="n">
        <v>0</v>
      </c>
      <c r="BB5" s="1" t="n">
        <v>0</v>
      </c>
      <c r="BC5" s="1" t="n">
        <v>0</v>
      </c>
      <c r="BD5" s="1" t="n">
        <v>0</v>
      </c>
      <c r="BE5" s="1" t="n">
        <v>0</v>
      </c>
      <c r="BF5" s="1" t="n">
        <v>0</v>
      </c>
      <c r="BG5" s="1" t="n">
        <v>0</v>
      </c>
      <c r="BH5" s="1" t="n">
        <v>0</v>
      </c>
      <c r="BI5" s="1" t="n">
        <v>0</v>
      </c>
      <c r="BJ5" s="1" t="n">
        <v>0</v>
      </c>
      <c r="BK5" s="1" t="n">
        <v>0</v>
      </c>
      <c r="BL5" s="1" t="n">
        <v>0</v>
      </c>
      <c r="BM5" s="1" t="n">
        <v>0</v>
      </c>
      <c r="BN5" s="1" t="n">
        <v>0</v>
      </c>
      <c r="BO5" s="1" t="n">
        <v>0</v>
      </c>
      <c r="BP5" s="1" t="n">
        <v>0</v>
      </c>
      <c r="BQ5" s="1" t="n">
        <v>0</v>
      </c>
      <c r="BR5" s="1" t="n">
        <v>0</v>
      </c>
      <c r="BS5" s="1" t="n">
        <v>0</v>
      </c>
      <c r="BT5" s="34" t="str">
        <f aca="false">IF(AN5="NO","Sell",IF(AN5="Yes","Buy",""))</f>
        <v>Sell</v>
      </c>
      <c r="BU5" s="34"/>
      <c r="BV5" s="34"/>
      <c r="BW5" s="34"/>
      <c r="BX5" s="34"/>
      <c r="BY5" s="34"/>
      <c r="BZ5" s="1" t="n">
        <v>175</v>
      </c>
      <c r="CA5" s="1" t="s">
        <v>49</v>
      </c>
      <c r="CB5" s="1" t="s">
        <v>43</v>
      </c>
      <c r="CC5" s="1" t="n">
        <v>1</v>
      </c>
      <c r="CD5" s="1" t="s">
        <v>45</v>
      </c>
      <c r="CE5" s="1" t="s">
        <v>50</v>
      </c>
      <c r="CF5" s="1" t="s">
        <v>49</v>
      </c>
      <c r="CG5" s="1" t="s">
        <v>43</v>
      </c>
      <c r="CH5" s="1" t="s">
        <v>48</v>
      </c>
      <c r="CI5" s="1" t="n">
        <v>0</v>
      </c>
      <c r="CJ5" s="1" t="n">
        <v>0</v>
      </c>
      <c r="CK5" s="1" t="n">
        <v>0</v>
      </c>
      <c r="CL5" s="1" t="n">
        <v>0</v>
      </c>
      <c r="CM5" s="1" t="n">
        <v>0</v>
      </c>
      <c r="CN5" s="1" t="n">
        <v>0</v>
      </c>
      <c r="CO5" s="1" t="n">
        <v>0</v>
      </c>
      <c r="CP5" s="1" t="n">
        <v>0</v>
      </c>
      <c r="CQ5" s="1" t="n">
        <v>0</v>
      </c>
      <c r="CR5" s="1" t="n">
        <v>0</v>
      </c>
      <c r="CS5" s="1" t="n">
        <v>0</v>
      </c>
      <c r="CT5" s="1" t="n">
        <v>0</v>
      </c>
      <c r="CU5" s="1" t="n">
        <v>0</v>
      </c>
      <c r="CV5" s="1" t="n">
        <v>0</v>
      </c>
      <c r="CW5" s="1" t="n">
        <v>0</v>
      </c>
      <c r="CX5" s="1" t="n">
        <v>0</v>
      </c>
      <c r="CY5" s="1" t="n">
        <v>0</v>
      </c>
      <c r="CZ5" s="1" t="n">
        <v>0</v>
      </c>
      <c r="DA5" s="1" t="n">
        <v>0</v>
      </c>
      <c r="DB5" s="1" t="n">
        <v>0</v>
      </c>
      <c r="DC5" s="1" t="n">
        <v>0</v>
      </c>
      <c r="DD5" s="1" t="n">
        <v>0</v>
      </c>
      <c r="DE5" s="1" t="n">
        <v>0</v>
      </c>
      <c r="DF5" s="1" t="n">
        <v>0</v>
      </c>
      <c r="DG5" s="1" t="n">
        <v>0</v>
      </c>
      <c r="DH5" s="1" t="n">
        <v>0</v>
      </c>
      <c r="DI5" s="1" t="n">
        <v>0</v>
      </c>
      <c r="DJ5" s="34" t="str">
        <f aca="false">IF(CD5="NO","Buy",IF(CD5="Yes","Sell",""))</f>
        <v>Buy</v>
      </c>
      <c r="DK5" s="34"/>
      <c r="DL5" s="34"/>
      <c r="DM5" s="34"/>
      <c r="DN5" s="37" t="n">
        <v>214</v>
      </c>
      <c r="DO5" s="37" t="s">
        <v>43</v>
      </c>
      <c r="DP5" s="37" t="s">
        <v>44</v>
      </c>
      <c r="DQ5" s="37" t="n">
        <v>1</v>
      </c>
      <c r="DR5" s="37" t="s">
        <v>45</v>
      </c>
      <c r="DS5" s="37" t="s">
        <v>46</v>
      </c>
      <c r="DT5" s="37" t="s">
        <v>43</v>
      </c>
      <c r="DU5" s="37" t="s">
        <v>47</v>
      </c>
      <c r="DV5" s="37" t="s">
        <v>48</v>
      </c>
      <c r="DW5" s="37" t="n">
        <v>0</v>
      </c>
      <c r="DX5" s="37" t="n">
        <v>0</v>
      </c>
      <c r="DY5" s="37" t="n">
        <v>0</v>
      </c>
      <c r="DZ5" s="37" t="n">
        <v>0</v>
      </c>
      <c r="EA5" s="37" t="n">
        <v>0</v>
      </c>
      <c r="EB5" s="37" t="n">
        <v>0</v>
      </c>
      <c r="EC5" s="37" t="n">
        <v>0</v>
      </c>
      <c r="ED5" s="37" t="n">
        <v>0</v>
      </c>
      <c r="EE5" s="37" t="n">
        <v>0</v>
      </c>
      <c r="EF5" s="37" t="n">
        <v>0</v>
      </c>
      <c r="EG5" s="37" t="n">
        <v>0</v>
      </c>
      <c r="EH5" s="37" t="n">
        <v>0</v>
      </c>
      <c r="EI5" s="37" t="n">
        <v>0</v>
      </c>
      <c r="EJ5" s="37" t="n">
        <v>0</v>
      </c>
      <c r="EK5" s="37" t="n">
        <v>0</v>
      </c>
      <c r="EL5" s="37" t="n">
        <v>0</v>
      </c>
      <c r="EM5" s="37" t="n">
        <v>0</v>
      </c>
      <c r="EN5" s="37" t="n">
        <v>0</v>
      </c>
      <c r="EO5" s="37" t="n">
        <v>0</v>
      </c>
      <c r="EP5" s="37" t="n">
        <v>0</v>
      </c>
      <c r="EQ5" s="37" t="n">
        <v>0</v>
      </c>
      <c r="ER5" s="37" t="n">
        <v>0</v>
      </c>
      <c r="ES5" s="37" t="n">
        <v>0</v>
      </c>
      <c r="ET5" s="37" t="n">
        <v>0</v>
      </c>
      <c r="EU5" s="37" t="n">
        <v>0</v>
      </c>
      <c r="EV5" s="37" t="n">
        <v>0</v>
      </c>
      <c r="EW5" s="37" t="n">
        <v>0</v>
      </c>
      <c r="EX5" s="37" t="s">
        <v>51</v>
      </c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8" hidden="false" customHeight="true" outlineLevel="0" collapsed="false">
      <c r="A6" s="8"/>
      <c r="B6" s="15"/>
      <c r="C6" s="15"/>
      <c r="D6" s="38"/>
      <c r="E6" s="15"/>
      <c r="F6" s="15"/>
      <c r="G6" s="15"/>
      <c r="H6" s="15"/>
      <c r="I6" s="39"/>
      <c r="J6" s="40"/>
      <c r="K6" s="19"/>
      <c r="AJ6" s="1" t="n">
        <v>215</v>
      </c>
      <c r="AK6" s="1" t="s">
        <v>43</v>
      </c>
      <c r="AL6" s="1" t="s">
        <v>52</v>
      </c>
      <c r="AM6" s="1" t="n">
        <v>1</v>
      </c>
      <c r="AN6" s="1" t="s">
        <v>45</v>
      </c>
      <c r="AO6" s="1" t="s">
        <v>53</v>
      </c>
      <c r="AP6" s="1" t="s">
        <v>43</v>
      </c>
      <c r="AQ6" s="1" t="s">
        <v>47</v>
      </c>
      <c r="AR6" s="1" t="s">
        <v>48</v>
      </c>
      <c r="AS6" s="1" t="s">
        <v>44</v>
      </c>
      <c r="AT6" s="1" t="s">
        <v>52</v>
      </c>
      <c r="AU6" s="1" t="s">
        <v>48</v>
      </c>
      <c r="AV6" s="1" t="n">
        <v>0</v>
      </c>
      <c r="AW6" s="1" t="n">
        <v>0</v>
      </c>
      <c r="AX6" s="1" t="n">
        <v>0</v>
      </c>
      <c r="AY6" s="1" t="n">
        <v>0</v>
      </c>
      <c r="AZ6" s="1" t="n">
        <v>0</v>
      </c>
      <c r="BA6" s="1" t="n">
        <v>0</v>
      </c>
      <c r="BB6" s="1" t="n">
        <v>0</v>
      </c>
      <c r="BC6" s="1" t="n">
        <v>0</v>
      </c>
      <c r="BD6" s="1" t="n">
        <v>0</v>
      </c>
      <c r="BE6" s="1" t="n">
        <v>0</v>
      </c>
      <c r="BF6" s="1" t="n">
        <v>0</v>
      </c>
      <c r="BG6" s="1" t="n">
        <v>0</v>
      </c>
      <c r="BH6" s="1" t="n">
        <v>0</v>
      </c>
      <c r="BI6" s="1" t="n">
        <v>0</v>
      </c>
      <c r="BJ6" s="1" t="n">
        <v>0</v>
      </c>
      <c r="BK6" s="1" t="n">
        <v>0</v>
      </c>
      <c r="BL6" s="1" t="n">
        <v>0</v>
      </c>
      <c r="BM6" s="1" t="n">
        <v>0</v>
      </c>
      <c r="BN6" s="1" t="n">
        <v>0</v>
      </c>
      <c r="BO6" s="1" t="n">
        <v>0</v>
      </c>
      <c r="BP6" s="1" t="n">
        <v>0</v>
      </c>
      <c r="BQ6" s="1" t="n">
        <v>0</v>
      </c>
      <c r="BR6" s="1" t="n">
        <v>0</v>
      </c>
      <c r="BS6" s="1" t="n">
        <v>0</v>
      </c>
      <c r="BT6" s="2" t="str">
        <f aca="false">IF(AN6="NO","Sell",IF(AN6="Yes","Buy",""))</f>
        <v>Sell</v>
      </c>
      <c r="BZ6" s="1" t="n">
        <v>176</v>
      </c>
      <c r="CA6" s="1" t="s">
        <v>49</v>
      </c>
      <c r="CB6" s="1" t="s">
        <v>43</v>
      </c>
      <c r="CC6" s="1" t="n">
        <v>2</v>
      </c>
      <c r="CD6" s="1" t="s">
        <v>45</v>
      </c>
      <c r="CE6" s="1" t="s">
        <v>54</v>
      </c>
      <c r="CF6" s="1" t="s">
        <v>49</v>
      </c>
      <c r="CG6" s="1" t="s">
        <v>43</v>
      </c>
      <c r="CH6" s="1" t="s">
        <v>55</v>
      </c>
      <c r="CI6" s="1" t="n">
        <v>0</v>
      </c>
      <c r="CJ6" s="1" t="n">
        <v>0</v>
      </c>
      <c r="CK6" s="1" t="n">
        <v>0</v>
      </c>
      <c r="CL6" s="1" t="n">
        <v>0</v>
      </c>
      <c r="CM6" s="1" t="n">
        <v>0</v>
      </c>
      <c r="CN6" s="1" t="n">
        <v>0</v>
      </c>
      <c r="CO6" s="1" t="n">
        <v>0</v>
      </c>
      <c r="CP6" s="1" t="n">
        <v>0</v>
      </c>
      <c r="CQ6" s="1" t="n">
        <v>0</v>
      </c>
      <c r="CR6" s="1" t="n">
        <v>0</v>
      </c>
      <c r="CS6" s="1" t="n">
        <v>0</v>
      </c>
      <c r="CT6" s="1" t="n">
        <v>0</v>
      </c>
      <c r="CU6" s="1" t="n">
        <v>0</v>
      </c>
      <c r="CV6" s="1" t="n">
        <v>0</v>
      </c>
      <c r="CW6" s="1" t="n">
        <v>0</v>
      </c>
      <c r="CX6" s="1" t="n">
        <v>0</v>
      </c>
      <c r="CY6" s="1" t="n">
        <v>0</v>
      </c>
      <c r="CZ6" s="1" t="n">
        <v>0</v>
      </c>
      <c r="DA6" s="1" t="n">
        <v>0</v>
      </c>
      <c r="DB6" s="1" t="n">
        <v>0</v>
      </c>
      <c r="DC6" s="1" t="n">
        <v>0</v>
      </c>
      <c r="DD6" s="1" t="n">
        <v>0</v>
      </c>
      <c r="DE6" s="1" t="n">
        <v>0</v>
      </c>
      <c r="DF6" s="1" t="n">
        <v>0</v>
      </c>
      <c r="DG6" s="1" t="n">
        <v>0</v>
      </c>
      <c r="DH6" s="1" t="n">
        <v>0</v>
      </c>
      <c r="DI6" s="1" t="n">
        <v>0</v>
      </c>
      <c r="DJ6" s="2" t="str">
        <f aca="false">IF(CD6="NO","Buy",IF(CD6="Yes","Sell",""))</f>
        <v>Buy</v>
      </c>
      <c r="DN6" s="37" t="n">
        <v>215</v>
      </c>
      <c r="DO6" s="37" t="s">
        <v>43</v>
      </c>
      <c r="DP6" s="37" t="s">
        <v>52</v>
      </c>
      <c r="DQ6" s="37" t="n">
        <v>1</v>
      </c>
      <c r="DR6" s="37" t="s">
        <v>45</v>
      </c>
      <c r="DS6" s="37" t="s">
        <v>53</v>
      </c>
      <c r="DT6" s="37" t="s">
        <v>43</v>
      </c>
      <c r="DU6" s="37" t="s">
        <v>47</v>
      </c>
      <c r="DV6" s="37" t="s">
        <v>48</v>
      </c>
      <c r="DW6" s="37" t="s">
        <v>44</v>
      </c>
      <c r="DX6" s="37" t="s">
        <v>52</v>
      </c>
      <c r="DY6" s="37" t="s">
        <v>48</v>
      </c>
      <c r="DZ6" s="37" t="n">
        <v>0</v>
      </c>
      <c r="EA6" s="37" t="n">
        <v>0</v>
      </c>
      <c r="EB6" s="37" t="n">
        <v>0</v>
      </c>
      <c r="EC6" s="37" t="n">
        <v>0</v>
      </c>
      <c r="ED6" s="37" t="n">
        <v>0</v>
      </c>
      <c r="EE6" s="37" t="n">
        <v>0</v>
      </c>
      <c r="EF6" s="37" t="n">
        <v>0</v>
      </c>
      <c r="EG6" s="37" t="n">
        <v>0</v>
      </c>
      <c r="EH6" s="37" t="n">
        <v>0</v>
      </c>
      <c r="EI6" s="37" t="n">
        <v>0</v>
      </c>
      <c r="EJ6" s="37" t="n">
        <v>0</v>
      </c>
      <c r="EK6" s="37" t="n">
        <v>0</v>
      </c>
      <c r="EL6" s="37" t="n">
        <v>0</v>
      </c>
      <c r="EM6" s="37" t="n">
        <v>0</v>
      </c>
      <c r="EN6" s="37" t="n">
        <v>0</v>
      </c>
      <c r="EO6" s="37" t="n">
        <v>0</v>
      </c>
      <c r="EP6" s="37" t="n">
        <v>0</v>
      </c>
      <c r="EQ6" s="37" t="n">
        <v>0</v>
      </c>
      <c r="ER6" s="37" t="n">
        <v>0</v>
      </c>
      <c r="ES6" s="37" t="n">
        <v>0</v>
      </c>
      <c r="ET6" s="37" t="n">
        <v>0</v>
      </c>
      <c r="EU6" s="37" t="n">
        <v>0</v>
      </c>
      <c r="EV6" s="37" t="n">
        <v>0</v>
      </c>
      <c r="EW6" s="37" t="n">
        <v>0</v>
      </c>
      <c r="EX6" s="37" t="s">
        <v>51</v>
      </c>
    </row>
    <row r="7" customFormat="false" ht="14.65" hidden="false" customHeight="false" outlineLevel="0" collapsed="false">
      <c r="A7" s="8"/>
      <c r="B7" s="15"/>
      <c r="C7" s="15"/>
      <c r="D7" s="41" t="str">
        <f aca="false">IF(AB17,"GRI of $"&amp;AB18&amp;" Added","GRI NOT Added")</f>
        <v>GRI of $0.0088 Added</v>
      </c>
      <c r="E7" s="15"/>
      <c r="F7" s="15"/>
      <c r="G7" s="15"/>
      <c r="H7" s="15"/>
      <c r="I7" s="15"/>
      <c r="J7" s="15"/>
      <c r="K7" s="19"/>
      <c r="AB7" s="42" t="s">
        <v>56</v>
      </c>
      <c r="AC7" s="42"/>
      <c r="AD7" s="43"/>
      <c r="AE7" s="44"/>
      <c r="AF7" s="44"/>
      <c r="AG7" s="45"/>
      <c r="AJ7" s="1" t="n">
        <v>216</v>
      </c>
      <c r="AK7" s="1" t="s">
        <v>43</v>
      </c>
      <c r="AL7" s="1" t="s">
        <v>57</v>
      </c>
      <c r="AM7" s="1" t="n">
        <v>1</v>
      </c>
      <c r="AN7" s="1" t="s">
        <v>45</v>
      </c>
      <c r="AO7" s="1" t="s">
        <v>58</v>
      </c>
      <c r="AP7" s="1" t="s">
        <v>43</v>
      </c>
      <c r="AQ7" s="1" t="s">
        <v>47</v>
      </c>
      <c r="AR7" s="1" t="s">
        <v>48</v>
      </c>
      <c r="AS7" s="1" t="s">
        <v>59</v>
      </c>
      <c r="AT7" s="1" t="s">
        <v>57</v>
      </c>
      <c r="AU7" s="1" t="s">
        <v>48</v>
      </c>
      <c r="AV7" s="1" t="n">
        <v>0</v>
      </c>
      <c r="AW7" s="1" t="n">
        <v>0</v>
      </c>
      <c r="AX7" s="1" t="n">
        <v>0</v>
      </c>
      <c r="AY7" s="1" t="n">
        <v>0</v>
      </c>
      <c r="AZ7" s="1" t="n">
        <v>0</v>
      </c>
      <c r="BA7" s="1" t="n">
        <v>0</v>
      </c>
      <c r="BB7" s="1" t="n">
        <v>0</v>
      </c>
      <c r="BC7" s="1" t="n">
        <v>0</v>
      </c>
      <c r="BD7" s="1" t="n">
        <v>0</v>
      </c>
      <c r="BE7" s="1" t="n">
        <v>0</v>
      </c>
      <c r="BF7" s="1" t="n">
        <v>0</v>
      </c>
      <c r="BG7" s="1" t="n">
        <v>0</v>
      </c>
      <c r="BH7" s="1" t="n">
        <v>0</v>
      </c>
      <c r="BI7" s="1" t="n">
        <v>0</v>
      </c>
      <c r="BJ7" s="1" t="n">
        <v>0</v>
      </c>
      <c r="BK7" s="1" t="n">
        <v>0</v>
      </c>
      <c r="BL7" s="1" t="n">
        <v>0</v>
      </c>
      <c r="BM7" s="1" t="n">
        <v>0</v>
      </c>
      <c r="BN7" s="1" t="n">
        <v>0</v>
      </c>
      <c r="BO7" s="1" t="n">
        <v>0</v>
      </c>
      <c r="BP7" s="1" t="n">
        <v>0</v>
      </c>
      <c r="BQ7" s="1" t="n">
        <v>0</v>
      </c>
      <c r="BR7" s="1" t="n">
        <v>0</v>
      </c>
      <c r="BS7" s="1" t="n">
        <v>0</v>
      </c>
      <c r="BT7" s="2" t="str">
        <f aca="false">IF(AN7="NO","Sell",IF(AN7="Yes","Buy",""))</f>
        <v>Sell</v>
      </c>
      <c r="BZ7" s="1" t="n">
        <v>202</v>
      </c>
      <c r="CA7" s="1" t="s">
        <v>60</v>
      </c>
      <c r="CB7" s="1" t="s">
        <v>43</v>
      </c>
      <c r="CC7" s="1" t="n">
        <v>1</v>
      </c>
      <c r="CD7" s="1" t="s">
        <v>45</v>
      </c>
      <c r="CE7" s="1" t="s">
        <v>61</v>
      </c>
      <c r="CF7" s="1" t="s">
        <v>60</v>
      </c>
      <c r="CG7" s="1" t="s">
        <v>43</v>
      </c>
      <c r="CH7" s="1" t="s">
        <v>48</v>
      </c>
      <c r="CI7" s="1" t="n">
        <v>0</v>
      </c>
      <c r="CJ7" s="1" t="n">
        <v>0</v>
      </c>
      <c r="CK7" s="1" t="n">
        <v>0</v>
      </c>
      <c r="CL7" s="1" t="n">
        <v>0</v>
      </c>
      <c r="CM7" s="1" t="n">
        <v>0</v>
      </c>
      <c r="CN7" s="1" t="n">
        <v>0</v>
      </c>
      <c r="CO7" s="1" t="n">
        <v>0</v>
      </c>
      <c r="CP7" s="1" t="n">
        <v>0</v>
      </c>
      <c r="CQ7" s="1" t="n">
        <v>0</v>
      </c>
      <c r="CR7" s="1" t="n">
        <v>0</v>
      </c>
      <c r="CS7" s="1" t="n">
        <v>0</v>
      </c>
      <c r="CT7" s="1" t="n">
        <v>0</v>
      </c>
      <c r="CU7" s="1" t="n">
        <v>0</v>
      </c>
      <c r="CV7" s="1" t="n">
        <v>0</v>
      </c>
      <c r="CW7" s="1" t="n">
        <v>0</v>
      </c>
      <c r="CX7" s="1" t="n">
        <v>0</v>
      </c>
      <c r="CY7" s="1" t="n">
        <v>0</v>
      </c>
      <c r="CZ7" s="1" t="n">
        <v>0</v>
      </c>
      <c r="DA7" s="1" t="n">
        <v>0</v>
      </c>
      <c r="DB7" s="1" t="n">
        <v>0</v>
      </c>
      <c r="DC7" s="1" t="n">
        <v>0</v>
      </c>
      <c r="DD7" s="1" t="n">
        <v>0</v>
      </c>
      <c r="DE7" s="1" t="n">
        <v>0</v>
      </c>
      <c r="DF7" s="1" t="n">
        <v>0</v>
      </c>
      <c r="DG7" s="1" t="n">
        <v>0</v>
      </c>
      <c r="DH7" s="1" t="n">
        <v>0</v>
      </c>
      <c r="DI7" s="1" t="n">
        <v>0</v>
      </c>
      <c r="DJ7" s="2" t="str">
        <f aca="false">IF(CD7="NO","Buy",IF(CD7="Yes","Sell",""))</f>
        <v>Buy</v>
      </c>
      <c r="DN7" s="37" t="n">
        <v>216</v>
      </c>
      <c r="DO7" s="37" t="s">
        <v>43</v>
      </c>
      <c r="DP7" s="37" t="s">
        <v>57</v>
      </c>
      <c r="DQ7" s="37" t="n">
        <v>1</v>
      </c>
      <c r="DR7" s="37" t="s">
        <v>45</v>
      </c>
      <c r="DS7" s="37" t="s">
        <v>58</v>
      </c>
      <c r="DT7" s="37" t="s">
        <v>43</v>
      </c>
      <c r="DU7" s="37" t="s">
        <v>47</v>
      </c>
      <c r="DV7" s="37" t="s">
        <v>48</v>
      </c>
      <c r="DW7" s="37" t="s">
        <v>59</v>
      </c>
      <c r="DX7" s="37" t="s">
        <v>57</v>
      </c>
      <c r="DY7" s="37" t="s">
        <v>48</v>
      </c>
      <c r="DZ7" s="37" t="n">
        <v>0</v>
      </c>
      <c r="EA7" s="37" t="n">
        <v>0</v>
      </c>
      <c r="EB7" s="37" t="n">
        <v>0</v>
      </c>
      <c r="EC7" s="37" t="n">
        <v>0</v>
      </c>
      <c r="ED7" s="37" t="n">
        <v>0</v>
      </c>
      <c r="EE7" s="37" t="n">
        <v>0</v>
      </c>
      <c r="EF7" s="37" t="n">
        <v>0</v>
      </c>
      <c r="EG7" s="37" t="n">
        <v>0</v>
      </c>
      <c r="EH7" s="37" t="n">
        <v>0</v>
      </c>
      <c r="EI7" s="37" t="n">
        <v>0</v>
      </c>
      <c r="EJ7" s="37" t="n">
        <v>0</v>
      </c>
      <c r="EK7" s="37" t="n">
        <v>0</v>
      </c>
      <c r="EL7" s="37" t="n">
        <v>0</v>
      </c>
      <c r="EM7" s="37" t="n">
        <v>0</v>
      </c>
      <c r="EN7" s="37" t="n">
        <v>0</v>
      </c>
      <c r="EO7" s="37" t="n">
        <v>0</v>
      </c>
      <c r="EP7" s="37" t="n">
        <v>0</v>
      </c>
      <c r="EQ7" s="37" t="n">
        <v>0</v>
      </c>
      <c r="ER7" s="37" t="n">
        <v>0</v>
      </c>
      <c r="ES7" s="37" t="n">
        <v>0</v>
      </c>
      <c r="ET7" s="37" t="n">
        <v>0</v>
      </c>
      <c r="EU7" s="37" t="n">
        <v>0</v>
      </c>
      <c r="EV7" s="37" t="n">
        <v>0</v>
      </c>
      <c r="EW7" s="37" t="n">
        <v>0</v>
      </c>
      <c r="EX7" s="37" t="s">
        <v>51</v>
      </c>
    </row>
    <row r="8" customFormat="false" ht="14.65" hidden="false" customHeight="false" outlineLevel="0" collapsed="false">
      <c r="A8" s="8"/>
      <c r="B8" s="46"/>
      <c r="C8" s="47"/>
      <c r="D8" s="48"/>
      <c r="E8" s="15"/>
      <c r="F8" s="15"/>
      <c r="G8" s="15"/>
      <c r="H8" s="46"/>
      <c r="I8" s="47"/>
      <c r="J8" s="48"/>
      <c r="K8" s="19"/>
      <c r="V8" s="49" t="s">
        <v>62</v>
      </c>
      <c r="W8" s="49"/>
      <c r="AB8" s="50" t="n">
        <v>1</v>
      </c>
      <c r="AC8" s="51" t="n">
        <v>38</v>
      </c>
      <c r="AD8" s="52" t="str">
        <f aca="false">VLOOKUP(AC8,Location3a,2)</f>
        <v>Transco Z2</v>
      </c>
      <c r="AE8" s="37"/>
      <c r="AF8" s="37"/>
      <c r="AG8" s="53"/>
      <c r="AJ8" s="1" t="n">
        <v>217</v>
      </c>
      <c r="AK8" s="1" t="s">
        <v>43</v>
      </c>
      <c r="AL8" s="1" t="s">
        <v>59</v>
      </c>
      <c r="AM8" s="1" t="n">
        <v>1</v>
      </c>
      <c r="AN8" s="1" t="s">
        <v>45</v>
      </c>
      <c r="AO8" s="1" t="s">
        <v>63</v>
      </c>
      <c r="AP8" s="1" t="s">
        <v>43</v>
      </c>
      <c r="AQ8" s="1" t="s">
        <v>47</v>
      </c>
      <c r="AR8" s="1" t="s">
        <v>48</v>
      </c>
      <c r="AS8" s="1" t="n">
        <v>0</v>
      </c>
      <c r="AT8" s="1" t="n">
        <v>0</v>
      </c>
      <c r="AU8" s="1" t="n">
        <v>0</v>
      </c>
      <c r="AV8" s="1" t="n">
        <v>0</v>
      </c>
      <c r="AW8" s="1" t="n">
        <v>0</v>
      </c>
      <c r="AX8" s="1" t="n">
        <v>0</v>
      </c>
      <c r="AY8" s="1" t="n">
        <v>0</v>
      </c>
      <c r="AZ8" s="1" t="n">
        <v>0</v>
      </c>
      <c r="BA8" s="1" t="n">
        <v>0</v>
      </c>
      <c r="BB8" s="1" t="n">
        <v>0</v>
      </c>
      <c r="BC8" s="1" t="n">
        <v>0</v>
      </c>
      <c r="BD8" s="1" t="n">
        <v>0</v>
      </c>
      <c r="BE8" s="1" t="n">
        <v>0</v>
      </c>
      <c r="BF8" s="1" t="n">
        <v>0</v>
      </c>
      <c r="BG8" s="1" t="n">
        <v>0</v>
      </c>
      <c r="BH8" s="1" t="n">
        <v>0</v>
      </c>
      <c r="BI8" s="1" t="n">
        <v>0</v>
      </c>
      <c r="BJ8" s="1" t="n">
        <v>0</v>
      </c>
      <c r="BK8" s="1" t="n">
        <v>0</v>
      </c>
      <c r="BL8" s="1" t="n">
        <v>0</v>
      </c>
      <c r="BM8" s="1" t="n">
        <v>0</v>
      </c>
      <c r="BN8" s="1" t="n">
        <v>0</v>
      </c>
      <c r="BO8" s="1" t="n">
        <v>0</v>
      </c>
      <c r="BP8" s="1" t="n">
        <v>0</v>
      </c>
      <c r="BQ8" s="1" t="n">
        <v>0</v>
      </c>
      <c r="BR8" s="1" t="n">
        <v>0</v>
      </c>
      <c r="BS8" s="1" t="n">
        <v>0</v>
      </c>
      <c r="BT8" s="2" t="str">
        <f aca="false">IF(AN8="NO","Sell",IF(AN8="Yes","Buy",""))</f>
        <v>Sell</v>
      </c>
      <c r="BZ8" s="1" t="n">
        <v>203</v>
      </c>
      <c r="CA8" s="1" t="s">
        <v>60</v>
      </c>
      <c r="CB8" s="1" t="s">
        <v>43</v>
      </c>
      <c r="CC8" s="1" t="n">
        <v>2</v>
      </c>
      <c r="CD8" s="1" t="s">
        <v>45</v>
      </c>
      <c r="CE8" s="1" t="s">
        <v>64</v>
      </c>
      <c r="CF8" s="1" t="s">
        <v>60</v>
      </c>
      <c r="CG8" s="1" t="s">
        <v>43</v>
      </c>
      <c r="CH8" s="1" t="s">
        <v>55</v>
      </c>
      <c r="CI8" s="1" t="n">
        <v>0</v>
      </c>
      <c r="CJ8" s="1" t="n">
        <v>0</v>
      </c>
      <c r="CK8" s="1" t="n">
        <v>0</v>
      </c>
      <c r="CL8" s="1" t="n">
        <v>0</v>
      </c>
      <c r="CM8" s="1" t="n">
        <v>0</v>
      </c>
      <c r="CN8" s="1" t="n">
        <v>0</v>
      </c>
      <c r="CO8" s="1" t="n">
        <v>0</v>
      </c>
      <c r="CP8" s="1" t="n">
        <v>0</v>
      </c>
      <c r="CQ8" s="1" t="n">
        <v>0</v>
      </c>
      <c r="CR8" s="1" t="n">
        <v>0</v>
      </c>
      <c r="CS8" s="1" t="n">
        <v>0</v>
      </c>
      <c r="CT8" s="1" t="n">
        <v>0</v>
      </c>
      <c r="CU8" s="1" t="n">
        <v>0</v>
      </c>
      <c r="CV8" s="1" t="n">
        <v>0</v>
      </c>
      <c r="CW8" s="1" t="n">
        <v>0</v>
      </c>
      <c r="CX8" s="1" t="n">
        <v>0</v>
      </c>
      <c r="CY8" s="1" t="n">
        <v>0</v>
      </c>
      <c r="CZ8" s="1" t="n">
        <v>0</v>
      </c>
      <c r="DA8" s="1" t="n">
        <v>0</v>
      </c>
      <c r="DB8" s="1" t="n">
        <v>0</v>
      </c>
      <c r="DC8" s="1" t="n">
        <v>0</v>
      </c>
      <c r="DD8" s="1" t="n">
        <v>0</v>
      </c>
      <c r="DE8" s="1" t="n">
        <v>0</v>
      </c>
      <c r="DF8" s="1" t="n">
        <v>0</v>
      </c>
      <c r="DG8" s="1" t="n">
        <v>0</v>
      </c>
      <c r="DH8" s="1" t="n">
        <v>0</v>
      </c>
      <c r="DI8" s="1" t="n">
        <v>0</v>
      </c>
      <c r="DJ8" s="2" t="str">
        <f aca="false">IF(CD8="NO","Buy",IF(CD8="Yes","Sell",""))</f>
        <v>Buy</v>
      </c>
      <c r="DN8" s="37" t="n">
        <v>217</v>
      </c>
      <c r="DO8" s="37" t="s">
        <v>43</v>
      </c>
      <c r="DP8" s="37" t="s">
        <v>59</v>
      </c>
      <c r="DQ8" s="37" t="n">
        <v>1</v>
      </c>
      <c r="DR8" s="37" t="s">
        <v>45</v>
      </c>
      <c r="DS8" s="37" t="s">
        <v>63</v>
      </c>
      <c r="DT8" s="37" t="s">
        <v>43</v>
      </c>
      <c r="DU8" s="37" t="s">
        <v>47</v>
      </c>
      <c r="DV8" s="37" t="s">
        <v>48</v>
      </c>
      <c r="DW8" s="37" t="n">
        <v>0</v>
      </c>
      <c r="DX8" s="37" t="n">
        <v>0</v>
      </c>
      <c r="DY8" s="37" t="n">
        <v>0</v>
      </c>
      <c r="DZ8" s="37" t="n">
        <v>0</v>
      </c>
      <c r="EA8" s="37" t="n">
        <v>0</v>
      </c>
      <c r="EB8" s="37" t="n">
        <v>0</v>
      </c>
      <c r="EC8" s="37" t="n">
        <v>0</v>
      </c>
      <c r="ED8" s="37" t="n">
        <v>0</v>
      </c>
      <c r="EE8" s="37" t="n">
        <v>0</v>
      </c>
      <c r="EF8" s="37" t="n">
        <v>0</v>
      </c>
      <c r="EG8" s="37" t="n">
        <v>0</v>
      </c>
      <c r="EH8" s="37" t="n">
        <v>0</v>
      </c>
      <c r="EI8" s="37" t="n">
        <v>0</v>
      </c>
      <c r="EJ8" s="37" t="n">
        <v>0</v>
      </c>
      <c r="EK8" s="37" t="n">
        <v>0</v>
      </c>
      <c r="EL8" s="37" t="n">
        <v>0</v>
      </c>
      <c r="EM8" s="37" t="n">
        <v>0</v>
      </c>
      <c r="EN8" s="37" t="n">
        <v>0</v>
      </c>
      <c r="EO8" s="37" t="n">
        <v>0</v>
      </c>
      <c r="EP8" s="37" t="n">
        <v>0</v>
      </c>
      <c r="EQ8" s="37" t="n">
        <v>0</v>
      </c>
      <c r="ER8" s="37" t="n">
        <v>0</v>
      </c>
      <c r="ES8" s="37" t="n">
        <v>0</v>
      </c>
      <c r="ET8" s="37" t="n">
        <v>0</v>
      </c>
      <c r="EU8" s="37" t="n">
        <v>0</v>
      </c>
      <c r="EV8" s="37" t="n">
        <v>0</v>
      </c>
      <c r="EW8" s="37" t="n">
        <v>0</v>
      </c>
      <c r="EX8" s="37" t="s">
        <v>51</v>
      </c>
    </row>
    <row r="9" customFormat="false" ht="14.65" hidden="false" customHeight="false" outlineLevel="0" collapsed="false">
      <c r="A9" s="8"/>
      <c r="B9" s="54" t="s">
        <v>65</v>
      </c>
      <c r="C9" s="55" t="s">
        <v>66</v>
      </c>
      <c r="D9" s="56" t="s">
        <v>67</v>
      </c>
      <c r="E9" s="15"/>
      <c r="F9" s="15"/>
      <c r="G9" s="15"/>
      <c r="H9" s="54" t="s">
        <v>68</v>
      </c>
      <c r="I9" s="55" t="s">
        <v>66</v>
      </c>
      <c r="J9" s="56" t="s">
        <v>67</v>
      </c>
      <c r="K9" s="19"/>
      <c r="V9" s="27" t="s">
        <v>69</v>
      </c>
      <c r="W9" s="27" t="s">
        <v>51</v>
      </c>
      <c r="X9" s="27" t="s">
        <v>69</v>
      </c>
      <c r="Y9" s="27" t="s">
        <v>70</v>
      </c>
      <c r="Z9" s="27" t="s">
        <v>51</v>
      </c>
      <c r="AA9" s="27" t="s">
        <v>70</v>
      </c>
      <c r="AB9" s="50" t="n">
        <v>2</v>
      </c>
      <c r="AC9" s="51" t="n">
        <v>39</v>
      </c>
      <c r="AD9" s="52" t="str">
        <f aca="false">VLOOKUP(AC9,Location3a,2)</f>
        <v>Transco Z3</v>
      </c>
      <c r="AE9" s="37"/>
      <c r="AF9" s="37"/>
      <c r="AG9" s="53"/>
      <c r="AJ9" s="1" t="n">
        <v>218</v>
      </c>
      <c r="AK9" s="1" t="s">
        <v>43</v>
      </c>
      <c r="AL9" s="1" t="s">
        <v>71</v>
      </c>
      <c r="AM9" s="1" t="n">
        <v>1</v>
      </c>
      <c r="AN9" s="1" t="s">
        <v>45</v>
      </c>
      <c r="AO9" s="1" t="s">
        <v>72</v>
      </c>
      <c r="AP9" s="1" t="s">
        <v>43</v>
      </c>
      <c r="AQ9" s="1" t="s">
        <v>71</v>
      </c>
      <c r="AR9" s="1" t="s">
        <v>48</v>
      </c>
      <c r="AS9" s="1" t="n">
        <v>0</v>
      </c>
      <c r="AT9" s="1" t="n">
        <v>0</v>
      </c>
      <c r="AU9" s="1" t="n">
        <v>0</v>
      </c>
      <c r="AV9" s="1" t="n">
        <v>0</v>
      </c>
      <c r="AW9" s="1" t="n">
        <v>0</v>
      </c>
      <c r="AX9" s="1" t="n">
        <v>0</v>
      </c>
      <c r="AY9" s="1" t="n">
        <v>0</v>
      </c>
      <c r="AZ9" s="1" t="n">
        <v>0</v>
      </c>
      <c r="BA9" s="1" t="n">
        <v>0</v>
      </c>
      <c r="BB9" s="1" t="n">
        <v>0</v>
      </c>
      <c r="BC9" s="1" t="n">
        <v>0</v>
      </c>
      <c r="BD9" s="1" t="n">
        <v>0</v>
      </c>
      <c r="BE9" s="1" t="n">
        <v>0</v>
      </c>
      <c r="BF9" s="1" t="n">
        <v>0</v>
      </c>
      <c r="BG9" s="1" t="n">
        <v>0</v>
      </c>
      <c r="BH9" s="1" t="n">
        <v>0</v>
      </c>
      <c r="BI9" s="1" t="n">
        <v>0</v>
      </c>
      <c r="BJ9" s="1" t="n">
        <v>0</v>
      </c>
      <c r="BK9" s="1" t="n">
        <v>0</v>
      </c>
      <c r="BL9" s="1" t="n">
        <v>0</v>
      </c>
      <c r="BM9" s="1" t="n">
        <v>0</v>
      </c>
      <c r="BN9" s="1" t="n">
        <v>0</v>
      </c>
      <c r="BO9" s="1" t="n">
        <v>0</v>
      </c>
      <c r="BP9" s="1" t="n">
        <v>0</v>
      </c>
      <c r="BQ9" s="1" t="n">
        <v>0</v>
      </c>
      <c r="BR9" s="1" t="n">
        <v>0</v>
      </c>
      <c r="BS9" s="1" t="n">
        <v>0</v>
      </c>
      <c r="BT9" s="2" t="str">
        <f aca="false">IF(AN9="NO","Sell",IF(AN9="Yes","Buy",""))</f>
        <v>Sell</v>
      </c>
      <c r="BZ9" s="1" t="n">
        <v>220</v>
      </c>
      <c r="CA9" s="1" t="s">
        <v>43</v>
      </c>
      <c r="CB9" s="1" t="s">
        <v>43</v>
      </c>
      <c r="CC9" s="1" t="n">
        <v>1</v>
      </c>
      <c r="CD9" s="1" t="s">
        <v>45</v>
      </c>
      <c r="CE9" s="1" t="s">
        <v>73</v>
      </c>
      <c r="CF9" s="1" t="s">
        <v>43</v>
      </c>
      <c r="CG9" s="1" t="s">
        <v>43</v>
      </c>
      <c r="CH9" s="1" t="s">
        <v>48</v>
      </c>
      <c r="CI9" s="1" t="n">
        <v>0</v>
      </c>
      <c r="CJ9" s="1" t="n">
        <v>0</v>
      </c>
      <c r="CK9" s="1" t="n">
        <v>0</v>
      </c>
      <c r="CL9" s="1" t="n">
        <v>0</v>
      </c>
      <c r="CM9" s="1" t="n">
        <v>0</v>
      </c>
      <c r="CN9" s="1" t="n">
        <v>0</v>
      </c>
      <c r="CO9" s="1" t="n">
        <v>0</v>
      </c>
      <c r="CP9" s="1" t="n">
        <v>0</v>
      </c>
      <c r="CQ9" s="1" t="n">
        <v>0</v>
      </c>
      <c r="CR9" s="1" t="n">
        <v>0</v>
      </c>
      <c r="CS9" s="1" t="n">
        <v>0</v>
      </c>
      <c r="CT9" s="1" t="n">
        <v>0</v>
      </c>
      <c r="CU9" s="1" t="n">
        <v>0</v>
      </c>
      <c r="CV9" s="1" t="n">
        <v>0</v>
      </c>
      <c r="CW9" s="1" t="n">
        <v>0</v>
      </c>
      <c r="CX9" s="1" t="n">
        <v>0</v>
      </c>
      <c r="CY9" s="1" t="n">
        <v>0</v>
      </c>
      <c r="CZ9" s="1" t="n">
        <v>0</v>
      </c>
      <c r="DA9" s="1" t="n">
        <v>0</v>
      </c>
      <c r="DB9" s="1" t="n">
        <v>0</v>
      </c>
      <c r="DC9" s="1" t="n">
        <v>0</v>
      </c>
      <c r="DD9" s="1" t="n">
        <v>0</v>
      </c>
      <c r="DE9" s="1" t="n">
        <v>0</v>
      </c>
      <c r="DF9" s="1" t="n">
        <v>0</v>
      </c>
      <c r="DG9" s="1" t="n">
        <v>0</v>
      </c>
      <c r="DH9" s="1" t="n">
        <v>0</v>
      </c>
      <c r="DI9" s="1" t="n">
        <v>0</v>
      </c>
      <c r="DJ9" s="2" t="str">
        <f aca="false">IF(CD9="NO","Buy",IF(CD9="Yes","Sell",""))</f>
        <v>Buy</v>
      </c>
      <c r="DN9" s="37" t="n">
        <v>218</v>
      </c>
      <c r="DO9" s="37" t="s">
        <v>43</v>
      </c>
      <c r="DP9" s="37" t="s">
        <v>71</v>
      </c>
      <c r="DQ9" s="37" t="n">
        <v>1</v>
      </c>
      <c r="DR9" s="37" t="s">
        <v>45</v>
      </c>
      <c r="DS9" s="37" t="s">
        <v>72</v>
      </c>
      <c r="DT9" s="37" t="s">
        <v>43</v>
      </c>
      <c r="DU9" s="37" t="s">
        <v>71</v>
      </c>
      <c r="DV9" s="37" t="s">
        <v>48</v>
      </c>
      <c r="DW9" s="37" t="n">
        <v>0</v>
      </c>
      <c r="DX9" s="37" t="n">
        <v>0</v>
      </c>
      <c r="DY9" s="37" t="n">
        <v>0</v>
      </c>
      <c r="DZ9" s="37" t="n">
        <v>0</v>
      </c>
      <c r="EA9" s="37" t="n">
        <v>0</v>
      </c>
      <c r="EB9" s="37" t="n">
        <v>0</v>
      </c>
      <c r="EC9" s="37" t="n">
        <v>0</v>
      </c>
      <c r="ED9" s="37" t="n">
        <v>0</v>
      </c>
      <c r="EE9" s="37" t="n">
        <v>0</v>
      </c>
      <c r="EF9" s="37" t="n">
        <v>0</v>
      </c>
      <c r="EG9" s="37" t="n">
        <v>0</v>
      </c>
      <c r="EH9" s="37" t="n">
        <v>0</v>
      </c>
      <c r="EI9" s="37" t="n">
        <v>0</v>
      </c>
      <c r="EJ9" s="37" t="n">
        <v>0</v>
      </c>
      <c r="EK9" s="37" t="n">
        <v>0</v>
      </c>
      <c r="EL9" s="37" t="n">
        <v>0</v>
      </c>
      <c r="EM9" s="37" t="n">
        <v>0</v>
      </c>
      <c r="EN9" s="37" t="n">
        <v>0</v>
      </c>
      <c r="EO9" s="37" t="n">
        <v>0</v>
      </c>
      <c r="EP9" s="37" t="n">
        <v>0</v>
      </c>
      <c r="EQ9" s="37" t="n">
        <v>0</v>
      </c>
      <c r="ER9" s="37" t="n">
        <v>0</v>
      </c>
      <c r="ES9" s="37" t="n">
        <v>0</v>
      </c>
      <c r="ET9" s="37" t="n">
        <v>0</v>
      </c>
      <c r="EU9" s="37" t="n">
        <v>0</v>
      </c>
      <c r="EV9" s="37" t="n">
        <v>0</v>
      </c>
      <c r="EW9" s="37" t="n">
        <v>0</v>
      </c>
      <c r="EX9" s="37" t="s">
        <v>51</v>
      </c>
    </row>
    <row r="10" customFormat="false" ht="14.65" hidden="false" customHeight="false" outlineLevel="0" collapsed="false">
      <c r="A10" s="8"/>
      <c r="B10" s="57" t="str">
        <f aca="false">IF(X10="","",IF($AB$13=2,X10&amp;REPT("-",50),IF(AND($AB$13=1,Y10=1),X10&amp;REPT("-",50),"")))</f>
        <v>Tetco   STX--------------------------------------------------</v>
      </c>
      <c r="C10" s="58" t="n">
        <f aca="false">IF(B10="","",IF(MainData!AX4="","",IF($AB$17,$D$5-MainData!AX4-$AB$18,$D$5-MainData!AX4)))</f>
        <v>-0.0985924493364881</v>
      </c>
      <c r="D10" s="59" t="str">
        <f aca="false">IF(C10&lt;&gt;"",MainData!H4,"")</f>
        <v>STX to ELA -- FT</v>
      </c>
      <c r="E10" s="15"/>
      <c r="F10" s="15"/>
      <c r="G10" s="15"/>
      <c r="H10" s="60" t="str">
        <f aca="false">IF(Z10="","",IF($AB$13=2,Z10&amp;REPT("-",50),IF(AND($AB$13=1,AA10=1),Z10&amp;REPT("-",50),"")))</f>
        <v>CNG-S--------------------------------------------------</v>
      </c>
      <c r="I10" s="58" t="n">
        <f aca="false">IF(H10="","",IF(MainData!DA4="","",IF($AB$17,$D$5+MainData!DA4+$AB$18,$D$5+MainData!DA4)))</f>
        <v>0.209795834209973</v>
      </c>
      <c r="J10" s="61" t="str">
        <f aca="false">IF(I10&lt;&gt;"",MainData!BK4,"")</f>
        <v>ELA to CNG-S/Pool -- FT</v>
      </c>
      <c r="K10" s="19"/>
      <c r="V10" s="2" t="n">
        <f aca="false">IF($AD$13="Show All",1,IF(LEFT(MainData!K4,2)=LEFT(MainPage!$AD$13,2),1,0))</f>
        <v>1</v>
      </c>
      <c r="W10" s="2" t="n">
        <f aca="false">IF($AD$13="Show All",1,IF(LEFT(MainData!BN4,2)=LEFT(MainPage!$AD$13,2),1,0))</f>
        <v>1</v>
      </c>
      <c r="X10" s="62" t="str">
        <f aca="false">IF(Stop_Date_Value,IF(MainData!AX4&lt;&gt;"",IF(MainData!G4="NO",MainData!D4,MainData!E4),""),"")</f>
        <v>Tetco   STX</v>
      </c>
      <c r="Y10" s="62" t="n">
        <f aca="false">IF($AB$15,1,IF(OR(X10=$AD$8,X10=$AD$9,X10=$AD$10,X10=$AD$11),1,0))*V10</f>
        <v>1</v>
      </c>
      <c r="Z10" s="62" t="str">
        <f aca="false">IF(Stop_Date_Value,IF(MainData!DA4&lt;&gt;"",IF(MainData!BJ4="NO",MainData!BH4,MainData!BG4),""),"")</f>
        <v>CNG-S</v>
      </c>
      <c r="AA10" s="62" t="n">
        <f aca="false">IF($AB$15,1,IF(OR(Z10=$AD$8,Z10=$AD$9,Z10=$AD$10,Z10=$AD$11),1,0))*W10</f>
        <v>1</v>
      </c>
      <c r="AB10" s="50" t="n">
        <v>3</v>
      </c>
      <c r="AC10" s="51" t="n">
        <v>46</v>
      </c>
      <c r="AD10" s="52" t="str">
        <f aca="false">VLOOKUP(AC10,Location3a,2)</f>
        <v>Empty</v>
      </c>
      <c r="AE10" s="37"/>
      <c r="AF10" s="37"/>
      <c r="AG10" s="53"/>
      <c r="AJ10" s="1" t="n">
        <v>219</v>
      </c>
      <c r="AK10" s="1" t="s">
        <v>43</v>
      </c>
      <c r="AL10" s="1" t="s">
        <v>71</v>
      </c>
      <c r="AM10" s="1" t="n">
        <v>2</v>
      </c>
      <c r="AN10" s="1" t="s">
        <v>45</v>
      </c>
      <c r="AO10" s="1" t="s">
        <v>74</v>
      </c>
      <c r="AP10" s="1" t="s">
        <v>43</v>
      </c>
      <c r="AQ10" s="1" t="s">
        <v>71</v>
      </c>
      <c r="AR10" s="1" t="s">
        <v>55</v>
      </c>
      <c r="AS10" s="1" t="n">
        <v>0</v>
      </c>
      <c r="AT10" s="1" t="n">
        <v>0</v>
      </c>
      <c r="AU10" s="1" t="n">
        <v>0</v>
      </c>
      <c r="AV10" s="1" t="n">
        <v>0</v>
      </c>
      <c r="AW10" s="1" t="n">
        <v>0</v>
      </c>
      <c r="AX10" s="1" t="n">
        <v>0</v>
      </c>
      <c r="AY10" s="1" t="n">
        <v>0</v>
      </c>
      <c r="AZ10" s="1" t="n">
        <v>0</v>
      </c>
      <c r="BA10" s="1" t="n">
        <v>0</v>
      </c>
      <c r="BB10" s="1" t="n">
        <v>0</v>
      </c>
      <c r="BC10" s="1" t="n">
        <v>0</v>
      </c>
      <c r="BD10" s="1" t="n">
        <v>0</v>
      </c>
      <c r="BE10" s="1" t="n">
        <v>0</v>
      </c>
      <c r="BF10" s="1" t="n">
        <v>0</v>
      </c>
      <c r="BG10" s="1" t="n">
        <v>0</v>
      </c>
      <c r="BH10" s="1" t="n">
        <v>0</v>
      </c>
      <c r="BI10" s="1" t="n">
        <v>0</v>
      </c>
      <c r="BJ10" s="1" t="n">
        <v>0</v>
      </c>
      <c r="BK10" s="1" t="n">
        <v>0</v>
      </c>
      <c r="BL10" s="1" t="n">
        <v>0</v>
      </c>
      <c r="BM10" s="1" t="n">
        <v>0</v>
      </c>
      <c r="BN10" s="1" t="n">
        <v>0</v>
      </c>
      <c r="BO10" s="1" t="n">
        <v>0</v>
      </c>
      <c r="BP10" s="1" t="n">
        <v>0</v>
      </c>
      <c r="BQ10" s="1" t="n">
        <v>0</v>
      </c>
      <c r="BR10" s="1" t="n">
        <v>0</v>
      </c>
      <c r="BS10" s="1" t="n">
        <v>0</v>
      </c>
      <c r="BT10" s="2" t="str">
        <f aca="false">IF(AN10="NO","Sell",IF(AN10="Yes","Buy",""))</f>
        <v>Sell</v>
      </c>
      <c r="BZ10" s="1" t="n">
        <v>221</v>
      </c>
      <c r="CA10" s="1" t="s">
        <v>43</v>
      </c>
      <c r="CB10" s="1" t="s">
        <v>43</v>
      </c>
      <c r="CC10" s="1" t="n">
        <v>2</v>
      </c>
      <c r="CD10" s="1" t="s">
        <v>45</v>
      </c>
      <c r="CE10" s="1" t="s">
        <v>75</v>
      </c>
      <c r="CF10" s="1" t="s">
        <v>43</v>
      </c>
      <c r="CG10" s="1" t="s">
        <v>43</v>
      </c>
      <c r="CH10" s="1" t="s">
        <v>55</v>
      </c>
      <c r="CI10" s="1" t="n">
        <v>0</v>
      </c>
      <c r="CJ10" s="1" t="n">
        <v>0</v>
      </c>
      <c r="CK10" s="1" t="n">
        <v>0</v>
      </c>
      <c r="CL10" s="1" t="n">
        <v>0</v>
      </c>
      <c r="CM10" s="1" t="n">
        <v>0</v>
      </c>
      <c r="CN10" s="1" t="n">
        <v>0</v>
      </c>
      <c r="CO10" s="1" t="n">
        <v>0</v>
      </c>
      <c r="CP10" s="1" t="n">
        <v>0</v>
      </c>
      <c r="CQ10" s="1" t="n">
        <v>0</v>
      </c>
      <c r="CR10" s="1" t="n">
        <v>0</v>
      </c>
      <c r="CS10" s="1" t="n">
        <v>0</v>
      </c>
      <c r="CT10" s="1" t="n">
        <v>0</v>
      </c>
      <c r="CU10" s="1" t="n">
        <v>0</v>
      </c>
      <c r="CV10" s="1" t="n">
        <v>0</v>
      </c>
      <c r="CW10" s="1" t="n">
        <v>0</v>
      </c>
      <c r="CX10" s="1" t="n">
        <v>0</v>
      </c>
      <c r="CY10" s="1" t="n">
        <v>0</v>
      </c>
      <c r="CZ10" s="1" t="n">
        <v>0</v>
      </c>
      <c r="DA10" s="1" t="n">
        <v>0</v>
      </c>
      <c r="DB10" s="1" t="n">
        <v>0</v>
      </c>
      <c r="DC10" s="1" t="n">
        <v>0</v>
      </c>
      <c r="DD10" s="1" t="n">
        <v>0</v>
      </c>
      <c r="DE10" s="1" t="n">
        <v>0</v>
      </c>
      <c r="DF10" s="1" t="n">
        <v>0</v>
      </c>
      <c r="DG10" s="1" t="n">
        <v>0</v>
      </c>
      <c r="DH10" s="1" t="n">
        <v>0</v>
      </c>
      <c r="DI10" s="1" t="n">
        <v>0</v>
      </c>
      <c r="DJ10" s="2" t="str">
        <f aca="false">IF(CD10="NO","Buy",IF(CD10="Yes","Sell",""))</f>
        <v>Buy</v>
      </c>
      <c r="DN10" s="37" t="n">
        <v>219</v>
      </c>
      <c r="DO10" s="37" t="s">
        <v>43</v>
      </c>
      <c r="DP10" s="37" t="s">
        <v>71</v>
      </c>
      <c r="DQ10" s="37" t="n">
        <v>2</v>
      </c>
      <c r="DR10" s="37" t="s">
        <v>45</v>
      </c>
      <c r="DS10" s="37" t="s">
        <v>74</v>
      </c>
      <c r="DT10" s="37" t="s">
        <v>43</v>
      </c>
      <c r="DU10" s="37" t="s">
        <v>71</v>
      </c>
      <c r="DV10" s="37" t="s">
        <v>55</v>
      </c>
      <c r="DW10" s="37" t="n">
        <v>0</v>
      </c>
      <c r="DX10" s="37" t="n">
        <v>0</v>
      </c>
      <c r="DY10" s="37" t="n">
        <v>0</v>
      </c>
      <c r="DZ10" s="37" t="n">
        <v>0</v>
      </c>
      <c r="EA10" s="37" t="n">
        <v>0</v>
      </c>
      <c r="EB10" s="37" t="n">
        <v>0</v>
      </c>
      <c r="EC10" s="37" t="n">
        <v>0</v>
      </c>
      <c r="ED10" s="37" t="n">
        <v>0</v>
      </c>
      <c r="EE10" s="37" t="n">
        <v>0</v>
      </c>
      <c r="EF10" s="37" t="n">
        <v>0</v>
      </c>
      <c r="EG10" s="37" t="n">
        <v>0</v>
      </c>
      <c r="EH10" s="37" t="n">
        <v>0</v>
      </c>
      <c r="EI10" s="37" t="n">
        <v>0</v>
      </c>
      <c r="EJ10" s="37" t="n">
        <v>0</v>
      </c>
      <c r="EK10" s="37" t="n">
        <v>0</v>
      </c>
      <c r="EL10" s="37" t="n">
        <v>0</v>
      </c>
      <c r="EM10" s="37" t="n">
        <v>0</v>
      </c>
      <c r="EN10" s="37" t="n">
        <v>0</v>
      </c>
      <c r="EO10" s="37" t="n">
        <v>0</v>
      </c>
      <c r="EP10" s="37" t="n">
        <v>0</v>
      </c>
      <c r="EQ10" s="37" t="n">
        <v>0</v>
      </c>
      <c r="ER10" s="37" t="n">
        <v>0</v>
      </c>
      <c r="ES10" s="37" t="n">
        <v>0</v>
      </c>
      <c r="ET10" s="37" t="n">
        <v>0</v>
      </c>
      <c r="EU10" s="37" t="n">
        <v>0</v>
      </c>
      <c r="EV10" s="37" t="n">
        <v>0</v>
      </c>
      <c r="EW10" s="37" t="n">
        <v>0</v>
      </c>
      <c r="EX10" s="37" t="s">
        <v>51</v>
      </c>
    </row>
    <row r="11" customFormat="false" ht="14.65" hidden="false" customHeight="false" outlineLevel="0" collapsed="false">
      <c r="A11" s="8"/>
      <c r="B11" s="57" t="str">
        <f aca="false">IF(X11="","",IF($AB$13=2,X11&amp;REPT("-",50),IF(AND($AB$13=1,Y11=1),X11&amp;REPT("-",50),"")))</f>
        <v>Tetco   STX--------------------------------------------------</v>
      </c>
      <c r="C11" s="58" t="n">
        <f aca="false">IF(B11="","",IF(MainData!AX5="","",IF($AB$17,$D$5-MainData!AX5-$AB$18,$D$5-MainData!AX5)))</f>
        <v>-0.333492449336488</v>
      </c>
      <c r="D11" s="59" t="str">
        <f aca="false">IF(C11&lt;&gt;"",MainData!H5,"")</f>
        <v>STX to ELA -- IT</v>
      </c>
      <c r="E11" s="15"/>
      <c r="F11" s="15"/>
      <c r="G11" s="15"/>
      <c r="H11" s="57" t="str">
        <f aca="false">IF(Z11="","",IF($AB$13=2,Z11&amp;REPT("-",50),IF(AND($AB$13=1,AA11=1),Z11&amp;REPT("-",50),"")))</f>
        <v>CNG S/Citygate--------------------------------------------------</v>
      </c>
      <c r="I11" s="58" t="n">
        <f aca="false">IF(H11="","",IF(MainData!DA5="","",IF($AB$17,$D$5+MainData!DA5+$AB$18,$D$5+MainData!DA5)))</f>
        <v>0.292426206702809</v>
      </c>
      <c r="J11" s="59" t="str">
        <f aca="false">IF(I11&lt;&gt;"",MainData!BK5,"")</f>
        <v>ELA to CNG-S/Citygate -- FT</v>
      </c>
      <c r="K11" s="19"/>
      <c r="V11" s="2" t="n">
        <f aca="false">IF($AD$13="Show All",1,IF(LEFT(MainData!K5,2)=LEFT(MainPage!$AD$13,2),1,0))</f>
        <v>0</v>
      </c>
      <c r="W11" s="2" t="n">
        <f aca="false">IF($AD$13="Show All",1,IF(LEFT(MainData!BN5,2)=LEFT(MainPage!$AD$13,2),1,0))</f>
        <v>1</v>
      </c>
      <c r="X11" s="62" t="str">
        <f aca="false">IF(Stop_Date_Value,IF(MainData!AX5&lt;&gt;"",IF(MainData!G5="NO",MainData!D5,MainData!E5),""),"")</f>
        <v>Tetco   STX</v>
      </c>
      <c r="Y11" s="62" t="n">
        <f aca="false">IF($AB$15,1,IF(OR(X11=$AD$8,X11=$AD$9,X11=$AD$10,X11=$AD$11),1,0))*V11</f>
        <v>0</v>
      </c>
      <c r="Z11" s="62" t="str">
        <f aca="false">IF(Stop_Date_Value,IF(MainData!DA5&lt;&gt;"",IF(MainData!BJ5="NO",MainData!BH5,MainData!BG5),""),"")</f>
        <v>CNG S/Citygate</v>
      </c>
      <c r="AA11" s="62" t="n">
        <f aca="false">IF($AB$15,1,IF(OR(Z11=$AD$8,Z11=$AD$9,Z11=$AD$10,Z11=$AD$11),1,0))*W11</f>
        <v>1</v>
      </c>
      <c r="AB11" s="63" t="n">
        <v>4</v>
      </c>
      <c r="AC11" s="64" t="n">
        <v>46</v>
      </c>
      <c r="AD11" s="52" t="str">
        <f aca="false">VLOOKUP(AC11,Location3a,2)</f>
        <v>Empty</v>
      </c>
      <c r="AE11" s="37"/>
      <c r="AF11" s="37"/>
      <c r="AG11" s="53"/>
      <c r="AJ11" s="1" t="n">
        <v>220</v>
      </c>
      <c r="AK11" s="1" t="s">
        <v>43</v>
      </c>
      <c r="AL11" s="1" t="s">
        <v>43</v>
      </c>
      <c r="AM11" s="1" t="n">
        <v>1</v>
      </c>
      <c r="AN11" s="1" t="s">
        <v>45</v>
      </c>
      <c r="AO11" s="1" t="s">
        <v>73</v>
      </c>
      <c r="AP11" s="1" t="s">
        <v>43</v>
      </c>
      <c r="AQ11" s="1" t="s">
        <v>43</v>
      </c>
      <c r="AR11" s="1" t="s">
        <v>48</v>
      </c>
      <c r="AS11" s="1" t="n">
        <v>0</v>
      </c>
      <c r="AT11" s="1" t="n">
        <v>0</v>
      </c>
      <c r="AU11" s="1" t="n">
        <v>0</v>
      </c>
      <c r="AV11" s="1" t="n">
        <v>0</v>
      </c>
      <c r="AW11" s="1" t="n">
        <v>0</v>
      </c>
      <c r="AX11" s="1" t="n">
        <v>0</v>
      </c>
      <c r="AY11" s="1" t="n">
        <v>0</v>
      </c>
      <c r="AZ11" s="1" t="n">
        <v>0</v>
      </c>
      <c r="BA11" s="1" t="n">
        <v>0</v>
      </c>
      <c r="BB11" s="1" t="n">
        <v>0</v>
      </c>
      <c r="BC11" s="1" t="n">
        <v>0</v>
      </c>
      <c r="BD11" s="1" t="n">
        <v>0</v>
      </c>
      <c r="BE11" s="1" t="n">
        <v>0</v>
      </c>
      <c r="BF11" s="1" t="n">
        <v>0</v>
      </c>
      <c r="BG11" s="1" t="n">
        <v>0</v>
      </c>
      <c r="BH11" s="1" t="n">
        <v>0</v>
      </c>
      <c r="BI11" s="1" t="n">
        <v>0</v>
      </c>
      <c r="BJ11" s="1" t="n">
        <v>0</v>
      </c>
      <c r="BK11" s="1" t="n">
        <v>0</v>
      </c>
      <c r="BL11" s="1" t="n">
        <v>0</v>
      </c>
      <c r="BM11" s="1" t="n">
        <v>0</v>
      </c>
      <c r="BN11" s="1" t="n">
        <v>0</v>
      </c>
      <c r="BO11" s="1" t="n">
        <v>0</v>
      </c>
      <c r="BP11" s="1" t="n">
        <v>0</v>
      </c>
      <c r="BQ11" s="1" t="n">
        <v>0</v>
      </c>
      <c r="BR11" s="1" t="n">
        <v>0</v>
      </c>
      <c r="BS11" s="1" t="n">
        <v>0</v>
      </c>
      <c r="BT11" s="2" t="str">
        <f aca="false">IF(AN11="NO","Sell",IF(AN11="Yes","Buy",""))</f>
        <v>Sell</v>
      </c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2" t="str">
        <f aca="false">IF(CD11="NO","Buy",IF(CD11="Yes","Sell",""))</f>
        <v/>
      </c>
      <c r="DN11" s="49" t="n">
        <v>220</v>
      </c>
      <c r="DO11" s="49" t="s">
        <v>43</v>
      </c>
      <c r="DP11" s="49" t="s">
        <v>43</v>
      </c>
      <c r="DQ11" s="49" t="n">
        <v>1</v>
      </c>
      <c r="DR11" s="49" t="s">
        <v>45</v>
      </c>
      <c r="DS11" s="49" t="s">
        <v>73</v>
      </c>
      <c r="DT11" s="49" t="s">
        <v>43</v>
      </c>
      <c r="DU11" s="49" t="s">
        <v>43</v>
      </c>
      <c r="DV11" s="49" t="s">
        <v>48</v>
      </c>
      <c r="DW11" s="49" t="n">
        <v>0</v>
      </c>
      <c r="DX11" s="49" t="n">
        <v>0</v>
      </c>
      <c r="DY11" s="49" t="n">
        <v>0</v>
      </c>
      <c r="DZ11" s="49" t="n">
        <v>0</v>
      </c>
      <c r="EA11" s="49" t="n">
        <v>0</v>
      </c>
      <c r="EB11" s="49" t="n">
        <v>0</v>
      </c>
      <c r="EC11" s="49" t="n">
        <v>0</v>
      </c>
      <c r="ED11" s="49" t="n">
        <v>0</v>
      </c>
      <c r="EE11" s="49" t="n">
        <v>0</v>
      </c>
      <c r="EF11" s="49" t="n">
        <v>0</v>
      </c>
      <c r="EG11" s="49" t="n">
        <v>0</v>
      </c>
      <c r="EH11" s="49" t="n">
        <v>0</v>
      </c>
      <c r="EI11" s="49" t="n">
        <v>0</v>
      </c>
      <c r="EJ11" s="49" t="n">
        <v>0</v>
      </c>
      <c r="EK11" s="49" t="n">
        <v>0</v>
      </c>
      <c r="EL11" s="49" t="n">
        <v>0</v>
      </c>
      <c r="EM11" s="49" t="n">
        <v>0</v>
      </c>
      <c r="EN11" s="49" t="n">
        <v>0</v>
      </c>
      <c r="EO11" s="49" t="n">
        <v>0</v>
      </c>
      <c r="EP11" s="49" t="n">
        <v>0</v>
      </c>
      <c r="EQ11" s="49" t="n">
        <v>0</v>
      </c>
      <c r="ER11" s="49" t="n">
        <v>0</v>
      </c>
      <c r="ES11" s="49" t="n">
        <v>0</v>
      </c>
      <c r="ET11" s="49" t="n">
        <v>0</v>
      </c>
      <c r="EU11" s="49" t="n">
        <v>0</v>
      </c>
      <c r="EV11" s="49" t="n">
        <v>0</v>
      </c>
      <c r="EW11" s="49" t="n">
        <v>0</v>
      </c>
      <c r="EX11" s="65" t="s">
        <v>51</v>
      </c>
    </row>
    <row r="12" customFormat="false" ht="14.65" hidden="false" customHeight="false" outlineLevel="0" collapsed="false">
      <c r="A12" s="8"/>
      <c r="B12" s="57" t="str">
        <f aca="false">IF(X12="","",IF($AB$13=2,X12&amp;REPT("-",50),IF(AND($AB$13=1,Y12=1),X12&amp;REPT("-",50),"")))</f>
        <v>Tetco  WLA--------------------------------------------------</v>
      </c>
      <c r="C12" s="58" t="n">
        <f aca="false">IF(B12="","",IF(MainData!AX6="","",IF($AB$17,$D$5-MainData!AX6-$AB$18,$D$5-MainData!AX6)))</f>
        <v>-0.0755015409735689</v>
      </c>
      <c r="D12" s="59" t="str">
        <f aca="false">IF(C12&lt;&gt;"",MainData!H6,"")</f>
        <v>WLA to ELA -- FT</v>
      </c>
      <c r="E12" s="15"/>
      <c r="F12" s="15"/>
      <c r="G12" s="15"/>
      <c r="H12" s="57" t="str">
        <f aca="false">IF(Z12="","",IF($AB$13=2,Z12&amp;REPT("-",50),IF(AND($AB$13=1,AA12=1),Z12&amp;REPT("-",50),"")))</f>
        <v>TC0/Citygate--------------------------------------------------</v>
      </c>
      <c r="I12" s="58" t="n">
        <f aca="false">IF(H12="","",IF(MainData!DA6="","",IF($AB$17,$D$5+MainData!DA6+$AB$18,$D$5+MainData!DA6)))</f>
        <v>0.274495860804085</v>
      </c>
      <c r="J12" s="59" t="str">
        <f aca="false">IF(I12&lt;&gt;"",MainData!BK6,"")</f>
        <v>ELA to TCO/Citygate -- FT</v>
      </c>
      <c r="K12" s="19"/>
      <c r="V12" s="2" t="n">
        <f aca="false">IF($AD$13="Show All",1,IF(LEFT(MainData!K6,2)=LEFT(MainPage!$AD$13,2),1,0))</f>
        <v>1</v>
      </c>
      <c r="W12" s="2" t="n">
        <f aca="false">IF($AD$13="Show All",1,IF(LEFT(MainData!BN6,2)=LEFT(MainPage!$AD$13,2),1,0))</f>
        <v>1</v>
      </c>
      <c r="X12" s="62" t="str">
        <f aca="false">IF(Stop_Date_Value,IF(MainData!AX6&lt;&gt;"",IF(MainData!G6="NO",MainData!D6,MainData!E6),""),"")</f>
        <v>Tetco  WLA</v>
      </c>
      <c r="Y12" s="62" t="n">
        <f aca="false">IF($AB$15,1,IF(OR(X12=$AD$8,X12=$AD$9,X12=$AD$10,X12=$AD$11),1,0))*V12</f>
        <v>1</v>
      </c>
      <c r="Z12" s="62" t="str">
        <f aca="false">IF(Stop_Date_Value,IF(MainData!DA6&lt;&gt;"",IF(MainData!BJ6="NO",MainData!BH6,MainData!BG6),""),"")</f>
        <v>TC0/Citygate</v>
      </c>
      <c r="AA12" s="62" t="n">
        <f aca="false">IF($AB$15,1,IF(OR(Z12=$AD$8,Z12=$AD$9,Z12=$AD$10,Z12=$AD$11),1,0))*W12</f>
        <v>1</v>
      </c>
      <c r="AB12" s="42" t="s">
        <v>70</v>
      </c>
      <c r="AC12" s="42" t="s">
        <v>76</v>
      </c>
      <c r="AD12" s="52"/>
      <c r="AE12" s="37"/>
      <c r="AF12" s="37"/>
      <c r="AG12" s="53"/>
      <c r="AJ12" s="1" t="n">
        <v>221</v>
      </c>
      <c r="AK12" s="1" t="s">
        <v>43</v>
      </c>
      <c r="AL12" s="1" t="s">
        <v>43</v>
      </c>
      <c r="AM12" s="1" t="n">
        <v>2</v>
      </c>
      <c r="AN12" s="1" t="s">
        <v>45</v>
      </c>
      <c r="AO12" s="1" t="s">
        <v>75</v>
      </c>
      <c r="AP12" s="1" t="s">
        <v>43</v>
      </c>
      <c r="AQ12" s="1" t="s">
        <v>43</v>
      </c>
      <c r="AR12" s="1" t="s">
        <v>55</v>
      </c>
      <c r="AS12" s="1" t="n">
        <v>0</v>
      </c>
      <c r="AT12" s="1" t="n">
        <v>0</v>
      </c>
      <c r="AU12" s="1" t="n">
        <v>0</v>
      </c>
      <c r="AV12" s="1" t="n">
        <v>0</v>
      </c>
      <c r="AW12" s="1" t="n">
        <v>0</v>
      </c>
      <c r="AX12" s="1" t="n">
        <v>0</v>
      </c>
      <c r="AY12" s="1" t="n">
        <v>0</v>
      </c>
      <c r="AZ12" s="1" t="n">
        <v>0</v>
      </c>
      <c r="BA12" s="1" t="n">
        <v>0</v>
      </c>
      <c r="BB12" s="1" t="n">
        <v>0</v>
      </c>
      <c r="BC12" s="1" t="n">
        <v>0</v>
      </c>
      <c r="BD12" s="1" t="n">
        <v>0</v>
      </c>
      <c r="BE12" s="1" t="n">
        <v>0</v>
      </c>
      <c r="BF12" s="1" t="n">
        <v>0</v>
      </c>
      <c r="BG12" s="1" t="n">
        <v>0</v>
      </c>
      <c r="BH12" s="1" t="n">
        <v>0</v>
      </c>
      <c r="BI12" s="1" t="n">
        <v>0</v>
      </c>
      <c r="BJ12" s="1" t="n">
        <v>0</v>
      </c>
      <c r="BK12" s="1" t="n">
        <v>0</v>
      </c>
      <c r="BL12" s="1" t="n">
        <v>0</v>
      </c>
      <c r="BM12" s="1" t="n">
        <v>0</v>
      </c>
      <c r="BN12" s="1" t="n">
        <v>0</v>
      </c>
      <c r="BO12" s="1" t="n">
        <v>0</v>
      </c>
      <c r="BP12" s="1" t="n">
        <v>0</v>
      </c>
      <c r="BQ12" s="1" t="n">
        <v>0</v>
      </c>
      <c r="BR12" s="1" t="n">
        <v>0</v>
      </c>
      <c r="BS12" s="1" t="n">
        <v>0</v>
      </c>
      <c r="BT12" s="2" t="str">
        <f aca="false">IF(AN12="NO","Sell",IF(AN12="Yes","Buy",""))</f>
        <v>Sell</v>
      </c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2" t="str">
        <f aca="false">IF(CD12="NO","Buy",IF(CD12="Yes","Sell",""))</f>
        <v/>
      </c>
      <c r="DN12" s="37" t="n">
        <v>221</v>
      </c>
      <c r="DO12" s="37" t="s">
        <v>43</v>
      </c>
      <c r="DP12" s="37" t="s">
        <v>43</v>
      </c>
      <c r="DQ12" s="37" t="n">
        <v>2</v>
      </c>
      <c r="DR12" s="37" t="s">
        <v>45</v>
      </c>
      <c r="DS12" s="37" t="s">
        <v>75</v>
      </c>
      <c r="DT12" s="37" t="s">
        <v>43</v>
      </c>
      <c r="DU12" s="37" t="s">
        <v>43</v>
      </c>
      <c r="DV12" s="37" t="s">
        <v>55</v>
      </c>
      <c r="DW12" s="37" t="n">
        <v>0</v>
      </c>
      <c r="DX12" s="37" t="n">
        <v>0</v>
      </c>
      <c r="DY12" s="37" t="n">
        <v>0</v>
      </c>
      <c r="DZ12" s="37" t="n">
        <v>0</v>
      </c>
      <c r="EA12" s="37" t="n">
        <v>0</v>
      </c>
      <c r="EB12" s="37" t="n">
        <v>0</v>
      </c>
      <c r="EC12" s="37" t="n">
        <v>0</v>
      </c>
      <c r="ED12" s="37" t="n">
        <v>0</v>
      </c>
      <c r="EE12" s="37" t="n">
        <v>0</v>
      </c>
      <c r="EF12" s="37" t="n">
        <v>0</v>
      </c>
      <c r="EG12" s="37" t="n">
        <v>0</v>
      </c>
      <c r="EH12" s="37" t="n">
        <v>0</v>
      </c>
      <c r="EI12" s="37" t="n">
        <v>0</v>
      </c>
      <c r="EJ12" s="37" t="n">
        <v>0</v>
      </c>
      <c r="EK12" s="37" t="n">
        <v>0</v>
      </c>
      <c r="EL12" s="37" t="n">
        <v>0</v>
      </c>
      <c r="EM12" s="37" t="n">
        <v>0</v>
      </c>
      <c r="EN12" s="37" t="n">
        <v>0</v>
      </c>
      <c r="EO12" s="37" t="n">
        <v>0</v>
      </c>
      <c r="EP12" s="37" t="n">
        <v>0</v>
      </c>
      <c r="EQ12" s="37" t="n">
        <v>0</v>
      </c>
      <c r="ER12" s="37" t="n">
        <v>0</v>
      </c>
      <c r="ES12" s="37" t="n">
        <v>0</v>
      </c>
      <c r="ET12" s="37" t="n">
        <v>0</v>
      </c>
      <c r="EU12" s="37" t="n">
        <v>0</v>
      </c>
      <c r="EV12" s="37" t="n">
        <v>0</v>
      </c>
      <c r="EW12" s="37" t="n">
        <v>0</v>
      </c>
      <c r="EX12" s="37" t="s">
        <v>51</v>
      </c>
    </row>
    <row r="13" customFormat="false" ht="14.65" hidden="false" customHeight="false" outlineLevel="0" collapsed="false">
      <c r="A13" s="8"/>
      <c r="B13" s="57" t="str">
        <f aca="false">IF(X13="","",IF($AB$13=2,X13&amp;REPT("-",50),IF(AND($AB$13=1,Y13=1),X13&amp;REPT("-",50),"")))</f>
        <v>Tetco  WLA--------------------------------------------------</v>
      </c>
      <c r="C13" s="58" t="n">
        <f aca="false">IF(B13="","",IF(MainData!AX7="","",IF($AB$17,$D$5-MainData!AX7-$AB$18,$D$5-MainData!AX7)))</f>
        <v>-0.166701540973569</v>
      </c>
      <c r="D13" s="59" t="str">
        <f aca="false">IF(C13&lt;&gt;"",MainData!H7,"")</f>
        <v>WLA to ELA -- IT</v>
      </c>
      <c r="E13" s="15"/>
      <c r="F13" s="15"/>
      <c r="G13" s="15"/>
      <c r="H13" s="57" t="str">
        <f aca="false">IF(Z13="","",IF($AB$13=2,Z13&amp;REPT("-",50),IF(AND($AB$13=1,AA13=1),Z13&amp;REPT("-",50),"")))</f>
        <v>TCO--------------------------------------------------</v>
      </c>
      <c r="I13" s="58" t="n">
        <f aca="false">IF(H13="","",IF(MainData!DA7="","",IF($AB$17,$D$5+MainData!DA7+$AB$18,$D$5+MainData!DA7)))</f>
        <v>0.209795834209973</v>
      </c>
      <c r="J13" s="59" t="str">
        <f aca="false">IF(I13&lt;&gt;"",MainData!BK7,"")</f>
        <v>ELA to TCO/Pool -- FT</v>
      </c>
      <c r="K13" s="19"/>
      <c r="V13" s="2" t="n">
        <f aca="false">IF($AD$13="Show All",1,IF(LEFT(MainData!K7,2)=LEFT(MainPage!$AD$13,2),1,0))</f>
        <v>0</v>
      </c>
      <c r="W13" s="2" t="n">
        <f aca="false">IF($AD$13="Show All",1,IF(LEFT(MainData!BN7,2)=LEFT(MainPage!$AD$13,2),1,0))</f>
        <v>1</v>
      </c>
      <c r="X13" s="62" t="str">
        <f aca="false">IF(Stop_Date_Value,IF(MainData!AX7&lt;&gt;"",IF(MainData!G7="NO",MainData!D7,MainData!E7),""),"")</f>
        <v>Tetco  WLA</v>
      </c>
      <c r="Y13" s="62" t="n">
        <f aca="false">IF($AB$15,1,IF(OR(X13=$AD$8,X13=$AD$9,X13=$AD$10,X13=$AD$11),1,0))*V13</f>
        <v>0</v>
      </c>
      <c r="Z13" s="62" t="str">
        <f aca="false">IF(Stop_Date_Value,IF(MainData!DA7&lt;&gt;"",IF(MainData!BJ7="NO",MainData!BH7,MainData!BG7),""),"")</f>
        <v>TCO</v>
      </c>
      <c r="AA13" s="62" t="n">
        <f aca="false">IF($AB$15,1,IF(OR(Z13=$AD$8,Z13=$AD$9,Z13=$AD$10,Z13=$AD$11),1,0))*W13</f>
        <v>1</v>
      </c>
      <c r="AB13" s="66" t="n">
        <v>2</v>
      </c>
      <c r="AC13" s="66" t="n">
        <v>1</v>
      </c>
      <c r="AD13" s="67" t="str">
        <f aca="false">VLOOKUP(AC13,Transport1a,2)</f>
        <v>FT  </v>
      </c>
      <c r="AE13" s="68" t="str">
        <f aca="false">"All "&amp;AD13&amp;" Pipe Locations"</f>
        <v>All FT   Pipe Locations</v>
      </c>
      <c r="AF13" s="68"/>
      <c r="AG13" s="69"/>
      <c r="AJ13" s="1" t="n">
        <v>222</v>
      </c>
      <c r="AK13" s="1" t="s">
        <v>43</v>
      </c>
      <c r="AL13" s="1" t="s">
        <v>77</v>
      </c>
      <c r="AM13" s="1" t="n">
        <v>1</v>
      </c>
      <c r="AN13" s="1" t="s">
        <v>45</v>
      </c>
      <c r="AO13" s="1" t="s">
        <v>78</v>
      </c>
      <c r="AP13" s="1" t="s">
        <v>43</v>
      </c>
      <c r="AQ13" s="1" t="s">
        <v>77</v>
      </c>
      <c r="AR13" s="1" t="s">
        <v>48</v>
      </c>
      <c r="AS13" s="1" t="n">
        <v>0</v>
      </c>
      <c r="AT13" s="1" t="n">
        <v>0</v>
      </c>
      <c r="AU13" s="1" t="n">
        <v>0</v>
      </c>
      <c r="AV13" s="1" t="n">
        <v>0</v>
      </c>
      <c r="AW13" s="1" t="n">
        <v>0</v>
      </c>
      <c r="AX13" s="1" t="n">
        <v>0</v>
      </c>
      <c r="AY13" s="1" t="n">
        <v>0</v>
      </c>
      <c r="AZ13" s="1" t="n">
        <v>0</v>
      </c>
      <c r="BA13" s="1" t="n">
        <v>0</v>
      </c>
      <c r="BB13" s="1" t="n">
        <v>0</v>
      </c>
      <c r="BC13" s="1" t="n">
        <v>0</v>
      </c>
      <c r="BD13" s="1" t="n">
        <v>0</v>
      </c>
      <c r="BE13" s="1" t="n">
        <v>0</v>
      </c>
      <c r="BF13" s="1" t="n">
        <v>0</v>
      </c>
      <c r="BG13" s="1" t="n">
        <v>0</v>
      </c>
      <c r="BH13" s="1" t="n">
        <v>0</v>
      </c>
      <c r="BI13" s="1" t="n">
        <v>0</v>
      </c>
      <c r="BJ13" s="1" t="n">
        <v>0</v>
      </c>
      <c r="BK13" s="1" t="n">
        <v>0</v>
      </c>
      <c r="BL13" s="1" t="n">
        <v>0</v>
      </c>
      <c r="BM13" s="1" t="n">
        <v>0</v>
      </c>
      <c r="BN13" s="1" t="n">
        <v>0</v>
      </c>
      <c r="BO13" s="1" t="n">
        <v>0</v>
      </c>
      <c r="BP13" s="1" t="n">
        <v>0</v>
      </c>
      <c r="BQ13" s="1" t="n">
        <v>0</v>
      </c>
      <c r="BR13" s="1" t="n">
        <v>0</v>
      </c>
      <c r="BS13" s="1" t="n">
        <v>0</v>
      </c>
      <c r="BT13" s="2" t="str">
        <f aca="false">IF(AN13="NO","Sell",IF(AN13="Yes","Buy",""))</f>
        <v>Sell</v>
      </c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2" t="str">
        <f aca="false">IF(CD13="NO","Buy",IF(CD13="Yes","Sell",""))</f>
        <v/>
      </c>
      <c r="DN13" s="37" t="n">
        <v>222</v>
      </c>
      <c r="DO13" s="37" t="s">
        <v>43</v>
      </c>
      <c r="DP13" s="37" t="s">
        <v>77</v>
      </c>
      <c r="DQ13" s="37" t="n">
        <v>1</v>
      </c>
      <c r="DR13" s="37" t="s">
        <v>45</v>
      </c>
      <c r="DS13" s="37" t="s">
        <v>78</v>
      </c>
      <c r="DT13" s="37" t="s">
        <v>43</v>
      </c>
      <c r="DU13" s="37" t="s">
        <v>77</v>
      </c>
      <c r="DV13" s="37" t="s">
        <v>48</v>
      </c>
      <c r="DW13" s="37" t="n">
        <v>0</v>
      </c>
      <c r="DX13" s="37" t="n">
        <v>0</v>
      </c>
      <c r="DY13" s="37" t="n">
        <v>0</v>
      </c>
      <c r="DZ13" s="37" t="n">
        <v>0</v>
      </c>
      <c r="EA13" s="37" t="n">
        <v>0</v>
      </c>
      <c r="EB13" s="37" t="n">
        <v>0</v>
      </c>
      <c r="EC13" s="37" t="n">
        <v>0</v>
      </c>
      <c r="ED13" s="37" t="n">
        <v>0</v>
      </c>
      <c r="EE13" s="37" t="n">
        <v>0</v>
      </c>
      <c r="EF13" s="37" t="n">
        <v>0</v>
      </c>
      <c r="EG13" s="37" t="n">
        <v>0</v>
      </c>
      <c r="EH13" s="37" t="n">
        <v>0</v>
      </c>
      <c r="EI13" s="37" t="n">
        <v>0</v>
      </c>
      <c r="EJ13" s="37" t="n">
        <v>0</v>
      </c>
      <c r="EK13" s="37" t="n">
        <v>0</v>
      </c>
      <c r="EL13" s="37" t="n">
        <v>0</v>
      </c>
      <c r="EM13" s="37" t="n">
        <v>0</v>
      </c>
      <c r="EN13" s="37" t="n">
        <v>0</v>
      </c>
      <c r="EO13" s="37" t="n">
        <v>0</v>
      </c>
      <c r="EP13" s="37" t="n">
        <v>0</v>
      </c>
      <c r="EQ13" s="37" t="n">
        <v>0</v>
      </c>
      <c r="ER13" s="37" t="n">
        <v>0</v>
      </c>
      <c r="ES13" s="37" t="n">
        <v>0</v>
      </c>
      <c r="ET13" s="37" t="n">
        <v>0</v>
      </c>
      <c r="EU13" s="37" t="n">
        <v>0</v>
      </c>
      <c r="EV13" s="37" t="n">
        <v>0</v>
      </c>
      <c r="EW13" s="37" t="n">
        <v>0</v>
      </c>
      <c r="EX13" s="37" t="s">
        <v>51</v>
      </c>
    </row>
    <row r="14" customFormat="false" ht="14.65" hidden="false" customHeight="false" outlineLevel="0" collapsed="false">
      <c r="A14" s="8"/>
      <c r="B14" s="70" t="str">
        <f aca="false">IF(X14="","",IF($AB$13=2,X14&amp;REPT("-",50),IF(AND($AB$13=1,Y14=1),X14&amp;REPT("-",50),"")))</f>
        <v>Tetco ELA--------------------------------------------------</v>
      </c>
      <c r="C14" s="58" t="n">
        <f aca="false">IF(B14="","",IF(MainData!AX8="","",IF($AB$17,$D$5-MainData!AX8-$AB$18,$D$5-MainData!AX8)))</f>
        <v>-0.065302989931862</v>
      </c>
      <c r="D14" s="71" t="str">
        <f aca="false">IF(C14&lt;&gt;"",MainData!H8,"")</f>
        <v>ELA to ELA -- FT</v>
      </c>
      <c r="E14" s="15"/>
      <c r="F14" s="72"/>
      <c r="G14" s="15"/>
      <c r="H14" s="70" t="str">
        <f aca="false">IF(Z14="","",IF($AB$13=2,Z14&amp;REPT("-",50),IF(AND($AB$13=1,AA14=1),Z14&amp;REPT("-",50),"")))</f>
        <v>Tetco  ETX--------------------------------------------------</v>
      </c>
      <c r="I14" s="58" t="n">
        <f aca="false">IF(H14="","",IF(MainData!DA8="","",IF($AB$17,$D$5+MainData!DA8+$AB$18,$D$5+MainData!DA8)))</f>
        <v>0.065302989931862</v>
      </c>
      <c r="J14" s="71" t="str">
        <f aca="false">IF(I14&lt;&gt;"",MainData!BK8,"")</f>
        <v>ELA to ETX -- FT</v>
      </c>
      <c r="K14" s="19"/>
      <c r="L14" s="73"/>
      <c r="N14" s="73"/>
      <c r="P14" s="73"/>
      <c r="R14" s="73"/>
      <c r="T14" s="73"/>
      <c r="V14" s="2" t="n">
        <f aca="false">IF($AD$13="Show All",1,IF(LEFT(MainData!K8,2)=LEFT(MainPage!$AD$13,2),1,0))</f>
        <v>1</v>
      </c>
      <c r="W14" s="2" t="n">
        <f aca="false">IF($AD$13="Show All",1,IF(LEFT(MainData!BN8,2)=LEFT(MainPage!$AD$13,2),1,0))</f>
        <v>1</v>
      </c>
      <c r="X14" s="62" t="str">
        <f aca="false">IF(Stop_Date_Value,IF(MainData!AX8&lt;&gt;"",IF(MainData!G8="NO",MainData!D8,MainData!E8),""),"")</f>
        <v>Tetco ELA</v>
      </c>
      <c r="Y14" s="62" t="n">
        <f aca="false">IF($AB$15,1,IF(OR(X14=$AD$8,X14=$AD$9,X14=$AD$10,X14=$AD$11),1,0))*V14</f>
        <v>1</v>
      </c>
      <c r="Z14" s="62" t="str">
        <f aca="false">IF(Stop_Date_Value,IF(MainData!DA8&lt;&gt;"",IF(MainData!BJ8="NO",MainData!BH8,MainData!BG8),""),"")</f>
        <v>Tetco  ETX</v>
      </c>
      <c r="AA14" s="62" t="n">
        <f aca="false">IF($AB$15,1,IF(OR(Z14=$AD$8,Z14=$AD$9,Z14=$AD$10,Z14=$AD$11),1,0))*W14</f>
        <v>1</v>
      </c>
      <c r="AB14" s="74" t="s">
        <v>79</v>
      </c>
      <c r="AD14" s="73"/>
      <c r="AF14" s="73"/>
      <c r="AH14" s="73"/>
      <c r="AJ14" s="1" t="n">
        <v>223</v>
      </c>
      <c r="AK14" s="1" t="s">
        <v>43</v>
      </c>
      <c r="AL14" s="1" t="s">
        <v>77</v>
      </c>
      <c r="AM14" s="1" t="n">
        <v>2</v>
      </c>
      <c r="AN14" s="1" t="s">
        <v>45</v>
      </c>
      <c r="AO14" s="1" t="s">
        <v>80</v>
      </c>
      <c r="AP14" s="1" t="s">
        <v>43</v>
      </c>
      <c r="AQ14" s="1" t="s">
        <v>77</v>
      </c>
      <c r="AR14" s="1" t="s">
        <v>55</v>
      </c>
      <c r="AS14" s="1" t="n">
        <v>0</v>
      </c>
      <c r="AT14" s="1" t="n">
        <v>0</v>
      </c>
      <c r="AU14" s="1" t="n">
        <v>0</v>
      </c>
      <c r="AV14" s="1" t="n">
        <v>0</v>
      </c>
      <c r="AW14" s="1" t="n">
        <v>0</v>
      </c>
      <c r="AX14" s="1" t="n">
        <v>0</v>
      </c>
      <c r="AY14" s="1" t="n">
        <v>0</v>
      </c>
      <c r="AZ14" s="1" t="n">
        <v>0</v>
      </c>
      <c r="BA14" s="1" t="n">
        <v>0</v>
      </c>
      <c r="BB14" s="1" t="n">
        <v>0</v>
      </c>
      <c r="BC14" s="1" t="n">
        <v>0</v>
      </c>
      <c r="BD14" s="1" t="n">
        <v>0</v>
      </c>
      <c r="BE14" s="1" t="n">
        <v>0</v>
      </c>
      <c r="BF14" s="1" t="n">
        <v>0</v>
      </c>
      <c r="BG14" s="1" t="n">
        <v>0</v>
      </c>
      <c r="BH14" s="1" t="n">
        <v>0</v>
      </c>
      <c r="BI14" s="1" t="n">
        <v>0</v>
      </c>
      <c r="BJ14" s="1" t="n">
        <v>0</v>
      </c>
      <c r="BK14" s="1" t="n">
        <v>0</v>
      </c>
      <c r="BL14" s="1" t="n">
        <v>0</v>
      </c>
      <c r="BM14" s="1" t="n">
        <v>0</v>
      </c>
      <c r="BN14" s="1" t="n">
        <v>0</v>
      </c>
      <c r="BO14" s="1" t="n">
        <v>0</v>
      </c>
      <c r="BP14" s="1" t="n">
        <v>0</v>
      </c>
      <c r="BQ14" s="1" t="n">
        <v>0</v>
      </c>
      <c r="BR14" s="1" t="n">
        <v>0</v>
      </c>
      <c r="BS14" s="1" t="n">
        <v>0</v>
      </c>
      <c r="BT14" s="2" t="str">
        <f aca="false">IF(AN14="NO","Sell",IF(AN14="Yes","Buy",""))</f>
        <v>Sell</v>
      </c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2" t="str">
        <f aca="false">IF(CD14="NO","Buy",IF(CD14="Yes","Sell",""))</f>
        <v/>
      </c>
      <c r="DN14" s="37" t="n">
        <v>223</v>
      </c>
      <c r="DO14" s="37" t="s">
        <v>43</v>
      </c>
      <c r="DP14" s="37" t="s">
        <v>77</v>
      </c>
      <c r="DQ14" s="37" t="n">
        <v>2</v>
      </c>
      <c r="DR14" s="37" t="s">
        <v>45</v>
      </c>
      <c r="DS14" s="37" t="s">
        <v>80</v>
      </c>
      <c r="DT14" s="37" t="s">
        <v>43</v>
      </c>
      <c r="DU14" s="37" t="s">
        <v>77</v>
      </c>
      <c r="DV14" s="37" t="s">
        <v>55</v>
      </c>
      <c r="DW14" s="37" t="n">
        <v>0</v>
      </c>
      <c r="DX14" s="37" t="n">
        <v>0</v>
      </c>
      <c r="DY14" s="37" t="n">
        <v>0</v>
      </c>
      <c r="DZ14" s="37" t="n">
        <v>0</v>
      </c>
      <c r="EA14" s="37" t="n">
        <v>0</v>
      </c>
      <c r="EB14" s="37" t="n">
        <v>0</v>
      </c>
      <c r="EC14" s="37" t="n">
        <v>0</v>
      </c>
      <c r="ED14" s="37" t="n">
        <v>0</v>
      </c>
      <c r="EE14" s="37" t="n">
        <v>0</v>
      </c>
      <c r="EF14" s="37" t="n">
        <v>0</v>
      </c>
      <c r="EG14" s="37" t="n">
        <v>0</v>
      </c>
      <c r="EH14" s="37" t="n">
        <v>0</v>
      </c>
      <c r="EI14" s="37" t="n">
        <v>0</v>
      </c>
      <c r="EJ14" s="37" t="n">
        <v>0</v>
      </c>
      <c r="EK14" s="37" t="n">
        <v>0</v>
      </c>
      <c r="EL14" s="37" t="n">
        <v>0</v>
      </c>
      <c r="EM14" s="37" t="n">
        <v>0</v>
      </c>
      <c r="EN14" s="37" t="n">
        <v>0</v>
      </c>
      <c r="EO14" s="37" t="n">
        <v>0</v>
      </c>
      <c r="EP14" s="37" t="n">
        <v>0</v>
      </c>
      <c r="EQ14" s="37" t="n">
        <v>0</v>
      </c>
      <c r="ER14" s="37" t="n">
        <v>0</v>
      </c>
      <c r="ES14" s="37" t="n">
        <v>0</v>
      </c>
      <c r="ET14" s="37" t="n">
        <v>0</v>
      </c>
      <c r="EU14" s="37" t="n">
        <v>0</v>
      </c>
      <c r="EV14" s="37" t="n">
        <v>0</v>
      </c>
      <c r="EW14" s="37" t="n">
        <v>0</v>
      </c>
      <c r="EX14" s="37" t="s">
        <v>51</v>
      </c>
    </row>
    <row r="15" customFormat="false" ht="14.65" hidden="false" customHeight="false" outlineLevel="0" collapsed="false">
      <c r="A15" s="8"/>
      <c r="B15" s="57" t="str">
        <f aca="false">IF(X15="","",IF($AB$13=2,X15&amp;REPT("-",50),IF(AND($AB$13=1,Y15=1),X15&amp;REPT("-",50),"")))</f>
        <v>Tetco ELA--------------------------------------------------</v>
      </c>
      <c r="C15" s="58" t="n">
        <f aca="false">IF(B15="","",IF(MainData!AX9="","",IF($AB$17,$D$5-MainData!AX9-$AB$18,$D$5-MainData!AX9)))</f>
        <v>-0.137802989931862</v>
      </c>
      <c r="D15" s="59" t="str">
        <f aca="false">IF(C15&lt;&gt;"",MainData!H9,"")</f>
        <v>ELA to ELA -- IT</v>
      </c>
      <c r="E15" s="15"/>
      <c r="F15" s="15"/>
      <c r="G15" s="15"/>
      <c r="H15" s="57" t="str">
        <f aca="false">IF(Z15="","",IF($AB$13=2,Z15&amp;REPT("-",50),IF(AND($AB$13=1,AA15=1),Z15&amp;REPT("-",50),"")))</f>
        <v>Tetco  ETX--------------------------------------------------</v>
      </c>
      <c r="I15" s="58" t="n">
        <f aca="false">IF(H15="","",IF(MainData!DA9="","",IF($AB$17,$D$5+MainData!DA9+$AB$18,$D$5+MainData!DA9)))</f>
        <v>0.137802989931862</v>
      </c>
      <c r="J15" s="59" t="str">
        <f aca="false">IF(I15&lt;&gt;"",MainData!BK9,"")</f>
        <v>ELA to ETX -- IT</v>
      </c>
      <c r="K15" s="19"/>
      <c r="N15" s="73"/>
      <c r="V15" s="2" t="n">
        <f aca="false">IF($AD$13="Show All",1,IF(LEFT(MainData!K9,2)=LEFT(MainPage!$AD$13,2),1,0))</f>
        <v>0</v>
      </c>
      <c r="W15" s="2" t="n">
        <f aca="false">IF($AD$13="Show All",1,IF(LEFT(MainData!BN9,2)=LEFT(MainPage!$AD$13,2),1,0))</f>
        <v>0</v>
      </c>
      <c r="X15" s="62" t="str">
        <f aca="false">IF(Stop_Date_Value,IF(MainData!AX9&lt;&gt;"",IF(MainData!G9="NO",MainData!D9,MainData!E9),""),"")</f>
        <v>Tetco ELA</v>
      </c>
      <c r="Y15" s="62" t="n">
        <f aca="false">IF($AB$15,1,IF(OR(X15=$AD$8,X15=$AD$9,X15=$AD$10,X15=$AD$11),1,0))*V15</f>
        <v>0</v>
      </c>
      <c r="Z15" s="62" t="str">
        <f aca="false">IF(Stop_Date_Value,IF(MainData!DA9&lt;&gt;"",IF(MainData!BJ9="NO",MainData!BH9,MainData!BG9),""),"")</f>
        <v>Tetco  ETX</v>
      </c>
      <c r="AA15" s="62" t="n">
        <f aca="false">IF($AB$15,1,IF(OR(Z15=$AD$8,Z15=$AD$9,Z15=$AD$10,Z15=$AD$11),1,0))*W15</f>
        <v>0</v>
      </c>
      <c r="AB15" s="75" t="b">
        <f aca="false">TRUE()</f>
        <v>1</v>
      </c>
      <c r="AJ15" s="1" t="n">
        <v>224</v>
      </c>
      <c r="AK15" s="1" t="s">
        <v>43</v>
      </c>
      <c r="AL15" s="1" t="s">
        <v>47</v>
      </c>
      <c r="AM15" s="1" t="n">
        <v>1</v>
      </c>
      <c r="AN15" s="1" t="s">
        <v>45</v>
      </c>
      <c r="AO15" s="1" t="s">
        <v>81</v>
      </c>
      <c r="AP15" s="1" t="s">
        <v>43</v>
      </c>
      <c r="AQ15" s="1" t="s">
        <v>47</v>
      </c>
      <c r="AR15" s="1" t="s">
        <v>48</v>
      </c>
      <c r="AS15" s="1" t="n">
        <v>0</v>
      </c>
      <c r="AT15" s="1" t="n">
        <v>0</v>
      </c>
      <c r="AU15" s="1" t="n">
        <v>0</v>
      </c>
      <c r="AV15" s="1" t="n">
        <v>0</v>
      </c>
      <c r="AW15" s="1" t="n">
        <v>0</v>
      </c>
      <c r="AX15" s="1" t="n">
        <v>0</v>
      </c>
      <c r="AY15" s="1" t="n">
        <v>0</v>
      </c>
      <c r="AZ15" s="1" t="n">
        <v>0</v>
      </c>
      <c r="BA15" s="1" t="n">
        <v>0</v>
      </c>
      <c r="BB15" s="1" t="n">
        <v>0</v>
      </c>
      <c r="BC15" s="1" t="n">
        <v>0</v>
      </c>
      <c r="BD15" s="1" t="n">
        <v>0</v>
      </c>
      <c r="BE15" s="1" t="n">
        <v>0</v>
      </c>
      <c r="BF15" s="1" t="n">
        <v>0</v>
      </c>
      <c r="BG15" s="1" t="n">
        <v>0</v>
      </c>
      <c r="BH15" s="1" t="n">
        <v>0</v>
      </c>
      <c r="BI15" s="1" t="n">
        <v>0</v>
      </c>
      <c r="BJ15" s="1" t="n">
        <v>0</v>
      </c>
      <c r="BK15" s="1" t="n">
        <v>0</v>
      </c>
      <c r="BL15" s="1" t="n">
        <v>0</v>
      </c>
      <c r="BM15" s="1" t="n">
        <v>0</v>
      </c>
      <c r="BN15" s="1" t="n">
        <v>0</v>
      </c>
      <c r="BO15" s="1" t="n">
        <v>0</v>
      </c>
      <c r="BP15" s="1" t="n">
        <v>0</v>
      </c>
      <c r="BQ15" s="1" t="n">
        <v>0</v>
      </c>
      <c r="BR15" s="1" t="n">
        <v>0</v>
      </c>
      <c r="BS15" s="1" t="n">
        <v>0</v>
      </c>
      <c r="BT15" s="2" t="str">
        <f aca="false">IF(AN15="NO","Sell",IF(AN15="Yes","Buy",""))</f>
        <v>Sell</v>
      </c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2" t="str">
        <f aca="false">IF(CD15="NO","Buy",IF(CD15="Yes","Sell",""))</f>
        <v/>
      </c>
      <c r="DN15" s="37" t="n">
        <v>224</v>
      </c>
      <c r="DO15" s="37" t="s">
        <v>43</v>
      </c>
      <c r="DP15" s="37" t="s">
        <v>47</v>
      </c>
      <c r="DQ15" s="37" t="n">
        <v>1</v>
      </c>
      <c r="DR15" s="37" t="s">
        <v>45</v>
      </c>
      <c r="DS15" s="37" t="s">
        <v>81</v>
      </c>
      <c r="DT15" s="37" t="s">
        <v>43</v>
      </c>
      <c r="DU15" s="37" t="s">
        <v>47</v>
      </c>
      <c r="DV15" s="37" t="s">
        <v>48</v>
      </c>
      <c r="DW15" s="37" t="n">
        <v>0</v>
      </c>
      <c r="DX15" s="37" t="n">
        <v>0</v>
      </c>
      <c r="DY15" s="37" t="n">
        <v>0</v>
      </c>
      <c r="DZ15" s="37" t="n">
        <v>0</v>
      </c>
      <c r="EA15" s="37" t="n">
        <v>0</v>
      </c>
      <c r="EB15" s="37" t="n">
        <v>0</v>
      </c>
      <c r="EC15" s="37" t="n">
        <v>0</v>
      </c>
      <c r="ED15" s="37" t="n">
        <v>0</v>
      </c>
      <c r="EE15" s="37" t="n">
        <v>0</v>
      </c>
      <c r="EF15" s="37" t="n">
        <v>0</v>
      </c>
      <c r="EG15" s="37" t="n">
        <v>0</v>
      </c>
      <c r="EH15" s="37" t="n">
        <v>0</v>
      </c>
      <c r="EI15" s="37" t="n">
        <v>0</v>
      </c>
      <c r="EJ15" s="37" t="n">
        <v>0</v>
      </c>
      <c r="EK15" s="37" t="n">
        <v>0</v>
      </c>
      <c r="EL15" s="37" t="n">
        <v>0</v>
      </c>
      <c r="EM15" s="37" t="n">
        <v>0</v>
      </c>
      <c r="EN15" s="37" t="n">
        <v>0</v>
      </c>
      <c r="EO15" s="37" t="n">
        <v>0</v>
      </c>
      <c r="EP15" s="37" t="n">
        <v>0</v>
      </c>
      <c r="EQ15" s="37" t="n">
        <v>0</v>
      </c>
      <c r="ER15" s="37" t="n">
        <v>0</v>
      </c>
      <c r="ES15" s="37" t="n">
        <v>0</v>
      </c>
      <c r="ET15" s="37" t="n">
        <v>0</v>
      </c>
      <c r="EU15" s="37" t="n">
        <v>0</v>
      </c>
      <c r="EV15" s="37" t="n">
        <v>0</v>
      </c>
      <c r="EW15" s="37" t="n">
        <v>0</v>
      </c>
      <c r="EX15" s="37" t="s">
        <v>51</v>
      </c>
    </row>
    <row r="16" customFormat="false" ht="14.65" hidden="false" customHeight="false" outlineLevel="0" collapsed="false">
      <c r="A16" s="8"/>
      <c r="B16" s="57" t="str">
        <f aca="false">IF(X16="","",IF($AB$13=2,X16&amp;REPT("-",50),IF(AND($AB$13=1,Y16=1),X16&amp;REPT("-",50),"")))</f>
        <v/>
      </c>
      <c r="C16" s="58" t="str">
        <f aca="false">IF(B16="","",IF(MainData!AX10="","",IF($AB$17,$D$5-MainData!AX10-$AB$18,$D$5-MainData!AX10)))</f>
        <v/>
      </c>
      <c r="D16" s="59" t="str">
        <f aca="false">IF(C16&lt;&gt;"",MainData!H10,"")</f>
        <v/>
      </c>
      <c r="E16" s="15"/>
      <c r="F16" s="15"/>
      <c r="G16" s="15"/>
      <c r="H16" s="57" t="str">
        <f aca="false">IF(Z16="","",IF($AB$13=2,Z16&amp;REPT("-",50),IF(AND($AB$13=1,AA16=1),Z16&amp;REPT("-",50),"")))</f>
        <v>Tetco ELA--------------------------------------------------</v>
      </c>
      <c r="I16" s="58" t="n">
        <f aca="false">IF(H16="","",IF(MainData!DA10="","",IF($AB$17,$D$5+MainData!DA10+$AB$18,$D$5+MainData!DA10)))</f>
        <v>0.065302989931862</v>
      </c>
      <c r="J16" s="59" t="str">
        <f aca="false">IF(I16&lt;&gt;"",MainData!BK10,"")</f>
        <v>ELA to ELA -- FT</v>
      </c>
      <c r="K16" s="19"/>
      <c r="N16" s="73"/>
      <c r="V16" s="2" t="n">
        <f aca="false">IF($AD$13="Show All",1,IF(LEFT(MainData!K10,2)=LEFT(MainPage!$AD$13,2),1,0))</f>
        <v>0</v>
      </c>
      <c r="W16" s="2" t="n">
        <f aca="false">IF($AD$13="Show All",1,IF(LEFT(MainData!BN10,2)=LEFT(MainPage!$AD$13,2),1,0))</f>
        <v>1</v>
      </c>
      <c r="X16" s="62" t="str">
        <f aca="false">IF(Stop_Date_Value,IF(MainData!AX10&lt;&gt;"",IF(MainData!G10="NO",MainData!D10,MainData!E10),""),"")</f>
        <v/>
      </c>
      <c r="Y16" s="62" t="n">
        <f aca="false">IF($AB$15,1,IF(OR(X16=$AD$8,X16=$AD$9,X16=$AD$10,X16=$AD$11),1,0))*V16</f>
        <v>0</v>
      </c>
      <c r="Z16" s="62" t="str">
        <f aca="false">IF(Stop_Date_Value,IF(MainData!DA10&lt;&gt;"",IF(MainData!BJ10="NO",MainData!BH10,MainData!BG10),""),"")</f>
        <v>Tetco ELA</v>
      </c>
      <c r="AA16" s="62" t="n">
        <f aca="false">IF($AB$15,1,IF(OR(Z16=$AD$8,Z16=$AD$9,Z16=$AD$10,Z16=$AD$11),1,0))*W16</f>
        <v>1</v>
      </c>
      <c r="AB16" s="42" t="s">
        <v>82</v>
      </c>
      <c r="AJ16" s="1" t="n">
        <v>225</v>
      </c>
      <c r="AK16" s="1" t="s">
        <v>43</v>
      </c>
      <c r="AL16" s="1" t="s">
        <v>47</v>
      </c>
      <c r="AM16" s="1" t="n">
        <v>2</v>
      </c>
      <c r="AN16" s="1" t="s">
        <v>45</v>
      </c>
      <c r="AO16" s="1" t="s">
        <v>83</v>
      </c>
      <c r="AP16" s="1" t="s">
        <v>43</v>
      </c>
      <c r="AQ16" s="1" t="s">
        <v>47</v>
      </c>
      <c r="AR16" s="1" t="s">
        <v>55</v>
      </c>
      <c r="AS16" s="1" t="n">
        <v>0</v>
      </c>
      <c r="AT16" s="1" t="n">
        <v>0</v>
      </c>
      <c r="AU16" s="1" t="n">
        <v>0</v>
      </c>
      <c r="AV16" s="1" t="n">
        <v>0</v>
      </c>
      <c r="AW16" s="1" t="n">
        <v>0</v>
      </c>
      <c r="AX16" s="1" t="n">
        <v>0</v>
      </c>
      <c r="AY16" s="1" t="n">
        <v>0</v>
      </c>
      <c r="AZ16" s="1" t="n">
        <v>0</v>
      </c>
      <c r="BA16" s="1" t="n">
        <v>0</v>
      </c>
      <c r="BB16" s="1" t="n">
        <v>0</v>
      </c>
      <c r="BC16" s="1" t="n">
        <v>0</v>
      </c>
      <c r="BD16" s="1" t="n">
        <v>0</v>
      </c>
      <c r="BE16" s="1" t="n">
        <v>0</v>
      </c>
      <c r="BF16" s="1" t="n">
        <v>0</v>
      </c>
      <c r="BG16" s="1" t="n">
        <v>0</v>
      </c>
      <c r="BH16" s="1" t="n">
        <v>0</v>
      </c>
      <c r="BI16" s="1" t="n">
        <v>0</v>
      </c>
      <c r="BJ16" s="1" t="n">
        <v>0</v>
      </c>
      <c r="BK16" s="1" t="n">
        <v>0</v>
      </c>
      <c r="BL16" s="1" t="n">
        <v>0</v>
      </c>
      <c r="BM16" s="1" t="n">
        <v>0</v>
      </c>
      <c r="BN16" s="1" t="n">
        <v>0</v>
      </c>
      <c r="BO16" s="1" t="n">
        <v>0</v>
      </c>
      <c r="BP16" s="1" t="n">
        <v>0</v>
      </c>
      <c r="BQ16" s="1" t="n">
        <v>0</v>
      </c>
      <c r="BR16" s="1" t="n">
        <v>0</v>
      </c>
      <c r="BS16" s="1" t="n">
        <v>0</v>
      </c>
      <c r="BT16" s="2" t="str">
        <f aca="false">IF(AN16="NO","Sell",IF(AN16="Yes","Buy",""))</f>
        <v>Sell</v>
      </c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2" t="str">
        <f aca="false">IF(CD16="NO","Buy",IF(CD16="Yes","Sell",""))</f>
        <v/>
      </c>
      <c r="DN16" s="37" t="n">
        <v>225</v>
      </c>
      <c r="DO16" s="37" t="s">
        <v>43</v>
      </c>
      <c r="DP16" s="37" t="s">
        <v>47</v>
      </c>
      <c r="DQ16" s="37" t="n">
        <v>2</v>
      </c>
      <c r="DR16" s="37" t="s">
        <v>45</v>
      </c>
      <c r="DS16" s="37" t="s">
        <v>83</v>
      </c>
      <c r="DT16" s="37" t="s">
        <v>43</v>
      </c>
      <c r="DU16" s="37" t="s">
        <v>47</v>
      </c>
      <c r="DV16" s="37" t="s">
        <v>55</v>
      </c>
      <c r="DW16" s="37" t="n">
        <v>0</v>
      </c>
      <c r="DX16" s="37" t="n">
        <v>0</v>
      </c>
      <c r="DY16" s="37" t="n">
        <v>0</v>
      </c>
      <c r="DZ16" s="37" t="n">
        <v>0</v>
      </c>
      <c r="EA16" s="37" t="n">
        <v>0</v>
      </c>
      <c r="EB16" s="37" t="n">
        <v>0</v>
      </c>
      <c r="EC16" s="37" t="n">
        <v>0</v>
      </c>
      <c r="ED16" s="37" t="n">
        <v>0</v>
      </c>
      <c r="EE16" s="37" t="n">
        <v>0</v>
      </c>
      <c r="EF16" s="37" t="n">
        <v>0</v>
      </c>
      <c r="EG16" s="37" t="n">
        <v>0</v>
      </c>
      <c r="EH16" s="37" t="n">
        <v>0</v>
      </c>
      <c r="EI16" s="37" t="n">
        <v>0</v>
      </c>
      <c r="EJ16" s="37" t="n">
        <v>0</v>
      </c>
      <c r="EK16" s="37" t="n">
        <v>0</v>
      </c>
      <c r="EL16" s="37" t="n">
        <v>0</v>
      </c>
      <c r="EM16" s="37" t="n">
        <v>0</v>
      </c>
      <c r="EN16" s="37" t="n">
        <v>0</v>
      </c>
      <c r="EO16" s="37" t="n">
        <v>0</v>
      </c>
      <c r="EP16" s="37" t="n">
        <v>0</v>
      </c>
      <c r="EQ16" s="37" t="n">
        <v>0</v>
      </c>
      <c r="ER16" s="37" t="n">
        <v>0</v>
      </c>
      <c r="ES16" s="37" t="n">
        <v>0</v>
      </c>
      <c r="ET16" s="37" t="n">
        <v>0</v>
      </c>
      <c r="EU16" s="37" t="n">
        <v>0</v>
      </c>
      <c r="EV16" s="37" t="n">
        <v>0</v>
      </c>
      <c r="EW16" s="37" t="n">
        <v>0</v>
      </c>
      <c r="EX16" s="37" t="s">
        <v>51</v>
      </c>
    </row>
    <row r="17" customFormat="false" ht="14.65" hidden="false" customHeight="false" outlineLevel="0" collapsed="false">
      <c r="A17" s="8"/>
      <c r="B17" s="57" t="str">
        <f aca="false">IF(X17="","",IF($AB$13=2,X17&amp;REPT("-",50),IF(AND($AB$13=1,Y17=1),X17&amp;REPT("-",50),"")))</f>
        <v/>
      </c>
      <c r="C17" s="58" t="str">
        <f aca="false">IF(B17="","",IF(MainData!AX11="","",IF($AB$17,$D$5-MainData!AX11-$AB$18,$D$5-MainData!AX11)))</f>
        <v/>
      </c>
      <c r="D17" s="59" t="str">
        <f aca="false">IF(C17&lt;&gt;"",MainData!H11,"")</f>
        <v/>
      </c>
      <c r="E17" s="15"/>
      <c r="F17" s="15"/>
      <c r="G17" s="15"/>
      <c r="H17" s="57" t="str">
        <f aca="false">IF(Z17="","",IF($AB$13=2,Z17&amp;REPT("-",50),IF(AND($AB$13=1,AA17=1),Z17&amp;REPT("-",50),"")))</f>
        <v>Tetco ELA--------------------------------------------------</v>
      </c>
      <c r="I17" s="58" t="n">
        <f aca="false">IF(H17="","",IF(MainData!DA11="","",IF($AB$17,$D$5+MainData!DA11+$AB$18,$D$5+MainData!DA11)))</f>
        <v>0.137802989931862</v>
      </c>
      <c r="J17" s="59" t="str">
        <f aca="false">IF(I17&lt;&gt;"",MainData!BK11,"")</f>
        <v>ELA to ELA -- IT</v>
      </c>
      <c r="K17" s="19"/>
      <c r="N17" s="73"/>
      <c r="V17" s="2" t="n">
        <f aca="false">IF($AD$13="Show All",1,IF(LEFT(MainData!K11,2)=LEFT(MainPage!$AD$13,2),1,0))</f>
        <v>0</v>
      </c>
      <c r="W17" s="2" t="n">
        <f aca="false">IF($AD$13="Show All",1,IF(LEFT(MainData!BN11,2)=LEFT(MainPage!$AD$13,2),1,0))</f>
        <v>0</v>
      </c>
      <c r="X17" s="62" t="str">
        <f aca="false">IF(Stop_Date_Value,IF(MainData!AX11&lt;&gt;"",IF(MainData!G11="NO",MainData!D11,MainData!E11),""),"")</f>
        <v/>
      </c>
      <c r="Y17" s="62" t="n">
        <f aca="false">IF($AB$15,1,IF(OR(X17=$AD$8,X17=$AD$9,X17=$AD$10,X17=$AD$11),1,0))*V17</f>
        <v>0</v>
      </c>
      <c r="Z17" s="62" t="str">
        <f aca="false">IF(Stop_Date_Value,IF(MainData!DA11&lt;&gt;"",IF(MainData!BJ11="NO",MainData!BH11,MainData!BG11),""),"")</f>
        <v>Tetco ELA</v>
      </c>
      <c r="AA17" s="62" t="n">
        <f aca="false">IF($AB$15,1,IF(OR(Z17=$AD$8,Z17=$AD$9,Z17=$AD$10,Z17=$AD$11),1,0))*W17</f>
        <v>0</v>
      </c>
      <c r="AB17" s="76" t="b">
        <f aca="false">TRUE()</f>
        <v>1</v>
      </c>
      <c r="AJ17" s="1" t="n">
        <v>226</v>
      </c>
      <c r="AK17" s="1" t="s">
        <v>43</v>
      </c>
      <c r="AL17" s="1" t="s">
        <v>84</v>
      </c>
      <c r="AM17" s="1" t="n">
        <v>1</v>
      </c>
      <c r="AN17" s="1" t="s">
        <v>45</v>
      </c>
      <c r="AO17" s="1" t="s">
        <v>85</v>
      </c>
      <c r="AP17" s="1" t="s">
        <v>43</v>
      </c>
      <c r="AQ17" s="1" t="s">
        <v>84</v>
      </c>
      <c r="AR17" s="1" t="s">
        <v>48</v>
      </c>
      <c r="AS17" s="1" t="n">
        <v>0</v>
      </c>
      <c r="AT17" s="1" t="n">
        <v>0</v>
      </c>
      <c r="AU17" s="1" t="n">
        <v>0</v>
      </c>
      <c r="AV17" s="1" t="n">
        <v>0</v>
      </c>
      <c r="AW17" s="1" t="n">
        <v>0</v>
      </c>
      <c r="AX17" s="1" t="n">
        <v>0</v>
      </c>
      <c r="AY17" s="1" t="n">
        <v>0</v>
      </c>
      <c r="AZ17" s="1" t="n">
        <v>0</v>
      </c>
      <c r="BA17" s="1" t="n">
        <v>0</v>
      </c>
      <c r="BB17" s="1" t="n">
        <v>0</v>
      </c>
      <c r="BC17" s="1" t="n">
        <v>0</v>
      </c>
      <c r="BD17" s="1" t="n">
        <v>0</v>
      </c>
      <c r="BE17" s="1" t="n">
        <v>0</v>
      </c>
      <c r="BF17" s="1" t="n">
        <v>0</v>
      </c>
      <c r="BG17" s="1" t="n">
        <v>0</v>
      </c>
      <c r="BH17" s="1" t="n">
        <v>0</v>
      </c>
      <c r="BI17" s="1" t="n">
        <v>0</v>
      </c>
      <c r="BJ17" s="1" t="n">
        <v>0</v>
      </c>
      <c r="BK17" s="1" t="n">
        <v>0</v>
      </c>
      <c r="BL17" s="1" t="n">
        <v>0</v>
      </c>
      <c r="BM17" s="1" t="n">
        <v>0</v>
      </c>
      <c r="BN17" s="1" t="n">
        <v>0</v>
      </c>
      <c r="BO17" s="1" t="n">
        <v>0</v>
      </c>
      <c r="BP17" s="1" t="n">
        <v>0</v>
      </c>
      <c r="BQ17" s="1" t="n">
        <v>0</v>
      </c>
      <c r="BR17" s="1" t="n">
        <v>0</v>
      </c>
      <c r="BS17" s="1" t="n">
        <v>0</v>
      </c>
      <c r="BT17" s="2" t="str">
        <f aca="false">IF(AN17="NO","Sell",IF(AN17="Yes","Buy",""))</f>
        <v>Sell</v>
      </c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2" t="str">
        <f aca="false">IF(CD17="NO","Buy",IF(CD17="Yes","Sell",""))</f>
        <v/>
      </c>
      <c r="DN17" s="37" t="n">
        <v>226</v>
      </c>
      <c r="DO17" s="37" t="s">
        <v>43</v>
      </c>
      <c r="DP17" s="37" t="s">
        <v>84</v>
      </c>
      <c r="DQ17" s="37" t="n">
        <v>1</v>
      </c>
      <c r="DR17" s="37" t="s">
        <v>45</v>
      </c>
      <c r="DS17" s="37" t="s">
        <v>85</v>
      </c>
      <c r="DT17" s="37" t="s">
        <v>43</v>
      </c>
      <c r="DU17" s="37" t="s">
        <v>84</v>
      </c>
      <c r="DV17" s="37" t="s">
        <v>48</v>
      </c>
      <c r="DW17" s="37" t="n">
        <v>0</v>
      </c>
      <c r="DX17" s="37" t="n">
        <v>0</v>
      </c>
      <c r="DY17" s="37" t="n">
        <v>0</v>
      </c>
      <c r="DZ17" s="37" t="n">
        <v>0</v>
      </c>
      <c r="EA17" s="37" t="n">
        <v>0</v>
      </c>
      <c r="EB17" s="37" t="n">
        <v>0</v>
      </c>
      <c r="EC17" s="37" t="n">
        <v>0</v>
      </c>
      <c r="ED17" s="37" t="n">
        <v>0</v>
      </c>
      <c r="EE17" s="37" t="n">
        <v>0</v>
      </c>
      <c r="EF17" s="37" t="n">
        <v>0</v>
      </c>
      <c r="EG17" s="37" t="n">
        <v>0</v>
      </c>
      <c r="EH17" s="37" t="n">
        <v>0</v>
      </c>
      <c r="EI17" s="37" t="n">
        <v>0</v>
      </c>
      <c r="EJ17" s="37" t="n">
        <v>0</v>
      </c>
      <c r="EK17" s="37" t="n">
        <v>0</v>
      </c>
      <c r="EL17" s="37" t="n">
        <v>0</v>
      </c>
      <c r="EM17" s="37" t="n">
        <v>0</v>
      </c>
      <c r="EN17" s="37" t="n">
        <v>0</v>
      </c>
      <c r="EO17" s="37" t="n">
        <v>0</v>
      </c>
      <c r="EP17" s="37" t="n">
        <v>0</v>
      </c>
      <c r="EQ17" s="37" t="n">
        <v>0</v>
      </c>
      <c r="ER17" s="37" t="n">
        <v>0</v>
      </c>
      <c r="ES17" s="37" t="n">
        <v>0</v>
      </c>
      <c r="ET17" s="37" t="n">
        <v>0</v>
      </c>
      <c r="EU17" s="37" t="n">
        <v>0</v>
      </c>
      <c r="EV17" s="37" t="n">
        <v>0</v>
      </c>
      <c r="EW17" s="37" t="n">
        <v>0</v>
      </c>
      <c r="EX17" s="37" t="s">
        <v>51</v>
      </c>
    </row>
    <row r="18" customFormat="false" ht="14.65" hidden="false" customHeight="false" outlineLevel="0" collapsed="false">
      <c r="A18" s="8"/>
      <c r="B18" s="57" t="str">
        <f aca="false">IF(X18="","",IF($AB$13=2,X18&amp;REPT("-",50),IF(AND($AB$13=1,Y18=1),X18&amp;REPT("-",50),"")))</f>
        <v/>
      </c>
      <c r="C18" s="58" t="str">
        <f aca="false">IF(B18="","",IF(MainData!AX12="","",IF($AB$17,$D$5-MainData!AX12-$AB$18,$D$5-MainData!AX12)))</f>
        <v/>
      </c>
      <c r="D18" s="59" t="str">
        <f aca="false">IF(C18&lt;&gt;"",MainData!H12,"")</f>
        <v/>
      </c>
      <c r="E18" s="15"/>
      <c r="F18" s="15"/>
      <c r="G18" s="15"/>
      <c r="H18" s="57" t="str">
        <f aca="false">IF(Z18="","",IF($AB$13=2,Z18&amp;REPT("-",50),IF(AND($AB$13=1,AA18=1),Z18&amp;REPT("-",50),"")))</f>
        <v>Tetco M1--------------------------------------------------</v>
      </c>
      <c r="I18" s="58" t="n">
        <f aca="false">IF(H18="","",IF(MainData!DA12="","",IF($AB$17,$D$5+MainData!DA12+$AB$18,$D$5+MainData!DA12)))</f>
        <v>0.146563001240182</v>
      </c>
      <c r="J18" s="59" t="str">
        <f aca="false">IF(I18&lt;&gt;"",MainData!BK12,"")</f>
        <v>ELA to M1 -- FT</v>
      </c>
      <c r="K18" s="19"/>
      <c r="N18" s="73"/>
      <c r="V18" s="2" t="n">
        <f aca="false">IF($AD$13="Show All",1,IF(LEFT(MainData!K12,2)=LEFT(MainPage!$AD$13,2),1,0))</f>
        <v>0</v>
      </c>
      <c r="W18" s="2" t="n">
        <f aca="false">IF($AD$13="Show All",1,IF(LEFT(MainData!BN12,2)=LEFT(MainPage!$AD$13,2),1,0))</f>
        <v>1</v>
      </c>
      <c r="X18" s="62" t="str">
        <f aca="false">IF(Stop_Date_Value,IF(MainData!AX12&lt;&gt;"",IF(MainData!G12="NO",MainData!D12,MainData!E12),""),"")</f>
        <v/>
      </c>
      <c r="Y18" s="62" t="n">
        <f aca="false">IF($AB$15,1,IF(OR(X18=$AD$8,X18=$AD$9,X18=$AD$10,X18=$AD$11),1,0))*V18</f>
        <v>0</v>
      </c>
      <c r="Z18" s="62" t="str">
        <f aca="false">IF(Stop_Date_Value,IF(MainData!DA12&lt;&gt;"",IF(MainData!BJ12="NO",MainData!BH12,MainData!BG12),""),"")</f>
        <v>Tetco M1</v>
      </c>
      <c r="AA18" s="62" t="n">
        <f aca="false">IF($AB$15,1,IF(OR(Z18=$AD$8,Z18=$AD$9,Z18=$AD$10,Z18=$AD$11),1,0))*W18</f>
        <v>1</v>
      </c>
      <c r="AB18" s="77" t="n">
        <v>0.0088</v>
      </c>
      <c r="AJ18" s="1" t="n">
        <v>227</v>
      </c>
      <c r="AK18" s="1" t="s">
        <v>43</v>
      </c>
      <c r="AL18" s="1" t="s">
        <v>84</v>
      </c>
      <c r="AM18" s="1" t="n">
        <v>2</v>
      </c>
      <c r="AN18" s="1" t="s">
        <v>45</v>
      </c>
      <c r="AO18" s="1" t="s">
        <v>86</v>
      </c>
      <c r="AP18" s="1" t="s">
        <v>43</v>
      </c>
      <c r="AQ18" s="1" t="s">
        <v>84</v>
      </c>
      <c r="AR18" s="1" t="s">
        <v>55</v>
      </c>
      <c r="AS18" s="1" t="n">
        <v>0</v>
      </c>
      <c r="AT18" s="1" t="n">
        <v>0</v>
      </c>
      <c r="AU18" s="1" t="n">
        <v>0</v>
      </c>
      <c r="AV18" s="1" t="n">
        <v>0</v>
      </c>
      <c r="AW18" s="1" t="n">
        <v>0</v>
      </c>
      <c r="AX18" s="1" t="n">
        <v>0</v>
      </c>
      <c r="AY18" s="1" t="n">
        <v>0</v>
      </c>
      <c r="AZ18" s="1" t="n">
        <v>0</v>
      </c>
      <c r="BA18" s="1" t="n">
        <v>0</v>
      </c>
      <c r="BB18" s="1" t="n">
        <v>0</v>
      </c>
      <c r="BC18" s="1" t="n">
        <v>0</v>
      </c>
      <c r="BD18" s="1" t="n">
        <v>0</v>
      </c>
      <c r="BE18" s="1" t="n">
        <v>0</v>
      </c>
      <c r="BF18" s="1" t="n">
        <v>0</v>
      </c>
      <c r="BG18" s="1" t="n">
        <v>0</v>
      </c>
      <c r="BH18" s="1" t="n">
        <v>0</v>
      </c>
      <c r="BI18" s="1" t="n">
        <v>0</v>
      </c>
      <c r="BJ18" s="1" t="n">
        <v>0</v>
      </c>
      <c r="BK18" s="1" t="n">
        <v>0</v>
      </c>
      <c r="BL18" s="1" t="n">
        <v>0</v>
      </c>
      <c r="BM18" s="1" t="n">
        <v>0</v>
      </c>
      <c r="BN18" s="1" t="n">
        <v>0</v>
      </c>
      <c r="BO18" s="1" t="n">
        <v>0</v>
      </c>
      <c r="BP18" s="1" t="n">
        <v>0</v>
      </c>
      <c r="BQ18" s="1" t="n">
        <v>0</v>
      </c>
      <c r="BR18" s="1" t="n">
        <v>0</v>
      </c>
      <c r="BS18" s="1" t="n">
        <v>0</v>
      </c>
      <c r="BT18" s="2" t="str">
        <f aca="false">IF(AN18="NO","Sell",IF(AN18="Yes","Buy",""))</f>
        <v>Sell</v>
      </c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2" t="str">
        <f aca="false">IF(CD18="NO","Buy",IF(CD18="Yes","Sell",""))</f>
        <v/>
      </c>
      <c r="DN18" s="37" t="n">
        <v>227</v>
      </c>
      <c r="DO18" s="37" t="s">
        <v>43</v>
      </c>
      <c r="DP18" s="37" t="s">
        <v>84</v>
      </c>
      <c r="DQ18" s="37" t="n">
        <v>2</v>
      </c>
      <c r="DR18" s="37" t="s">
        <v>45</v>
      </c>
      <c r="DS18" s="37" t="s">
        <v>86</v>
      </c>
      <c r="DT18" s="37" t="s">
        <v>43</v>
      </c>
      <c r="DU18" s="37" t="s">
        <v>84</v>
      </c>
      <c r="DV18" s="37" t="s">
        <v>55</v>
      </c>
      <c r="DW18" s="37" t="n">
        <v>0</v>
      </c>
      <c r="DX18" s="37" t="n">
        <v>0</v>
      </c>
      <c r="DY18" s="37" t="n">
        <v>0</v>
      </c>
      <c r="DZ18" s="37" t="n">
        <v>0</v>
      </c>
      <c r="EA18" s="37" t="n">
        <v>0</v>
      </c>
      <c r="EB18" s="37" t="n">
        <v>0</v>
      </c>
      <c r="EC18" s="37" t="n">
        <v>0</v>
      </c>
      <c r="ED18" s="37" t="n">
        <v>0</v>
      </c>
      <c r="EE18" s="37" t="n">
        <v>0</v>
      </c>
      <c r="EF18" s="37" t="n">
        <v>0</v>
      </c>
      <c r="EG18" s="37" t="n">
        <v>0</v>
      </c>
      <c r="EH18" s="37" t="n">
        <v>0</v>
      </c>
      <c r="EI18" s="37" t="n">
        <v>0</v>
      </c>
      <c r="EJ18" s="37" t="n">
        <v>0</v>
      </c>
      <c r="EK18" s="37" t="n">
        <v>0</v>
      </c>
      <c r="EL18" s="37" t="n">
        <v>0</v>
      </c>
      <c r="EM18" s="37" t="n">
        <v>0</v>
      </c>
      <c r="EN18" s="37" t="n">
        <v>0</v>
      </c>
      <c r="EO18" s="37" t="n">
        <v>0</v>
      </c>
      <c r="EP18" s="37" t="n">
        <v>0</v>
      </c>
      <c r="EQ18" s="37" t="n">
        <v>0</v>
      </c>
      <c r="ER18" s="37" t="n">
        <v>0</v>
      </c>
      <c r="ES18" s="37" t="n">
        <v>0</v>
      </c>
      <c r="ET18" s="37" t="n">
        <v>0</v>
      </c>
      <c r="EU18" s="37" t="n">
        <v>0</v>
      </c>
      <c r="EV18" s="37" t="n">
        <v>0</v>
      </c>
      <c r="EW18" s="37" t="n">
        <v>0</v>
      </c>
      <c r="EX18" s="37" t="s">
        <v>51</v>
      </c>
    </row>
    <row r="19" customFormat="false" ht="14.65" hidden="false" customHeight="false" outlineLevel="0" collapsed="false">
      <c r="A19" s="8"/>
      <c r="B19" s="57" t="str">
        <f aca="false">IF(X19="","",IF($AB$13=2,X19&amp;REPT("-",50),IF(AND($AB$13=1,Y19=1),X19&amp;REPT("-",50),"")))</f>
        <v/>
      </c>
      <c r="C19" s="58" t="str">
        <f aca="false">IF(B19="","",IF(MainData!AX13="","",IF($AB$17,$D$5-MainData!AX13-$AB$18,$D$5-MainData!AX13)))</f>
        <v/>
      </c>
      <c r="D19" s="59" t="str">
        <f aca="false">IF(C19&lt;&gt;"",MainData!H13,"")</f>
        <v/>
      </c>
      <c r="E19" s="15"/>
      <c r="F19" s="15"/>
      <c r="G19" s="15"/>
      <c r="H19" s="57" t="str">
        <f aca="false">IF(Z19="","",IF($AB$13=2,Z19&amp;REPT("-",50),IF(AND($AB$13=1,AA19=1),Z19&amp;REPT("-",50),"")))</f>
        <v>Tetco M1--------------------------------------------------</v>
      </c>
      <c r="I19" s="58" t="n">
        <f aca="false">IF(H19="","",IF(MainData!DA13="","",IF($AB$17,$D$5+MainData!DA13+$AB$18,$D$5+MainData!DA13)))</f>
        <v>0.339863001240182</v>
      </c>
      <c r="J19" s="59" t="str">
        <f aca="false">IF(I19&lt;&gt;"",MainData!BK13,"")</f>
        <v>ELA to M1 -- IT</v>
      </c>
      <c r="K19" s="19"/>
      <c r="N19" s="73"/>
      <c r="V19" s="2" t="n">
        <f aca="false">IF($AD$13="Show All",1,IF(LEFT(MainData!K13,2)=LEFT(MainPage!$AD$13,2),1,0))</f>
        <v>0</v>
      </c>
      <c r="W19" s="2" t="n">
        <f aca="false">IF($AD$13="Show All",1,IF(LEFT(MainData!BN13,2)=LEFT(MainPage!$AD$13,2),1,0))</f>
        <v>0</v>
      </c>
      <c r="X19" s="62" t="str">
        <f aca="false">IF(Stop_Date_Value,IF(MainData!AX13&lt;&gt;"",IF(MainData!G13="NO",MainData!D13,MainData!E13),""),"")</f>
        <v/>
      </c>
      <c r="Y19" s="62" t="n">
        <f aca="false">IF($AB$15,1,IF(OR(X19=$AD$8,X19=$AD$9,X19=$AD$10,X19=$AD$11),1,0))*V19</f>
        <v>0</v>
      </c>
      <c r="Z19" s="62" t="str">
        <f aca="false">IF(Stop_Date_Value,IF(MainData!DA13&lt;&gt;"",IF(MainData!BJ13="NO",MainData!BH13,MainData!BG13),""),"")</f>
        <v>Tetco M1</v>
      </c>
      <c r="AA19" s="62" t="n">
        <f aca="false">IF($AB$15,1,IF(OR(Z19=$AD$8,Z19=$AD$9,Z19=$AD$10,Z19=$AD$11),1,0))*W19</f>
        <v>0</v>
      </c>
      <c r="AB19" s="78" t="s">
        <v>87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2" t="str">
        <f aca="false">IF(AN19="NO","Sell",IF(AN19="Yes","Buy",""))</f>
        <v/>
      </c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2" t="str">
        <f aca="false">IF(CD19="NO","Buy",IF(CD19="Yes","Sell",""))</f>
        <v/>
      </c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</row>
    <row r="20" customFormat="false" ht="14.65" hidden="false" customHeight="false" outlineLevel="0" collapsed="false">
      <c r="A20" s="8"/>
      <c r="B20" s="57" t="str">
        <f aca="false">IF(X20="","",IF($AB$13=2,X20&amp;REPT("-",50),IF(AND($AB$13=1,Y20=1),X20&amp;REPT("-",50),"")))</f>
        <v/>
      </c>
      <c r="C20" s="58" t="str">
        <f aca="false">IF(B20="","",IF(MainData!AX14="","",IF($AB$17,$D$5-MainData!AX14-$AB$18,$D$5-MainData!AX14)))</f>
        <v/>
      </c>
      <c r="D20" s="59" t="str">
        <f aca="false">IF(C20&lt;&gt;"",MainData!H14,"")</f>
        <v/>
      </c>
      <c r="E20" s="15"/>
      <c r="F20" s="15"/>
      <c r="G20" s="15"/>
      <c r="H20" s="57" t="str">
        <f aca="false">IF(Z20="","",IF($AB$13=2,Z20&amp;REPT("-",50),IF(AND($AB$13=1,AA20=1),Z20&amp;REPT("-",50),"")))</f>
        <v>Tetco M2--------------------------------------------------</v>
      </c>
      <c r="I20" s="58" t="n">
        <f aca="false">IF(H20="","",IF(MainData!DA14="","",IF($AB$17,$D$5+MainData!DA14+$AB$18,$D$5+MainData!DA14)))</f>
        <v>0.209795834209973</v>
      </c>
      <c r="J20" s="59" t="str">
        <f aca="false">IF(I20&lt;&gt;"",MainData!BK14,"")</f>
        <v>ELA to M2 -- FT</v>
      </c>
      <c r="K20" s="19"/>
      <c r="N20" s="73"/>
      <c r="V20" s="2" t="n">
        <f aca="false">IF($AD$13="Show All",1,IF(LEFT(MainData!K14,2)=LEFT(MainPage!$AD$13,2),1,0))</f>
        <v>0</v>
      </c>
      <c r="W20" s="2" t="n">
        <f aca="false">IF($AD$13="Show All",1,IF(LEFT(MainData!BN14,2)=LEFT(MainPage!$AD$13,2),1,0))</f>
        <v>1</v>
      </c>
      <c r="X20" s="62" t="str">
        <f aca="false">IF(Stop_Date_Value,IF(MainData!AX14&lt;&gt;"",IF(MainData!G14="NO",MainData!D14,MainData!E14),""),"")</f>
        <v/>
      </c>
      <c r="Y20" s="62" t="n">
        <f aca="false">IF($AB$15,1,IF(OR(X20=$AD$8,X20=$AD$9,X20=$AD$10,X20=$AD$11),1,0))*V20</f>
        <v>0</v>
      </c>
      <c r="Z20" s="62" t="str">
        <f aca="false">IF(Stop_Date_Value,IF(MainData!DA14&lt;&gt;"",IF(MainData!BJ14="NO",MainData!BH14,MainData!BG14),""),"")</f>
        <v>Tetco M2</v>
      </c>
      <c r="AA20" s="62" t="n">
        <f aca="false">IF($AB$15,1,IF(OR(Z20=$AD$8,Z20=$AD$9,Z20=$AD$10,Z20=$AD$11),1,0))*W20</f>
        <v>1</v>
      </c>
      <c r="AB20" s="75" t="b">
        <f aca="false">TRUE()</f>
        <v>1</v>
      </c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2" t="str">
        <f aca="false">IF(AN20="NO","Sell",IF(AN20="Yes","Buy",""))</f>
        <v/>
      </c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2" t="str">
        <f aca="false">IF(CD20="NO","Buy",IF(CD20="Yes","Sell",""))</f>
        <v/>
      </c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</row>
    <row r="21" customFormat="false" ht="14.65" hidden="false" customHeight="false" outlineLevel="0" collapsed="false">
      <c r="A21" s="8"/>
      <c r="B21" s="57" t="str">
        <f aca="false">IF(X21="","",IF($AB$13=2,X21&amp;REPT("-",50),IF(AND($AB$13=1,Y21=1),X21&amp;REPT("-",50),"")))</f>
        <v/>
      </c>
      <c r="C21" s="58" t="str">
        <f aca="false">IF(B21="","",IF(MainData!AX15="","",IF($AB$17,$D$5-MainData!AX15-$AB$18,$D$5-MainData!AX15)))</f>
        <v/>
      </c>
      <c r="D21" s="59" t="str">
        <f aca="false">IF(C21&lt;&gt;"",MainData!H15,"")</f>
        <v/>
      </c>
      <c r="E21" s="15"/>
      <c r="F21" s="15"/>
      <c r="G21" s="15"/>
      <c r="H21" s="57" t="str">
        <f aca="false">IF(Z21="","",IF($AB$13=2,Z21&amp;REPT("-",50),IF(AND($AB$13=1,AA21=1),Z21&amp;REPT("-",50),"")))</f>
        <v>Tetco M2--------------------------------------------------</v>
      </c>
      <c r="I21" s="58" t="n">
        <f aca="false">IF(H21="","",IF(MainData!DA15="","",IF($AB$17,$D$5+MainData!DA15+$AB$18,$D$5+MainData!DA15)))</f>
        <v>0.543095834209973</v>
      </c>
      <c r="J21" s="59" t="str">
        <f aca="false">IF(I21&lt;&gt;"",MainData!BK15,"")</f>
        <v>ELA to M2 -- IT</v>
      </c>
      <c r="K21" s="19"/>
      <c r="N21" s="73"/>
      <c r="V21" s="2" t="n">
        <f aca="false">IF($AD$13="Show All",1,IF(LEFT(MainData!K15,2)=LEFT(MainPage!$AD$13,2),1,0))</f>
        <v>0</v>
      </c>
      <c r="W21" s="2" t="n">
        <f aca="false">IF($AD$13="Show All",1,IF(LEFT(MainData!BN15,2)=LEFT(MainPage!$AD$13,2),1,0))</f>
        <v>0</v>
      </c>
      <c r="X21" s="62" t="str">
        <f aca="false">IF(Stop_Date_Value,IF(MainData!AX15&lt;&gt;"",IF(MainData!G15="NO",MainData!D15,MainData!E15),""),"")</f>
        <v/>
      </c>
      <c r="Y21" s="62" t="n">
        <f aca="false">IF($AB$15,1,IF(OR(X21=$AD$8,X21=$AD$9,X21=$AD$10,X21=$AD$11),1,0))*V21</f>
        <v>0</v>
      </c>
      <c r="Z21" s="62" t="str">
        <f aca="false">IF(Stop_Date_Value,IF(MainData!DA15&lt;&gt;"",IF(MainData!BJ15="NO",MainData!BH15,MainData!BG15),""),"")</f>
        <v>Tetco M2</v>
      </c>
      <c r="AA21" s="62" t="n">
        <f aca="false">IF($AB$15,1,IF(OR(Z21=$AD$8,Z21=$AD$9,Z21=$AD$10,Z21=$AD$11),1,0))*W21</f>
        <v>0</v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2" t="str">
        <f aca="false">IF(AN21="NO","Sell",IF(AN21="Yes","Buy",""))</f>
        <v/>
      </c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2" t="str">
        <f aca="false">IF(CD21="NO","Buy",IF(CD21="Yes","Sell",""))</f>
        <v/>
      </c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</row>
    <row r="22" customFormat="false" ht="14.65" hidden="false" customHeight="false" outlineLevel="0" collapsed="false">
      <c r="A22" s="8"/>
      <c r="B22" s="57" t="str">
        <f aca="false">IF(X22="","",IF($AB$13=2,X22&amp;REPT("-",50),IF(AND($AB$13=1,Y22=1),X22&amp;REPT("-",50),"")))</f>
        <v/>
      </c>
      <c r="C22" s="58" t="str">
        <f aca="false">IF(B22="","",IF(MainData!AX16="","",IF($AB$17,$D$5-MainData!AX16-$AB$18,$D$5-MainData!AX16)))</f>
        <v/>
      </c>
      <c r="D22" s="59" t="str">
        <f aca="false">IF(C22&lt;&gt;"",MainData!H16,"")</f>
        <v/>
      </c>
      <c r="E22" s="15"/>
      <c r="F22" s="15"/>
      <c r="G22" s="15"/>
      <c r="H22" s="57" t="str">
        <f aca="false">IF(Z22="","",IF($AB$13=2,Z22&amp;REPT("-",50),IF(AND($AB$13=1,AA22=1),Z22&amp;REPT("-",50),"")))</f>
        <v>Tetco M3--------------------------------------------------</v>
      </c>
      <c r="I22" s="58" t="n">
        <f aca="false">IF(H22="","",IF(MainData!DA16="","",IF($AB$17,$D$5+MainData!DA16+$AB$18,$D$5+MainData!DA16)))</f>
        <v>0.253380428069428</v>
      </c>
      <c r="J22" s="59" t="str">
        <f aca="false">IF(I22&lt;&gt;"",MainData!BK16,"")</f>
        <v>ELA to M3 -- FT</v>
      </c>
      <c r="K22" s="19"/>
      <c r="N22" s="73"/>
      <c r="V22" s="2" t="n">
        <f aca="false">IF($AD$13="Show All",1,IF(LEFT(MainData!K16,2)=LEFT(MainPage!$AD$13,2),1,0))</f>
        <v>0</v>
      </c>
      <c r="W22" s="2" t="n">
        <f aca="false">IF($AD$13="Show All",1,IF(LEFT(MainData!BN16,2)=LEFT(MainPage!$AD$13,2),1,0))</f>
        <v>1</v>
      </c>
      <c r="X22" s="62" t="str">
        <f aca="false">IF(Stop_Date_Value,IF(MainData!AX16&lt;&gt;"",IF(MainData!G16="NO",MainData!D16,MainData!E16),""),"")</f>
        <v/>
      </c>
      <c r="Y22" s="62" t="n">
        <f aca="false">IF($AB$15,1,IF(OR(X22=$AD$8,X22=$AD$9,X22=$AD$10,X22=$AD$11),1,0))*V22</f>
        <v>0</v>
      </c>
      <c r="Z22" s="62" t="str">
        <f aca="false">IF(Stop_Date_Value,IF(MainData!DA16&lt;&gt;"",IF(MainData!BJ16="NO",MainData!BH16,MainData!BG16),""),"")</f>
        <v>Tetco M3</v>
      </c>
      <c r="AA22" s="62" t="n">
        <f aca="false">IF($AB$15,1,IF(OR(Z22=$AD$8,Z22=$AD$9,Z22=$AD$10,Z22=$AD$11),1,0))*W22</f>
        <v>1</v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2" t="str">
        <f aca="false">IF(AN22="NO","Sell",IF(AN22="Yes","Buy",""))</f>
        <v/>
      </c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2" t="str">
        <f aca="false">IF(CD22="NO","Buy",IF(CD22="Yes","Sell",""))</f>
        <v/>
      </c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</row>
    <row r="23" customFormat="false" ht="14.65" hidden="false" customHeight="false" outlineLevel="0" collapsed="false">
      <c r="A23" s="8"/>
      <c r="B23" s="57" t="str">
        <f aca="false">IF(X23="","",IF($AB$13=2,X23&amp;REPT("-",50),IF(AND($AB$13=1,Y23=1),X23&amp;REPT("-",50),"")))</f>
        <v/>
      </c>
      <c r="C23" s="58" t="str">
        <f aca="false">IF(B23="","",IF(MainData!AX17="","",IF($AB$17,$D$5-MainData!AX17-$AB$18,$D$5-MainData!AX17)))</f>
        <v/>
      </c>
      <c r="D23" s="59" t="str">
        <f aca="false">IF(C23&lt;&gt;"",MainData!H17,"")</f>
        <v/>
      </c>
      <c r="E23" s="15"/>
      <c r="F23" s="15"/>
      <c r="G23" s="15"/>
      <c r="H23" s="57" t="str">
        <f aca="false">IF(Z23="","",IF($AB$13=2,Z23&amp;REPT("-",50),IF(AND($AB$13=1,AA23=1),Z23&amp;REPT("-",50),"")))</f>
        <v>Tetco M3--------------------------------------------------</v>
      </c>
      <c r="I23" s="58" t="n">
        <f aca="false">IF(H23="","",IF(MainData!DA17="","",IF($AB$17,$D$5+MainData!DA17+$AB$18,$D$5+MainData!DA17)))</f>
        <v>0.682380428069428</v>
      </c>
      <c r="J23" s="59" t="str">
        <f aca="false">IF(I23&lt;&gt;"",MainData!BK17,"")</f>
        <v>ELA to M3 -- IT</v>
      </c>
      <c r="K23" s="19"/>
      <c r="N23" s="73"/>
      <c r="V23" s="2" t="n">
        <f aca="false">IF($AD$13="Show All",1,IF(LEFT(MainData!K17,2)=LEFT(MainPage!$AD$13,2),1,0))</f>
        <v>0</v>
      </c>
      <c r="W23" s="2" t="n">
        <f aca="false">IF($AD$13="Show All",1,IF(LEFT(MainData!BN17,2)=LEFT(MainPage!$AD$13,2),1,0))</f>
        <v>0</v>
      </c>
      <c r="X23" s="62" t="str">
        <f aca="false">IF(Stop_Date_Value,IF(MainData!AX17&lt;&gt;"",IF(MainData!G17="NO",MainData!D17,MainData!E17),""),"")</f>
        <v/>
      </c>
      <c r="Y23" s="62" t="n">
        <f aca="false">IF($AB$15,1,IF(OR(X23=$AD$8,X23=$AD$9,X23=$AD$10,X23=$AD$11),1,0))*V23</f>
        <v>0</v>
      </c>
      <c r="Z23" s="62" t="str">
        <f aca="false">IF(Stop_Date_Value,IF(MainData!DA17&lt;&gt;"",IF(MainData!BJ17="NO",MainData!BH17,MainData!BG17),""),"")</f>
        <v>Tetco M3</v>
      </c>
      <c r="AA23" s="62" t="n">
        <f aca="false">IF($AB$15,1,IF(OR(Z23=$AD$8,Z23=$AD$9,Z23=$AD$10,Z23=$AD$11),1,0))*W23</f>
        <v>0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2" t="str">
        <f aca="false">IF(AN23="NO","Sell",IF(AN23="Yes","Buy",""))</f>
        <v/>
      </c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2" t="str">
        <f aca="false">IF(CD23="NO","Buy",IF(CD23="Yes","Sell",""))</f>
        <v/>
      </c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</row>
    <row r="24" customFormat="false" ht="14.65" hidden="false" customHeight="false" outlineLevel="0" collapsed="false">
      <c r="A24" s="8"/>
      <c r="B24" s="57" t="str">
        <f aca="false">IF(X24="","",IF($AB$13=2,X24&amp;REPT("-",50),IF(AND($AB$13=1,Y24=1),X24&amp;REPT("-",50),"")))</f>
        <v/>
      </c>
      <c r="C24" s="58" t="str">
        <f aca="false">IF(B24="","",IF(MainData!AX18="","",IF($AB$17,$D$5-MainData!AX18-$AB$18,$D$5-MainData!AX18)))</f>
        <v/>
      </c>
      <c r="D24" s="59" t="str">
        <f aca="false">IF(C24&lt;&gt;"",MainData!H18,"")</f>
        <v/>
      </c>
      <c r="E24" s="15"/>
      <c r="F24" s="15"/>
      <c r="G24" s="15"/>
      <c r="H24" s="57" t="str">
        <f aca="false">IF(Z24="","",IF($AB$13=2,Z24&amp;REPT("-",50),IF(AND($AB$13=1,AA24=1),Z24&amp;REPT("-",50),"")))</f>
        <v/>
      </c>
      <c r="I24" s="58" t="str">
        <f aca="false">IF(H24="","",IF(MainData!DA18="","",IF($AB$17,$D$5+MainData!DA18+$AB$18,$D$5+MainData!DA18)))</f>
        <v/>
      </c>
      <c r="J24" s="59" t="str">
        <f aca="false">IF(I24&lt;&gt;"",MainData!BK18,"")</f>
        <v/>
      </c>
      <c r="K24" s="19"/>
      <c r="N24" s="73"/>
      <c r="V24" s="2" t="n">
        <f aca="false">IF($AD$13="Show All",1,IF(LEFT(MainData!K18,2)=LEFT(MainPage!$AD$13,2),1,0))</f>
        <v>0</v>
      </c>
      <c r="W24" s="2" t="n">
        <f aca="false">IF($AD$13="Show All",1,IF(LEFT(MainData!BN18,2)=LEFT(MainPage!$AD$13,2),1,0))</f>
        <v>0</v>
      </c>
      <c r="X24" s="62" t="str">
        <f aca="false">IF(Stop_Date_Value,IF(MainData!AX18&lt;&gt;"",IF(MainData!G18="NO",MainData!D18,MainData!E18),""),"")</f>
        <v/>
      </c>
      <c r="Y24" s="62" t="n">
        <f aca="false">IF($AB$15,1,IF(OR(X24=$AD$8,X24=$AD$9,X24=$AD$10,X24=$AD$11),1,0))*V24</f>
        <v>0</v>
      </c>
      <c r="Z24" s="62" t="str">
        <f aca="false">IF(Stop_Date_Value,IF(MainData!DA18&lt;&gt;"",IF(MainData!BJ18="NO",MainData!BH18,MainData!BG18),""),"")</f>
        <v/>
      </c>
      <c r="AA24" s="62" t="n">
        <f aca="false">IF($AB$15,1,IF(OR(Z24=$AD$8,Z24=$AD$9,Z24=$AD$10,Z24=$AD$11),1,0))*W24</f>
        <v>0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2" t="str">
        <f aca="false">IF(AN24="NO","Sell",IF(AN24="Yes","Buy",""))</f>
        <v/>
      </c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2" t="str">
        <f aca="false">IF(CD24="NO","Buy",IF(CD24="Yes","Sell",""))</f>
        <v/>
      </c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</row>
    <row r="25" customFormat="false" ht="14.65" hidden="false" customHeight="false" outlineLevel="0" collapsed="false">
      <c r="A25" s="8"/>
      <c r="B25" s="57" t="str">
        <f aca="false">IF(X25="","",IF($AB$13=2,X25&amp;REPT("-",50),IF(AND($AB$13=1,Y25=1),X25&amp;REPT("-",50),"")))</f>
        <v/>
      </c>
      <c r="C25" s="58" t="str">
        <f aca="false">IF(B25="","",IF(MainData!AX19="","",IF($AB$17,$D$5-MainData!AX19-$AB$18,$D$5-MainData!AX19)))</f>
        <v/>
      </c>
      <c r="D25" s="59" t="str">
        <f aca="false">IF(C25&lt;&gt;"",MainData!H19,"")</f>
        <v/>
      </c>
      <c r="E25" s="15"/>
      <c r="F25" s="15"/>
      <c r="G25" s="15"/>
      <c r="H25" s="57" t="str">
        <f aca="false">IF(Z25="","",IF($AB$13=2,Z25&amp;REPT("-",50),IF(AND($AB$13=1,AA25=1),Z25&amp;REPT("-",50),"")))</f>
        <v/>
      </c>
      <c r="I25" s="58" t="str">
        <f aca="false">IF(H25="","",IF(MainData!DA19="","",IF($AB$17,$D$5+MainData!DA19+$AB$18,$D$5+MainData!DA19)))</f>
        <v/>
      </c>
      <c r="J25" s="59" t="str">
        <f aca="false">IF(I25&lt;&gt;"",MainData!BK19,"")</f>
        <v/>
      </c>
      <c r="K25" s="19"/>
      <c r="N25" s="73"/>
      <c r="V25" s="2" t="n">
        <f aca="false">IF($AD$13="Show All",1,IF(LEFT(MainData!K19,2)=LEFT(MainPage!$AD$13,2),1,0))</f>
        <v>0</v>
      </c>
      <c r="W25" s="2" t="n">
        <f aca="false">IF($AD$13="Show All",1,IF(LEFT(MainData!BN19,2)=LEFT(MainPage!$AD$13,2),1,0))</f>
        <v>0</v>
      </c>
      <c r="X25" s="62" t="str">
        <f aca="false">IF(Stop_Date_Value,IF(MainData!AX19&lt;&gt;"",IF(MainData!G19="NO",MainData!D19,MainData!E19),""),"")</f>
        <v/>
      </c>
      <c r="Y25" s="62" t="n">
        <f aca="false">IF($AB$15,1,IF(OR(X25=$AD$8,X25=$AD$9,X25=$AD$10,X25=$AD$11),1,0))*V25</f>
        <v>0</v>
      </c>
      <c r="Z25" s="62" t="str">
        <f aca="false">IF(Stop_Date_Value,IF(MainData!DA19&lt;&gt;"",IF(MainData!BJ19="NO",MainData!BH19,MainData!BG19),""),"")</f>
        <v/>
      </c>
      <c r="AA25" s="62" t="n">
        <f aca="false">IF($AB$15,1,IF(OR(Z25=$AD$8,Z25=$AD$9,Z25=$AD$10,Z25=$AD$11),1,0))*W25</f>
        <v>0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2" t="str">
        <f aca="false">IF(AN25="NO","Sell",IF(AN25="Yes","Buy",""))</f>
        <v/>
      </c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2" t="str">
        <f aca="false">IF(CD25="NO","Buy",IF(CD25="Yes","Sell",""))</f>
        <v/>
      </c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</row>
    <row r="26" customFormat="false" ht="14.65" hidden="false" customHeight="false" outlineLevel="0" collapsed="false">
      <c r="A26" s="8"/>
      <c r="B26" s="57" t="str">
        <f aca="false">IF(X26="","",IF($AB$13=2,X26&amp;REPT("-",50),IF(AND($AB$13=1,Y26=1),X26&amp;REPT("-",50),"")))</f>
        <v/>
      </c>
      <c r="C26" s="58" t="str">
        <f aca="false">IF(B26="","",IF(MainData!AX20="","",IF($AB$17,$D$5-MainData!AX20-$AB$18,$D$5-MainData!AX20)))</f>
        <v/>
      </c>
      <c r="D26" s="59" t="str">
        <f aca="false">IF(C26&lt;&gt;"",MainData!H20,"")</f>
        <v/>
      </c>
      <c r="E26" s="15"/>
      <c r="F26" s="15"/>
      <c r="G26" s="15"/>
      <c r="H26" s="57" t="str">
        <f aca="false">IF(Z26="","",IF($AB$13=2,Z26&amp;REPT("-",50),IF(AND($AB$13=1,AA26=1),Z26&amp;REPT("-",50),"")))</f>
        <v/>
      </c>
      <c r="I26" s="58" t="str">
        <f aca="false">IF(H26="","",IF(MainData!DA20="","",IF($AB$17,$D$5+MainData!DA20+$AB$18,$D$5+MainData!DA20)))</f>
        <v/>
      </c>
      <c r="J26" s="59" t="str">
        <f aca="false">IF(I26&lt;&gt;"",MainData!BK20,"")</f>
        <v/>
      </c>
      <c r="K26" s="19"/>
      <c r="N26" s="73"/>
      <c r="V26" s="2" t="n">
        <f aca="false">IF($AD$13="Show All",1,IF(LEFT(MainData!K20,2)=LEFT(MainPage!$AD$13,2),1,0))</f>
        <v>0</v>
      </c>
      <c r="W26" s="2" t="n">
        <f aca="false">IF($AD$13="Show All",1,IF(LEFT(MainData!BN20,2)=LEFT(MainPage!$AD$13,2),1,0))</f>
        <v>0</v>
      </c>
      <c r="X26" s="62" t="str">
        <f aca="false">IF(Stop_Date_Value,IF(MainData!AX20&lt;&gt;"",IF(MainData!G20="NO",MainData!D20,MainData!E20),""),"")</f>
        <v/>
      </c>
      <c r="Y26" s="62" t="n">
        <f aca="false">IF($AB$15,1,IF(OR(X26=$AD$8,X26=$AD$9,X26=$AD$10,X26=$AD$11),1,0))*V26</f>
        <v>0</v>
      </c>
      <c r="Z26" s="62" t="str">
        <f aca="false">IF(Stop_Date_Value,IF(MainData!DA20&lt;&gt;"",IF(MainData!BJ20="NO",MainData!BH20,MainData!BG20),""),"")</f>
        <v/>
      </c>
      <c r="AA26" s="62" t="n">
        <f aca="false">IF($AB$15,1,IF(OR(Z26=$AD$8,Z26=$AD$9,Z26=$AD$10,Z26=$AD$11),1,0))*W26</f>
        <v>0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2" t="str">
        <f aca="false">IF(AN26="NO","Sell",IF(AN26="Yes","Buy",""))</f>
        <v/>
      </c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2" t="str">
        <f aca="false">IF(CD26="NO","Buy",IF(CD26="Yes","Sell",""))</f>
        <v/>
      </c>
    </row>
    <row r="27" customFormat="false" ht="14.65" hidden="false" customHeight="false" outlineLevel="0" collapsed="false">
      <c r="A27" s="8"/>
      <c r="B27" s="57" t="str">
        <f aca="false">IF(X27="","",IF($AB$13=2,X27&amp;REPT("-",50),IF(AND($AB$13=1,Y27=1),X27&amp;REPT("-",50),"")))</f>
        <v/>
      </c>
      <c r="C27" s="58" t="str">
        <f aca="false">IF(B27="","",IF(MainData!AX21="","",IF($AB$17,$D$5-MainData!AX21-$AB$18,$D$5-MainData!AX21)))</f>
        <v/>
      </c>
      <c r="D27" s="59" t="str">
        <f aca="false">IF(C27&lt;&gt;"",MainData!H21,"")</f>
        <v/>
      </c>
      <c r="E27" s="15"/>
      <c r="F27" s="15"/>
      <c r="G27" s="15"/>
      <c r="H27" s="57" t="str">
        <f aca="false">IF(Z27="","",IF($AB$13=2,Z27&amp;REPT("-",50),IF(AND($AB$13=1,AA27=1),Z27&amp;REPT("-",50),"")))</f>
        <v/>
      </c>
      <c r="I27" s="58" t="str">
        <f aca="false">IF(H27="","",IF(MainData!DA21="","",IF($AB$17,$D$5+MainData!DA21+$AB$18,$D$5+MainData!DA21)))</f>
        <v/>
      </c>
      <c r="J27" s="59" t="str">
        <f aca="false">IF(I27&lt;&gt;"",MainData!BK21,"")</f>
        <v/>
      </c>
      <c r="K27" s="19"/>
      <c r="N27" s="73"/>
      <c r="V27" s="2" t="n">
        <f aca="false">IF($AD$13="Show All",1,IF(LEFT(MainData!K21,2)=LEFT(MainPage!$AD$13,2),1,0))</f>
        <v>0</v>
      </c>
      <c r="W27" s="2" t="n">
        <f aca="false">IF($AD$13="Show All",1,IF(LEFT(MainData!BN21,2)=LEFT(MainPage!$AD$13,2),1,0))</f>
        <v>0</v>
      </c>
      <c r="X27" s="62" t="str">
        <f aca="false">IF(Stop_Date_Value,IF(MainData!AX21&lt;&gt;"",IF(MainData!G21="NO",MainData!D21,MainData!E21),""),"")</f>
        <v/>
      </c>
      <c r="Y27" s="62" t="n">
        <f aca="false">IF($AB$15,1,IF(OR(X27=$AD$8,X27=$AD$9,X27=$AD$10,X27=$AD$11),1,0))*V27</f>
        <v>0</v>
      </c>
      <c r="Z27" s="62" t="str">
        <f aca="false">IF(Stop_Date_Value,IF(MainData!DA21&lt;&gt;"",IF(MainData!BJ21="NO",MainData!BH21,MainData!BG21),""),"")</f>
        <v/>
      </c>
      <c r="AA27" s="62" t="n">
        <f aca="false">IF($AB$15,1,IF(OR(Z27=$AD$8,Z27=$AD$9,Z27=$AD$10,Z27=$AD$11),1,0))*W27</f>
        <v>0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2" t="str">
        <f aca="false">IF(AN27="NO","Sell",IF(AN27="Yes","Buy",""))</f>
        <v/>
      </c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2" t="str">
        <f aca="false">IF(CD27="NO","Buy",IF(CD27="Yes","Sell",""))</f>
        <v/>
      </c>
    </row>
    <row r="28" customFormat="false" ht="14.65" hidden="false" customHeight="false" outlineLevel="0" collapsed="false">
      <c r="A28" s="8"/>
      <c r="B28" s="57" t="str">
        <f aca="false">IF(X28="","",IF($AB$13=2,X28&amp;REPT("-",50),IF(AND($AB$13=1,Y28=1),X28&amp;REPT("-",50),"")))</f>
        <v/>
      </c>
      <c r="C28" s="58" t="str">
        <f aca="false">IF(B28="","",IF(MainData!AX22="","",IF($AB$17,$D$5-MainData!AX22-$AB$18,$D$5-MainData!AX22)))</f>
        <v/>
      </c>
      <c r="D28" s="59" t="str">
        <f aca="false">IF(C28&lt;&gt;"",MainData!H22,"")</f>
        <v/>
      </c>
      <c r="E28" s="15"/>
      <c r="F28" s="15"/>
      <c r="G28" s="15"/>
      <c r="H28" s="57" t="str">
        <f aca="false">IF(Z28="","",IF($AB$13=2,Z28&amp;REPT("-",50),IF(AND($AB$13=1,AA28=1),Z28&amp;REPT("-",50),"")))</f>
        <v/>
      </c>
      <c r="I28" s="58" t="str">
        <f aca="false">IF(H28="","",IF(MainData!DA22="","",IF($AB$17,$D$5+MainData!DA22+$AB$18,$D$5+MainData!DA22)))</f>
        <v/>
      </c>
      <c r="J28" s="59" t="str">
        <f aca="false">IF(I28&lt;&gt;"",MainData!BK22,"")</f>
        <v/>
      </c>
      <c r="K28" s="19"/>
      <c r="N28" s="73"/>
      <c r="V28" s="2" t="n">
        <f aca="false">IF($AD$13="Show All",1,IF(LEFT(MainData!K22,2)=LEFT(MainPage!$AD$13,2),1,0))</f>
        <v>0</v>
      </c>
      <c r="W28" s="2" t="n">
        <f aca="false">IF($AD$13="Show All",1,IF(LEFT(MainData!BN22,2)=LEFT(MainPage!$AD$13,2),1,0))</f>
        <v>0</v>
      </c>
      <c r="X28" s="62" t="str">
        <f aca="false">IF(Stop_Date_Value,IF(MainData!AX22&lt;&gt;"",IF(MainData!G22="NO",MainData!D22,MainData!E22),""),"")</f>
        <v/>
      </c>
      <c r="Y28" s="62" t="n">
        <f aca="false">IF($AB$15,1,IF(OR(X28=$AD$8,X28=$AD$9,X28=$AD$10,X28=$AD$11),1,0))*V28</f>
        <v>0</v>
      </c>
      <c r="Z28" s="62" t="str">
        <f aca="false">IF(Stop_Date_Value,IF(MainData!DA22&lt;&gt;"",IF(MainData!BJ22="NO",MainData!BH22,MainData!BG22),""),"")</f>
        <v/>
      </c>
      <c r="AA28" s="62" t="n">
        <f aca="false">IF($AB$15,1,IF(OR(Z28=$AD$8,Z28=$AD$9,Z28=$AD$10,Z28=$AD$11),1,0))*W28</f>
        <v>0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2" t="str">
        <f aca="false">IF(AN28="NO","Sell",IF(AN28="Yes","Buy",""))</f>
        <v/>
      </c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2" t="str">
        <f aca="false">IF(CD28="NO","Buy",IF(CD28="Yes","Sell",""))</f>
        <v/>
      </c>
    </row>
    <row r="29" customFormat="false" ht="14.65" hidden="false" customHeight="false" outlineLevel="0" collapsed="false">
      <c r="A29" s="8"/>
      <c r="B29" s="57" t="str">
        <f aca="false">IF(X29="","",IF($AB$13=2,X29&amp;REPT("-",50),IF(AND($AB$13=1,Y29=1),X29&amp;REPT("-",50),"")))</f>
        <v/>
      </c>
      <c r="C29" s="58" t="str">
        <f aca="false">IF(B29="","",IF(MainData!AX23="","",IF($AB$17,$D$5-MainData!AX23-$AB$18,$D$5-MainData!AX23)))</f>
        <v/>
      </c>
      <c r="D29" s="59" t="str">
        <f aca="false">IF(C29&lt;&gt;"",MainData!H23,"")</f>
        <v/>
      </c>
      <c r="E29" s="15"/>
      <c r="F29" s="15"/>
      <c r="G29" s="15"/>
      <c r="H29" s="57" t="str">
        <f aca="false">IF(Z29="","",IF($AB$13=2,Z29&amp;REPT("-",50),IF(AND($AB$13=1,AA29=1),Z29&amp;REPT("-",50),"")))</f>
        <v/>
      </c>
      <c r="I29" s="58" t="str">
        <f aca="false">IF(H29="","",IF(MainData!DA23="","",IF($AB$17,$D$5+MainData!DA23+$AB$18,$D$5+MainData!DA23)))</f>
        <v/>
      </c>
      <c r="J29" s="59" t="str">
        <f aca="false">IF(I29&lt;&gt;"",MainData!BK23,"")</f>
        <v/>
      </c>
      <c r="K29" s="19"/>
      <c r="N29" s="73"/>
      <c r="V29" s="2" t="n">
        <f aca="false">IF($AD$13="Show All",1,IF(LEFT(MainData!K23,2)=LEFT(MainPage!$AD$13,2),1,0))</f>
        <v>0</v>
      </c>
      <c r="W29" s="2" t="n">
        <f aca="false">IF($AD$13="Show All",1,IF(LEFT(MainData!BN23,2)=LEFT(MainPage!$AD$13,2),1,0))</f>
        <v>0</v>
      </c>
      <c r="X29" s="62" t="str">
        <f aca="false">IF(Stop_Date_Value,IF(MainData!AX23&lt;&gt;"",IF(MainData!G23="NO",MainData!D23,MainData!E23),""),"")</f>
        <v/>
      </c>
      <c r="Y29" s="62" t="n">
        <f aca="false">IF($AB$15,1,IF(OR(X29=$AD$8,X29=$AD$9,X29=$AD$10,X29=$AD$11),1,0))*V29</f>
        <v>0</v>
      </c>
      <c r="Z29" s="62" t="str">
        <f aca="false">IF(Stop_Date_Value,IF(MainData!DA23&lt;&gt;"",IF(MainData!BJ23="NO",MainData!BH23,MainData!BG23),""),"")</f>
        <v/>
      </c>
      <c r="AA29" s="62" t="n">
        <f aca="false">IF($AB$15,1,IF(OR(Z29=$AD$8,Z29=$AD$9,Z29=$AD$10,Z29=$AD$11),1,0))*W29</f>
        <v>0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2" t="str">
        <f aca="false">IF(AN29="NO","Sell",IF(AN29="Yes","Buy",""))</f>
        <v/>
      </c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2" t="str">
        <f aca="false">IF(CD29="NO","Buy",IF(CD29="Yes","Sell",""))</f>
        <v/>
      </c>
    </row>
    <row r="30" customFormat="false" ht="14.65" hidden="false" customHeight="false" outlineLevel="0" collapsed="false">
      <c r="A30" s="8"/>
      <c r="B30" s="57" t="str">
        <f aca="false">IF(X30="","",IF($AB$13=2,X30&amp;REPT("-",50),IF(AND($AB$13=1,Y30=1),X30&amp;REPT("-",50),"")))</f>
        <v/>
      </c>
      <c r="C30" s="58" t="str">
        <f aca="false">IF(B30="","",IF(MainData!AX24="","",IF($AB$17,$D$5-MainData!AX24-$AB$18,$D$5-MainData!AX24)))</f>
        <v/>
      </c>
      <c r="D30" s="59" t="str">
        <f aca="false">IF(C30&lt;&gt;"",MainData!H24,"")</f>
        <v/>
      </c>
      <c r="E30" s="15"/>
      <c r="F30" s="15"/>
      <c r="G30" s="15"/>
      <c r="H30" s="57" t="str">
        <f aca="false">IF(Z30="","",IF($AB$13=2,Z30&amp;REPT("-",50),IF(AND($AB$13=1,AA30=1),Z30&amp;REPT("-",50),"")))</f>
        <v/>
      </c>
      <c r="I30" s="58" t="str">
        <f aca="false">IF(H30="","",IF(MainData!DA24="","",IF($AB$17,$D$5+MainData!DA24+$AB$18,$D$5+MainData!DA24)))</f>
        <v/>
      </c>
      <c r="J30" s="59" t="str">
        <f aca="false">IF(I30&lt;&gt;"",MainData!BK24,"")</f>
        <v/>
      </c>
      <c r="K30" s="19"/>
      <c r="N30" s="73"/>
      <c r="V30" s="2" t="n">
        <f aca="false">IF($AD$13="Show All",1,IF(LEFT(MainData!K24,2)=LEFT(MainPage!$AD$13,2),1,0))</f>
        <v>0</v>
      </c>
      <c r="W30" s="2" t="n">
        <f aca="false">IF($AD$13="Show All",1,IF(LEFT(MainData!BN24,2)=LEFT(MainPage!$AD$13,2),1,0))</f>
        <v>0</v>
      </c>
      <c r="X30" s="62" t="str">
        <f aca="false">IF(Stop_Date_Value,IF(MainData!AX24&lt;&gt;"",IF(MainData!G24="NO",MainData!D24,MainData!E24),""),"")</f>
        <v/>
      </c>
      <c r="Y30" s="62" t="n">
        <f aca="false">IF($AB$15,1,IF(OR(X30=$AD$8,X30=$AD$9,X30=$AD$10,X30=$AD$11),1,0))*V30</f>
        <v>0</v>
      </c>
      <c r="Z30" s="62" t="str">
        <f aca="false">IF(Stop_Date_Value,IF(MainData!DA24&lt;&gt;"",IF(MainData!BJ24="NO",MainData!BH24,MainData!BG24),""),"")</f>
        <v/>
      </c>
      <c r="AA30" s="62" t="n">
        <f aca="false">IF($AB$15,1,IF(OR(Z30=$AD$8,Z30=$AD$9,Z30=$AD$10,Z30=$AD$11),1,0))*W30</f>
        <v>0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2" t="str">
        <f aca="false">IF(AN30="NO","Sell",IF(AN30="Yes","Buy",""))</f>
        <v/>
      </c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2" t="str">
        <f aca="false">IF(CD30="NO","Buy",IF(CD30="Yes","Sell",""))</f>
        <v/>
      </c>
    </row>
    <row r="31" customFormat="false" ht="14.65" hidden="false" customHeight="false" outlineLevel="0" collapsed="false">
      <c r="A31" s="8"/>
      <c r="B31" s="57" t="str">
        <f aca="false">IF(X31="","",IF($AB$13=2,X31&amp;REPT("-",50),IF(AND($AB$13=1,Y31=1),X31&amp;REPT("-",50),"")))</f>
        <v/>
      </c>
      <c r="C31" s="58" t="str">
        <f aca="false">IF(B31="","",IF(MainData!AX25="","",IF($AB$17,$D$5-MainData!AX25-$AB$18,$D$5-MainData!AX25)))</f>
        <v/>
      </c>
      <c r="D31" s="59" t="str">
        <f aca="false">IF(C31&lt;&gt;"",MainData!H25,"")</f>
        <v/>
      </c>
      <c r="E31" s="15"/>
      <c r="F31" s="15"/>
      <c r="G31" s="15"/>
      <c r="H31" s="57" t="str">
        <f aca="false">IF(Z31="","",IF($AB$13=2,Z31&amp;REPT("-",50),IF(AND($AB$13=1,AA31=1),Z31&amp;REPT("-",50),"")))</f>
        <v/>
      </c>
      <c r="I31" s="58" t="str">
        <f aca="false">IF(H31="","",IF(MainData!DA25="","",IF($AB$17,$D$5+MainData!DA25+$AB$18,$D$5+MainData!DA25)))</f>
        <v/>
      </c>
      <c r="J31" s="59" t="str">
        <f aca="false">IF(I31&lt;&gt;"",MainData!BK25,"")</f>
        <v/>
      </c>
      <c r="K31" s="19"/>
      <c r="N31" s="73"/>
      <c r="V31" s="2" t="n">
        <f aca="false">IF($AD$13="Show All",1,IF(LEFT(MainData!K25,2)=LEFT(MainPage!$AD$13,2),1,0))</f>
        <v>0</v>
      </c>
      <c r="W31" s="2" t="n">
        <f aca="false">IF($AD$13="Show All",1,IF(LEFT(MainData!BN25,2)=LEFT(MainPage!$AD$13,2),1,0))</f>
        <v>0</v>
      </c>
      <c r="X31" s="62" t="str">
        <f aca="false">IF(Stop_Date_Value,IF(MainData!AX25&lt;&gt;"",IF(MainData!G25="NO",MainData!D25,MainData!E25),""),"")</f>
        <v/>
      </c>
      <c r="Y31" s="62" t="n">
        <f aca="false">IF($AB$15,1,IF(OR(X31=$AD$8,X31=$AD$9,X31=$AD$10,X31=$AD$11),1,0))*V31</f>
        <v>0</v>
      </c>
      <c r="Z31" s="62" t="str">
        <f aca="false">IF(Stop_Date_Value,IF(MainData!DA25&lt;&gt;"",IF(MainData!BJ25="NO",MainData!BH25,MainData!BG25),""),"")</f>
        <v/>
      </c>
      <c r="AA31" s="62" t="n">
        <f aca="false">IF($AB$15,1,IF(OR(Z31=$AD$8,Z31=$AD$9,Z31=$AD$10,Z31=$AD$11),1,0))*W31</f>
        <v>0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2" t="str">
        <f aca="false">IF(AN31="NO","Sell",IF(AN31="Yes","Buy",""))</f>
        <v/>
      </c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2" t="str">
        <f aca="false">IF(CD31="NO","Buy",IF(CD31="Yes","Sell",""))</f>
        <v/>
      </c>
    </row>
    <row r="32" customFormat="false" ht="14.65" hidden="false" customHeight="false" outlineLevel="0" collapsed="false">
      <c r="A32" s="8"/>
      <c r="B32" s="57" t="str">
        <f aca="false">IF(X32="","",IF($AB$13=2,X32&amp;REPT("-",50),IF(AND($AB$13=1,Y32=1),X32&amp;REPT("-",50),"")))</f>
        <v/>
      </c>
      <c r="C32" s="58" t="str">
        <f aca="false">IF(B32="","",IF(MainData!AX26="","",IF($AB$17,$D$5-MainData!AX26-$AB$18,$D$5-MainData!AX26)))</f>
        <v/>
      </c>
      <c r="D32" s="59" t="str">
        <f aca="false">IF(C32&lt;&gt;"",MainData!H26,"")</f>
        <v/>
      </c>
      <c r="E32" s="15"/>
      <c r="F32" s="15"/>
      <c r="G32" s="15"/>
      <c r="H32" s="57" t="str">
        <f aca="false">IF(Z32="","",IF($AB$13=2,Z32&amp;REPT("-",50),IF(AND($AB$13=1,AA32=1),Z32&amp;REPT("-",50),"")))</f>
        <v/>
      </c>
      <c r="I32" s="58" t="str">
        <f aca="false">IF(H32="","",IF(MainData!DA26="","",IF($AB$17,$D$5+MainData!DA26+$AB$18,$D$5+MainData!DA26)))</f>
        <v/>
      </c>
      <c r="J32" s="59" t="str">
        <f aca="false">IF(I32&lt;&gt;"",MainData!BK26,"")</f>
        <v/>
      </c>
      <c r="K32" s="19"/>
      <c r="N32" s="73"/>
      <c r="V32" s="2" t="n">
        <f aca="false">IF($AD$13="Show All",1,IF(LEFT(MainData!K26,2)=LEFT(MainPage!$AD$13,2),1,0))</f>
        <v>0</v>
      </c>
      <c r="W32" s="2" t="n">
        <f aca="false">IF($AD$13="Show All",1,IF(LEFT(MainData!BN26,2)=LEFT(MainPage!$AD$13,2),1,0))</f>
        <v>0</v>
      </c>
      <c r="X32" s="62" t="str">
        <f aca="false">IF(Stop_Date_Value,IF(MainData!AX26&lt;&gt;"",IF(MainData!G26="NO",MainData!D26,MainData!E26),""),"")</f>
        <v/>
      </c>
      <c r="Y32" s="62" t="n">
        <f aca="false">IF($AB$15,1,IF(OR(X32=$AD$8,X32=$AD$9,X32=$AD$10,X32=$AD$11),1,0))*V32</f>
        <v>0</v>
      </c>
      <c r="Z32" s="62" t="str">
        <f aca="false">IF(Stop_Date_Value,IF(MainData!DA26&lt;&gt;"",IF(MainData!BJ26="NO",MainData!BH26,MainData!BG26),""),"")</f>
        <v/>
      </c>
      <c r="AA32" s="62" t="n">
        <f aca="false">IF($AB$15,1,IF(OR(Z32=$AD$8,Z32=$AD$9,Z32=$AD$10,Z32=$AD$11),1,0))*W32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2" t="str">
        <f aca="false">IF(AN32="NO","Sell",IF(AN32="Yes","Buy",""))</f>
        <v/>
      </c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2" t="str">
        <f aca="false">IF(CD32="NO","Buy",IF(CD32="Yes","Sell",""))</f>
        <v/>
      </c>
    </row>
    <row r="33" customFormat="false" ht="14.65" hidden="false" customHeight="false" outlineLevel="0" collapsed="false">
      <c r="A33" s="8"/>
      <c r="B33" s="57" t="str">
        <f aca="false">IF(X33="","",IF($AB$13=2,X33&amp;REPT("-",50),IF(AND($AB$13=1,Y33=1),X33&amp;REPT("-",50),"")))</f>
        <v/>
      </c>
      <c r="C33" s="58" t="str">
        <f aca="false">IF(B33="","",IF(MainData!AX27="","",IF($AB$17,$D$5-MainData!AX27-$AB$18,$D$5-MainData!AX27)))</f>
        <v/>
      </c>
      <c r="D33" s="59" t="str">
        <f aca="false">IF(C33&lt;&gt;"",MainData!H27,"")</f>
        <v/>
      </c>
      <c r="E33" s="15"/>
      <c r="F33" s="15"/>
      <c r="G33" s="15"/>
      <c r="H33" s="57" t="str">
        <f aca="false">IF(Z33="","",IF($AB$13=2,Z33&amp;REPT("-",50),IF(AND($AB$13=1,AA33=1),Z33&amp;REPT("-",50),"")))</f>
        <v/>
      </c>
      <c r="I33" s="58" t="str">
        <f aca="false">IF(H33="","",IF(MainData!DA27="","",IF($AB$17,$D$5+MainData!DA27+$AB$18,$D$5+MainData!DA27)))</f>
        <v/>
      </c>
      <c r="J33" s="59" t="str">
        <f aca="false">IF(I33&lt;&gt;"",MainData!BK27,"")</f>
        <v/>
      </c>
      <c r="K33" s="19"/>
      <c r="N33" s="73"/>
      <c r="V33" s="2" t="n">
        <f aca="false">IF($AD$13="Show All",1,IF(LEFT(MainData!K27,2)=LEFT(MainPage!$AD$13,2),1,0))</f>
        <v>0</v>
      </c>
      <c r="W33" s="2" t="n">
        <f aca="false">IF($AD$13="Show All",1,IF(LEFT(MainData!BN27,2)=LEFT(MainPage!$AD$13,2),1,0))</f>
        <v>0</v>
      </c>
      <c r="X33" s="62" t="str">
        <f aca="false">IF(Stop_Date_Value,IF(MainData!AX27&lt;&gt;"",IF(MainData!G27="NO",MainData!D27,MainData!E27),""),"")</f>
        <v/>
      </c>
      <c r="Y33" s="62" t="n">
        <f aca="false">IF($AB$15,1,IF(OR(X33=$AD$8,X33=$AD$9,X33=$AD$10,X33=$AD$11),1,0))*V33</f>
        <v>0</v>
      </c>
      <c r="Z33" s="62" t="str">
        <f aca="false">IF(Stop_Date_Value,IF(MainData!DA27&lt;&gt;"",IF(MainData!BJ27="NO",MainData!BH27,MainData!BG27),""),"")</f>
        <v/>
      </c>
      <c r="AA33" s="62" t="n">
        <f aca="false">IF($AB$15,1,IF(OR(Z33=$AD$8,Z33=$AD$9,Z33=$AD$10,Z33=$AD$11),1,0))*W33</f>
        <v>0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2" t="str">
        <f aca="false">IF(AN33="NO","Sell",IF(AN33="Yes","Buy",""))</f>
        <v/>
      </c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2" t="str">
        <f aca="false">IF(CD33="NO","Buy",IF(CD33="Yes","Sell",""))</f>
        <v/>
      </c>
    </row>
    <row r="34" customFormat="false" ht="14.65" hidden="false" customHeight="false" outlineLevel="0" collapsed="false">
      <c r="A34" s="8"/>
      <c r="B34" s="57" t="str">
        <f aca="false">IF(X34="","",IF($AB$13=2,X34&amp;REPT("-",50),IF(AND($AB$13=1,Y34=1),X34&amp;REPT("-",50),"")))</f>
        <v/>
      </c>
      <c r="C34" s="58" t="str">
        <f aca="false">IF(B34="","",IF(MainData!AX28="","",IF($AB$17,$D$5-MainData!AX28-$AB$18,$D$5-MainData!AX28)))</f>
        <v/>
      </c>
      <c r="D34" s="59" t="str">
        <f aca="false">IF(C34&lt;&gt;"",MainData!H28,"")</f>
        <v/>
      </c>
      <c r="E34" s="15"/>
      <c r="F34" s="15"/>
      <c r="G34" s="15"/>
      <c r="H34" s="57" t="str">
        <f aca="false">IF(Z34="","",IF($AB$13=2,Z34&amp;REPT("-",50),IF(AND($AB$13=1,AA34=1),Z34&amp;REPT("-",50),"")))</f>
        <v/>
      </c>
      <c r="I34" s="58" t="str">
        <f aca="false">IF(H34="","",IF(MainData!DA28="","",IF($AB$17,$D$5+MainData!DA28+$AB$18,$D$5+MainData!DA28)))</f>
        <v/>
      </c>
      <c r="J34" s="59" t="str">
        <f aca="false">IF(I34&lt;&gt;"",MainData!BK28,"")</f>
        <v/>
      </c>
      <c r="K34" s="19"/>
      <c r="N34" s="73"/>
      <c r="V34" s="2" t="n">
        <f aca="false">IF($AD$13="Show All",1,IF(LEFT(MainData!K28,2)=LEFT(MainPage!$AD$13,2),1,0))</f>
        <v>0</v>
      </c>
      <c r="W34" s="2" t="n">
        <f aca="false">IF($AD$13="Show All",1,IF(LEFT(MainData!BN28,2)=LEFT(MainPage!$AD$13,2),1,0))</f>
        <v>0</v>
      </c>
      <c r="X34" s="62" t="str">
        <f aca="false">IF(Stop_Date_Value,IF(MainData!AX28&lt;&gt;"",IF(MainData!G28="NO",MainData!D28,MainData!E28),""),"")</f>
        <v/>
      </c>
      <c r="Y34" s="62" t="n">
        <f aca="false">IF($AB$15,1,IF(OR(X34=$AD$8,X34=$AD$9,X34=$AD$10,X34=$AD$11),1,0))*V34</f>
        <v>0</v>
      </c>
      <c r="Z34" s="62" t="str">
        <f aca="false">IF(Stop_Date_Value,IF(MainData!DA28&lt;&gt;"",IF(MainData!BJ28="NO",MainData!BH28,MainData!BG28),""),"")</f>
        <v/>
      </c>
      <c r="AA34" s="62" t="n">
        <f aca="false">IF($AB$15,1,IF(OR(Z34=$AD$8,Z34=$AD$9,Z34=$AD$10,Z34=$AD$11),1,0))*W34</f>
        <v>0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2" t="str">
        <f aca="false">IF(AN34="NO","Sell",IF(AN34="Yes","Buy",""))</f>
        <v/>
      </c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2" t="str">
        <f aca="false">IF(CD34="NO","Buy",IF(CD34="Yes","Sell",""))</f>
        <v/>
      </c>
    </row>
    <row r="35" customFormat="false" ht="14.65" hidden="false" customHeight="false" outlineLevel="0" collapsed="false">
      <c r="A35" s="8"/>
      <c r="B35" s="57" t="str">
        <f aca="false">IF(X35="","",IF($AB$13=2,X35&amp;REPT("-",50),IF(AND($AB$13=1,Y35=1),X35&amp;REPT("-",50),"")))</f>
        <v/>
      </c>
      <c r="C35" s="58" t="str">
        <f aca="false">IF(B35="","",IF(MainData!AX29="","",IF($AB$17,$D$5-MainData!AX29-$AB$18,$D$5-MainData!AX29)))</f>
        <v/>
      </c>
      <c r="D35" s="59" t="str">
        <f aca="false">IF(C35&lt;&gt;"",MainData!H29,"")</f>
        <v/>
      </c>
      <c r="E35" s="15"/>
      <c r="F35" s="15"/>
      <c r="G35" s="15"/>
      <c r="H35" s="57" t="str">
        <f aca="false">IF(Z35="","",IF($AB$13=2,Z35&amp;REPT("-",50),IF(AND($AB$13=1,AA35=1),Z35&amp;REPT("-",50),"")))</f>
        <v/>
      </c>
      <c r="I35" s="58" t="str">
        <f aca="false">IF(H35="","",IF(MainData!DA29="","",IF($AB$17,$D$5+MainData!DA29+$AB$18,$D$5+MainData!DA29)))</f>
        <v/>
      </c>
      <c r="J35" s="59" t="str">
        <f aca="false">IF(I35&lt;&gt;"",MainData!BK29,"")</f>
        <v/>
      </c>
      <c r="K35" s="19"/>
      <c r="N35" s="73"/>
      <c r="V35" s="2" t="n">
        <f aca="false">IF($AD$13="Show All",1,IF(LEFT(MainData!K29,2)=LEFT(MainPage!$AD$13,2),1,0))</f>
        <v>0</v>
      </c>
      <c r="W35" s="2" t="n">
        <f aca="false">IF($AD$13="Show All",1,IF(LEFT(MainData!BN29,2)=LEFT(MainPage!$AD$13,2),1,0))</f>
        <v>0</v>
      </c>
      <c r="X35" s="62" t="str">
        <f aca="false">IF(Stop_Date_Value,IF(MainData!AX29&lt;&gt;"",IF(MainData!G29="NO",MainData!D29,MainData!E29),""),"")</f>
        <v/>
      </c>
      <c r="Y35" s="62" t="n">
        <f aca="false">IF($AB$15,1,IF(OR(X35=$AD$8,X35=$AD$9,X35=$AD$10,X35=$AD$11),1,0))*V35</f>
        <v>0</v>
      </c>
      <c r="Z35" s="62" t="str">
        <f aca="false">IF(Stop_Date_Value,IF(MainData!DA29&lt;&gt;"",IF(MainData!BJ29="NO",MainData!BH29,MainData!BG29),""),"")</f>
        <v/>
      </c>
      <c r="AA35" s="62" t="n">
        <f aca="false">IF($AB$15,1,IF(OR(Z35=$AD$8,Z35=$AD$9,Z35=$AD$10,Z35=$AD$11),1,0))*W35</f>
        <v>0</v>
      </c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2" t="str">
        <f aca="false">IF(AN35="NO","Sell",IF(AN35="Yes","Buy",""))</f>
        <v/>
      </c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2" t="str">
        <f aca="false">IF(CD35="NO","Buy",IF(CD35="Yes","Sell",""))</f>
        <v/>
      </c>
    </row>
    <row r="36" customFormat="false" ht="14.65" hidden="false" customHeight="false" outlineLevel="0" collapsed="false">
      <c r="A36" s="8"/>
      <c r="B36" s="57" t="str">
        <f aca="false">IF(X36="","",IF($AB$13=2,X36&amp;REPT("-",50),IF(AND($AB$13=1,Y36=1),X36&amp;REPT("-",50),"")))</f>
        <v/>
      </c>
      <c r="C36" s="58" t="str">
        <f aca="false">IF(B36="","",IF(MainData!AX30="","",IF($AB$17,$D$5-MainData!AX30-$AB$18,$D$5-MainData!AX30)))</f>
        <v/>
      </c>
      <c r="D36" s="59" t="str">
        <f aca="false">IF(C36&lt;&gt;"",MainData!H30,"")</f>
        <v/>
      </c>
      <c r="E36" s="15"/>
      <c r="F36" s="15"/>
      <c r="G36" s="15"/>
      <c r="H36" s="57" t="str">
        <f aca="false">IF(Z36="","",IF($AB$13=2,Z36&amp;REPT("-",50),IF(AND($AB$13=1,AA36=1),Z36&amp;REPT("-",50),"")))</f>
        <v/>
      </c>
      <c r="I36" s="58" t="str">
        <f aca="false">IF(H36="","",IF(MainData!DA30="","",IF($AB$17,$D$5+MainData!DA30+$AB$18,$D$5+MainData!DA30)))</f>
        <v/>
      </c>
      <c r="J36" s="59" t="str">
        <f aca="false">IF(I36&lt;&gt;"",MainData!BK30,"")</f>
        <v/>
      </c>
      <c r="K36" s="19"/>
      <c r="N36" s="73"/>
      <c r="V36" s="2" t="n">
        <f aca="false">IF($AD$13="Show All",1,IF(LEFT(MainData!K30,2)=LEFT(MainPage!$AD$13,2),1,0))</f>
        <v>0</v>
      </c>
      <c r="W36" s="2" t="n">
        <f aca="false">IF($AD$13="Show All",1,IF(LEFT(MainData!BN30,2)=LEFT(MainPage!$AD$13,2),1,0))</f>
        <v>0</v>
      </c>
      <c r="X36" s="62" t="str">
        <f aca="false">IF(Stop_Date_Value,IF(MainData!AX30&lt;&gt;"",IF(MainData!G30="NO",MainData!D30,MainData!E30),""),"")</f>
        <v/>
      </c>
      <c r="Y36" s="62" t="n">
        <f aca="false">IF($AB$15,1,IF(OR(X36=$AD$8,X36=$AD$9,X36=$AD$10,X36=$AD$11),1,0))*V36</f>
        <v>0</v>
      </c>
      <c r="Z36" s="62" t="str">
        <f aca="false">IF(Stop_Date_Value,IF(MainData!DA30&lt;&gt;"",IF(MainData!BJ30="NO",MainData!BH30,MainData!BG30),""),"")</f>
        <v/>
      </c>
      <c r="AA36" s="62" t="n">
        <f aca="false">IF($AB$15,1,IF(OR(Z36=$AD$8,Z36=$AD$9,Z36=$AD$10,Z36=$AD$11),1,0))*W36</f>
        <v>0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2" t="str">
        <f aca="false">IF(AN36="NO","Sell",IF(AN36="Yes","Buy",""))</f>
        <v/>
      </c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2" t="str">
        <f aca="false">IF(CD36="NO","Buy",IF(CD36="Yes","Sell",""))</f>
        <v/>
      </c>
    </row>
    <row r="37" customFormat="false" ht="14.65" hidden="false" customHeight="false" outlineLevel="0" collapsed="false">
      <c r="A37" s="8"/>
      <c r="B37" s="57" t="str">
        <f aca="false">IF(X37="","",IF($AB$13=2,X37&amp;REPT("-",50),IF(AND($AB$13=1,Y37=1),X37&amp;REPT("-",50),"")))</f>
        <v/>
      </c>
      <c r="C37" s="58" t="str">
        <f aca="false">IF(B37="","",IF(MainData!AX31="","",IF($AB$17,$D$5-MainData!AX31-$AB$18,$D$5-MainData!AX31)))</f>
        <v/>
      </c>
      <c r="D37" s="59" t="str">
        <f aca="false">IF(C37&lt;&gt;"",MainData!H31,"")</f>
        <v/>
      </c>
      <c r="E37" s="15"/>
      <c r="F37" s="15"/>
      <c r="G37" s="15"/>
      <c r="H37" s="57" t="str">
        <f aca="false">IF(Z37="","",IF($AB$13=2,Z37&amp;REPT("-",50),IF(AND($AB$13=1,AA37=1),Z37&amp;REPT("-",50),"")))</f>
        <v/>
      </c>
      <c r="I37" s="58" t="str">
        <f aca="false">IF(H37="","",IF(MainData!DA31="","",IF($AB$17,$D$5+MainData!DA31+$AB$18,$D$5+MainData!DA31)))</f>
        <v/>
      </c>
      <c r="J37" s="59" t="str">
        <f aca="false">IF(I37&lt;&gt;"",MainData!BK31,"")</f>
        <v/>
      </c>
      <c r="K37" s="19"/>
      <c r="N37" s="73"/>
      <c r="V37" s="2" t="n">
        <f aca="false">IF($AD$13="Show All",1,IF(LEFT(MainData!K31,2)=LEFT(MainPage!$AD$13,2),1,0))</f>
        <v>0</v>
      </c>
      <c r="W37" s="2" t="n">
        <f aca="false">IF($AD$13="Show All",1,IF(LEFT(MainData!BN31,2)=LEFT(MainPage!$AD$13,2),1,0))</f>
        <v>0</v>
      </c>
      <c r="X37" s="62" t="str">
        <f aca="false">IF(Stop_Date_Value,IF(MainData!AX31&lt;&gt;"",IF(MainData!G31="NO",MainData!D31,MainData!E31),""),"")</f>
        <v/>
      </c>
      <c r="Y37" s="62" t="n">
        <f aca="false">IF($AB$15,1,IF(OR(X37=$AD$8,X37=$AD$9,X37=$AD$10,X37=$AD$11),1,0))*V37</f>
        <v>0</v>
      </c>
      <c r="Z37" s="62" t="str">
        <f aca="false">IF(Stop_Date_Value,IF(MainData!DA31&lt;&gt;"",IF(MainData!BJ31="NO",MainData!BH31,MainData!BG31),""),"")</f>
        <v/>
      </c>
      <c r="AA37" s="62" t="n">
        <f aca="false">IF($AB$15,1,IF(OR(Z37=$AD$8,Z37=$AD$9,Z37=$AD$10,Z37=$AD$11),1,0))*W37</f>
        <v>0</v>
      </c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2" t="str">
        <f aca="false">IF(AN37="NO","Sell",IF(AN37="Yes","Buy",""))</f>
        <v/>
      </c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2" t="str">
        <f aca="false">IF(CD37="NO","Buy",IF(CD37="Yes","Sell",""))</f>
        <v/>
      </c>
    </row>
    <row r="38" customFormat="false" ht="14.65" hidden="false" customHeight="false" outlineLevel="0" collapsed="false">
      <c r="A38" s="8"/>
      <c r="B38" s="57" t="str">
        <f aca="false">IF(X38="","",IF($AB$13=2,X38&amp;REPT("-",50),IF(AND($AB$13=1,Y38=1),X38&amp;REPT("-",50),"")))</f>
        <v/>
      </c>
      <c r="C38" s="58" t="str">
        <f aca="false">IF(B38="","",IF(MainData!AX32="","",IF($AB$17,$D$5-MainData!AX32-$AB$18,$D$5-MainData!AX32)))</f>
        <v/>
      </c>
      <c r="D38" s="59" t="str">
        <f aca="false">IF(C38&lt;&gt;"",MainData!H32,"")</f>
        <v/>
      </c>
      <c r="E38" s="15"/>
      <c r="F38" s="15"/>
      <c r="G38" s="15"/>
      <c r="H38" s="57" t="str">
        <f aca="false">IF(Z38="","",IF($AB$13=2,Z38&amp;REPT("-",50),IF(AND($AB$13=1,AA38=1),Z38&amp;REPT("-",50),"")))</f>
        <v/>
      </c>
      <c r="I38" s="58" t="str">
        <f aca="false">IF(H38="","",IF(MainData!DA32="","",IF($AB$17,$D$5+MainData!DA32+$AB$18,$D$5+MainData!DA32)))</f>
        <v/>
      </c>
      <c r="J38" s="59" t="str">
        <f aca="false">IF(I38&lt;&gt;"",MainData!BK32,"")</f>
        <v/>
      </c>
      <c r="K38" s="19"/>
      <c r="N38" s="73"/>
      <c r="V38" s="2" t="n">
        <f aca="false">IF($AD$13="Show All",1,IF(LEFT(MainData!K32,2)=LEFT(MainPage!$AD$13,2),1,0))</f>
        <v>0</v>
      </c>
      <c r="W38" s="2" t="n">
        <f aca="false">IF($AD$13="Show All",1,IF(LEFT(MainData!BN32,2)=LEFT(MainPage!$AD$13,2),1,0))</f>
        <v>0</v>
      </c>
      <c r="X38" s="62" t="str">
        <f aca="false">IF(Stop_Date_Value,IF(MainData!AX32&lt;&gt;"",IF(MainData!G32="NO",MainData!D32,MainData!E32),""),"")</f>
        <v/>
      </c>
      <c r="Y38" s="62" t="n">
        <f aca="false">IF($AB$15,1,IF(OR(X38=$AD$8,X38=$AD$9,X38=$AD$10,X38=$AD$11),1,0))*V38</f>
        <v>0</v>
      </c>
      <c r="Z38" s="62" t="str">
        <f aca="false">IF(Stop_Date_Value,IF(MainData!DA32&lt;&gt;"",IF(MainData!BJ32="NO",MainData!BH32,MainData!BG32),""),"")</f>
        <v/>
      </c>
      <c r="AA38" s="62" t="n">
        <f aca="false">IF($AB$15,1,IF(OR(Z38=$AD$8,Z38=$AD$9,Z38=$AD$10,Z38=$AD$11),1,0))*W38</f>
        <v>0</v>
      </c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2" t="str">
        <f aca="false">IF(AN38="NO","Sell",IF(AN38="Yes","Buy",""))</f>
        <v/>
      </c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2" t="str">
        <f aca="false">IF(CD38="NO","Buy",IF(CD38="Yes","Sell",""))</f>
        <v/>
      </c>
    </row>
    <row r="39" customFormat="false" ht="14.65" hidden="false" customHeight="false" outlineLevel="0" collapsed="false">
      <c r="A39" s="8"/>
      <c r="B39" s="57" t="str">
        <f aca="false">IF(X39="","",IF($AB$13=2,X39&amp;REPT("-",50),IF(AND($AB$13=1,Y39=1),X39&amp;REPT("-",50),"")))</f>
        <v/>
      </c>
      <c r="C39" s="58" t="str">
        <f aca="false">IF(B39="","",IF(MainData!AX33="","",IF($AB$17,$D$5-MainData!AX33-$AB$18,$D$5-MainData!AX33)))</f>
        <v/>
      </c>
      <c r="D39" s="59" t="str">
        <f aca="false">IF(C39&lt;&gt;"",MainData!H33,"")</f>
        <v/>
      </c>
      <c r="E39" s="15"/>
      <c r="F39" s="15"/>
      <c r="G39" s="15"/>
      <c r="H39" s="57" t="str">
        <f aca="false">IF(Z39="","",IF($AB$13=2,Z39&amp;REPT("-",50),IF(AND($AB$13=1,AA39=1),Z39&amp;REPT("-",50),"")))</f>
        <v/>
      </c>
      <c r="I39" s="58" t="str">
        <f aca="false">IF(H39="","",IF(MainData!DA33="","",IF($AB$17,$D$5+MainData!DA33+$AB$18,$D$5+MainData!DA33)))</f>
        <v/>
      </c>
      <c r="J39" s="59" t="str">
        <f aca="false">IF(I39&lt;&gt;"",MainData!BK33,"")</f>
        <v/>
      </c>
      <c r="K39" s="19"/>
      <c r="N39" s="73"/>
      <c r="V39" s="2" t="n">
        <f aca="false">IF($AD$13="Show All",1,IF(LEFT(MainData!K33,2)=LEFT(MainPage!$AD$13,2),1,0))</f>
        <v>0</v>
      </c>
      <c r="W39" s="2" t="n">
        <f aca="false">IF($AD$13="Show All",1,IF(LEFT(MainData!BN33,2)=LEFT(MainPage!$AD$13,2),1,0))</f>
        <v>0</v>
      </c>
      <c r="X39" s="62" t="str">
        <f aca="false">IF(Stop_Date_Value,IF(MainData!AX33&lt;&gt;"",IF(MainData!G33="NO",MainData!D33,MainData!E33),""),"")</f>
        <v/>
      </c>
      <c r="Y39" s="62" t="n">
        <f aca="false">IF($AB$15,1,IF(OR(X39=$AD$8,X39=$AD$9,X39=$AD$10,X39=$AD$11),1,0))*V39</f>
        <v>0</v>
      </c>
      <c r="Z39" s="62" t="str">
        <f aca="false">IF(Stop_Date_Value,IF(MainData!DA33&lt;&gt;"",IF(MainData!BJ33="NO",MainData!BH33,MainData!BG33),""),"")</f>
        <v/>
      </c>
      <c r="AA39" s="62" t="n">
        <f aca="false">IF($AB$15,1,IF(OR(Z39=$AD$8,Z39=$AD$9,Z39=$AD$10,Z39=$AD$11),1,0))*W39</f>
        <v>0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2" t="str">
        <f aca="false">IF(AN39="NO","Sell",IF(AN39="Yes","Buy",""))</f>
        <v/>
      </c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2" t="str">
        <f aca="false">IF(CD39="NO","Buy",IF(CD39="Yes","Sell",""))</f>
        <v/>
      </c>
    </row>
    <row r="40" customFormat="false" ht="14.65" hidden="false" customHeight="false" outlineLevel="0" collapsed="false">
      <c r="A40" s="8"/>
      <c r="B40" s="57" t="str">
        <f aca="false">IF(X40="","",IF($AB$13=2,X40&amp;REPT("-",50),IF(AND($AB$13=1,Y40=1),X40&amp;REPT("-",50),"")))</f>
        <v/>
      </c>
      <c r="C40" s="58" t="str">
        <f aca="false">IF(B40="","",IF(MainData!AX34="","",IF($AB$17,$D$5-MainData!AX34-$AB$18,$D$5-MainData!AX34)))</f>
        <v/>
      </c>
      <c r="D40" s="59" t="str">
        <f aca="false">IF(C40&lt;&gt;"",MainData!H34,"")</f>
        <v/>
      </c>
      <c r="E40" s="15"/>
      <c r="F40" s="15"/>
      <c r="G40" s="15"/>
      <c r="H40" s="57" t="str">
        <f aca="false">IF(Z40="","",IF($AB$13=2,Z40&amp;REPT("-",50),IF(AND($AB$13=1,AA40=1),Z40&amp;REPT("-",50),"")))</f>
        <v/>
      </c>
      <c r="I40" s="58" t="str">
        <f aca="false">IF(H40="","",IF(MainData!DA34="","",IF($AB$17,$D$5+MainData!DA34+$AB$18,$D$5+MainData!DA34)))</f>
        <v/>
      </c>
      <c r="J40" s="59" t="str">
        <f aca="false">IF(I40&lt;&gt;"",MainData!BK34,"")</f>
        <v/>
      </c>
      <c r="K40" s="19"/>
      <c r="N40" s="73"/>
      <c r="V40" s="2" t="n">
        <f aca="false">IF($AD$13="Show All",1,IF(LEFT(MainData!K34,2)=LEFT(MainPage!$AD$13,2),1,0))</f>
        <v>0</v>
      </c>
      <c r="W40" s="2" t="n">
        <f aca="false">IF($AD$13="Show All",1,IF(LEFT(MainData!BN34,2)=LEFT(MainPage!$AD$13,2),1,0))</f>
        <v>0</v>
      </c>
      <c r="X40" s="62" t="str">
        <f aca="false">IF(Stop_Date_Value,IF(MainData!AX34&lt;&gt;"",IF(MainData!G34="NO",MainData!D34,MainData!E34),""),"")</f>
        <v/>
      </c>
      <c r="Y40" s="62" t="n">
        <f aca="false">IF($AB$15,1,IF(OR(X40=$AD$8,X40=$AD$9,X40=$AD$10,X40=$AD$11),1,0))*V40</f>
        <v>0</v>
      </c>
      <c r="Z40" s="62" t="str">
        <f aca="false">IF(Stop_Date_Value,IF(MainData!DA34&lt;&gt;"",IF(MainData!BJ34="NO",MainData!BH34,MainData!BG34),""),"")</f>
        <v/>
      </c>
      <c r="AA40" s="62" t="n">
        <f aca="false">IF($AB$15,1,IF(OR(Z40=$AD$8,Z40=$AD$9,Z40=$AD$10,Z40=$AD$11),1,0))*W40</f>
        <v>0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2" t="str">
        <f aca="false">IF(AN40="NO","Sell",IF(AN40="Yes","Buy",""))</f>
        <v/>
      </c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2" t="str">
        <f aca="false">IF(CD40="NO","Buy",IF(CD40="Yes","Sell",""))</f>
        <v/>
      </c>
    </row>
    <row r="41" customFormat="false" ht="14.65" hidden="false" customHeight="false" outlineLevel="0" collapsed="false">
      <c r="A41" s="8"/>
      <c r="B41" s="57" t="str">
        <f aca="false">IF(X41="","",IF($AB$13=2,X41&amp;REPT("-",50),IF(AND($AB$13=1,Y41=1),X41&amp;REPT("-",50),"")))</f>
        <v/>
      </c>
      <c r="C41" s="58" t="str">
        <f aca="false">IF(B41="","",IF(MainData!AX35="","",IF($AB$17,$D$5-MainData!AX35-$AB$18,$D$5-MainData!AX35)))</f>
        <v/>
      </c>
      <c r="D41" s="59" t="str">
        <f aca="false">IF(C41&lt;&gt;"",MainData!H35,"")</f>
        <v/>
      </c>
      <c r="E41" s="15"/>
      <c r="F41" s="15"/>
      <c r="G41" s="15"/>
      <c r="H41" s="57" t="str">
        <f aca="false">IF(Z41="","",IF($AB$13=2,Z41&amp;REPT("-",50),IF(AND($AB$13=1,AA41=1),Z41&amp;REPT("-",50),"")))</f>
        <v/>
      </c>
      <c r="I41" s="58" t="str">
        <f aca="false">IF(H41="","",IF(MainData!DA35="","",IF($AB$17,$D$5+MainData!DA35+$AB$18,$D$5+MainData!DA35)))</f>
        <v/>
      </c>
      <c r="J41" s="59" t="str">
        <f aca="false">IF(I41&lt;&gt;"",MainData!BK35,"")</f>
        <v/>
      </c>
      <c r="K41" s="19"/>
      <c r="N41" s="73"/>
      <c r="V41" s="2" t="n">
        <f aca="false">IF($AD$13="Show All",1,IF(LEFT(MainData!K35,2)=LEFT(MainPage!$AD$13,2),1,0))</f>
        <v>0</v>
      </c>
      <c r="W41" s="2" t="n">
        <f aca="false">IF($AD$13="Show All",1,IF(LEFT(MainData!BN35,2)=LEFT(MainPage!$AD$13,2),1,0))</f>
        <v>0</v>
      </c>
      <c r="X41" s="62" t="str">
        <f aca="false">IF(Stop_Date_Value,IF(MainData!AX35&lt;&gt;"",IF(MainData!G35="NO",MainData!D35,MainData!E35),""),"")</f>
        <v/>
      </c>
      <c r="Y41" s="62" t="n">
        <f aca="false">IF($AB$15,1,IF(OR(X41=$AD$8,X41=$AD$9,X41=$AD$10,X41=$AD$11),1,0))*V41</f>
        <v>0</v>
      </c>
      <c r="Z41" s="62" t="str">
        <f aca="false">IF(Stop_Date_Value,IF(MainData!DA35&lt;&gt;"",IF(MainData!BJ35="NO",MainData!BH35,MainData!BG35),""),"")</f>
        <v/>
      </c>
      <c r="AA41" s="62" t="n">
        <f aca="false">IF($AB$15,1,IF(OR(Z41=$AD$8,Z41=$AD$9,Z41=$AD$10,Z41=$AD$11),1,0))*W41</f>
        <v>0</v>
      </c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2" t="str">
        <f aca="false">IF(AN41="NO","Sell",IF(AN41="Yes","Buy",""))</f>
        <v/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2" t="str">
        <f aca="false">IF(CD41="NO","Buy",IF(CD41="Yes","Sell",""))</f>
        <v/>
      </c>
    </row>
    <row r="42" customFormat="false" ht="14.65" hidden="false" customHeight="false" outlineLevel="0" collapsed="false">
      <c r="A42" s="8"/>
      <c r="B42" s="57" t="str">
        <f aca="false">IF(X42="","",IF($AB$13=2,X42&amp;REPT("-",50),IF(AND($AB$13=1,Y42=1),X42&amp;REPT("-",50),"")))</f>
        <v/>
      </c>
      <c r="C42" s="58" t="str">
        <f aca="false">IF(B42="","",IF(MainData!AX36="","",IF($AB$17,$D$5-MainData!AX36-$AB$18,$D$5-MainData!AX36)))</f>
        <v/>
      </c>
      <c r="D42" s="59" t="str">
        <f aca="false">IF(C42&lt;&gt;"",MainData!H36,"")</f>
        <v/>
      </c>
      <c r="E42" s="15"/>
      <c r="F42" s="15"/>
      <c r="G42" s="15"/>
      <c r="H42" s="57" t="str">
        <f aca="false">IF(Z42="","",IF($AB$13=2,Z42&amp;REPT("-",50),IF(AND($AB$13=1,AA42=1),Z42&amp;REPT("-",50),"")))</f>
        <v/>
      </c>
      <c r="I42" s="58" t="str">
        <f aca="false">IF(H42="","",IF(MainData!DA36="","",IF($AB$17,$D$5+MainData!DA36+$AB$18,$D$5+MainData!DA36)))</f>
        <v/>
      </c>
      <c r="J42" s="59" t="str">
        <f aca="false">IF(I42&lt;&gt;"",MainData!BK36,"")</f>
        <v/>
      </c>
      <c r="K42" s="19"/>
      <c r="N42" s="73"/>
      <c r="V42" s="2" t="n">
        <f aca="false">IF($AD$13="Show All",1,IF(LEFT(MainData!K36,2)=LEFT(MainPage!$AD$13,2),1,0))</f>
        <v>0</v>
      </c>
      <c r="W42" s="2" t="n">
        <f aca="false">IF($AD$13="Show All",1,IF(LEFT(MainData!BN36,2)=LEFT(MainPage!$AD$13,2),1,0))</f>
        <v>0</v>
      </c>
      <c r="X42" s="62" t="str">
        <f aca="false">IF(Stop_Date_Value,IF(MainData!AX36&lt;&gt;"",IF(MainData!G36="NO",MainData!D36,MainData!E36),""),"")</f>
        <v/>
      </c>
      <c r="Y42" s="62" t="n">
        <f aca="false">IF($AB$15,1,IF(OR(X42=$AD$8,X42=$AD$9,X42=$AD$10,X42=$AD$11),1,0))*V42</f>
        <v>0</v>
      </c>
      <c r="Z42" s="62" t="str">
        <f aca="false">IF(Stop_Date_Value,IF(MainData!DA36&lt;&gt;"",IF(MainData!BJ36="NO",MainData!BH36,MainData!BG36),""),"")</f>
        <v/>
      </c>
      <c r="AA42" s="62" t="n">
        <f aca="false">IF($AB$15,1,IF(OR(Z42=$AD$8,Z42=$AD$9,Z42=$AD$10,Z42=$AD$11),1,0))*W42</f>
        <v>0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2" t="str">
        <f aca="false">IF(AN42="NO","Sell",IF(AN42="Yes","Buy",""))</f>
        <v/>
      </c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2" t="str">
        <f aca="false">IF(CD42="NO","Buy",IF(CD42="Yes","Sell",""))</f>
        <v/>
      </c>
    </row>
    <row r="43" customFormat="false" ht="14.65" hidden="false" customHeight="false" outlineLevel="0" collapsed="false">
      <c r="A43" s="8"/>
      <c r="B43" s="57" t="str">
        <f aca="false">IF(X43="","",IF($AB$13=2,X43&amp;REPT("-",50),IF(AND($AB$13=1,Y43=1),X43&amp;REPT("-",50),"")))</f>
        <v/>
      </c>
      <c r="C43" s="58" t="str">
        <f aca="false">IF(B43="","",IF(MainData!AX37="","",IF($AB$17,$D$5-MainData!AX37-$AB$18,$D$5-MainData!AX37)))</f>
        <v/>
      </c>
      <c r="D43" s="59" t="str">
        <f aca="false">IF(C43&lt;&gt;"",MainData!H37,"")</f>
        <v/>
      </c>
      <c r="E43" s="15"/>
      <c r="F43" s="15"/>
      <c r="G43" s="15"/>
      <c r="H43" s="57" t="str">
        <f aca="false">IF(Z43="","",IF($AB$13=2,Z43&amp;REPT("-",50),IF(AND($AB$13=1,AA43=1),Z43&amp;REPT("-",50),"")))</f>
        <v/>
      </c>
      <c r="I43" s="58" t="str">
        <f aca="false">IF(H43="","",IF(MainData!DA37="","",IF($AB$17,$D$5+MainData!DA37+$AB$18,$D$5+MainData!DA37)))</f>
        <v/>
      </c>
      <c r="J43" s="59" t="str">
        <f aca="false">IF(I43&lt;&gt;"",MainData!BK37,"")</f>
        <v/>
      </c>
      <c r="K43" s="19"/>
      <c r="N43" s="73"/>
      <c r="V43" s="2" t="n">
        <f aca="false">IF($AD$13="Show All",1,IF(LEFT(MainData!K37,2)=LEFT(MainPage!$AD$13,2),1,0))</f>
        <v>0</v>
      </c>
      <c r="W43" s="2" t="n">
        <f aca="false">IF($AD$13="Show All",1,IF(LEFT(MainData!BN37,2)=LEFT(MainPage!$AD$13,2),1,0))</f>
        <v>0</v>
      </c>
      <c r="X43" s="62" t="str">
        <f aca="false">IF(Stop_Date_Value,IF(MainData!AX37&lt;&gt;"",IF(MainData!G37="NO",MainData!D37,MainData!E37),""),"")</f>
        <v/>
      </c>
      <c r="Y43" s="62" t="n">
        <f aca="false">IF($AB$15,1,IF(OR(X43=$AD$8,X43=$AD$9,X43=$AD$10,X43=$AD$11),1,0))*V43</f>
        <v>0</v>
      </c>
      <c r="Z43" s="62" t="str">
        <f aca="false">IF(Stop_Date_Value,IF(MainData!DA37&lt;&gt;"",IF(MainData!BJ37="NO",MainData!BH37,MainData!BG37),""),"")</f>
        <v/>
      </c>
      <c r="AA43" s="62" t="n">
        <f aca="false">IF($AB$15,1,IF(OR(Z43=$AD$8,Z43=$AD$9,Z43=$AD$10,Z43=$AD$11),1,0))*W43</f>
        <v>0</v>
      </c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2" t="str">
        <f aca="false">IF(AN43="NO","Sell",IF(AN43="Yes","Buy",""))</f>
        <v/>
      </c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2" t="str">
        <f aca="false">IF(CD43="NO","Buy",IF(CD43="Yes","Sell",""))</f>
        <v/>
      </c>
    </row>
    <row r="44" customFormat="false" ht="14.65" hidden="false" customHeight="false" outlineLevel="0" collapsed="false">
      <c r="A44" s="8"/>
      <c r="B44" s="57" t="str">
        <f aca="false">IF(X44="","",IF($AB$13=2,X44&amp;REPT("-",50),IF(AND($AB$13=1,Y44=1),X44&amp;REPT("-",50),"")))</f>
        <v/>
      </c>
      <c r="C44" s="58" t="str">
        <f aca="false">IF(B44="","",IF(MainData!AX38="","",IF($AB$17,$D$5-MainData!AX38-$AB$18,$D$5-MainData!AX38)))</f>
        <v/>
      </c>
      <c r="D44" s="59" t="str">
        <f aca="false">IF(C44&lt;&gt;"",MainData!H38,"")</f>
        <v/>
      </c>
      <c r="E44" s="15"/>
      <c r="F44" s="15"/>
      <c r="G44" s="15"/>
      <c r="H44" s="57" t="str">
        <f aca="false">IF(Z44="","",IF($AB$13=2,Z44&amp;REPT("-",50),IF(AND($AB$13=1,AA44=1),Z44&amp;REPT("-",50),"")))</f>
        <v/>
      </c>
      <c r="I44" s="58" t="str">
        <f aca="false">IF(H44="","",IF(MainData!DA38="","",IF($AB$17,$D$5+MainData!DA38+$AB$18,$D$5+MainData!DA38)))</f>
        <v/>
      </c>
      <c r="J44" s="59" t="str">
        <f aca="false">IF(I44&lt;&gt;"",MainData!BK38,"")</f>
        <v/>
      </c>
      <c r="K44" s="19"/>
      <c r="N44" s="73"/>
      <c r="V44" s="2" t="n">
        <f aca="false">IF($AD$13="Show All",1,IF(LEFT(MainData!K38,2)=LEFT(MainPage!$AD$13,2),1,0))</f>
        <v>0</v>
      </c>
      <c r="W44" s="2" t="n">
        <f aca="false">IF($AD$13="Show All",1,IF(LEFT(MainData!BN38,2)=LEFT(MainPage!$AD$13,2),1,0))</f>
        <v>0</v>
      </c>
      <c r="X44" s="62" t="str">
        <f aca="false">IF(Stop_Date_Value,IF(MainData!AX38&lt;&gt;"",IF(MainData!G38="NO",MainData!D38,MainData!E38),""),"")</f>
        <v/>
      </c>
      <c r="Y44" s="62" t="n">
        <f aca="false">IF($AB$15,1,IF(OR(X44=$AD$8,X44=$AD$9,X44=$AD$10,X44=$AD$11),1,0))*V44</f>
        <v>0</v>
      </c>
      <c r="Z44" s="62" t="str">
        <f aca="false">IF(Stop_Date_Value,IF(MainData!DA38&lt;&gt;"",IF(MainData!BJ38="NO",MainData!BH38,MainData!BG38),""),"")</f>
        <v/>
      </c>
      <c r="AA44" s="62" t="n">
        <f aca="false">IF($AB$15,1,IF(OR(Z44=$AD$8,Z44=$AD$9,Z44=$AD$10,Z44=$AD$11),1,0))*W44</f>
        <v>0</v>
      </c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2" t="str">
        <f aca="false">IF(AN44="NO","Sell",IF(AN44="Yes","Buy",""))</f>
        <v/>
      </c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2" t="str">
        <f aca="false">IF(CD44="NO","Buy",IF(CD44="Yes","Sell",""))</f>
        <v/>
      </c>
    </row>
    <row r="45" customFormat="false" ht="14.65" hidden="false" customHeight="false" outlineLevel="0" collapsed="false">
      <c r="A45" s="8"/>
      <c r="B45" s="57" t="str">
        <f aca="false">IF(X45="","",IF($AB$13=2,X45&amp;REPT("-",50),IF(AND($AB$13=1,Y45=1),X45&amp;REPT("-",50),"")))</f>
        <v/>
      </c>
      <c r="C45" s="58" t="str">
        <f aca="false">IF(B45="","",IF(MainData!AX39="","",IF($AB$17,$D$5-MainData!AX39-$AB$18,$D$5-MainData!AX39)))</f>
        <v/>
      </c>
      <c r="D45" s="59" t="str">
        <f aca="false">IF(C45&lt;&gt;"",MainData!H39,"")</f>
        <v/>
      </c>
      <c r="E45" s="15"/>
      <c r="F45" s="15"/>
      <c r="G45" s="15"/>
      <c r="H45" s="57" t="str">
        <f aca="false">IF(Z45="","",IF($AB$13=2,Z45&amp;REPT("-",50),IF(AND($AB$13=1,AA45=1),Z45&amp;REPT("-",50),"")))</f>
        <v/>
      </c>
      <c r="I45" s="58" t="str">
        <f aca="false">IF(H45="","",IF(MainData!DA39="","",IF($AB$17,$D$5+MainData!DA39+$AB$18,$D$5+MainData!DA39)))</f>
        <v/>
      </c>
      <c r="J45" s="59" t="str">
        <f aca="false">IF(I45&lt;&gt;"",MainData!BK39,"")</f>
        <v/>
      </c>
      <c r="K45" s="19"/>
      <c r="N45" s="73"/>
      <c r="V45" s="2" t="n">
        <f aca="false">IF($AD$13="Show All",1,IF(LEFT(MainData!K39,2)=LEFT(MainPage!$AD$13,2),1,0))</f>
        <v>0</v>
      </c>
      <c r="W45" s="2" t="n">
        <f aca="false">IF($AD$13="Show All",1,IF(LEFT(MainData!BN39,2)=LEFT(MainPage!$AD$13,2),1,0))</f>
        <v>0</v>
      </c>
      <c r="X45" s="62" t="str">
        <f aca="false">IF(Stop_Date_Value,IF(MainData!AX39&lt;&gt;"",IF(MainData!G39="NO",MainData!D39,MainData!E39),""),"")</f>
        <v/>
      </c>
      <c r="Y45" s="62" t="n">
        <f aca="false">IF($AB$15,1,IF(OR(X45=$AD$8,X45=$AD$9,X45=$AD$10,X45=$AD$11),1,0))*V45</f>
        <v>0</v>
      </c>
      <c r="Z45" s="62" t="str">
        <f aca="false">IF(Stop_Date_Value,IF(MainData!DA39&lt;&gt;"",IF(MainData!BJ39="NO",MainData!BH39,MainData!BG39),""),"")</f>
        <v/>
      </c>
      <c r="AA45" s="62" t="n">
        <f aca="false">IF($AB$15,1,IF(OR(Z45=$AD$8,Z45=$AD$9,Z45=$AD$10,Z45=$AD$11),1,0))*W45</f>
        <v>0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2" t="str">
        <f aca="false">IF(AN45="NO","Sell",IF(AN45="Yes","Buy",""))</f>
        <v/>
      </c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2" t="str">
        <f aca="false">IF(CD45="NO","Buy",IF(CD45="Yes","Sell",""))</f>
        <v/>
      </c>
    </row>
    <row r="46" customFormat="false" ht="14.65" hidden="false" customHeight="false" outlineLevel="0" collapsed="false">
      <c r="A46" s="8"/>
      <c r="B46" s="57" t="str">
        <f aca="false">IF(X46="","",IF($AB$13=2,X46&amp;REPT("-",50),IF(AND($AB$13=1,Y46=1),X46&amp;REPT("-",50),"")))</f>
        <v/>
      </c>
      <c r="C46" s="58" t="str">
        <f aca="false">IF(B46="","",IF(MainData!AX40="","",IF($AB$17,$D$5-MainData!AX40-$AB$18,$D$5-MainData!AX40)))</f>
        <v/>
      </c>
      <c r="D46" s="59" t="str">
        <f aca="false">IF(C46&lt;&gt;"",MainData!H40,"")</f>
        <v/>
      </c>
      <c r="E46" s="15"/>
      <c r="F46" s="15"/>
      <c r="G46" s="15"/>
      <c r="H46" s="57" t="str">
        <f aca="false">IF(Z46="","",IF($AB$13=2,Z46&amp;REPT("-",50),IF(AND($AB$13=1,AA46=1),Z46&amp;REPT("-",50),"")))</f>
        <v/>
      </c>
      <c r="I46" s="58" t="str">
        <f aca="false">IF(H46="","",IF(MainData!DA40="","",IF($AB$17,$D$5+MainData!DA40+$AB$18,$D$5+MainData!DA40)))</f>
        <v/>
      </c>
      <c r="J46" s="59" t="str">
        <f aca="false">IF(I46&lt;&gt;"",MainData!BK40,"")</f>
        <v/>
      </c>
      <c r="K46" s="19"/>
      <c r="N46" s="73"/>
      <c r="V46" s="2" t="n">
        <f aca="false">IF($AD$13="Show All",1,IF(LEFT(MainData!K40,2)=LEFT(MainPage!$AD$13,2),1,0))</f>
        <v>0</v>
      </c>
      <c r="W46" s="2" t="n">
        <f aca="false">IF($AD$13="Show All",1,IF(LEFT(MainData!BN40,2)=LEFT(MainPage!$AD$13,2),1,0))</f>
        <v>0</v>
      </c>
      <c r="X46" s="62" t="str">
        <f aca="false">IF(Stop_Date_Value,IF(MainData!AX40&lt;&gt;"",IF(MainData!G40="NO",MainData!D40,MainData!E40),""),"")</f>
        <v/>
      </c>
      <c r="Y46" s="62" t="n">
        <f aca="false">IF($AB$15,1,IF(OR(X46=$AD$8,X46=$AD$9,X46=$AD$10,X46=$AD$11),1,0))*V46</f>
        <v>0</v>
      </c>
      <c r="Z46" s="62" t="str">
        <f aca="false">IF(Stop_Date_Value,IF(MainData!DA40&lt;&gt;"",IF(MainData!BJ40="NO",MainData!BH40,MainData!BG40),""),"")</f>
        <v/>
      </c>
      <c r="AA46" s="62" t="n">
        <f aca="false">IF($AB$15,1,IF(OR(Z46=$AD$8,Z46=$AD$9,Z46=$AD$10,Z46=$AD$11),1,0))*W46</f>
        <v>0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2" t="str">
        <f aca="false">IF(AN46="NO","Sell",IF(AN46="Yes","Buy",""))</f>
        <v/>
      </c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2" t="str">
        <f aca="false">IF(CD46="NO","Buy",IF(CD46="Yes","Sell",""))</f>
        <v/>
      </c>
    </row>
    <row r="47" customFormat="false" ht="14.65" hidden="false" customHeight="false" outlineLevel="0" collapsed="false">
      <c r="A47" s="8"/>
      <c r="B47" s="57" t="str">
        <f aca="false">IF(X47="","",IF($AB$13=2,X47&amp;REPT("-",50),IF(AND($AB$13=1,Y47=1),X47&amp;REPT("-",50),"")))</f>
        <v/>
      </c>
      <c r="C47" s="58" t="str">
        <f aca="false">IF(B47="","",IF(MainData!AX41="","",IF($AB$17,$D$5-MainData!AX41-$AB$18,$D$5-MainData!AX41)))</f>
        <v/>
      </c>
      <c r="D47" s="59" t="str">
        <f aca="false">IF(C47&lt;&gt;"",MainData!H41,"")</f>
        <v/>
      </c>
      <c r="E47" s="15"/>
      <c r="F47" s="15"/>
      <c r="G47" s="15"/>
      <c r="H47" s="57" t="str">
        <f aca="false">IF(Z47="","",IF($AB$13=2,Z47&amp;REPT("-",50),IF(AND($AB$13=1,AA47=1),Z47&amp;REPT("-",50),"")))</f>
        <v/>
      </c>
      <c r="I47" s="58" t="str">
        <f aca="false">IF(H47="","",IF(MainData!DA41="","",IF($AB$17,$D$5+MainData!DA41+$AB$18,$D$5+MainData!DA41)))</f>
        <v/>
      </c>
      <c r="J47" s="59" t="str">
        <f aca="false">IF(I47&lt;&gt;"",MainData!BK41,"")</f>
        <v/>
      </c>
      <c r="K47" s="19"/>
      <c r="N47" s="73"/>
      <c r="V47" s="2" t="n">
        <f aca="false">IF($AD$13="Show All",1,IF(LEFT(MainData!K41,2)=LEFT(MainPage!$AD$13,2),1,0))</f>
        <v>0</v>
      </c>
      <c r="W47" s="2" t="n">
        <f aca="false">IF($AD$13="Show All",1,IF(LEFT(MainData!BN41,2)=LEFT(MainPage!$AD$13,2),1,0))</f>
        <v>0</v>
      </c>
      <c r="X47" s="62" t="str">
        <f aca="false">IF(Stop_Date_Value,IF(MainData!AX41&lt;&gt;"",IF(MainData!G41="NO",MainData!D41,MainData!E41),""),"")</f>
        <v/>
      </c>
      <c r="Y47" s="62" t="n">
        <f aca="false">IF($AB$15,1,IF(OR(X47=$AD$8,X47=$AD$9,X47=$AD$10,X47=$AD$11),1,0))*V47</f>
        <v>0</v>
      </c>
      <c r="Z47" s="62" t="str">
        <f aca="false">IF(Stop_Date_Value,IF(MainData!DA41&lt;&gt;"",IF(MainData!BJ41="NO",MainData!BH41,MainData!BG41),""),"")</f>
        <v/>
      </c>
      <c r="AA47" s="62" t="n">
        <f aca="false">IF($AB$15,1,IF(OR(Z47=$AD$8,Z47=$AD$9,Z47=$AD$10,Z47=$AD$11),1,0))*W47</f>
        <v>0</v>
      </c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2" t="str">
        <f aca="false">IF(AN47="NO","Sell",IF(AN47="Yes","Buy",""))</f>
        <v/>
      </c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2" t="str">
        <f aca="false">IF(CD47="NO","Buy",IF(CD47="Yes","Sell",""))</f>
        <v/>
      </c>
    </row>
    <row r="48" customFormat="false" ht="14.65" hidden="false" customHeight="false" outlineLevel="0" collapsed="false">
      <c r="A48" s="8"/>
      <c r="B48" s="57" t="str">
        <f aca="false">IF(X48="","",IF($AB$13=2,X48&amp;REPT("-",50),IF(AND($AB$13=1,Y48=1),X48&amp;REPT("-",50),"")))</f>
        <v/>
      </c>
      <c r="C48" s="58" t="str">
        <f aca="false">IF(B48="","",IF(MainData!AX42="","",IF($AB$17,$D$5-MainData!AX42-$AB$18,$D$5-MainData!AX42)))</f>
        <v/>
      </c>
      <c r="D48" s="59" t="str">
        <f aca="false">IF(C48&lt;&gt;"",MainData!H42,"")</f>
        <v/>
      </c>
      <c r="E48" s="15"/>
      <c r="F48" s="15"/>
      <c r="G48" s="15"/>
      <c r="H48" s="57" t="str">
        <f aca="false">IF(Z48="","",IF($AB$13=2,Z48&amp;REPT("-",50),IF(AND($AB$13=1,AA48=1),Z48&amp;REPT("-",50),"")))</f>
        <v/>
      </c>
      <c r="I48" s="58" t="str">
        <f aca="false">IF(H48="","",IF(MainData!DA42="","",IF($AB$17,$D$5+MainData!DA42+$AB$18,$D$5+MainData!DA42)))</f>
        <v/>
      </c>
      <c r="J48" s="59" t="str">
        <f aca="false">IF(I48&lt;&gt;"",MainData!BK42,"")</f>
        <v/>
      </c>
      <c r="K48" s="19"/>
      <c r="N48" s="73"/>
      <c r="V48" s="2" t="n">
        <f aca="false">IF($AD$13="Show All",1,IF(LEFT(MainData!K42,2)=LEFT(MainPage!$AD$13,2),1,0))</f>
        <v>0</v>
      </c>
      <c r="W48" s="2" t="n">
        <f aca="false">IF($AD$13="Show All",1,IF(LEFT(MainData!BN42,2)=LEFT(MainPage!$AD$13,2),1,0))</f>
        <v>0</v>
      </c>
      <c r="X48" s="62" t="str">
        <f aca="false">IF(Stop_Date_Value,IF(MainData!AX42&lt;&gt;"",IF(MainData!G42="NO",MainData!D42,MainData!E42),""),"")</f>
        <v/>
      </c>
      <c r="Y48" s="62" t="n">
        <f aca="false">IF($AB$15,1,IF(OR(X48=$AD$8,X48=$AD$9,X48=$AD$10,X48=$AD$11),1,0))*V48</f>
        <v>0</v>
      </c>
      <c r="Z48" s="62" t="str">
        <f aca="false">IF(Stop_Date_Value,IF(MainData!DA42&lt;&gt;"",IF(MainData!BJ42="NO",MainData!BH42,MainData!BG42),""),"")</f>
        <v/>
      </c>
      <c r="AA48" s="62" t="n">
        <f aca="false">IF($AB$15,1,IF(OR(Z48=$AD$8,Z48=$AD$9,Z48=$AD$10,Z48=$AD$11),1,0))*W48</f>
        <v>0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2" t="str">
        <f aca="false">IF(AN48="NO","Sell",IF(AN48="Yes","Buy",""))</f>
        <v/>
      </c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2" t="str">
        <f aca="false">IF(CD48="NO","Buy",IF(CD48="Yes","Sell",""))</f>
        <v/>
      </c>
    </row>
    <row r="49" customFormat="false" ht="14.65" hidden="false" customHeight="false" outlineLevel="0" collapsed="false">
      <c r="A49" s="8"/>
      <c r="B49" s="57" t="str">
        <f aca="false">IF(X49="","",IF($AB$13=2,X49&amp;REPT("-",50),IF(AND($AB$13=1,Y49=1),X49&amp;REPT("-",50),"")))</f>
        <v/>
      </c>
      <c r="C49" s="58" t="str">
        <f aca="false">IF(B49="","",IF(MainData!AX43="","",IF($AB$17,$D$5-MainData!AX43-$AB$18,$D$5-MainData!AX43)))</f>
        <v/>
      </c>
      <c r="D49" s="59" t="str">
        <f aca="false">IF(C49&lt;&gt;"",MainData!H43,"")</f>
        <v/>
      </c>
      <c r="E49" s="15"/>
      <c r="F49" s="15"/>
      <c r="G49" s="15"/>
      <c r="H49" s="57" t="str">
        <f aca="false">IF(Z49="","",IF($AB$13=2,Z49&amp;REPT("-",50),IF(AND($AB$13=1,AA49=1),Z49&amp;REPT("-",50),"")))</f>
        <v/>
      </c>
      <c r="I49" s="58" t="str">
        <f aca="false">IF(H49="","",IF(MainData!DA43="","",IF($AB$17,$D$5+MainData!DA43+$AB$18,$D$5+MainData!DA43)))</f>
        <v/>
      </c>
      <c r="J49" s="59" t="str">
        <f aca="false">IF(I49&lt;&gt;"",MainData!BK43,"")</f>
        <v/>
      </c>
      <c r="K49" s="19"/>
      <c r="N49" s="73"/>
      <c r="V49" s="2" t="n">
        <f aca="false">IF($AD$13="Show All",1,IF(LEFT(MainData!K43,2)=LEFT(MainPage!$AD$13,2),1,0))</f>
        <v>0</v>
      </c>
      <c r="W49" s="2" t="n">
        <f aca="false">IF($AD$13="Show All",1,IF(LEFT(MainData!BN43,2)=LEFT(MainPage!$AD$13,2),1,0))</f>
        <v>0</v>
      </c>
      <c r="X49" s="62" t="str">
        <f aca="false">IF(Stop_Date_Value,IF(MainData!AX43&lt;&gt;"",IF(MainData!G43="NO",MainData!D43,MainData!E43),""),"")</f>
        <v/>
      </c>
      <c r="Y49" s="62" t="n">
        <f aca="false">IF($AB$15,1,IF(OR(X49=$AD$8,X49=$AD$9,X49=$AD$10,X49=$AD$11),1,0))*V49</f>
        <v>0</v>
      </c>
      <c r="Z49" s="62" t="str">
        <f aca="false">IF(Stop_Date_Value,IF(MainData!DA43&lt;&gt;"",IF(MainData!BJ43="NO",MainData!BH43,MainData!BG43),""),"")</f>
        <v/>
      </c>
      <c r="AA49" s="62" t="n">
        <f aca="false">IF($AB$15,1,IF(OR(Z49=$AD$8,Z49=$AD$9,Z49=$AD$10,Z49=$AD$11),1,0))*W49</f>
        <v>0</v>
      </c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2" t="str">
        <f aca="false">IF(AN49="NO","Sell",IF(AN49="Yes","Buy",""))</f>
        <v/>
      </c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2" t="str">
        <f aca="false">IF(CD49="NO","Buy",IF(CD49="Yes","Sell",""))</f>
        <v/>
      </c>
    </row>
    <row r="50" customFormat="false" ht="14.65" hidden="false" customHeight="false" outlineLevel="0" collapsed="false">
      <c r="A50" s="8"/>
      <c r="B50" s="57" t="str">
        <f aca="false">IF(X50="","",IF($AB$13=2,X50&amp;REPT("-",50),IF(AND($AB$13=1,Y50=1),X50&amp;REPT("-",50),"")))</f>
        <v/>
      </c>
      <c r="C50" s="58" t="str">
        <f aca="false">IF(B50="","",IF(MainData!AX44="","",IF($AB$17,$D$5-MainData!AX44-$AB$18,$D$5-MainData!AX44)))</f>
        <v/>
      </c>
      <c r="D50" s="59" t="str">
        <f aca="false">IF(C50&lt;&gt;"",MainData!H44,"")</f>
        <v/>
      </c>
      <c r="E50" s="15"/>
      <c r="F50" s="15"/>
      <c r="G50" s="15"/>
      <c r="H50" s="57" t="str">
        <f aca="false">IF(Z50="","",IF($AB$13=2,Z50&amp;REPT("-",50),IF(AND($AB$13=1,AA50=1),Z50&amp;REPT("-",50),"")))</f>
        <v/>
      </c>
      <c r="I50" s="58" t="str">
        <f aca="false">IF(H50="","",IF(MainData!DA44="","",IF($AB$17,$D$5+MainData!DA44+$AB$18,$D$5+MainData!DA44)))</f>
        <v/>
      </c>
      <c r="J50" s="59" t="str">
        <f aca="false">IF(I50&lt;&gt;"",MainData!BK44,"")</f>
        <v/>
      </c>
      <c r="K50" s="19"/>
      <c r="N50" s="73"/>
      <c r="V50" s="2" t="n">
        <f aca="false">IF($AD$13="Show All",1,IF(LEFT(MainData!K44,2)=LEFT(MainPage!$AD$13,2),1,0))</f>
        <v>0</v>
      </c>
      <c r="W50" s="2" t="n">
        <f aca="false">IF($AD$13="Show All",1,IF(LEFT(MainData!BN44,2)=LEFT(MainPage!$AD$13,2),1,0))</f>
        <v>0</v>
      </c>
      <c r="X50" s="62" t="str">
        <f aca="false">IF(Stop_Date_Value,IF(MainData!AX44&lt;&gt;"",IF(MainData!G44="NO",MainData!D44,MainData!E44),""),"")</f>
        <v/>
      </c>
      <c r="Y50" s="62" t="n">
        <f aca="false">IF($AB$15,1,IF(OR(X50=$AD$8,X50=$AD$9,X50=$AD$10,X50=$AD$11),1,0))*V50</f>
        <v>0</v>
      </c>
      <c r="Z50" s="62" t="str">
        <f aca="false">IF(Stop_Date_Value,IF(MainData!DA44&lt;&gt;"",IF(MainData!BJ44="NO",MainData!BH44,MainData!BG44),""),"")</f>
        <v/>
      </c>
      <c r="AA50" s="62" t="n">
        <f aca="false">IF($AB$15,1,IF(OR(Z50=$AD$8,Z50=$AD$9,Z50=$AD$10,Z50=$AD$11),1,0))*W50</f>
        <v>0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2" t="str">
        <f aca="false">IF(AN50="NO","Sell",IF(AN50="Yes","Buy",""))</f>
        <v/>
      </c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2" t="str">
        <f aca="false">IF(CD50="NO","Buy",IF(CD50="Yes","Sell",""))</f>
        <v/>
      </c>
    </row>
    <row r="51" customFormat="false" ht="14.65" hidden="false" customHeight="false" outlineLevel="0" collapsed="false">
      <c r="A51" s="8"/>
      <c r="B51" s="57" t="str">
        <f aca="false">IF(X51="","",IF($AB$13=2,X51&amp;REPT("-",50),IF(AND($AB$13=1,Y51=1),X51&amp;REPT("-",50),"")))</f>
        <v/>
      </c>
      <c r="C51" s="58" t="str">
        <f aca="false">IF(B51="","",IF(MainData!AX45="","",IF($AB$17,$D$5-MainData!AX45-$AB$18,$D$5-MainData!AX45)))</f>
        <v/>
      </c>
      <c r="D51" s="59" t="str">
        <f aca="false">IF(C51&lt;&gt;"",MainData!H45,"")</f>
        <v/>
      </c>
      <c r="E51" s="15"/>
      <c r="F51" s="15"/>
      <c r="G51" s="15"/>
      <c r="H51" s="57" t="str">
        <f aca="false">IF(Z51="","",IF($AB$13=2,Z51&amp;REPT("-",50),IF(AND($AB$13=1,AA51=1),Z51&amp;REPT("-",50),"")))</f>
        <v/>
      </c>
      <c r="I51" s="58" t="str">
        <f aca="false">IF(H51="","",IF(MainData!DA45="","",IF($AB$17,$D$5+MainData!DA45+$AB$18,$D$5+MainData!DA45)))</f>
        <v/>
      </c>
      <c r="J51" s="59" t="str">
        <f aca="false">IF(I51&lt;&gt;"",MainData!BK45,"")</f>
        <v/>
      </c>
      <c r="K51" s="19"/>
      <c r="N51" s="73"/>
      <c r="V51" s="2" t="n">
        <f aca="false">IF($AD$13="Show All",1,IF(LEFT(MainData!K45,2)=LEFT(MainPage!$AD$13,2),1,0))</f>
        <v>0</v>
      </c>
      <c r="W51" s="2" t="n">
        <f aca="false">IF($AD$13="Show All",1,IF(LEFT(MainData!BN45,2)=LEFT(MainPage!$AD$13,2),1,0))</f>
        <v>0</v>
      </c>
      <c r="X51" s="62" t="str">
        <f aca="false">IF(Stop_Date_Value,IF(MainData!AX45&lt;&gt;"",IF(MainData!G45="NO",MainData!D45,MainData!E45),""),"")</f>
        <v/>
      </c>
      <c r="Y51" s="62" t="n">
        <f aca="false">IF($AB$15,1,IF(OR(X51=$AD$8,X51=$AD$9,X51=$AD$10,X51=$AD$11),1,0))*V51</f>
        <v>0</v>
      </c>
      <c r="Z51" s="62" t="str">
        <f aca="false">IF(Stop_Date_Value,IF(MainData!DA45&lt;&gt;"",IF(MainData!BJ45="NO",MainData!BH45,MainData!BG45),""),"")</f>
        <v/>
      </c>
      <c r="AA51" s="62" t="n">
        <f aca="false">IF($AB$15,1,IF(OR(Z51=$AD$8,Z51=$AD$9,Z51=$AD$10,Z51=$AD$11),1,0))*W51</f>
        <v>0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2" t="str">
        <f aca="false">IF(AN51="NO","Sell",IF(AN51="Yes","Buy",""))</f>
        <v/>
      </c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2" t="str">
        <f aca="false">IF(CD51="NO","Buy",IF(CD51="Yes","Sell",""))</f>
        <v/>
      </c>
    </row>
    <row r="52" customFormat="false" ht="14.65" hidden="false" customHeight="false" outlineLevel="0" collapsed="false">
      <c r="A52" s="8"/>
      <c r="B52" s="57" t="str">
        <f aca="false">IF(X52="","",IF($AB$13=2,X52&amp;REPT("-",50),IF(AND($AB$13=1,Y52=1),X52&amp;REPT("-",50),"")))</f>
        <v/>
      </c>
      <c r="C52" s="58" t="str">
        <f aca="false">IF(B52="","",IF(MainData!AX46="","",IF($AB$17,$D$5-MainData!AX46-$AB$18,$D$5-MainData!AX46)))</f>
        <v/>
      </c>
      <c r="D52" s="59" t="str">
        <f aca="false">IF(C52&lt;&gt;"",MainData!H46,"")</f>
        <v/>
      </c>
      <c r="E52" s="15"/>
      <c r="F52" s="15"/>
      <c r="G52" s="15"/>
      <c r="H52" s="57" t="str">
        <f aca="false">IF(Z52="","",IF($AB$13=2,Z52&amp;REPT("-",50),IF(AND($AB$13=1,AA52=1),Z52&amp;REPT("-",50),"")))</f>
        <v/>
      </c>
      <c r="I52" s="58" t="str">
        <f aca="false">IF(H52="","",IF(MainData!DA46="","",IF($AB$17,$D$5+MainData!DA46+$AB$18,$D$5+MainData!DA46)))</f>
        <v/>
      </c>
      <c r="J52" s="59" t="str">
        <f aca="false">IF(I52&lt;&gt;"",MainData!BK46,"")</f>
        <v/>
      </c>
      <c r="K52" s="19"/>
      <c r="N52" s="73"/>
      <c r="V52" s="2" t="n">
        <f aca="false">IF($AD$13="Show All",1,IF(LEFT(MainData!K46,2)=LEFT(MainPage!$AD$13,2),1,0))</f>
        <v>0</v>
      </c>
      <c r="W52" s="2" t="n">
        <f aca="false">IF($AD$13="Show All",1,IF(LEFT(MainData!BN46,2)=LEFT(MainPage!$AD$13,2),1,0))</f>
        <v>0</v>
      </c>
      <c r="X52" s="62" t="str">
        <f aca="false">IF(Stop_Date_Value,IF(MainData!AX46&lt;&gt;"",IF(MainData!G46="NO",MainData!D46,MainData!E46),""),"")</f>
        <v/>
      </c>
      <c r="Y52" s="62" t="n">
        <f aca="false">IF($AB$15,1,IF(OR(X52=$AD$8,X52=$AD$9,X52=$AD$10,X52=$AD$11),1,0))*V52</f>
        <v>0</v>
      </c>
      <c r="Z52" s="62" t="str">
        <f aca="false">IF(Stop_Date_Value,IF(MainData!DA46&lt;&gt;"",IF(MainData!BJ46="NO",MainData!BH46,MainData!BG46),""),"")</f>
        <v/>
      </c>
      <c r="AA52" s="62" t="n">
        <f aca="false">IF($AB$15,1,IF(OR(Z52=$AD$8,Z52=$AD$9,Z52=$AD$10,Z52=$AD$11),1,0))*W52</f>
        <v>0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2" t="str">
        <f aca="false">IF(AN52="NO","Sell",IF(AN52="Yes","Buy",""))</f>
        <v/>
      </c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2" t="str">
        <f aca="false">IF(CD52="NO","Buy",IF(CD52="Yes","Sell",""))</f>
        <v/>
      </c>
    </row>
    <row r="53" customFormat="false" ht="14.65" hidden="false" customHeight="false" outlineLevel="0" collapsed="false">
      <c r="A53" s="8"/>
      <c r="B53" s="57" t="str">
        <f aca="false">IF(X53="","",IF($AB$13=2,X53&amp;REPT("-",50),IF(AND($AB$13=1,Y53=1),X53&amp;REPT("-",50),"")))</f>
        <v/>
      </c>
      <c r="C53" s="58" t="str">
        <f aca="false">IF(B53="","",IF(MainData!AX47="","",IF($AB$17,$D$5-MainData!AX47-$AB$18,$D$5-MainData!AX47)))</f>
        <v/>
      </c>
      <c r="D53" s="59" t="str">
        <f aca="false">IF(C53&lt;&gt;"",MainData!H47,"")</f>
        <v/>
      </c>
      <c r="E53" s="15"/>
      <c r="F53" s="15"/>
      <c r="G53" s="15"/>
      <c r="H53" s="57" t="str">
        <f aca="false">IF(Z53="","",IF($AB$13=2,Z53&amp;REPT("-",50),IF(AND($AB$13=1,AA53=1),Z53&amp;REPT("-",50),"")))</f>
        <v/>
      </c>
      <c r="I53" s="58" t="str">
        <f aca="false">IF(H53="","",IF(MainData!DA47="","",IF($AB$17,$D$5+MainData!DA47+$AB$18,$D$5+MainData!DA47)))</f>
        <v/>
      </c>
      <c r="J53" s="59" t="str">
        <f aca="false">IF(I53&lt;&gt;"",MainData!BK47,"")</f>
        <v/>
      </c>
      <c r="K53" s="19"/>
      <c r="N53" s="73"/>
      <c r="V53" s="2" t="n">
        <f aca="false">IF($AD$13="Show All",1,IF(LEFT(MainData!K47,2)=LEFT(MainPage!$AD$13,2),1,0))</f>
        <v>0</v>
      </c>
      <c r="W53" s="2" t="n">
        <f aca="false">IF($AD$13="Show All",1,IF(LEFT(MainData!BN47,2)=LEFT(MainPage!$AD$13,2),1,0))</f>
        <v>0</v>
      </c>
      <c r="X53" s="62" t="str">
        <f aca="false">IF(Stop_Date_Value,IF(MainData!AX47&lt;&gt;"",IF(MainData!G47="NO",MainData!D47,MainData!E47),""),"")</f>
        <v/>
      </c>
      <c r="Y53" s="62" t="n">
        <f aca="false">IF($AB$15,1,IF(OR(X53=$AD$8,X53=$AD$9,X53=$AD$10,X53=$AD$11),1,0))*V53</f>
        <v>0</v>
      </c>
      <c r="Z53" s="62" t="str">
        <f aca="false">IF(Stop_Date_Value,IF(MainData!DA47&lt;&gt;"",IF(MainData!BJ47="NO",MainData!BH47,MainData!BG47),""),"")</f>
        <v/>
      </c>
      <c r="AA53" s="62" t="n">
        <f aca="false">IF($AB$15,1,IF(OR(Z53=$AD$8,Z53=$AD$9,Z53=$AD$10,Z53=$AD$11),1,0))*W53</f>
        <v>0</v>
      </c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2" t="str">
        <f aca="false">IF(AN53="NO","Sell",IF(AN53="Yes","Buy",""))</f>
        <v/>
      </c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2" t="str">
        <f aca="false">IF(CD53="NO","Buy",IF(CD53="Yes","Sell",""))</f>
        <v/>
      </c>
    </row>
    <row r="54" customFormat="false" ht="14.65" hidden="false" customHeight="false" outlineLevel="0" collapsed="false">
      <c r="A54" s="8"/>
      <c r="B54" s="57" t="str">
        <f aca="false">IF(X54="","",IF($AB$13=2,X54&amp;REPT("-",50),IF(AND($AB$13=1,Y54=1),X54&amp;REPT("-",50),"")))</f>
        <v/>
      </c>
      <c r="C54" s="58" t="str">
        <f aca="false">IF(B54="","",IF(MainData!AX48="","",IF($AB$17,$D$5-MainData!AX48-$AB$18,$D$5-MainData!AX48)))</f>
        <v/>
      </c>
      <c r="D54" s="59" t="str">
        <f aca="false">IF(C54&lt;&gt;"",MainData!H48,"")</f>
        <v/>
      </c>
      <c r="E54" s="15"/>
      <c r="F54" s="15"/>
      <c r="G54" s="15"/>
      <c r="H54" s="57" t="str">
        <f aca="false">IF(Z54="","",IF($AB$13=2,Z54&amp;REPT("-",50),IF(AND($AB$13=1,AA54=1),Z54&amp;REPT("-",50),"")))</f>
        <v/>
      </c>
      <c r="I54" s="58" t="str">
        <f aca="false">IF(H54="","",IF(MainData!DA48="","",IF($AB$17,$D$5+MainData!DA48+$AB$18,$D$5+MainData!DA48)))</f>
        <v/>
      </c>
      <c r="J54" s="59" t="str">
        <f aca="false">IF(I54&lt;&gt;"",MainData!BK48,"")</f>
        <v/>
      </c>
      <c r="K54" s="19"/>
      <c r="N54" s="73"/>
      <c r="V54" s="2" t="n">
        <f aca="false">IF($AD$13="Show All",1,IF(LEFT(MainData!K48,2)=LEFT(MainPage!$AD$13,2),1,0))</f>
        <v>0</v>
      </c>
      <c r="W54" s="2" t="n">
        <f aca="false">IF($AD$13="Show All",1,IF(LEFT(MainData!BN48,2)=LEFT(MainPage!$AD$13,2),1,0))</f>
        <v>0</v>
      </c>
      <c r="X54" s="62" t="str">
        <f aca="false">IF(Stop_Date_Value,IF(MainData!AX48&lt;&gt;"",IF(MainData!G48="NO",MainData!D48,MainData!E48),""),"")</f>
        <v/>
      </c>
      <c r="Y54" s="62" t="n">
        <f aca="false">IF($AB$15,1,IF(OR(X54=$AD$8,X54=$AD$9,X54=$AD$10,X54=$AD$11),1,0))*V54</f>
        <v>0</v>
      </c>
      <c r="Z54" s="62" t="str">
        <f aca="false">IF(Stop_Date_Value,IF(MainData!DA48&lt;&gt;"",IF(MainData!BJ48="NO",MainData!BH48,MainData!BG48),""),"")</f>
        <v/>
      </c>
      <c r="AA54" s="62" t="n">
        <f aca="false">IF($AB$15,1,IF(OR(Z54=$AD$8,Z54=$AD$9,Z54=$AD$10,Z54=$AD$11),1,0))*W54</f>
        <v>0</v>
      </c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2" t="str">
        <f aca="false">IF(AN54="NO","Sell",IF(AN54="Yes","Buy",""))</f>
        <v/>
      </c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2" t="str">
        <f aca="false">IF(CD54="NO","Buy",IF(CD54="Yes","Sell",""))</f>
        <v/>
      </c>
    </row>
    <row r="55" customFormat="false" ht="14.65" hidden="false" customHeight="false" outlineLevel="0" collapsed="false">
      <c r="A55" s="8"/>
      <c r="B55" s="57" t="str">
        <f aca="false">IF(X55="","",IF($AB$13=2,X55&amp;REPT("-",50),IF(AND($AB$13=1,Y55=1),X55&amp;REPT("-",50),"")))</f>
        <v/>
      </c>
      <c r="C55" s="58" t="str">
        <f aca="false">IF(B55="","",IF(MainData!AX49="","",IF($AB$17,$D$5-MainData!AX49-$AB$18,$D$5-MainData!AX49)))</f>
        <v/>
      </c>
      <c r="D55" s="59" t="str">
        <f aca="false">IF(C55&lt;&gt;"",MainData!H49,"")</f>
        <v/>
      </c>
      <c r="E55" s="15"/>
      <c r="F55" s="15"/>
      <c r="G55" s="15"/>
      <c r="H55" s="57" t="str">
        <f aca="false">IF(Z55="","",IF($AB$13=2,Z55&amp;REPT("-",50),IF(AND($AB$13=1,AA55=1),Z55&amp;REPT("-",50),"")))</f>
        <v/>
      </c>
      <c r="I55" s="58" t="str">
        <f aca="false">IF(H55="","",IF(MainData!DA49="","",IF($AB$17,$D$5+MainData!DA49+$AB$18,$D$5+MainData!DA49)))</f>
        <v/>
      </c>
      <c r="J55" s="59" t="str">
        <f aca="false">IF(I55&lt;&gt;"",MainData!BK49,"")</f>
        <v/>
      </c>
      <c r="K55" s="19"/>
      <c r="N55" s="73"/>
      <c r="V55" s="2" t="n">
        <f aca="false">IF($AD$13="Show All",1,IF(LEFT(MainData!K49,2)=LEFT(MainPage!$AD$13,2),1,0))</f>
        <v>0</v>
      </c>
      <c r="W55" s="2" t="n">
        <f aca="false">IF($AD$13="Show All",1,IF(LEFT(MainData!BN49,2)=LEFT(MainPage!$AD$13,2),1,0))</f>
        <v>0</v>
      </c>
      <c r="X55" s="62" t="str">
        <f aca="false">IF(Stop_Date_Value,IF(MainData!AX49&lt;&gt;"",IF(MainData!G49="NO",MainData!D49,MainData!E49),""),"")</f>
        <v/>
      </c>
      <c r="Y55" s="62" t="n">
        <f aca="false">IF($AB$15,1,IF(OR(X55=$AD$8,X55=$AD$9,X55=$AD$10,X55=$AD$11),1,0))*V55</f>
        <v>0</v>
      </c>
      <c r="Z55" s="62" t="str">
        <f aca="false">IF(Stop_Date_Value,IF(MainData!DA49&lt;&gt;"",IF(MainData!BJ49="NO",MainData!BH49,MainData!BG49),""),"")</f>
        <v/>
      </c>
      <c r="AA55" s="62" t="n">
        <f aca="false">IF($AB$15,1,IF(OR(Z55=$AD$8,Z55=$AD$9,Z55=$AD$10,Z55=$AD$11),1,0))*W55</f>
        <v>0</v>
      </c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2" t="str">
        <f aca="false">IF(AN55="NO","Sell",IF(AN55="Yes","Buy",""))</f>
        <v/>
      </c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2" t="str">
        <f aca="false">IF(CD55="NO","Buy",IF(CD55="Yes","Sell",""))</f>
        <v/>
      </c>
    </row>
    <row r="56" customFormat="false" ht="14.65" hidden="false" customHeight="false" outlineLevel="0" collapsed="false">
      <c r="A56" s="8"/>
      <c r="B56" s="57" t="str">
        <f aca="false">IF(X56="","",IF($AB$13=2,X56&amp;REPT("-",50),IF(AND($AB$13=1,Y56=1),X56&amp;REPT("-",50),"")))</f>
        <v/>
      </c>
      <c r="C56" s="58" t="str">
        <f aca="false">IF(B56="","",IF(MainData!AX50="","",IF($AB$17,$D$5-MainData!AX50-$AB$18,$D$5-MainData!AX50)))</f>
        <v/>
      </c>
      <c r="D56" s="59" t="str">
        <f aca="false">IF(C56&lt;&gt;"",MainData!H50,"")</f>
        <v/>
      </c>
      <c r="E56" s="15"/>
      <c r="F56" s="15"/>
      <c r="G56" s="15"/>
      <c r="H56" s="57" t="str">
        <f aca="false">IF(Z56="","",IF($AB$13=2,Z56&amp;REPT("-",50),IF(AND($AB$13=1,AA56=1),Z56&amp;REPT("-",50),"")))</f>
        <v/>
      </c>
      <c r="I56" s="58" t="str">
        <f aca="false">IF(H56="","",IF(MainData!DA50="","",IF($AB$17,$D$5+MainData!DA50+$AB$18,$D$5+MainData!DA50)))</f>
        <v/>
      </c>
      <c r="J56" s="59" t="str">
        <f aca="false">IF(I56&lt;&gt;"",MainData!BK50,"")</f>
        <v/>
      </c>
      <c r="K56" s="19"/>
      <c r="N56" s="73"/>
      <c r="V56" s="2" t="n">
        <f aca="false">IF($AD$13="Show All",1,IF(LEFT(MainData!K50,2)=LEFT(MainPage!$AD$13,2),1,0))</f>
        <v>0</v>
      </c>
      <c r="W56" s="2" t="n">
        <f aca="false">IF($AD$13="Show All",1,IF(LEFT(MainData!BN50,2)=LEFT(MainPage!$AD$13,2),1,0))</f>
        <v>0</v>
      </c>
      <c r="X56" s="62" t="str">
        <f aca="false">IF(Stop_Date_Value,IF(MainData!AX50&lt;&gt;"",IF(MainData!G50="NO",MainData!D50,MainData!E50),""),"")</f>
        <v/>
      </c>
      <c r="Y56" s="62" t="n">
        <f aca="false">IF($AB$15,1,IF(OR(X56=$AD$8,X56=$AD$9,X56=$AD$10,X56=$AD$11),1,0))*V56</f>
        <v>0</v>
      </c>
      <c r="Z56" s="62" t="str">
        <f aca="false">IF(Stop_Date_Value,IF(MainData!DA50&lt;&gt;"",IF(MainData!BJ50="NO",MainData!BH50,MainData!BG50),""),"")</f>
        <v/>
      </c>
      <c r="AA56" s="62" t="n">
        <f aca="false">IF($AB$15,1,IF(OR(Z56=$AD$8,Z56=$AD$9,Z56=$AD$10,Z56=$AD$11),1,0))*W56</f>
        <v>0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2" t="str">
        <f aca="false">IF(AN56="NO","Sell",IF(AN56="Yes","Buy",""))</f>
        <v/>
      </c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2" t="str">
        <f aca="false">IF(CD56="NO","Buy",IF(CD56="Yes","Sell",""))</f>
        <v/>
      </c>
    </row>
    <row r="57" customFormat="false" ht="14.65" hidden="false" customHeight="false" outlineLevel="0" collapsed="false">
      <c r="A57" s="8"/>
      <c r="B57" s="57" t="str">
        <f aca="false">IF(X57="","",IF($AB$13=2,X57&amp;REPT("-",50),IF(AND($AB$13=1,Y57=1),X57&amp;REPT("-",50),"")))</f>
        <v/>
      </c>
      <c r="C57" s="58" t="str">
        <f aca="false">IF(B57="","",IF(MainData!AX51="","",IF($AB$17,$D$5-MainData!AX51-$AB$18,$D$5-MainData!AX51)))</f>
        <v/>
      </c>
      <c r="D57" s="59" t="str">
        <f aca="false">IF(C57&lt;&gt;"",MainData!H51,"")</f>
        <v/>
      </c>
      <c r="E57" s="15"/>
      <c r="F57" s="15"/>
      <c r="G57" s="15"/>
      <c r="H57" s="57" t="str">
        <f aca="false">IF(Z57="","",IF($AB$13=2,Z57&amp;REPT("-",50),IF(AND($AB$13=1,AA57=1),Z57&amp;REPT("-",50),"")))</f>
        <v/>
      </c>
      <c r="I57" s="58" t="str">
        <f aca="false">IF(H57="","",IF(MainData!DA51="","",IF($AB$17,$D$5+MainData!DA51+$AB$18,$D$5+MainData!DA51)))</f>
        <v/>
      </c>
      <c r="J57" s="59" t="str">
        <f aca="false">IF(I57&lt;&gt;"",MainData!BK51,"")</f>
        <v/>
      </c>
      <c r="K57" s="19"/>
      <c r="N57" s="73"/>
      <c r="V57" s="2" t="n">
        <f aca="false">IF($AD$13="Show All",1,IF(LEFT(MainData!K51,2)=LEFT(MainPage!$AD$13,2),1,0))</f>
        <v>0</v>
      </c>
      <c r="W57" s="2" t="n">
        <f aca="false">IF($AD$13="Show All",1,IF(LEFT(MainData!BN51,2)=LEFT(MainPage!$AD$13,2),1,0))</f>
        <v>0</v>
      </c>
      <c r="X57" s="62" t="str">
        <f aca="false">IF(Stop_Date_Value,IF(MainData!AX51&lt;&gt;"",IF(MainData!G51="NO",MainData!D51,MainData!E51),""),"")</f>
        <v/>
      </c>
      <c r="Y57" s="62" t="n">
        <f aca="false">IF($AB$15,1,IF(OR(X57=$AD$8,X57=$AD$9,X57=$AD$10,X57=$AD$11),1,0))*V57</f>
        <v>0</v>
      </c>
      <c r="Z57" s="62" t="str">
        <f aca="false">IF(Stop_Date_Value,IF(MainData!DA51&lt;&gt;"",IF(MainData!BJ51="NO",MainData!BH51,MainData!BG51),""),"")</f>
        <v/>
      </c>
      <c r="AA57" s="62" t="n">
        <f aca="false">IF($AB$15,1,IF(OR(Z57=$AD$8,Z57=$AD$9,Z57=$AD$10,Z57=$AD$11),1,0))*W57</f>
        <v>0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2" t="str">
        <f aca="false">IF(AN57="NO","Sell",IF(AN57="Yes","Buy",""))</f>
        <v/>
      </c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2" t="str">
        <f aca="false">IF(CD57="NO","Buy",IF(CD57="Yes","Sell",""))</f>
        <v/>
      </c>
    </row>
    <row r="58" customFormat="false" ht="14.65" hidden="false" customHeight="false" outlineLevel="0" collapsed="false">
      <c r="A58" s="8"/>
      <c r="B58" s="57" t="str">
        <f aca="false">IF(X58="","",IF($AB$13=2,X58&amp;REPT("-",50),IF(AND($AB$13=1,Y58=1),X58&amp;REPT("-",50),"")))</f>
        <v/>
      </c>
      <c r="C58" s="58" t="str">
        <f aca="false">IF(B58="","",IF(MainData!AX52="","",IF($AB$17,$D$5-MainData!AX52-$AB$18,$D$5-MainData!AX52)))</f>
        <v/>
      </c>
      <c r="D58" s="59" t="str">
        <f aca="false">IF(C58&lt;&gt;"",MainData!H52,"")</f>
        <v/>
      </c>
      <c r="E58" s="15"/>
      <c r="F58" s="15"/>
      <c r="G58" s="15"/>
      <c r="H58" s="57" t="str">
        <f aca="false">IF(Z58="","",IF($AB$13=2,Z58&amp;REPT("-",50),IF(AND($AB$13=1,AA58=1),Z58&amp;REPT("-",50),"")))</f>
        <v/>
      </c>
      <c r="I58" s="58" t="str">
        <f aca="false">IF(H58="","",IF(MainData!DA52="","",IF($AB$17,$D$5+MainData!DA52+$AB$18,$D$5+MainData!DA52)))</f>
        <v/>
      </c>
      <c r="J58" s="59" t="str">
        <f aca="false">IF(I58&lt;&gt;"",MainData!BK52,"")</f>
        <v/>
      </c>
      <c r="K58" s="19"/>
      <c r="N58" s="73"/>
      <c r="V58" s="2" t="n">
        <f aca="false">IF($AD$13="Show All",1,IF(LEFT(MainData!K52,2)=LEFT(MainPage!$AD$13,2),1,0))</f>
        <v>0</v>
      </c>
      <c r="W58" s="2" t="n">
        <f aca="false">IF($AD$13="Show All",1,IF(LEFT(MainData!BN52,2)=LEFT(MainPage!$AD$13,2),1,0))</f>
        <v>0</v>
      </c>
      <c r="X58" s="62" t="str">
        <f aca="false">IF(Stop_Date_Value,IF(MainData!AX52&lt;&gt;"",IF(MainData!G52="NO",MainData!D52,MainData!E52),""),"")</f>
        <v/>
      </c>
      <c r="Y58" s="62" t="n">
        <f aca="false">IF($AB$15,1,IF(OR(X58=$AD$8,X58=$AD$9,X58=$AD$10,X58=$AD$11),1,0))*V58</f>
        <v>0</v>
      </c>
      <c r="Z58" s="62" t="str">
        <f aca="false">IF(Stop_Date_Value,IF(MainData!DA52&lt;&gt;"",IF(MainData!BJ52="NO",MainData!BH52,MainData!BG52),""),"")</f>
        <v/>
      </c>
      <c r="AA58" s="62" t="n">
        <f aca="false">IF($AB$15,1,IF(OR(Z58=$AD$8,Z58=$AD$9,Z58=$AD$10,Z58=$AD$11),1,0))*W58</f>
        <v>0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2" t="str">
        <f aca="false">IF(AN58="NO","Sell",IF(AN58="Yes","Buy",""))</f>
        <v/>
      </c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2" t="str">
        <f aca="false">IF(CD58="NO","Buy",IF(CD58="Yes","Sell",""))</f>
        <v/>
      </c>
    </row>
    <row r="59" customFormat="false" ht="14.65" hidden="false" customHeight="false" outlineLevel="0" collapsed="false">
      <c r="A59" s="8"/>
      <c r="B59" s="57" t="str">
        <f aca="false">IF(X59="","",IF($AB$13=2,X59&amp;REPT("-",50),IF(AND($AB$13=1,Y59=1),X59&amp;REPT("-",50),"")))</f>
        <v/>
      </c>
      <c r="C59" s="58" t="str">
        <f aca="false">IF(B59="","",IF(MainData!AX53="","",IF($AB$17,$D$5-MainData!AX53-$AB$18,$D$5-MainData!AX53)))</f>
        <v/>
      </c>
      <c r="D59" s="59" t="str">
        <f aca="false">IF(C59&lt;&gt;"",MainData!H53,"")</f>
        <v/>
      </c>
      <c r="E59" s="15"/>
      <c r="F59" s="15"/>
      <c r="G59" s="15"/>
      <c r="H59" s="57" t="str">
        <f aca="false">IF(Z59="","",IF($AB$13=2,Z59&amp;REPT("-",50),IF(AND($AB$13=1,AA59=1),Z59&amp;REPT("-",50),"")))</f>
        <v/>
      </c>
      <c r="I59" s="58" t="str">
        <f aca="false">IF(H59="","",IF(MainData!DA53="","",IF($AB$17,$D$5+MainData!DA53+$AB$18,$D$5+MainData!DA53)))</f>
        <v/>
      </c>
      <c r="J59" s="59" t="str">
        <f aca="false">IF(I59&lt;&gt;"",MainData!BK53,"")</f>
        <v/>
      </c>
      <c r="K59" s="19"/>
      <c r="N59" s="73"/>
      <c r="V59" s="2" t="n">
        <f aca="false">IF($AD$13="Show All",1,IF(LEFT(MainData!K53,2)=LEFT(MainPage!$AD$13,2),1,0))</f>
        <v>0</v>
      </c>
      <c r="W59" s="2" t="n">
        <f aca="false">IF($AD$13="Show All",1,IF(LEFT(MainData!BN53,2)=LEFT(MainPage!$AD$13,2),1,0))</f>
        <v>0</v>
      </c>
      <c r="X59" s="62" t="str">
        <f aca="false">IF(Stop_Date_Value,IF(MainData!AX53&lt;&gt;"",IF(MainData!G53="NO",MainData!D53,MainData!E53),""),"")</f>
        <v/>
      </c>
      <c r="Y59" s="62" t="n">
        <f aca="false">IF($AB$15,1,IF(OR(X59=$AD$8,X59=$AD$9,X59=$AD$10,X59=$AD$11),1,0))*V59</f>
        <v>0</v>
      </c>
      <c r="Z59" s="62" t="str">
        <f aca="false">IF(Stop_Date_Value,IF(MainData!DA53&lt;&gt;"",IF(MainData!BJ53="NO",MainData!BH53,MainData!BG53),""),"")</f>
        <v/>
      </c>
      <c r="AA59" s="62" t="n">
        <f aca="false">IF($AB$15,1,IF(OR(Z59=$AD$8,Z59=$AD$9,Z59=$AD$10,Z59=$AD$11),1,0))*W59</f>
        <v>0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2" t="str">
        <f aca="false">IF(AN59="NO","Sell",IF(AN59="Yes","Buy",""))</f>
        <v/>
      </c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2" t="str">
        <f aca="false">IF(CD59="NO","Buy",IF(CD59="Yes","Sell",""))</f>
        <v/>
      </c>
    </row>
    <row r="60" customFormat="false" ht="14.65" hidden="false" customHeight="false" outlineLevel="0" collapsed="false">
      <c r="A60" s="8"/>
      <c r="B60" s="57" t="str">
        <f aca="false">IF(X60="","",IF($AB$13=2,X60&amp;REPT("-",50),IF(AND($AB$13=1,Y60=1),X60&amp;REPT("-",50),"")))</f>
        <v/>
      </c>
      <c r="C60" s="58" t="str">
        <f aca="false">IF(B60="","",IF(MainData!AX54="","",IF($AB$17,$D$5-MainData!AX54-$AB$18,$D$5-MainData!AX54)))</f>
        <v/>
      </c>
      <c r="D60" s="59" t="str">
        <f aca="false">IF(C60&lt;&gt;"",MainData!H54,"")</f>
        <v/>
      </c>
      <c r="E60" s="15"/>
      <c r="F60" s="15"/>
      <c r="G60" s="15"/>
      <c r="H60" s="57" t="str">
        <f aca="false">IF(Z60="","",IF($AB$13=2,Z60&amp;REPT("-",50),IF(AND($AB$13=1,AA60=1),Z60&amp;REPT("-",50),"")))</f>
        <v/>
      </c>
      <c r="I60" s="58" t="str">
        <f aca="false">IF(H60="","",IF(MainData!DA54="","",IF($AB$17,$D$5+MainData!DA54+$AB$18,$D$5+MainData!DA54)))</f>
        <v/>
      </c>
      <c r="J60" s="59" t="str">
        <f aca="false">IF(I60&lt;&gt;"",MainData!BK54,"")</f>
        <v/>
      </c>
      <c r="K60" s="19"/>
      <c r="N60" s="73"/>
      <c r="V60" s="2" t="n">
        <f aca="false">IF($AD$13="Show All",1,IF(LEFT(MainData!K54,2)=LEFT(MainPage!$AD$13,2),1,0))</f>
        <v>0</v>
      </c>
      <c r="W60" s="2" t="n">
        <f aca="false">IF($AD$13="Show All",1,IF(LEFT(MainData!BN54,2)=LEFT(MainPage!$AD$13,2),1,0))</f>
        <v>0</v>
      </c>
      <c r="X60" s="62" t="str">
        <f aca="false">IF(Stop_Date_Value,IF(MainData!AX54&lt;&gt;"",IF(MainData!G54="NO",MainData!D54,MainData!E54),""),"")</f>
        <v/>
      </c>
      <c r="Y60" s="62" t="n">
        <f aca="false">IF($AB$15,1,IF(OR(X60=$AD$8,X60=$AD$9,X60=$AD$10,X60=$AD$11),1,0))*V60</f>
        <v>0</v>
      </c>
      <c r="Z60" s="62" t="str">
        <f aca="false">IF(Stop_Date_Value,IF(MainData!DA54&lt;&gt;"",IF(MainData!BJ54="NO",MainData!BH54,MainData!BG54),""),"")</f>
        <v/>
      </c>
      <c r="AA60" s="62" t="n">
        <f aca="false">IF($AB$15,1,IF(OR(Z60=$AD$8,Z60=$AD$9,Z60=$AD$10,Z60=$AD$11),1,0))*W60</f>
        <v>0</v>
      </c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2" t="str">
        <f aca="false">IF(AN60="NO","Sell",IF(AN60="Yes","Buy",""))</f>
        <v/>
      </c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2" t="str">
        <f aca="false">IF(CD60="NO","Buy",IF(CD60="Yes","Sell",""))</f>
        <v/>
      </c>
    </row>
    <row r="61" customFormat="false" ht="14.65" hidden="false" customHeight="false" outlineLevel="0" collapsed="false">
      <c r="A61" s="8"/>
      <c r="B61" s="57" t="str">
        <f aca="false">IF(X61="","",IF($AB$13=2,X61&amp;REPT("-",50),IF(AND($AB$13=1,Y61=1),X61&amp;REPT("-",50),"")))</f>
        <v/>
      </c>
      <c r="C61" s="58" t="str">
        <f aca="false">IF(B61="","",IF(MainData!AX55="","",IF($AB$17,$D$5-MainData!AX55-$AB$18,$D$5-MainData!AX55)))</f>
        <v/>
      </c>
      <c r="D61" s="59" t="str">
        <f aca="false">IF(C61&lt;&gt;"",MainData!H55,"")</f>
        <v/>
      </c>
      <c r="E61" s="15"/>
      <c r="F61" s="15"/>
      <c r="G61" s="15"/>
      <c r="H61" s="57" t="str">
        <f aca="false">IF(Z61="","",IF($AB$13=2,Z61&amp;REPT("-",50),IF(AND($AB$13=1,AA61=1),Z61&amp;REPT("-",50),"")))</f>
        <v/>
      </c>
      <c r="I61" s="58" t="str">
        <f aca="false">IF(H61="","",IF(MainData!DA55="","",IF($AB$17,$D$5+MainData!DA55+$AB$18,$D$5+MainData!DA55)))</f>
        <v/>
      </c>
      <c r="J61" s="59" t="str">
        <f aca="false">IF(I61&lt;&gt;"",MainData!BK55,"")</f>
        <v/>
      </c>
      <c r="K61" s="19"/>
      <c r="N61" s="73"/>
      <c r="V61" s="2" t="n">
        <f aca="false">IF($AD$13="Show All",1,IF(LEFT(MainData!K55,2)=LEFT(MainPage!$AD$13,2),1,0))</f>
        <v>0</v>
      </c>
      <c r="W61" s="2" t="n">
        <f aca="false">IF($AD$13="Show All",1,IF(LEFT(MainData!BN55,2)=LEFT(MainPage!$AD$13,2),1,0))</f>
        <v>0</v>
      </c>
      <c r="X61" s="62" t="str">
        <f aca="false">IF(Stop_Date_Value,IF(MainData!AX55&lt;&gt;"",IF(MainData!G55="NO",MainData!D55,MainData!E55),""),"")</f>
        <v/>
      </c>
      <c r="Y61" s="62" t="n">
        <f aca="false">IF($AB$15,1,IF(OR(X61=$AD$8,X61=$AD$9,X61=$AD$10,X61=$AD$11),1,0))*V61</f>
        <v>0</v>
      </c>
      <c r="Z61" s="62" t="str">
        <f aca="false">IF(Stop_Date_Value,IF(MainData!DA55&lt;&gt;"",IF(MainData!BJ55="NO",MainData!BH55,MainData!BG55),""),"")</f>
        <v/>
      </c>
      <c r="AA61" s="62" t="n">
        <f aca="false">IF($AB$15,1,IF(OR(Z61=$AD$8,Z61=$AD$9,Z61=$AD$10,Z61=$AD$11),1,0))*W61</f>
        <v>0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2" t="str">
        <f aca="false">IF(AN61="NO","Sell",IF(AN61="Yes","Buy",""))</f>
        <v/>
      </c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2" t="str">
        <f aca="false">IF(CD61="NO","Buy",IF(CD61="Yes","Sell",""))</f>
        <v/>
      </c>
    </row>
    <row r="62" customFormat="false" ht="14.65" hidden="false" customHeight="false" outlineLevel="0" collapsed="false">
      <c r="A62" s="8"/>
      <c r="B62" s="57" t="str">
        <f aca="false">IF(X62="","",IF($AB$13=2,X62&amp;REPT("-",50),IF(AND($AB$13=1,Y62=1),X62&amp;REPT("-",50),"")))</f>
        <v/>
      </c>
      <c r="C62" s="58" t="str">
        <f aca="false">IF(B62="","",IF(MainData!AX56="","",IF($AB$17,$D$5-MainData!AX56-$AB$18,$D$5-MainData!AX56)))</f>
        <v/>
      </c>
      <c r="D62" s="59" t="str">
        <f aca="false">IF(C62&lt;&gt;"",MainData!H56,"")</f>
        <v/>
      </c>
      <c r="E62" s="15"/>
      <c r="F62" s="15"/>
      <c r="G62" s="15"/>
      <c r="H62" s="57" t="str">
        <f aca="false">IF(Z62="","",IF($AB$13=2,Z62&amp;REPT("-",50),IF(AND($AB$13=1,AA62=1),Z62&amp;REPT("-",50),"")))</f>
        <v/>
      </c>
      <c r="I62" s="58" t="str">
        <f aca="false">IF(H62="","",IF(MainData!DA56="","",IF($AB$17,$D$5+MainData!DA56+$AB$18,$D$5+MainData!DA56)))</f>
        <v/>
      </c>
      <c r="J62" s="59" t="str">
        <f aca="false">IF(I62&lt;&gt;"",MainData!BK56,"")</f>
        <v/>
      </c>
      <c r="K62" s="19"/>
      <c r="N62" s="73"/>
      <c r="V62" s="2" t="n">
        <f aca="false">IF($AD$13="Show All",1,IF(LEFT(MainData!K56,2)=LEFT(MainPage!$AD$13,2),1,0))</f>
        <v>0</v>
      </c>
      <c r="W62" s="2" t="n">
        <f aca="false">IF($AD$13="Show All",1,IF(LEFT(MainData!BN56,2)=LEFT(MainPage!$AD$13,2),1,0))</f>
        <v>0</v>
      </c>
      <c r="X62" s="62" t="str">
        <f aca="false">IF(Stop_Date_Value,IF(MainData!AX56&lt;&gt;"",IF(MainData!G56="NO",MainData!D56,MainData!E56),""),"")</f>
        <v/>
      </c>
      <c r="Y62" s="62" t="n">
        <f aca="false">IF($AB$15,1,IF(OR(X62=$AD$8,X62=$AD$9,X62=$AD$10,X62=$AD$11),1,0))*V62</f>
        <v>0</v>
      </c>
      <c r="Z62" s="62" t="str">
        <f aca="false">IF(Stop_Date_Value,IF(MainData!DA56&lt;&gt;"",IF(MainData!BJ56="NO",MainData!BH56,MainData!BG56),""),"")</f>
        <v/>
      </c>
      <c r="AA62" s="62" t="n">
        <f aca="false">IF($AB$15,1,IF(OR(Z62=$AD$8,Z62=$AD$9,Z62=$AD$10,Z62=$AD$11),1,0))*W62</f>
        <v>0</v>
      </c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2" t="str">
        <f aca="false">IF(AN62="NO","Sell",IF(AN62="Yes","Buy",""))</f>
        <v/>
      </c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2" t="str">
        <f aca="false">IF(CD62="NO","Buy",IF(CD62="Yes","Sell",""))</f>
        <v/>
      </c>
    </row>
    <row r="63" customFormat="false" ht="14.65" hidden="false" customHeight="false" outlineLevel="0" collapsed="false">
      <c r="A63" s="8"/>
      <c r="B63" s="57" t="str">
        <f aca="false">IF(X63="","",IF($AB$13=2,X63&amp;REPT("-",50),IF(AND($AB$13=1,Y63=1),X63&amp;REPT("-",50),"")))</f>
        <v/>
      </c>
      <c r="C63" s="58" t="str">
        <f aca="false">IF(B63="","",IF(MainData!AX57="","",IF($AB$17,$D$5-MainData!AX57-$AB$18,$D$5-MainData!AX57)))</f>
        <v/>
      </c>
      <c r="D63" s="59" t="str">
        <f aca="false">IF(C63&lt;&gt;"",MainData!H57,"")</f>
        <v/>
      </c>
      <c r="E63" s="15"/>
      <c r="F63" s="15"/>
      <c r="G63" s="15"/>
      <c r="H63" s="57" t="str">
        <f aca="false">IF(Z63="","",IF($AB$13=2,Z63&amp;REPT("-",50),IF(AND($AB$13=1,AA63=1),Z63&amp;REPT("-",50),"")))</f>
        <v/>
      </c>
      <c r="I63" s="58" t="str">
        <f aca="false">IF(H63="","",IF(MainData!DA57="","",IF($AB$17,$D$5+MainData!DA57+$AB$18,$D$5+MainData!DA57)))</f>
        <v/>
      </c>
      <c r="J63" s="59" t="str">
        <f aca="false">IF(I63&lt;&gt;"",MainData!BK57,"")</f>
        <v/>
      </c>
      <c r="K63" s="19"/>
      <c r="N63" s="73"/>
      <c r="V63" s="2" t="n">
        <f aca="false">IF($AD$13="Show All",1,IF(LEFT(MainData!K57,2)=LEFT(MainPage!$AD$13,2),1,0))</f>
        <v>0</v>
      </c>
      <c r="W63" s="2" t="n">
        <f aca="false">IF($AD$13="Show All",1,IF(LEFT(MainData!BN57,2)=LEFT(MainPage!$AD$13,2),1,0))</f>
        <v>0</v>
      </c>
      <c r="X63" s="62" t="str">
        <f aca="false">IF(Stop_Date_Value,IF(MainData!AX57&lt;&gt;"",IF(MainData!G57="NO",MainData!D57,MainData!E57),""),"")</f>
        <v/>
      </c>
      <c r="Y63" s="62" t="n">
        <f aca="false">IF($AB$15,1,IF(OR(X63=$AD$8,X63=$AD$9,X63=$AD$10,X63=$AD$11),1,0))*V63</f>
        <v>0</v>
      </c>
      <c r="Z63" s="62" t="str">
        <f aca="false">IF(Stop_Date_Value,IF(MainData!DA57&lt;&gt;"",IF(MainData!BJ57="NO",MainData!BH57,MainData!BG57),""),"")</f>
        <v/>
      </c>
      <c r="AA63" s="62" t="n">
        <f aca="false">IF($AB$15,1,IF(OR(Z63=$AD$8,Z63=$AD$9,Z63=$AD$10,Z63=$AD$11),1,0))*W63</f>
        <v>0</v>
      </c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2" t="str">
        <f aca="false">IF(AN63="NO","Sell",IF(AN63="Yes","Buy",""))</f>
        <v/>
      </c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2" t="str">
        <f aca="false">IF(CD63="NO","Buy",IF(CD63="Yes","Sell",""))</f>
        <v/>
      </c>
    </row>
    <row r="64" customFormat="false" ht="14.65" hidden="false" customHeight="false" outlineLevel="0" collapsed="false">
      <c r="A64" s="8"/>
      <c r="B64" s="57" t="str">
        <f aca="false">IF(X64="","",IF($AB$13=2,X64&amp;REPT("-",50),IF(AND($AB$13=1,Y64=1),X64&amp;REPT("-",50),"")))</f>
        <v/>
      </c>
      <c r="C64" s="58" t="str">
        <f aca="false">IF(B64="","",IF(MainData!AX58="","",IF($AB$17,$D$5-MainData!AX58-$AB$18,$D$5-MainData!AX58)))</f>
        <v/>
      </c>
      <c r="D64" s="59" t="str">
        <f aca="false">IF(C64&lt;&gt;"",MainData!H58,"")</f>
        <v/>
      </c>
      <c r="E64" s="15"/>
      <c r="F64" s="15"/>
      <c r="G64" s="15"/>
      <c r="H64" s="57" t="str">
        <f aca="false">IF(Z64="","",IF($AB$13=2,Z64&amp;REPT("-",50),IF(AND($AB$13=1,AA64=1),Z64&amp;REPT("-",50),"")))</f>
        <v/>
      </c>
      <c r="I64" s="58" t="str">
        <f aca="false">IF(H64="","",IF(MainData!DA58="","",IF($AB$17,$D$5+MainData!DA58+$AB$18,$D$5+MainData!DA58)))</f>
        <v/>
      </c>
      <c r="J64" s="59" t="str">
        <f aca="false">IF(I64&lt;&gt;"",MainData!BK58,"")</f>
        <v/>
      </c>
      <c r="K64" s="19"/>
      <c r="N64" s="73"/>
      <c r="V64" s="2" t="n">
        <f aca="false">IF($AD$13="Show All",1,IF(LEFT(MainData!K58,2)=LEFT(MainPage!$AD$13,2),1,0))</f>
        <v>0</v>
      </c>
      <c r="W64" s="2" t="n">
        <f aca="false">IF($AD$13="Show All",1,IF(LEFT(MainData!BN58,2)=LEFT(MainPage!$AD$13,2),1,0))</f>
        <v>0</v>
      </c>
      <c r="X64" s="62" t="str">
        <f aca="false">IF(Stop_Date_Value,IF(MainData!AX58&lt;&gt;"",IF(MainData!G58="NO",MainData!D58,MainData!E58),""),"")</f>
        <v/>
      </c>
      <c r="Y64" s="62" t="n">
        <f aca="false">IF($AB$15,1,IF(OR(X64=$AD$8,X64=$AD$9,X64=$AD$10,X64=$AD$11),1,0))*V64</f>
        <v>0</v>
      </c>
      <c r="Z64" s="62" t="str">
        <f aca="false">IF(Stop_Date_Value,IF(MainData!DA58&lt;&gt;"",IF(MainData!BJ58="NO",MainData!BH58,MainData!BG58),""),"")</f>
        <v/>
      </c>
      <c r="AA64" s="62" t="n">
        <f aca="false">IF($AB$15,1,IF(OR(Z64=$AD$8,Z64=$AD$9,Z64=$AD$10,Z64=$AD$11),1,0))*W64</f>
        <v>0</v>
      </c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2" t="str">
        <f aca="false">IF(AN64="NO","Sell",IF(AN64="Yes","Buy",""))</f>
        <v/>
      </c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2" t="str">
        <f aca="false">IF(CD64="NO","Buy",IF(CD64="Yes","Sell",""))</f>
        <v/>
      </c>
    </row>
    <row r="65" customFormat="false" ht="14.65" hidden="false" customHeight="false" outlineLevel="0" collapsed="false">
      <c r="A65" s="8"/>
      <c r="B65" s="57" t="str">
        <f aca="false">IF(X65="","",IF($AB$13=2,X65&amp;REPT("-",50),IF(AND($AB$13=1,Y65=1),X65&amp;REPT("-",50),"")))</f>
        <v/>
      </c>
      <c r="C65" s="58" t="str">
        <f aca="false">IF(B65="","",IF(MainData!AX59="","",IF($AB$17,$D$5-MainData!AX59-$AB$18,$D$5-MainData!AX59)))</f>
        <v/>
      </c>
      <c r="D65" s="59" t="str">
        <f aca="false">IF(C65&lt;&gt;"",MainData!H59,"")</f>
        <v/>
      </c>
      <c r="E65" s="15"/>
      <c r="F65" s="15"/>
      <c r="G65" s="15"/>
      <c r="H65" s="57" t="str">
        <f aca="false">IF(Z65="","",IF($AB$13=2,Z65&amp;REPT("-",50),IF(AND($AB$13=1,AA65=1),Z65&amp;REPT("-",50),"")))</f>
        <v/>
      </c>
      <c r="I65" s="58" t="str">
        <f aca="false">IF(H65="","",IF(MainData!DA59="","",IF($AB$17,$D$5+MainData!DA59+$AB$18,$D$5+MainData!DA59)))</f>
        <v/>
      </c>
      <c r="J65" s="59" t="str">
        <f aca="false">IF(I65&lt;&gt;"",MainData!BK59,"")</f>
        <v/>
      </c>
      <c r="K65" s="19"/>
      <c r="N65" s="73"/>
      <c r="V65" s="2" t="n">
        <f aca="false">IF($AD$13="Show All",1,IF(LEFT(MainData!K59,2)=LEFT(MainPage!$AD$13,2),1,0))</f>
        <v>0</v>
      </c>
      <c r="W65" s="2" t="n">
        <f aca="false">IF($AD$13="Show All",1,IF(LEFT(MainData!BN59,2)=LEFT(MainPage!$AD$13,2),1,0))</f>
        <v>0</v>
      </c>
      <c r="X65" s="62" t="str">
        <f aca="false">IF(Stop_Date_Value,IF(MainData!AX59&lt;&gt;"",IF(MainData!G59="NO",MainData!D59,MainData!E59),""),"")</f>
        <v/>
      </c>
      <c r="Y65" s="62" t="n">
        <f aca="false">IF($AB$15,1,IF(OR(X65=$AD$8,X65=$AD$9,X65=$AD$10,X65=$AD$11),1,0))*V65</f>
        <v>0</v>
      </c>
      <c r="Z65" s="62" t="str">
        <f aca="false">IF(Stop_Date_Value,IF(MainData!DA59&lt;&gt;"",IF(MainData!BJ59="NO",MainData!BH59,MainData!BG59),""),"")</f>
        <v/>
      </c>
      <c r="AA65" s="62" t="n">
        <f aca="false">IF($AB$15,1,IF(OR(Z65=$AD$8,Z65=$AD$9,Z65=$AD$10,Z65=$AD$11),1,0))*W65</f>
        <v>0</v>
      </c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2" t="str">
        <f aca="false">IF(AN65="NO","Sell",IF(AN65="Yes","Buy",""))</f>
        <v/>
      </c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2" t="str">
        <f aca="false">IF(CD65="NO","Buy",IF(CD65="Yes","Sell",""))</f>
        <v/>
      </c>
    </row>
    <row r="66" customFormat="false" ht="14.65" hidden="false" customHeight="false" outlineLevel="0" collapsed="false">
      <c r="A66" s="8"/>
      <c r="B66" s="57" t="str">
        <f aca="false">IF(X66="","",IF($AB$13=2,X66&amp;REPT("-",50),IF(AND($AB$13=1,Y66=1),X66&amp;REPT("-",50),"")))</f>
        <v/>
      </c>
      <c r="C66" s="58" t="str">
        <f aca="false">IF(B66="","",IF(MainData!AX60="","",IF($AB$17,$D$5-MainData!AX60-$AB$18,$D$5-MainData!AX60)))</f>
        <v/>
      </c>
      <c r="D66" s="59" t="str">
        <f aca="false">IF(C66&lt;&gt;"",MainData!H60,"")</f>
        <v/>
      </c>
      <c r="E66" s="15"/>
      <c r="F66" s="15"/>
      <c r="G66" s="15"/>
      <c r="H66" s="57" t="str">
        <f aca="false">IF(Z66="","",IF($AB$13=2,Z66&amp;REPT("-",50),IF(AND($AB$13=1,AA66=1),Z66&amp;REPT("-",50),"")))</f>
        <v/>
      </c>
      <c r="I66" s="58" t="str">
        <f aca="false">IF(H66="","",IF(MainData!DA60="","",IF($AB$17,$D$5+MainData!DA60+$AB$18,$D$5+MainData!DA60)))</f>
        <v/>
      </c>
      <c r="J66" s="59" t="str">
        <f aca="false">IF(I66&lt;&gt;"",MainData!BK60,"")</f>
        <v/>
      </c>
      <c r="K66" s="19"/>
      <c r="N66" s="73"/>
      <c r="V66" s="2" t="n">
        <f aca="false">IF($AD$13="Show All",1,IF(LEFT(MainData!K60,2)=LEFT(MainPage!$AD$13,2),1,0))</f>
        <v>0</v>
      </c>
      <c r="W66" s="2" t="n">
        <f aca="false">IF($AD$13="Show All",1,IF(LEFT(MainData!BN60,2)=LEFT(MainPage!$AD$13,2),1,0))</f>
        <v>0</v>
      </c>
      <c r="X66" s="62" t="str">
        <f aca="false">IF(Stop_Date_Value,IF(MainData!AX60&lt;&gt;"",IF(MainData!G60="NO",MainData!D60,MainData!E60),""),"")</f>
        <v/>
      </c>
      <c r="Y66" s="62" t="n">
        <f aca="false">IF($AB$15,1,IF(OR(X66=$AD$8,X66=$AD$9,X66=$AD$10,X66=$AD$11),1,0))*V66</f>
        <v>0</v>
      </c>
      <c r="Z66" s="62" t="str">
        <f aca="false">IF(Stop_Date_Value,IF(MainData!DA60&lt;&gt;"",IF(MainData!BJ60="NO",MainData!BH60,MainData!BG60),""),"")</f>
        <v/>
      </c>
      <c r="AA66" s="62" t="n">
        <f aca="false">IF($AB$15,1,IF(OR(Z66=$AD$8,Z66=$AD$9,Z66=$AD$10,Z66=$AD$11),1,0))*W66</f>
        <v>0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2" t="str">
        <f aca="false">IF(AN66="NO","Sell",IF(AN66="Yes","Buy",""))</f>
        <v/>
      </c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2" t="str">
        <f aca="false">IF(CD66="NO","Buy",IF(CD66="Yes","Sell",""))</f>
        <v/>
      </c>
    </row>
    <row r="67" customFormat="false" ht="14.65" hidden="false" customHeight="false" outlineLevel="0" collapsed="false">
      <c r="A67" s="8"/>
      <c r="B67" s="57" t="str">
        <f aca="false">IF(X67="","",IF($AB$13=2,X67&amp;REPT("-",50),IF(AND($AB$13=1,Y67=1),X67&amp;REPT("-",50),"")))</f>
        <v/>
      </c>
      <c r="C67" s="58" t="str">
        <f aca="false">IF(B67="","",IF(MainData!AX61="","",IF($AB$17,$D$5-MainData!AX61-$AB$18,$D$5-MainData!AX61)))</f>
        <v/>
      </c>
      <c r="D67" s="59" t="str">
        <f aca="false">IF(C67&lt;&gt;"",MainData!H61,"")</f>
        <v/>
      </c>
      <c r="E67" s="15"/>
      <c r="F67" s="15"/>
      <c r="G67" s="15"/>
      <c r="H67" s="57" t="str">
        <f aca="false">IF(Z67="","",IF($AB$13=2,Z67&amp;REPT("-",50),IF(AND($AB$13=1,AA67=1),Z67&amp;REPT("-",50),"")))</f>
        <v/>
      </c>
      <c r="I67" s="58" t="str">
        <f aca="false">IF(H67="","",IF(MainData!DA61="","",IF($AB$17,$D$5+MainData!DA61+$AB$18,$D$5+MainData!DA61)))</f>
        <v/>
      </c>
      <c r="J67" s="59" t="str">
        <f aca="false">IF(I67&lt;&gt;"",MainData!BK61,"")</f>
        <v/>
      </c>
      <c r="K67" s="19"/>
      <c r="N67" s="73"/>
      <c r="V67" s="2" t="n">
        <f aca="false">IF($AD$13="Show All",1,IF(LEFT(MainData!K61,2)=LEFT(MainPage!$AD$13,2),1,0))</f>
        <v>0</v>
      </c>
      <c r="W67" s="2" t="n">
        <f aca="false">IF($AD$13="Show All",1,IF(LEFT(MainData!BN61,2)=LEFT(MainPage!$AD$13,2),1,0))</f>
        <v>0</v>
      </c>
      <c r="X67" s="62" t="str">
        <f aca="false">IF(Stop_Date_Value,IF(MainData!AX61&lt;&gt;"",IF(MainData!G61="NO",MainData!D61,MainData!E61),""),"")</f>
        <v/>
      </c>
      <c r="Y67" s="62" t="n">
        <f aca="false">IF($AB$15,1,IF(OR(X67=$AD$8,X67=$AD$9,X67=$AD$10,X67=$AD$11),1,0))*V67</f>
        <v>0</v>
      </c>
      <c r="Z67" s="62" t="str">
        <f aca="false">IF(Stop_Date_Value,IF(MainData!DA61&lt;&gt;"",IF(MainData!BJ61="NO",MainData!BH61,MainData!BG61),""),"")</f>
        <v/>
      </c>
      <c r="AA67" s="62" t="n">
        <f aca="false">IF($AB$15,1,IF(OR(Z67=$AD$8,Z67=$AD$9,Z67=$AD$10,Z67=$AD$11),1,0))*W67</f>
        <v>0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2" t="str">
        <f aca="false">IF(AN67="NO","Sell",IF(AN67="Yes","Buy",""))</f>
        <v/>
      </c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2" t="str">
        <f aca="false">IF(CD67="NO","Buy",IF(CD67="Yes","Sell",""))</f>
        <v/>
      </c>
    </row>
    <row r="68" customFormat="false" ht="14.65" hidden="false" customHeight="false" outlineLevel="0" collapsed="false">
      <c r="A68" s="8"/>
      <c r="B68" s="57" t="str">
        <f aca="false">IF(X68="","",IF($AB$13=2,X68&amp;REPT("-",50),IF(AND($AB$13=1,Y68=1),X68&amp;REPT("-",50),"")))</f>
        <v/>
      </c>
      <c r="C68" s="58" t="str">
        <f aca="false">IF(B68="","",IF(MainData!AX62="","",IF($AB$17,$D$5-MainData!AX62-$AB$18,$D$5-MainData!AX62)))</f>
        <v/>
      </c>
      <c r="D68" s="59" t="str">
        <f aca="false">IF(C68&lt;&gt;"",MainData!H62,"")</f>
        <v/>
      </c>
      <c r="E68" s="15"/>
      <c r="F68" s="15"/>
      <c r="G68" s="15"/>
      <c r="H68" s="57" t="str">
        <f aca="false">IF(Z68="","",IF($AB$13=2,Z68&amp;REPT("-",50),IF(AND($AB$13=1,AA68=1),Z68&amp;REPT("-",50),"")))</f>
        <v/>
      </c>
      <c r="I68" s="58" t="str">
        <f aca="false">IF(H68="","",IF(MainData!DA62="","",IF($AB$17,$D$5+MainData!DA62+$AB$18,$D$5+MainData!DA62)))</f>
        <v/>
      </c>
      <c r="J68" s="59" t="str">
        <f aca="false">IF(I68&lt;&gt;"",MainData!BK62,"")</f>
        <v/>
      </c>
      <c r="K68" s="19"/>
      <c r="N68" s="73"/>
      <c r="V68" s="2" t="n">
        <f aca="false">IF($AD$13="Show All",1,IF(LEFT(MainData!K62,2)=LEFT(MainPage!$AD$13,2),1,0))</f>
        <v>0</v>
      </c>
      <c r="W68" s="2" t="n">
        <f aca="false">IF($AD$13="Show All",1,IF(LEFT(MainData!BN62,2)=LEFT(MainPage!$AD$13,2),1,0))</f>
        <v>0</v>
      </c>
      <c r="X68" s="62" t="str">
        <f aca="false">IF(Stop_Date_Value,IF(MainData!AX62&lt;&gt;"",IF(MainData!G62="NO",MainData!D62,MainData!E62),""),"")</f>
        <v/>
      </c>
      <c r="Y68" s="62" t="n">
        <f aca="false">IF($AB$15,1,IF(OR(X68=$AD$8,X68=$AD$9,X68=$AD$10,X68=$AD$11),1,0))*V68</f>
        <v>0</v>
      </c>
      <c r="Z68" s="62" t="str">
        <f aca="false">IF(Stop_Date_Value,IF(MainData!DA62&lt;&gt;"",IF(MainData!BJ62="NO",MainData!BH62,MainData!BG62),""),"")</f>
        <v/>
      </c>
      <c r="AA68" s="62" t="n">
        <f aca="false">IF($AB$15,1,IF(OR(Z68=$AD$8,Z68=$AD$9,Z68=$AD$10,Z68=$AD$11),1,0))*W68</f>
        <v>0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2" t="str">
        <f aca="false">IF(AN68="NO","Sell",IF(AN68="Yes","Buy",""))</f>
        <v/>
      </c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2" t="str">
        <f aca="false">IF(CD68="NO","Buy",IF(CD68="Yes","Sell",""))</f>
        <v/>
      </c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</row>
    <row r="69" customFormat="false" ht="14.65" hidden="false" customHeight="false" outlineLevel="0" collapsed="false">
      <c r="A69" s="8"/>
      <c r="B69" s="57" t="str">
        <f aca="false">IF(X69="","",IF($AB$13=2,X69&amp;REPT("-",50),IF(AND($AB$13=1,Y69=1),X69&amp;REPT("-",50),"")))</f>
        <v/>
      </c>
      <c r="C69" s="58" t="str">
        <f aca="false">IF(B69="","",IF(MainData!AX63="","",IF($AB$17,$D$5-MainData!AX63-$AB$18,$D$5-MainData!AX63)))</f>
        <v/>
      </c>
      <c r="D69" s="59" t="str">
        <f aca="false">IF(C69&lt;&gt;"",MainData!H63,"")</f>
        <v/>
      </c>
      <c r="E69" s="15"/>
      <c r="F69" s="15"/>
      <c r="G69" s="15"/>
      <c r="H69" s="57" t="str">
        <f aca="false">IF(Z69="","",IF($AB$13=2,Z69&amp;REPT("-",50),IF(AND($AB$13=1,AA69=1),Z69&amp;REPT("-",50),"")))</f>
        <v/>
      </c>
      <c r="I69" s="58" t="str">
        <f aca="false">IF(H69="","",IF(MainData!DA63="","",IF($AB$17,$D$5+MainData!DA63+$AB$18,$D$5+MainData!DA63)))</f>
        <v/>
      </c>
      <c r="J69" s="59" t="str">
        <f aca="false">IF(I69&lt;&gt;"",MainData!BK63,"")</f>
        <v/>
      </c>
      <c r="K69" s="19"/>
      <c r="N69" s="73"/>
      <c r="V69" s="2" t="n">
        <f aca="false">IF($AD$13="Show All",1,IF(LEFT(MainData!K63,2)=LEFT(MainPage!$AD$13,2),1,0))</f>
        <v>0</v>
      </c>
      <c r="W69" s="2" t="n">
        <f aca="false">IF($AD$13="Show All",1,IF(LEFT(MainData!BN63,2)=LEFT(MainPage!$AD$13,2),1,0))</f>
        <v>0</v>
      </c>
      <c r="X69" s="62" t="str">
        <f aca="false">IF(Stop_Date_Value,IF(MainData!AX63&lt;&gt;"",IF(MainData!G63="NO",MainData!D63,MainData!E63),""),"")</f>
        <v/>
      </c>
      <c r="Y69" s="62" t="n">
        <f aca="false">IF($AB$15,1,IF(OR(X69=$AD$8,X69=$AD$9,X69=$AD$10,X69=$AD$11),1,0))*V69</f>
        <v>0</v>
      </c>
      <c r="Z69" s="62" t="str">
        <f aca="false">IF(Stop_Date_Value,IF(MainData!DA63&lt;&gt;"",IF(MainData!BJ63="NO",MainData!BH63,MainData!BG63),""),"")</f>
        <v/>
      </c>
      <c r="AA69" s="62" t="n">
        <f aca="false">IF($AB$15,1,IF(OR(Z69=$AD$8,Z69=$AD$9,Z69=$AD$10,Z69=$AD$11),1,0))*W69</f>
        <v>0</v>
      </c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2" t="str">
        <f aca="false">IF(AN69="NO","Sell",IF(AN69="Yes","Buy",""))</f>
        <v/>
      </c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2" t="str">
        <f aca="false">IF(CD69="NO","Buy",IF(CD69="Yes","Sell",""))</f>
        <v/>
      </c>
    </row>
    <row r="70" customFormat="false" ht="14.65" hidden="false" customHeight="false" outlineLevel="0" collapsed="false">
      <c r="A70" s="8"/>
      <c r="B70" s="57" t="str">
        <f aca="false">IF(X70="","",IF($AB$13=2,X70&amp;REPT("-",50),IF(AND($AB$13=1,Y70=1),X70&amp;REPT("-",50),"")))</f>
        <v/>
      </c>
      <c r="C70" s="58" t="str">
        <f aca="false">IF(B70="","",IF(MainData!AX64="","",IF($AB$17,$D$5-MainData!AX64-$AB$18,$D$5-MainData!AX64)))</f>
        <v/>
      </c>
      <c r="D70" s="59" t="str">
        <f aca="false">IF(C70&lt;&gt;"",MainData!H64,"")</f>
        <v/>
      </c>
      <c r="E70" s="15"/>
      <c r="F70" s="15"/>
      <c r="G70" s="15"/>
      <c r="H70" s="57" t="str">
        <f aca="false">IF(Z70="","",IF($AB$13=2,Z70&amp;REPT("-",50),IF(AND($AB$13=1,AA70=1),Z70&amp;REPT("-",50),"")))</f>
        <v/>
      </c>
      <c r="I70" s="58" t="str">
        <f aca="false">IF(H70="","",IF(MainData!DA64="","",IF($AB$17,$D$5+MainData!DA64+$AB$18,$D$5+MainData!DA64)))</f>
        <v/>
      </c>
      <c r="J70" s="59" t="str">
        <f aca="false">IF(I70&lt;&gt;"",MainData!BK64,"")</f>
        <v/>
      </c>
      <c r="K70" s="19"/>
      <c r="N70" s="73"/>
      <c r="V70" s="2" t="n">
        <f aca="false">IF($AD$13="Show All",1,IF(LEFT(MainData!K64,2)=LEFT(MainPage!$AD$13,2),1,0))</f>
        <v>0</v>
      </c>
      <c r="W70" s="2" t="n">
        <f aca="false">IF($AD$13="Show All",1,IF(LEFT(MainData!BN64,2)=LEFT(MainPage!$AD$13,2),1,0))</f>
        <v>0</v>
      </c>
      <c r="X70" s="62" t="str">
        <f aca="false">IF(Stop_Date_Value,IF(MainData!AX64&lt;&gt;"",IF(MainData!G64="NO",MainData!D64,MainData!E64),""),"")</f>
        <v/>
      </c>
      <c r="Y70" s="62" t="n">
        <f aca="false">IF($AB$15,1,IF(OR(X70=$AD$8,X70=$AD$9,X70=$AD$10,X70=$AD$11),1,0))*V70</f>
        <v>0</v>
      </c>
      <c r="Z70" s="62" t="str">
        <f aca="false">IF(Stop_Date_Value,IF(MainData!DA64&lt;&gt;"",IF(MainData!BJ64="NO",MainData!BH64,MainData!BG64),""),"")</f>
        <v/>
      </c>
      <c r="AA70" s="62" t="n">
        <f aca="false">IF($AB$15,1,IF(OR(Z70=$AD$8,Z70=$AD$9,Z70=$AD$10,Z70=$AD$11),1,0))*W70</f>
        <v>0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2" t="str">
        <f aca="false">IF(AN70="NO","Sell",IF(AN70="Yes","Buy",""))</f>
        <v/>
      </c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2" t="str">
        <f aca="false">IF(CD70="NO","Buy",IF(CD70="Yes","Sell",""))</f>
        <v/>
      </c>
    </row>
    <row r="71" customFormat="false" ht="14.65" hidden="false" customHeight="false" outlineLevel="0" collapsed="false">
      <c r="A71" s="8"/>
      <c r="B71" s="57" t="str">
        <f aca="false">IF(X71="","",IF($AB$13=2,X71&amp;REPT("-",50),IF(AND($AB$13=1,Y71=1),X71&amp;REPT("-",50),"")))</f>
        <v/>
      </c>
      <c r="C71" s="58" t="str">
        <f aca="false">IF(B71="","",IF(MainData!AX65="","",IF($AB$17,$D$5-MainData!AX65-$AB$18,$D$5-MainData!AX65)))</f>
        <v/>
      </c>
      <c r="D71" s="59" t="str">
        <f aca="false">IF(C71&lt;&gt;"",MainData!H65,"")</f>
        <v/>
      </c>
      <c r="E71" s="15"/>
      <c r="F71" s="15"/>
      <c r="G71" s="15"/>
      <c r="H71" s="57" t="str">
        <f aca="false">IF(Z71="","",IF($AB$13=2,Z71&amp;REPT("-",50),IF(AND($AB$13=1,AA71=1),Z71&amp;REPT("-",50),"")))</f>
        <v/>
      </c>
      <c r="I71" s="58" t="str">
        <f aca="false">IF(H71="","",IF(MainData!DA65="","",IF($AB$17,$D$5+MainData!DA65+$AB$18,$D$5+MainData!DA65)))</f>
        <v/>
      </c>
      <c r="J71" s="59" t="str">
        <f aca="false">IF(I71&lt;&gt;"",MainData!BK65,"")</f>
        <v/>
      </c>
      <c r="K71" s="19"/>
      <c r="N71" s="73"/>
      <c r="V71" s="2" t="n">
        <f aca="false">IF($AD$13="Show All",1,IF(LEFT(MainData!K65,2)=LEFT(MainPage!$AD$13,2),1,0))</f>
        <v>0</v>
      </c>
      <c r="W71" s="2" t="n">
        <f aca="false">IF($AD$13="Show All",1,IF(LEFT(MainData!BN65,2)=LEFT(MainPage!$AD$13,2),1,0))</f>
        <v>0</v>
      </c>
      <c r="X71" s="62" t="str">
        <f aca="false">IF(Stop_Date_Value,IF(MainData!AX65&lt;&gt;"",IF(MainData!G65="NO",MainData!D65,MainData!E65),""),"")</f>
        <v/>
      </c>
      <c r="Y71" s="62" t="n">
        <f aca="false">IF($AB$15,1,IF(OR(X71=$AD$8,X71=$AD$9,X71=$AD$10,X71=$AD$11),1,0))*V71</f>
        <v>0</v>
      </c>
      <c r="Z71" s="62" t="str">
        <f aca="false">IF(Stop_Date_Value,IF(MainData!DA65&lt;&gt;"",IF(MainData!BJ65="NO",MainData!BH65,MainData!BG65),""),"")</f>
        <v/>
      </c>
      <c r="AA71" s="62" t="n">
        <f aca="false">IF($AB$15,1,IF(OR(Z71=$AD$8,Z71=$AD$9,Z71=$AD$10,Z71=$AD$11),1,0))*W71</f>
        <v>0</v>
      </c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2" t="str">
        <f aca="false">IF(AN71="NO","Sell",IF(AN71="Yes","Buy",""))</f>
        <v/>
      </c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2" t="str">
        <f aca="false">IF(CD71="NO","Buy",IF(CD71="Yes","Sell",""))</f>
        <v/>
      </c>
    </row>
    <row r="72" customFormat="false" ht="14.65" hidden="false" customHeight="false" outlineLevel="0" collapsed="false">
      <c r="A72" s="8"/>
      <c r="B72" s="57" t="str">
        <f aca="false">IF(X72="","",IF($AB$13=2,X72&amp;REPT("-",50),IF(AND($AB$13=1,Y72=1),X72&amp;REPT("-",50),"")))</f>
        <v/>
      </c>
      <c r="C72" s="58" t="str">
        <f aca="false">IF(B72="","",IF(MainData!AX66="","",IF($AB$17,$D$5-MainData!AX66-$AB$18,$D$5-MainData!AX66)))</f>
        <v/>
      </c>
      <c r="D72" s="59" t="str">
        <f aca="false">IF(C72&lt;&gt;"",MainData!H66,"")</f>
        <v/>
      </c>
      <c r="E72" s="15"/>
      <c r="F72" s="15"/>
      <c r="G72" s="15"/>
      <c r="H72" s="57" t="str">
        <f aca="false">IF(Z72="","",IF($AB$13=2,Z72&amp;REPT("-",50),IF(AND($AB$13=1,AA72=1),Z72&amp;REPT("-",50),"")))</f>
        <v/>
      </c>
      <c r="I72" s="58" t="str">
        <f aca="false">IF(H72="","",IF(MainData!DA66="","",IF($AB$17,$D$5+MainData!DA66+$AB$18,$D$5+MainData!DA66)))</f>
        <v/>
      </c>
      <c r="J72" s="59" t="str">
        <f aca="false">IF(I72&lt;&gt;"",MainData!BK66,"")</f>
        <v/>
      </c>
      <c r="K72" s="19"/>
      <c r="N72" s="73"/>
      <c r="V72" s="2" t="n">
        <f aca="false">IF($AD$13="Show All",1,IF(LEFT(MainData!K66,2)=LEFT(MainPage!$AD$13,2),1,0))</f>
        <v>0</v>
      </c>
      <c r="W72" s="2" t="n">
        <f aca="false">IF($AD$13="Show All",1,IF(LEFT(MainData!BN66,2)=LEFT(MainPage!$AD$13,2),1,0))</f>
        <v>0</v>
      </c>
      <c r="X72" s="62" t="str">
        <f aca="false">IF(Stop_Date_Value,IF(MainData!AX66&lt;&gt;"",IF(MainData!G66="NO",MainData!D66,MainData!E66),""),"")</f>
        <v/>
      </c>
      <c r="Y72" s="62" t="n">
        <f aca="false">IF($AB$15,1,IF(OR(X72=$AD$8,X72=$AD$9,X72=$AD$10,X72=$AD$11),1,0))*V72</f>
        <v>0</v>
      </c>
      <c r="Z72" s="62" t="str">
        <f aca="false">IF(Stop_Date_Value,IF(MainData!DA66&lt;&gt;"",IF(MainData!BJ66="NO",MainData!BH66,MainData!BG66),""),"")</f>
        <v/>
      </c>
      <c r="AA72" s="62" t="n">
        <f aca="false">IF($AB$15,1,IF(OR(Z72=$AD$8,Z72=$AD$9,Z72=$AD$10,Z72=$AD$11),1,0))*W72</f>
        <v>0</v>
      </c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2" t="str">
        <f aca="false">IF(AN72="NO","Sell",IF(AN72="Yes","Buy",""))</f>
        <v/>
      </c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2" t="str">
        <f aca="false">IF(CD72="NO","Buy",IF(CD72="Yes","Sell",""))</f>
        <v/>
      </c>
    </row>
    <row r="73" customFormat="false" ht="14.65" hidden="false" customHeight="false" outlineLevel="0" collapsed="false">
      <c r="A73" s="8"/>
      <c r="B73" s="57" t="str">
        <f aca="false">IF(X73="","",IF($AB$13=2,X73&amp;REPT("-",50),IF(AND($AB$13=1,Y73=1),X73&amp;REPT("-",50),"")))</f>
        <v/>
      </c>
      <c r="C73" s="58" t="str">
        <f aca="false">IF(B73="","",IF(MainData!AX67="","",IF($AB$17,$D$5-MainData!AX67-$AB$18,$D$5-MainData!AX67)))</f>
        <v/>
      </c>
      <c r="D73" s="59" t="str">
        <f aca="false">IF(C73&lt;&gt;"",MainData!H67,"")</f>
        <v/>
      </c>
      <c r="E73" s="15"/>
      <c r="F73" s="15"/>
      <c r="G73" s="15"/>
      <c r="H73" s="57" t="str">
        <f aca="false">IF(Z73="","",IF($AB$13=2,Z73&amp;REPT("-",50),IF(AND($AB$13=1,AA73=1),Z73&amp;REPT("-",50),"")))</f>
        <v/>
      </c>
      <c r="I73" s="58" t="str">
        <f aca="false">IF(H73="","",IF(MainData!DA67="","",IF($AB$17,$D$5+MainData!DA67+$AB$18,$D$5+MainData!DA67)))</f>
        <v/>
      </c>
      <c r="J73" s="59" t="str">
        <f aca="false">IF(I73&lt;&gt;"",MainData!BK67,"")</f>
        <v/>
      </c>
      <c r="K73" s="19"/>
      <c r="V73" s="2" t="n">
        <f aca="false">IF($AD$13="Show All",1,IF(LEFT(MainData!K67,2)=LEFT(MainPage!$AD$13,2),1,0))</f>
        <v>0</v>
      </c>
      <c r="W73" s="2" t="n">
        <f aca="false">IF($AD$13="Show All",1,IF(LEFT(MainData!BN67,2)=LEFT(MainPage!$AD$13,2),1,0))</f>
        <v>0</v>
      </c>
      <c r="X73" s="62" t="str">
        <f aca="false">IF(Stop_Date_Value,IF(MainData!AX67&lt;&gt;"",IF(MainData!G67="NO",MainData!D67,MainData!E67),""),"")</f>
        <v/>
      </c>
      <c r="Y73" s="62" t="n">
        <f aca="false">IF($AB$15,1,IF(OR(X73=$AD$8,X73=$AD$9,X73=$AD$10,X73=$AD$11),1,0))*V73</f>
        <v>0</v>
      </c>
      <c r="Z73" s="62" t="str">
        <f aca="false">IF(Stop_Date_Value,IF(MainData!DA67&lt;&gt;"",IF(MainData!BJ67="NO",MainData!BH67,MainData!BG67),""),"")</f>
        <v/>
      </c>
      <c r="AA73" s="62" t="n">
        <f aca="false">IF($AB$15,1,IF(OR(Z73=$AD$8,Z73=$AD$9,Z73=$AD$10,Z73=$AD$11),1,0))*W73</f>
        <v>0</v>
      </c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2" t="str">
        <f aca="false">IF(AN73="NO","Sell",IF(AN73="Yes","Buy",""))</f>
        <v/>
      </c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2" t="str">
        <f aca="false">IF(CD73="NO","Buy",IF(CD73="Yes","Sell",""))</f>
        <v/>
      </c>
    </row>
    <row r="74" customFormat="false" ht="14.65" hidden="false" customHeight="false" outlineLevel="0" collapsed="false">
      <c r="A74" s="8"/>
      <c r="B74" s="57" t="str">
        <f aca="false">IF(X74="","",IF($AB$13=2,X74&amp;REPT("-",50),IF(AND($AB$13=1,Y74=1),X74&amp;REPT("-",50),"")))</f>
        <v/>
      </c>
      <c r="C74" s="58" t="str">
        <f aca="false">IF(B74="","",IF(MainData!AX68="","",IF($AB$17,$D$5-MainData!AX68-$AB$18,$D$5-MainData!AX68)))</f>
        <v/>
      </c>
      <c r="D74" s="59" t="str">
        <f aca="false">IF(C74&lt;&gt;"",MainData!H68,"")</f>
        <v/>
      </c>
      <c r="E74" s="15"/>
      <c r="F74" s="15"/>
      <c r="G74" s="15"/>
      <c r="H74" s="57" t="str">
        <f aca="false">IF(Z74="","",IF($AB$13=2,Z74&amp;REPT("-",50),IF(AND($AB$13=1,AA74=1),Z74&amp;REPT("-",50),"")))</f>
        <v/>
      </c>
      <c r="I74" s="58" t="str">
        <f aca="false">IF(H74="","",IF(MainData!DA68="","",IF($AB$17,$D$5+MainData!DA68+$AB$18,$D$5+MainData!DA68)))</f>
        <v/>
      </c>
      <c r="J74" s="59" t="str">
        <f aca="false">IF(I74&lt;&gt;"",MainData!BK68,"")</f>
        <v/>
      </c>
      <c r="K74" s="19"/>
      <c r="V74" s="2" t="n">
        <f aca="false">IF($AD$13="Show All",1,IF(LEFT(MainData!K68,2)=LEFT(MainPage!$AD$13,2),1,0))</f>
        <v>0</v>
      </c>
      <c r="W74" s="2" t="n">
        <f aca="false">IF($AD$13="Show All",1,IF(LEFT(MainData!BN68,2)=LEFT(MainPage!$AD$13,2),1,0))</f>
        <v>0</v>
      </c>
      <c r="X74" s="62" t="str">
        <f aca="false">IF(Stop_Date_Value,IF(MainData!AX68&lt;&gt;"",IF(MainData!G68="NO",MainData!D68,MainData!E68),""),"")</f>
        <v/>
      </c>
      <c r="Y74" s="62" t="n">
        <f aca="false">IF($AB$15,1,IF(OR(X74=$AD$8,X74=$AD$9,X74=$AD$10,X74=$AD$11),1,0))*V74</f>
        <v>0</v>
      </c>
      <c r="Z74" s="62" t="str">
        <f aca="false">IF(Stop_Date_Value,IF(MainData!DA68&lt;&gt;"",IF(MainData!BJ68="NO",MainData!BH68,MainData!BG68),""),"")</f>
        <v/>
      </c>
      <c r="AA74" s="62" t="n">
        <f aca="false">IF($AB$15,1,IF(OR(Z74=$AD$8,Z74=$AD$9,Z74=$AD$10,Z74=$AD$11),1,0))*W74</f>
        <v>0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2" t="str">
        <f aca="false">IF(AN74="NO","Sell",IF(AN74="Yes","Buy",""))</f>
        <v/>
      </c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2" t="str">
        <f aca="false">IF(CD74="NO","Buy",IF(CD74="Yes","Sell",""))</f>
        <v/>
      </c>
    </row>
    <row r="75" customFormat="false" ht="14.65" hidden="false" customHeight="false" outlineLevel="0" collapsed="false">
      <c r="A75" s="8"/>
      <c r="B75" s="57" t="str">
        <f aca="false">IF(X75="","",IF($AB$13=2,X75&amp;REPT("-",50),IF(AND($AB$13=1,Y75=1),X75&amp;REPT("-",50),"")))</f>
        <v/>
      </c>
      <c r="C75" s="58" t="str">
        <f aca="false">IF(B75="","",IF(MainData!AX69="","",IF($AB$17,$D$5-MainData!AX69-$AB$18,$D$5-MainData!AX69)))</f>
        <v/>
      </c>
      <c r="D75" s="59" t="str">
        <f aca="false">IF(C75&lt;&gt;"",MainData!H69,"")</f>
        <v/>
      </c>
      <c r="E75" s="15"/>
      <c r="F75" s="15"/>
      <c r="G75" s="15"/>
      <c r="H75" s="57" t="str">
        <f aca="false">IF(Z75="","",IF($AB$13=2,Z75&amp;REPT("-",50),IF(AND($AB$13=1,AA75=1),Z75&amp;REPT("-",50),"")))</f>
        <v/>
      </c>
      <c r="I75" s="58" t="str">
        <f aca="false">IF(H75="","",IF(MainData!DA69="","",IF($AB$17,$D$5+MainData!DA69+$AB$18,$D$5+MainData!DA69)))</f>
        <v/>
      </c>
      <c r="J75" s="59" t="str">
        <f aca="false">IF(I75&lt;&gt;"",MainData!BK69,"")</f>
        <v/>
      </c>
      <c r="K75" s="19"/>
      <c r="V75" s="2" t="n">
        <f aca="false">IF($AD$13="Show All",1,IF(LEFT(MainData!K69,2)=LEFT(MainPage!$AD$13,2),1,0))</f>
        <v>0</v>
      </c>
      <c r="W75" s="2" t="n">
        <f aca="false">IF($AD$13="Show All",1,IF(LEFT(MainData!BN69,2)=LEFT(MainPage!$AD$13,2),1,0))</f>
        <v>0</v>
      </c>
      <c r="X75" s="62" t="str">
        <f aca="false">IF(Stop_Date_Value,IF(MainData!AX69&lt;&gt;"",IF(MainData!G69="NO",MainData!D69,MainData!E69),""),"")</f>
        <v/>
      </c>
      <c r="Y75" s="62" t="n">
        <f aca="false">IF($AB$15,1,IF(OR(X75=$AD$8,X75=$AD$9,X75=$AD$10,X75=$AD$11),1,0))*V75</f>
        <v>0</v>
      </c>
      <c r="Z75" s="62" t="str">
        <f aca="false">IF(Stop_Date_Value,IF(MainData!DA69&lt;&gt;"",IF(MainData!BJ69="NO",MainData!BH69,MainData!BG69),""),"")</f>
        <v/>
      </c>
      <c r="AA75" s="62" t="n">
        <f aca="false">IF($AB$15,1,IF(OR(Z75=$AD$8,Z75=$AD$9,Z75=$AD$10,Z75=$AD$11),1,0))*W75</f>
        <v>0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2" t="str">
        <f aca="false">IF(AN75="NO","Sell",IF(AN75="Yes","Buy",""))</f>
        <v/>
      </c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2" t="str">
        <f aca="false">IF(CD75="NO","Buy",IF(CD75="Yes","Sell",""))</f>
        <v/>
      </c>
    </row>
    <row r="76" customFormat="false" ht="14.65" hidden="false" customHeight="false" outlineLevel="0" collapsed="false">
      <c r="A76" s="8"/>
      <c r="B76" s="57" t="str">
        <f aca="false">IF(X76="","",IF($AB$13=2,X76&amp;REPT("-",50),IF(AND($AB$13=1,Y76=1),X76&amp;REPT("-",50),"")))</f>
        <v/>
      </c>
      <c r="C76" s="58" t="str">
        <f aca="false">IF(B76="","",IF(MainData!AX70="","",IF($AB$17,$D$5-MainData!AX70-$AB$18,$D$5-MainData!AX70)))</f>
        <v/>
      </c>
      <c r="D76" s="59" t="str">
        <f aca="false">IF(C76&lt;&gt;"",MainData!H70,"")</f>
        <v/>
      </c>
      <c r="E76" s="15"/>
      <c r="F76" s="15"/>
      <c r="G76" s="15"/>
      <c r="H76" s="57" t="str">
        <f aca="false">IF(Z76="","",IF($AB$13=2,Z76&amp;REPT("-",50),IF(AND($AB$13=1,AA76=1),Z76&amp;REPT("-",50),"")))</f>
        <v/>
      </c>
      <c r="I76" s="58" t="str">
        <f aca="false">IF(H76="","",IF(MainData!DA70="","",IF($AB$17,$D$5+MainData!DA70+$AB$18,$D$5+MainData!DA70)))</f>
        <v/>
      </c>
      <c r="J76" s="59" t="str">
        <f aca="false">IF(I76&lt;&gt;"",MainData!BK70,"")</f>
        <v/>
      </c>
      <c r="K76" s="19"/>
      <c r="V76" s="2" t="n">
        <f aca="false">IF($AD$13="Show All",1,IF(LEFT(MainData!K70,2)=LEFT(MainPage!$AD$13,2),1,0))</f>
        <v>0</v>
      </c>
      <c r="W76" s="2" t="n">
        <f aca="false">IF($AD$13="Show All",1,IF(LEFT(MainData!BN70,2)=LEFT(MainPage!$AD$13,2),1,0))</f>
        <v>0</v>
      </c>
      <c r="X76" s="62" t="str">
        <f aca="false">IF(Stop_Date_Value,IF(MainData!AX70&lt;&gt;"",IF(MainData!G70="NO",MainData!D70,MainData!E70),""),"")</f>
        <v/>
      </c>
      <c r="Y76" s="62" t="n">
        <f aca="false">IF($AB$15,1,IF(OR(X76=$AD$8,X76=$AD$9,X76=$AD$10,X76=$AD$11),1,0))*V76</f>
        <v>0</v>
      </c>
      <c r="Z76" s="62" t="str">
        <f aca="false">IF(Stop_Date_Value,IF(MainData!DA70&lt;&gt;"",IF(MainData!BJ70="NO",MainData!BH70,MainData!BG70),""),"")</f>
        <v/>
      </c>
      <c r="AA76" s="62" t="n">
        <f aca="false">IF($AB$15,1,IF(OR(Z76=$AD$8,Z76=$AD$9,Z76=$AD$10,Z76=$AD$11),1,0))*W76</f>
        <v>0</v>
      </c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2" t="str">
        <f aca="false">IF(AN76="NO","Sell",IF(AN76="Yes","Buy",""))</f>
        <v/>
      </c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2" t="str">
        <f aca="false">IF(CD76="NO","Buy",IF(CD76="Yes","Sell",""))</f>
        <v/>
      </c>
    </row>
    <row r="77" customFormat="false" ht="14.65" hidden="false" customHeight="false" outlineLevel="0" collapsed="false">
      <c r="A77" s="8"/>
      <c r="B77" s="57" t="str">
        <f aca="false">IF(X77="","",IF($AB$13=2,X77&amp;REPT("-",50),IF(AND($AB$13=1,Y77=1),X77&amp;REPT("-",50),"")))</f>
        <v/>
      </c>
      <c r="C77" s="58" t="str">
        <f aca="false">IF(B77="","",IF(MainData!AX71="","",IF($AB$17,$D$5-MainData!AX71-$AB$18,$D$5-MainData!AX71)))</f>
        <v/>
      </c>
      <c r="D77" s="59" t="str">
        <f aca="false">IF(C77&lt;&gt;"",MainData!H71,"")</f>
        <v/>
      </c>
      <c r="E77" s="15"/>
      <c r="F77" s="15"/>
      <c r="G77" s="15"/>
      <c r="H77" s="57" t="str">
        <f aca="false">IF(Z77="","",IF($AB$13=2,Z77&amp;REPT("-",50),IF(AND($AB$13=1,AA77=1),Z77&amp;REPT("-",50),"")))</f>
        <v/>
      </c>
      <c r="I77" s="58" t="str">
        <f aca="false">IF(H77="","",IF(MainData!DA71="","",IF($AB$17,$D$5+MainData!DA71+$AB$18,$D$5+MainData!DA71)))</f>
        <v/>
      </c>
      <c r="J77" s="59" t="str">
        <f aca="false">IF(I77&lt;&gt;"",MainData!BK71,"")</f>
        <v/>
      </c>
      <c r="K77" s="19"/>
      <c r="V77" s="2" t="n">
        <f aca="false">IF($AD$13="Show All",1,IF(LEFT(MainData!K71,2)=LEFT(MainPage!$AD$13,2),1,0))</f>
        <v>0</v>
      </c>
      <c r="W77" s="2" t="n">
        <f aca="false">IF($AD$13="Show All",1,IF(LEFT(MainData!BN71,2)=LEFT(MainPage!$AD$13,2),1,0))</f>
        <v>0</v>
      </c>
      <c r="X77" s="62" t="str">
        <f aca="false">IF(Stop_Date_Value,IF(MainData!AX71&lt;&gt;"",IF(MainData!G71="NO",MainData!D71,MainData!E71),""),"")</f>
        <v/>
      </c>
      <c r="Y77" s="62" t="n">
        <f aca="false">IF($AB$15,1,IF(OR(X77=$AD$8,X77=$AD$9,X77=$AD$10,X77=$AD$11),1,0))*V77</f>
        <v>0</v>
      </c>
      <c r="Z77" s="62" t="str">
        <f aca="false">IF(Stop_Date_Value,IF(MainData!DA71&lt;&gt;"",IF(MainData!BJ71="NO",MainData!BH71,MainData!BG71),""),"")</f>
        <v/>
      </c>
      <c r="AA77" s="62" t="n">
        <f aca="false">IF($AB$15,1,IF(OR(Z77=$AD$8,Z77=$AD$9,Z77=$AD$10,Z77=$AD$11),1,0))*W77</f>
        <v>0</v>
      </c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2" t="str">
        <f aca="false">IF(AN77="NO","Sell",IF(AN77="Yes","Buy",""))</f>
        <v/>
      </c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2" t="str">
        <f aca="false">IF(CD77="NO","Buy",IF(CD77="Yes","Sell",""))</f>
        <v/>
      </c>
    </row>
    <row r="78" customFormat="false" ht="14.65" hidden="false" customHeight="false" outlineLevel="0" collapsed="false">
      <c r="A78" s="8"/>
      <c r="B78" s="57" t="str">
        <f aca="false">IF(X78="","",IF($AB$13=2,X78&amp;REPT("-",50),IF(AND($AB$13=1,Y78=1),X78&amp;REPT("-",50),"")))</f>
        <v/>
      </c>
      <c r="C78" s="58" t="str">
        <f aca="false">IF(B78="","",IF(MainData!AX72="","",IF($AB$17,$D$5-MainData!AX72-$AB$18,$D$5-MainData!AX72)))</f>
        <v/>
      </c>
      <c r="D78" s="59" t="str">
        <f aca="false">IF(C78&lt;&gt;"",MainData!H72,"")</f>
        <v/>
      </c>
      <c r="E78" s="15"/>
      <c r="F78" s="15"/>
      <c r="G78" s="15"/>
      <c r="H78" s="57" t="str">
        <f aca="false">IF(Z78="","",IF($AB$13=2,Z78&amp;REPT("-",50),IF(AND($AB$13=1,AA78=1),Z78&amp;REPT("-",50),"")))</f>
        <v/>
      </c>
      <c r="I78" s="58" t="str">
        <f aca="false">IF(H78="","",IF(MainData!DA72="","",IF($AB$17,$D$5+MainData!DA72+$AB$18,$D$5+MainData!DA72)))</f>
        <v/>
      </c>
      <c r="J78" s="59" t="str">
        <f aca="false">IF(I78&lt;&gt;"",MainData!BK72,"")</f>
        <v/>
      </c>
      <c r="K78" s="19"/>
      <c r="V78" s="2" t="n">
        <f aca="false">IF($AD$13="Show All",1,IF(LEFT(MainData!K72,2)=LEFT(MainPage!$AD$13,2),1,0))</f>
        <v>0</v>
      </c>
      <c r="W78" s="2" t="n">
        <f aca="false">IF($AD$13="Show All",1,IF(LEFT(MainData!BN72,2)=LEFT(MainPage!$AD$13,2),1,0))</f>
        <v>0</v>
      </c>
      <c r="X78" s="62" t="str">
        <f aca="false">IF(Stop_Date_Value,IF(MainData!AX72&lt;&gt;"",IF(MainData!G72="NO",MainData!D72,MainData!E72),""),"")</f>
        <v/>
      </c>
      <c r="Y78" s="62" t="n">
        <f aca="false">IF($AB$15,1,IF(OR(X78=$AD$8,X78=$AD$9,X78=$AD$10,X78=$AD$11),1,0))*V78</f>
        <v>0</v>
      </c>
      <c r="Z78" s="62" t="str">
        <f aca="false">IF(Stop_Date_Value,IF(MainData!DA72&lt;&gt;"",IF(MainData!BJ72="NO",MainData!BH72,MainData!BG72),""),"")</f>
        <v/>
      </c>
      <c r="AA78" s="62" t="n">
        <f aca="false">IF($AB$15,1,IF(OR(Z78=$AD$8,Z78=$AD$9,Z78=$AD$10,Z78=$AD$11),1,0))*W78</f>
        <v>0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2" t="str">
        <f aca="false">IF(AN78="NO","Sell",IF(AN78="Yes","Buy",""))</f>
        <v/>
      </c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2" t="str">
        <f aca="false">IF(CD78="NO","Buy",IF(CD78="Yes","Sell",""))</f>
        <v/>
      </c>
    </row>
    <row r="79" customFormat="false" ht="14.65" hidden="false" customHeight="false" outlineLevel="0" collapsed="false">
      <c r="A79" s="8"/>
      <c r="B79" s="57" t="str">
        <f aca="false">IF(X79="","",IF($AB$13=2,X79&amp;REPT("-",50),IF(AND($AB$13=1,Y79=1),X79&amp;REPT("-",50),"")))</f>
        <v/>
      </c>
      <c r="C79" s="58" t="str">
        <f aca="false">IF(B79="","",IF(MainData!AX73="","",IF($AB$17,$D$5-MainData!AX73-$AB$18,$D$5-MainData!AX73)))</f>
        <v/>
      </c>
      <c r="D79" s="59" t="str">
        <f aca="false">IF(C79&lt;&gt;"",MainData!H73,"")</f>
        <v/>
      </c>
      <c r="E79" s="15"/>
      <c r="F79" s="15"/>
      <c r="G79" s="15"/>
      <c r="H79" s="57" t="str">
        <f aca="false">IF(Z79="","",IF($AB$13=2,Z79&amp;REPT("-",50),IF(AND($AB$13=1,AA79=1),Z79&amp;REPT("-",50),"")))</f>
        <v/>
      </c>
      <c r="I79" s="58" t="str">
        <f aca="false">IF(H79="","",IF(MainData!DA73="","",IF($AB$17,$D$5+MainData!DA73+$AB$18,$D$5+MainData!DA73)))</f>
        <v/>
      </c>
      <c r="J79" s="59" t="str">
        <f aca="false">IF(I79&lt;&gt;"",MainData!BK73,"")</f>
        <v/>
      </c>
      <c r="K79" s="19"/>
      <c r="V79" s="2" t="n">
        <f aca="false">IF($AD$13="Show All",1,IF(LEFT(MainData!K73,2)=LEFT(MainPage!$AD$13,2),1,0))</f>
        <v>0</v>
      </c>
      <c r="W79" s="2" t="n">
        <f aca="false">IF($AD$13="Show All",1,IF(LEFT(MainData!BN73,2)=LEFT(MainPage!$AD$13,2),1,0))</f>
        <v>0</v>
      </c>
      <c r="X79" s="62" t="str">
        <f aca="false">IF(Stop_Date_Value,IF(MainData!AX73&lt;&gt;"",IF(MainData!G73="NO",MainData!D73,MainData!E73),""),"")</f>
        <v/>
      </c>
      <c r="Y79" s="62" t="n">
        <f aca="false">IF($AB$15,1,IF(OR(X79=$AD$8,X79=$AD$9,X79=$AD$10,X79=$AD$11),1,0))*V79</f>
        <v>0</v>
      </c>
      <c r="Z79" s="62" t="str">
        <f aca="false">IF(Stop_Date_Value,IF(MainData!DA73&lt;&gt;"",IF(MainData!BJ73="NO",MainData!BH73,MainData!BG73),""),"")</f>
        <v/>
      </c>
      <c r="AA79" s="62" t="n">
        <f aca="false">IF($AB$15,1,IF(OR(Z79=$AD$8,Z79=$AD$9,Z79=$AD$10,Z79=$AD$11),1,0))*W79</f>
        <v>0</v>
      </c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2" t="str">
        <f aca="false">IF(AN79="NO","Sell",IF(AN79="Yes","Buy",""))</f>
        <v/>
      </c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2" t="str">
        <f aca="false">IF(CD79="NO","Buy",IF(CD79="Yes","Sell",""))</f>
        <v/>
      </c>
    </row>
    <row r="80" customFormat="false" ht="14.65" hidden="false" customHeight="false" outlineLevel="0" collapsed="false">
      <c r="A80" s="8"/>
      <c r="B80" s="57" t="str">
        <f aca="false">IF(X80="","",IF($AB$13=2,X80&amp;REPT("-",50),IF(AND($AB$13=1,Y80=1),X80&amp;REPT("-",50),"")))</f>
        <v/>
      </c>
      <c r="C80" s="58" t="str">
        <f aca="false">IF(B80="","",IF(MainData!AX74="","",IF($AB$17,$D$5-MainData!AX74-$AB$18,$D$5-MainData!AX74)))</f>
        <v/>
      </c>
      <c r="D80" s="59" t="str">
        <f aca="false">IF(C80&lt;&gt;"",MainData!H74,"")</f>
        <v/>
      </c>
      <c r="E80" s="15"/>
      <c r="F80" s="15"/>
      <c r="G80" s="15"/>
      <c r="H80" s="57" t="str">
        <f aca="false">IF(Z80="","",IF($AB$13=2,Z80&amp;REPT("-",50),IF(AND($AB$13=1,AA80=1),Z80&amp;REPT("-",50),"")))</f>
        <v/>
      </c>
      <c r="I80" s="58" t="str">
        <f aca="false">IF(H80="","",IF(MainData!DA74="","",IF($AB$17,$D$5+MainData!DA74+$AB$18,$D$5+MainData!DA74)))</f>
        <v/>
      </c>
      <c r="J80" s="59" t="str">
        <f aca="false">IF(I80&lt;&gt;"",MainData!BK74,"")</f>
        <v/>
      </c>
      <c r="K80" s="19"/>
      <c r="V80" s="2" t="n">
        <f aca="false">IF($AD$13="Show All",1,IF(LEFT(MainData!K74,2)=LEFT(MainPage!$AD$13,2),1,0))</f>
        <v>0</v>
      </c>
      <c r="W80" s="2" t="n">
        <f aca="false">IF($AD$13="Show All",1,IF(LEFT(MainData!BN74,2)=LEFT(MainPage!$AD$13,2),1,0))</f>
        <v>0</v>
      </c>
      <c r="X80" s="62" t="str">
        <f aca="false">IF(Stop_Date_Value,IF(MainData!AX74&lt;&gt;"",IF(MainData!G74="NO",MainData!D74,MainData!E74),""),"")</f>
        <v/>
      </c>
      <c r="Y80" s="62" t="n">
        <f aca="false">IF($AB$15,1,IF(OR(X80=$AD$8,X80=$AD$9,X80=$AD$10,X80=$AD$11),1,0))*V80</f>
        <v>0</v>
      </c>
      <c r="Z80" s="62" t="str">
        <f aca="false">IF(Stop_Date_Value,IF(MainData!DA74&lt;&gt;"",IF(MainData!BJ74="NO",MainData!BH74,MainData!BG74),""),"")</f>
        <v/>
      </c>
      <c r="AA80" s="62" t="n">
        <f aca="false">IF($AB$15,1,IF(OR(Z80=$AD$8,Z80=$AD$9,Z80=$AD$10,Z80=$AD$11),1,0))*W80</f>
        <v>0</v>
      </c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2" t="str">
        <f aca="false">IF(AN80="NO","Sell",IF(AN80="Yes","Buy",""))</f>
        <v/>
      </c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2" t="str">
        <f aca="false">IF(CD80="NO","Buy",IF(CD80="Yes","Sell",""))</f>
        <v/>
      </c>
    </row>
    <row r="81" customFormat="false" ht="14.65" hidden="false" customHeight="false" outlineLevel="0" collapsed="false">
      <c r="A81" s="8"/>
      <c r="B81" s="57" t="str">
        <f aca="false">IF(X81="","",IF($AB$13=2,X81&amp;REPT("-",50),IF(AND($AB$13=1,Y81=1),X81&amp;REPT("-",50),"")))</f>
        <v/>
      </c>
      <c r="C81" s="58" t="str">
        <f aca="false">IF(B81="","",IF(MainData!AX75="","",IF($AB$17,$D$5-MainData!AX75-$AB$18,$D$5-MainData!AX75)))</f>
        <v/>
      </c>
      <c r="D81" s="59" t="str">
        <f aca="false">IF(C81&lt;&gt;"",MainData!H75,"")</f>
        <v/>
      </c>
      <c r="E81" s="15"/>
      <c r="F81" s="15"/>
      <c r="G81" s="15"/>
      <c r="H81" s="57" t="str">
        <f aca="false">IF(Z81="","",IF($AB$13=2,Z81&amp;REPT("-",50),IF(AND($AB$13=1,AA81=1),Z81&amp;REPT("-",50),"")))</f>
        <v/>
      </c>
      <c r="I81" s="58" t="str">
        <f aca="false">IF(H81="","",IF(MainData!DA75="","",IF($AB$17,$D$5+MainData!DA75+$AB$18,$D$5+MainData!DA75)))</f>
        <v/>
      </c>
      <c r="J81" s="59" t="str">
        <f aca="false">IF(I81&lt;&gt;"",MainData!BK75,"")</f>
        <v/>
      </c>
      <c r="K81" s="19"/>
      <c r="V81" s="2" t="n">
        <f aca="false">IF($AD$13="Show All",1,IF(LEFT(MainData!K75,2)=LEFT(MainPage!$AD$13,2),1,0))</f>
        <v>0</v>
      </c>
      <c r="W81" s="2" t="n">
        <f aca="false">IF($AD$13="Show All",1,IF(LEFT(MainData!BN75,2)=LEFT(MainPage!$AD$13,2),1,0))</f>
        <v>0</v>
      </c>
      <c r="X81" s="62" t="str">
        <f aca="false">IF(Stop_Date_Value,IF(MainData!AX75&lt;&gt;"",IF(MainData!G75="NO",MainData!D75,MainData!E75),""),"")</f>
        <v/>
      </c>
      <c r="Y81" s="62" t="n">
        <f aca="false">IF($AB$15,1,IF(OR(X81=$AD$8,X81=$AD$9,X81=$AD$10,X81=$AD$11),1,0))*V81</f>
        <v>0</v>
      </c>
      <c r="Z81" s="62" t="str">
        <f aca="false">IF(Stop_Date_Value,IF(MainData!DA75&lt;&gt;"",IF(MainData!BJ75="NO",MainData!BH75,MainData!BG75),""),"")</f>
        <v/>
      </c>
      <c r="AA81" s="62" t="n">
        <f aca="false">IF($AB$15,1,IF(OR(Z81=$AD$8,Z81=$AD$9,Z81=$AD$10,Z81=$AD$11),1,0))*W81</f>
        <v>0</v>
      </c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2" t="str">
        <f aca="false">IF(AN81="NO","Sell",IF(AN81="Yes","Buy",""))</f>
        <v/>
      </c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2" t="str">
        <f aca="false">IF(CD81="NO","Buy",IF(CD81="Yes","Sell",""))</f>
        <v/>
      </c>
    </row>
    <row r="82" customFormat="false" ht="14.65" hidden="false" customHeight="false" outlineLevel="0" collapsed="false">
      <c r="A82" s="8"/>
      <c r="B82" s="57" t="str">
        <f aca="false">IF(X82="","",IF($AB$13=2,X82&amp;REPT("-",50),IF(AND($AB$13=1,Y82=1),X82&amp;REPT("-",50),"")))</f>
        <v/>
      </c>
      <c r="C82" s="58" t="str">
        <f aca="false">IF(B82="","",IF(MainData!AX76="","",IF($AB$17,$D$5-MainData!AX76-$AB$18,$D$5-MainData!AX76)))</f>
        <v/>
      </c>
      <c r="D82" s="59" t="str">
        <f aca="false">IF(C82&lt;&gt;"",MainData!H76,"")</f>
        <v/>
      </c>
      <c r="E82" s="15"/>
      <c r="F82" s="15"/>
      <c r="G82" s="15"/>
      <c r="H82" s="57" t="str">
        <f aca="false">IF(Z82="","",IF($AB$13=2,Z82&amp;REPT("-",50),IF(AND($AB$13=1,AA82=1),Z82&amp;REPT("-",50),"")))</f>
        <v/>
      </c>
      <c r="I82" s="58" t="str">
        <f aca="false">IF(H82="","",IF(MainData!DA76="","",IF($AB$17,$D$5+MainData!DA76+$AB$18,$D$5+MainData!DA76)))</f>
        <v/>
      </c>
      <c r="J82" s="59" t="str">
        <f aca="false">IF(I82&lt;&gt;"",MainData!BK76,"")</f>
        <v/>
      </c>
      <c r="K82" s="19"/>
      <c r="V82" s="2" t="n">
        <f aca="false">IF($AD$13="Show All",1,IF(LEFT(MainData!K76,2)=LEFT(MainPage!$AD$13,2),1,0))</f>
        <v>0</v>
      </c>
      <c r="W82" s="2" t="n">
        <f aca="false">IF($AD$13="Show All",1,IF(LEFT(MainData!BN76,2)=LEFT(MainPage!$AD$13,2),1,0))</f>
        <v>0</v>
      </c>
      <c r="X82" s="62" t="str">
        <f aca="false">IF(Stop_Date_Value,IF(MainData!AX76&lt;&gt;"",IF(MainData!G76="NO",MainData!D76,MainData!E76),""),"")</f>
        <v/>
      </c>
      <c r="Y82" s="62" t="n">
        <f aca="false">IF($AB$15,1,IF(OR(X82=$AD$8,X82=$AD$9,X82=$AD$10,X82=$AD$11),1,0))*V82</f>
        <v>0</v>
      </c>
      <c r="Z82" s="62" t="str">
        <f aca="false">IF(Stop_Date_Value,IF(MainData!DA76&lt;&gt;"",IF(MainData!BJ76="NO",MainData!BH76,MainData!BG76),""),"")</f>
        <v/>
      </c>
      <c r="AA82" s="62" t="n">
        <f aca="false">IF($AB$15,1,IF(OR(Z82=$AD$8,Z82=$AD$9,Z82=$AD$10,Z82=$AD$11),1,0))*W82</f>
        <v>0</v>
      </c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2" t="str">
        <f aca="false">IF(AN82="NO","Sell",IF(AN82="Yes","Buy",""))</f>
        <v/>
      </c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2" t="str">
        <f aca="false">IF(CD82="NO","Buy",IF(CD82="Yes","Sell",""))</f>
        <v/>
      </c>
    </row>
    <row r="83" customFormat="false" ht="14.65" hidden="false" customHeight="false" outlineLevel="0" collapsed="false">
      <c r="A83" s="8"/>
      <c r="B83" s="57" t="str">
        <f aca="false">IF(X83="","",IF($AB$13=2,X83&amp;REPT("-",50),IF(AND($AB$13=1,Y83=1),X83&amp;REPT("-",50),"")))</f>
        <v/>
      </c>
      <c r="C83" s="58" t="str">
        <f aca="false">IF(B83="","",IF(MainData!AX77="","",IF($AB$17,$D$5-MainData!AX77-$AB$18,$D$5-MainData!AX77)))</f>
        <v/>
      </c>
      <c r="D83" s="59" t="str">
        <f aca="false">IF(C83&lt;&gt;"",MainData!H77,"")</f>
        <v/>
      </c>
      <c r="E83" s="15"/>
      <c r="F83" s="15"/>
      <c r="G83" s="15"/>
      <c r="H83" s="57" t="str">
        <f aca="false">IF(Z83="","",IF($AB$13=2,Z83&amp;REPT("-",50),IF(AND($AB$13=1,AA83=1),Z83&amp;REPT("-",50),"")))</f>
        <v/>
      </c>
      <c r="I83" s="58" t="str">
        <f aca="false">IF(H83="","",IF(MainData!DA77="","",IF($AB$17,$D$5+MainData!DA77+$AB$18,$D$5+MainData!DA77)))</f>
        <v/>
      </c>
      <c r="J83" s="59" t="str">
        <f aca="false">IF(I83&lt;&gt;"",MainData!BK77,"")</f>
        <v/>
      </c>
      <c r="K83" s="19"/>
      <c r="V83" s="2" t="n">
        <f aca="false">IF($AD$13="Show All",1,IF(LEFT(MainData!K77,2)=LEFT(MainPage!$AD$13,2),1,0))</f>
        <v>0</v>
      </c>
      <c r="W83" s="2" t="n">
        <f aca="false">IF($AD$13="Show All",1,IF(LEFT(MainData!BN77,2)=LEFT(MainPage!$AD$13,2),1,0))</f>
        <v>0</v>
      </c>
      <c r="X83" s="62" t="str">
        <f aca="false">IF(Stop_Date_Value,IF(MainData!AX77&lt;&gt;"",IF(MainData!G77="NO",MainData!D77,MainData!E77),""),"")</f>
        <v/>
      </c>
      <c r="Y83" s="62" t="n">
        <f aca="false">IF($AB$15,1,IF(OR(X83=$AD$8,X83=$AD$9,X83=$AD$10,X83=$AD$11),1,0))*V83</f>
        <v>0</v>
      </c>
      <c r="Z83" s="62" t="str">
        <f aca="false">IF(Stop_Date_Value,IF(MainData!DA77&lt;&gt;"",IF(MainData!BJ77="NO",MainData!BH77,MainData!BG77),""),"")</f>
        <v/>
      </c>
      <c r="AA83" s="62" t="n">
        <f aca="false">IF($AB$15,1,IF(OR(Z83=$AD$8,Z83=$AD$9,Z83=$AD$10,Z83=$AD$11),1,0))*W83</f>
        <v>0</v>
      </c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2" t="str">
        <f aca="false">IF(AN83="NO","Sell",IF(AN83="Yes","Buy",""))</f>
        <v/>
      </c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2" t="str">
        <f aca="false">IF(CD83="NO","Buy",IF(CD83="Yes","Sell",""))</f>
        <v/>
      </c>
    </row>
    <row r="84" customFormat="false" ht="14.65" hidden="false" customHeight="false" outlineLevel="0" collapsed="false">
      <c r="A84" s="8"/>
      <c r="B84" s="57" t="str">
        <f aca="false">IF(X84="","",IF($AB$13=2,X84&amp;REPT("-",50),IF(AND($AB$13=1,Y84=1),X84&amp;REPT("-",50),"")))</f>
        <v/>
      </c>
      <c r="C84" s="58" t="str">
        <f aca="false">IF(B84="","",IF(MainData!AX78="","",IF($AB$17,$D$5-MainData!AX78-$AB$18,$D$5-MainData!AX78)))</f>
        <v/>
      </c>
      <c r="D84" s="59" t="str">
        <f aca="false">IF(C84&lt;&gt;"",MainData!H78,"")</f>
        <v/>
      </c>
      <c r="E84" s="15"/>
      <c r="F84" s="15"/>
      <c r="G84" s="15"/>
      <c r="H84" s="57" t="str">
        <f aca="false">IF(Z84="","",IF($AB$13=2,Z84&amp;REPT("-",50),IF(AND($AB$13=1,AA84=1),Z84&amp;REPT("-",50),"")))</f>
        <v/>
      </c>
      <c r="I84" s="58" t="str">
        <f aca="false">IF(H84="","",IF(MainData!DA78="","",IF($AB$17,$D$5+MainData!DA78+$AB$18,$D$5+MainData!DA78)))</f>
        <v/>
      </c>
      <c r="J84" s="59" t="str">
        <f aca="false">IF(I84&lt;&gt;"",MainData!BK78,"")</f>
        <v/>
      </c>
      <c r="K84" s="19"/>
      <c r="V84" s="2" t="n">
        <f aca="false">IF($AD$13="Show All",1,IF(LEFT(MainData!K78,2)=LEFT(MainPage!$AD$13,2),1,0))</f>
        <v>0</v>
      </c>
      <c r="W84" s="2" t="n">
        <f aca="false">IF($AD$13="Show All",1,IF(LEFT(MainData!BN78,2)=LEFT(MainPage!$AD$13,2),1,0))</f>
        <v>0</v>
      </c>
      <c r="X84" s="62" t="str">
        <f aca="false">IF(Stop_Date_Value,IF(MainData!AX78&lt;&gt;"",IF(MainData!G78="NO",MainData!D78,MainData!E78),""),"")</f>
        <v/>
      </c>
      <c r="Y84" s="62" t="n">
        <f aca="false">IF($AB$15,1,IF(OR(X84=$AD$8,X84=$AD$9,X84=$AD$10,X84=$AD$11),1,0))*V84</f>
        <v>0</v>
      </c>
      <c r="Z84" s="62" t="str">
        <f aca="false">IF(Stop_Date_Value,IF(MainData!DA78&lt;&gt;"",IF(MainData!BJ78="NO",MainData!BH78,MainData!BG78),""),"")</f>
        <v/>
      </c>
      <c r="AA84" s="62" t="n">
        <f aca="false">IF($AB$15,1,IF(OR(Z84=$AD$8,Z84=$AD$9,Z84=$AD$10,Z84=$AD$11),1,0))*W84</f>
        <v>0</v>
      </c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2" t="str">
        <f aca="false">IF(AN84="NO","Sell",IF(AN84="Yes","Buy",""))</f>
        <v/>
      </c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2" t="str">
        <f aca="false">IF(CD84="NO","Buy",IF(CD84="Yes","Sell",""))</f>
        <v/>
      </c>
    </row>
    <row r="85" customFormat="false" ht="14.65" hidden="false" customHeight="false" outlineLevel="0" collapsed="false">
      <c r="A85" s="8"/>
      <c r="B85" s="57" t="str">
        <f aca="false">IF(X85="","",IF($AB$13=2,X85&amp;REPT("-",50),IF(AND($AB$13=1,Y85=1),X85&amp;REPT("-",50),"")))</f>
        <v/>
      </c>
      <c r="C85" s="58" t="str">
        <f aca="false">IF(B85="","",IF(MainData!AX79="","",IF($AB$17,$D$5-MainData!AX79-$AB$18,$D$5-MainData!AX79)))</f>
        <v/>
      </c>
      <c r="D85" s="59" t="str">
        <f aca="false">IF(C85&lt;&gt;"",MainData!H79,"")</f>
        <v/>
      </c>
      <c r="E85" s="15"/>
      <c r="F85" s="15"/>
      <c r="G85" s="15"/>
      <c r="H85" s="57" t="str">
        <f aca="false">IF(Z85="","",IF($AB$13=2,Z85&amp;REPT("-",50),IF(AND($AB$13=1,AA85=1),Z85&amp;REPT("-",50),"")))</f>
        <v/>
      </c>
      <c r="I85" s="58" t="str">
        <f aca="false">IF(H85="","",IF(MainData!DA79="","",IF($AB$17,$D$5+MainData!DA79+$AB$18,$D$5+MainData!DA79)))</f>
        <v/>
      </c>
      <c r="J85" s="59" t="str">
        <f aca="false">IF(I85&lt;&gt;"",MainData!BK79,"")</f>
        <v/>
      </c>
      <c r="K85" s="19"/>
      <c r="V85" s="2" t="n">
        <f aca="false">IF($AD$13="Show All",1,IF(LEFT(MainData!K79,2)=LEFT(MainPage!$AD$13,2),1,0))</f>
        <v>0</v>
      </c>
      <c r="W85" s="2" t="n">
        <f aca="false">IF($AD$13="Show All",1,IF(LEFT(MainData!BN79,2)=LEFT(MainPage!$AD$13,2),1,0))</f>
        <v>0</v>
      </c>
      <c r="X85" s="62" t="str">
        <f aca="false">IF(Stop_Date_Value,IF(MainData!AX79&lt;&gt;"",IF(MainData!G79="NO",MainData!D79,MainData!E79),""),"")</f>
        <v/>
      </c>
      <c r="Y85" s="62" t="n">
        <f aca="false">IF($AB$15,1,IF(OR(X85=$AD$8,X85=$AD$9,X85=$AD$10,X85=$AD$11),1,0))*V85</f>
        <v>0</v>
      </c>
      <c r="Z85" s="62" t="str">
        <f aca="false">IF(Stop_Date_Value,IF(MainData!DA79&lt;&gt;"",IF(MainData!BJ79="NO",MainData!BH79,MainData!BG79),""),"")</f>
        <v/>
      </c>
      <c r="AA85" s="62" t="n">
        <f aca="false">IF($AB$15,1,IF(OR(Z85=$AD$8,Z85=$AD$9,Z85=$AD$10,Z85=$AD$11),1,0))*W85</f>
        <v>0</v>
      </c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2" t="str">
        <f aca="false">IF(AN85="NO","Sell",IF(AN85="Yes","Buy",""))</f>
        <v/>
      </c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2" t="str">
        <f aca="false">IF(CD85="NO","Buy",IF(CD85="Yes","Sell",""))</f>
        <v/>
      </c>
    </row>
    <row r="86" customFormat="false" ht="14.65" hidden="false" customHeight="false" outlineLevel="0" collapsed="false">
      <c r="A86" s="8"/>
      <c r="B86" s="57" t="str">
        <f aca="false">IF(X86="","",IF($AB$13=2,X86&amp;REPT("-",50),IF(AND($AB$13=1,Y86=1),X86&amp;REPT("-",50),"")))</f>
        <v/>
      </c>
      <c r="C86" s="58" t="str">
        <f aca="false">IF(B86="","",IF(MainData!AX80="","",IF($AB$17,$D$5-MainData!AX80-$AB$18,$D$5-MainData!AX80)))</f>
        <v/>
      </c>
      <c r="D86" s="59" t="str">
        <f aca="false">IF(C86&lt;&gt;"",MainData!H80,"")</f>
        <v/>
      </c>
      <c r="E86" s="15"/>
      <c r="F86" s="15"/>
      <c r="G86" s="15"/>
      <c r="H86" s="57" t="str">
        <f aca="false">IF(Z86="","",IF($AB$13=2,Z86&amp;REPT("-",50),IF(AND($AB$13=1,AA86=1),Z86&amp;REPT("-",50),"")))</f>
        <v/>
      </c>
      <c r="I86" s="58" t="str">
        <f aca="false">IF(H86="","",IF(MainData!DA80="","",IF($AB$17,$D$5+MainData!DA80+$AB$18,$D$5+MainData!DA80)))</f>
        <v/>
      </c>
      <c r="J86" s="59" t="str">
        <f aca="false">IF(I86&lt;&gt;"",MainData!BK80,"")</f>
        <v/>
      </c>
      <c r="K86" s="19"/>
      <c r="V86" s="2" t="n">
        <f aca="false">IF($AD$13="Show All",1,IF(LEFT(MainData!K80,2)=LEFT(MainPage!$AD$13,2),1,0))</f>
        <v>0</v>
      </c>
      <c r="W86" s="2" t="n">
        <f aca="false">IF($AD$13="Show All",1,IF(LEFT(MainData!BN80,2)=LEFT(MainPage!$AD$13,2),1,0))</f>
        <v>0</v>
      </c>
      <c r="X86" s="62" t="str">
        <f aca="false">IF(Stop_Date_Value,IF(MainData!AX80&lt;&gt;"",IF(MainData!G80="NO",MainData!D80,MainData!E80),""),"")</f>
        <v/>
      </c>
      <c r="Y86" s="62" t="n">
        <f aca="false">IF($AB$15,1,IF(OR(X86=$AD$8,X86=$AD$9,X86=$AD$10,X86=$AD$11),1,0))*V86</f>
        <v>0</v>
      </c>
      <c r="Z86" s="62" t="str">
        <f aca="false">IF(Stop_Date_Value,IF(MainData!DA80&lt;&gt;"",IF(MainData!BJ80="NO",MainData!BH80,MainData!BG80),""),"")</f>
        <v/>
      </c>
      <c r="AA86" s="62" t="n">
        <f aca="false">IF($AB$15,1,IF(OR(Z86=$AD$8,Z86=$AD$9,Z86=$AD$10,Z86=$AD$11),1,0))*W86</f>
        <v>0</v>
      </c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2" t="str">
        <f aca="false">IF(AN86="NO","Sell",IF(AN86="Yes","Buy",""))</f>
        <v/>
      </c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2" t="str">
        <f aca="false">IF(CD86="NO","Buy",IF(CD86="Yes","Sell",""))</f>
        <v/>
      </c>
    </row>
    <row r="87" customFormat="false" ht="14.65" hidden="false" customHeight="false" outlineLevel="0" collapsed="false">
      <c r="A87" s="8"/>
      <c r="B87" s="57" t="str">
        <f aca="false">IF(X87="","",IF($AB$13=2,X87&amp;REPT("-",50),IF(AND($AB$13=1,Y87=1),X87&amp;REPT("-",50),"")))</f>
        <v/>
      </c>
      <c r="C87" s="58" t="str">
        <f aca="false">IF(B87="","",IF(MainData!AX81="","",IF($AB$17,$D$5-MainData!AX81-$AB$18,$D$5-MainData!AX81)))</f>
        <v/>
      </c>
      <c r="D87" s="59" t="str">
        <f aca="false">IF(C87&lt;&gt;"",MainData!H81,"")</f>
        <v/>
      </c>
      <c r="E87" s="15"/>
      <c r="F87" s="15"/>
      <c r="G87" s="15"/>
      <c r="H87" s="57" t="str">
        <f aca="false">IF(Z87="","",IF($AB$13=2,Z87&amp;REPT("-",50),IF(AND($AB$13=1,AA87=1),Z87&amp;REPT("-",50),"")))</f>
        <v/>
      </c>
      <c r="I87" s="58" t="str">
        <f aca="false">IF(H87="","",IF(MainData!DA81="","",IF($AB$17,$D$5+MainData!DA81+$AB$18,$D$5+MainData!DA81)))</f>
        <v/>
      </c>
      <c r="J87" s="59" t="str">
        <f aca="false">IF(I87&lt;&gt;"",MainData!BK81,"")</f>
        <v/>
      </c>
      <c r="K87" s="19"/>
      <c r="V87" s="2" t="n">
        <f aca="false">IF($AD$13="Show All",1,IF(LEFT(MainData!K81,2)=LEFT(MainPage!$AD$13,2),1,0))</f>
        <v>0</v>
      </c>
      <c r="W87" s="2" t="n">
        <f aca="false">IF($AD$13="Show All",1,IF(LEFT(MainData!BN81,2)=LEFT(MainPage!$AD$13,2),1,0))</f>
        <v>0</v>
      </c>
      <c r="X87" s="62" t="str">
        <f aca="false">IF(Stop_Date_Value,IF(MainData!AX81&lt;&gt;"",IF(MainData!G81="NO",MainData!D81,MainData!E81),""),"")</f>
        <v/>
      </c>
      <c r="Y87" s="62" t="n">
        <f aca="false">IF($AB$15,1,IF(OR(X87=$AD$8,X87=$AD$9,X87=$AD$10,X87=$AD$11),1,0))*V87</f>
        <v>0</v>
      </c>
      <c r="Z87" s="62" t="str">
        <f aca="false">IF(Stop_Date_Value,IF(MainData!DA81&lt;&gt;"",IF(MainData!BJ81="NO",MainData!BH81,MainData!BG81),""),"")</f>
        <v/>
      </c>
      <c r="AA87" s="62" t="n">
        <f aca="false">IF($AB$15,1,IF(OR(Z87=$AD$8,Z87=$AD$9,Z87=$AD$10,Z87=$AD$11),1,0))*W87</f>
        <v>0</v>
      </c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2" t="str">
        <f aca="false">IF(AN87="NO","Sell",IF(AN87="Yes","Buy",""))</f>
        <v/>
      </c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2" t="str">
        <f aca="false">IF(CD87="NO","Buy",IF(CD87="Yes","Sell",""))</f>
        <v/>
      </c>
    </row>
    <row r="88" customFormat="false" ht="14.65" hidden="false" customHeight="false" outlineLevel="0" collapsed="false">
      <c r="A88" s="8"/>
      <c r="B88" s="57" t="str">
        <f aca="false">IF(X88="","",IF($AB$13=2,X88&amp;REPT("-",50),IF(AND($AB$13=1,Y88=1),X88&amp;REPT("-",50),"")))</f>
        <v/>
      </c>
      <c r="C88" s="58" t="str">
        <f aca="false">IF(B88="","",IF(MainData!AX82="","",IF($AB$17,$D$5-MainData!AX82-$AB$18,$D$5-MainData!AX82)))</f>
        <v/>
      </c>
      <c r="D88" s="59" t="str">
        <f aca="false">IF(C88&lt;&gt;"",MainData!H82,"")</f>
        <v/>
      </c>
      <c r="E88" s="15"/>
      <c r="F88" s="15"/>
      <c r="G88" s="15"/>
      <c r="H88" s="57" t="str">
        <f aca="false">IF(Z88="","",IF($AB$13=2,Z88&amp;REPT("-",50),IF(AND($AB$13=1,AA88=1),Z88&amp;REPT("-",50),"")))</f>
        <v/>
      </c>
      <c r="I88" s="58" t="str">
        <f aca="false">IF(H88="","",IF(MainData!DA82="","",IF($AB$17,$D$5+MainData!DA82+$AB$18,$D$5+MainData!DA82)))</f>
        <v/>
      </c>
      <c r="J88" s="59" t="str">
        <f aca="false">IF(I88&lt;&gt;"",MainData!BK82,"")</f>
        <v/>
      </c>
      <c r="K88" s="19"/>
      <c r="V88" s="2" t="n">
        <f aca="false">IF($AD$13="Show All",1,IF(LEFT(MainData!K82,2)=LEFT(MainPage!$AD$13,2),1,0))</f>
        <v>0</v>
      </c>
      <c r="W88" s="2" t="n">
        <f aca="false">IF($AD$13="Show All",1,IF(LEFT(MainData!BN82,2)=LEFT(MainPage!$AD$13,2),1,0))</f>
        <v>0</v>
      </c>
      <c r="X88" s="62" t="str">
        <f aca="false">IF(Stop_Date_Value,IF(MainData!AX82&lt;&gt;"",IF(MainData!G82="NO",MainData!D82,MainData!E82),""),"")</f>
        <v/>
      </c>
      <c r="Y88" s="62" t="n">
        <f aca="false">IF($AB$15,1,IF(OR(X88=$AD$8,X88=$AD$9,X88=$AD$10,X88=$AD$11),1,0))*V88</f>
        <v>0</v>
      </c>
      <c r="Z88" s="62" t="str">
        <f aca="false">IF(Stop_Date_Value,IF(MainData!DA82&lt;&gt;"",IF(MainData!BJ82="NO",MainData!BH82,MainData!BG82),""),"")</f>
        <v/>
      </c>
      <c r="AA88" s="62" t="n">
        <f aca="false">IF($AB$15,1,IF(OR(Z88=$AD$8,Z88=$AD$9,Z88=$AD$10,Z88=$AD$11),1,0))*W88</f>
        <v>0</v>
      </c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2" t="str">
        <f aca="false">IF(AN88="NO","Sell",IF(AN88="Yes","Buy",""))</f>
        <v/>
      </c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2" t="str">
        <f aca="false">IF(CD88="NO","Buy",IF(CD88="Yes","Sell",""))</f>
        <v/>
      </c>
    </row>
    <row r="89" customFormat="false" ht="14.65" hidden="false" customHeight="false" outlineLevel="0" collapsed="false">
      <c r="A89" s="8"/>
      <c r="B89" s="57" t="str">
        <f aca="false">IF(X89="","",IF($AB$13=2,X89&amp;REPT("-",50),IF(AND($AB$13=1,Y89=1),X89&amp;REPT("-",50),"")))</f>
        <v/>
      </c>
      <c r="C89" s="58" t="str">
        <f aca="false">IF(B89="","",IF(MainData!AX83="","",IF($AB$17,$D$5-MainData!AX83-$AB$18,$D$5-MainData!AX83)))</f>
        <v/>
      </c>
      <c r="D89" s="59" t="str">
        <f aca="false">IF(C89&lt;&gt;"",MainData!H83,"")</f>
        <v/>
      </c>
      <c r="E89" s="15"/>
      <c r="F89" s="15"/>
      <c r="G89" s="15"/>
      <c r="H89" s="57" t="str">
        <f aca="false">IF(Z89="","",IF($AB$13=2,Z89&amp;REPT("-",50),IF(AND($AB$13=1,AA89=1),Z89&amp;REPT("-",50),"")))</f>
        <v/>
      </c>
      <c r="I89" s="58" t="str">
        <f aca="false">IF(H89="","",IF(MainData!DA83="","",IF($AB$17,$D$5+MainData!DA83+$AB$18,$D$5+MainData!DA83)))</f>
        <v/>
      </c>
      <c r="J89" s="59" t="str">
        <f aca="false">IF(I89&lt;&gt;"",MainData!BK83,"")</f>
        <v/>
      </c>
      <c r="K89" s="19"/>
      <c r="V89" s="2" t="n">
        <f aca="false">IF($AD$13="Show All",1,IF(LEFT(MainData!K83,2)=LEFT(MainPage!$AD$13,2),1,0))</f>
        <v>0</v>
      </c>
      <c r="W89" s="2" t="n">
        <f aca="false">IF($AD$13="Show All",1,IF(LEFT(MainData!BN83,2)=LEFT(MainPage!$AD$13,2),1,0))</f>
        <v>0</v>
      </c>
      <c r="X89" s="62" t="str">
        <f aca="false">IF(Stop_Date_Value,IF(MainData!AX83&lt;&gt;"",IF(MainData!G83="NO",MainData!D83,MainData!E83),""),"")</f>
        <v/>
      </c>
      <c r="Y89" s="62" t="n">
        <f aca="false">IF($AB$15,1,IF(OR(X89=$AD$8,X89=$AD$9,X89=$AD$10,X89=$AD$11),1,0))*V89</f>
        <v>0</v>
      </c>
      <c r="Z89" s="62" t="str">
        <f aca="false">IF(Stop_Date_Value,IF(MainData!DA83&lt;&gt;"",IF(MainData!BJ83="NO",MainData!BH83,MainData!BG83),""),"")</f>
        <v/>
      </c>
      <c r="AA89" s="62" t="n">
        <f aca="false">IF($AB$15,1,IF(OR(Z89=$AD$8,Z89=$AD$9,Z89=$AD$10,Z89=$AD$11),1,0))*W89</f>
        <v>0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2" t="str">
        <f aca="false">IF(AN89="NO","Sell",IF(AN89="Yes","Buy",""))</f>
        <v/>
      </c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2" t="str">
        <f aca="false">IF(CD89="NO","Buy",IF(CD89="Yes","Sell",""))</f>
        <v/>
      </c>
    </row>
    <row r="90" customFormat="false" ht="14.65" hidden="false" customHeight="false" outlineLevel="0" collapsed="false">
      <c r="A90" s="8"/>
      <c r="B90" s="57" t="str">
        <f aca="false">IF(X90="","",IF($AB$13=2,X90&amp;REPT("-",50),IF(AND($AB$13=1,Y90=1),X90&amp;REPT("-",50),"")))</f>
        <v/>
      </c>
      <c r="C90" s="58" t="str">
        <f aca="false">IF(B90="","",IF(MainData!AX84="","",IF($AB$17,$D$5-MainData!AX84-$AB$18,$D$5-MainData!AX84)))</f>
        <v/>
      </c>
      <c r="D90" s="59" t="str">
        <f aca="false">IF(C90&lt;&gt;"",MainData!H84,"")</f>
        <v/>
      </c>
      <c r="E90" s="15"/>
      <c r="F90" s="15"/>
      <c r="G90" s="15"/>
      <c r="H90" s="57" t="str">
        <f aca="false">IF(Z90="","",IF($AB$13=2,Z90&amp;REPT("-",50),IF(AND($AB$13=1,AA90=1),Z90&amp;REPT("-",50),"")))</f>
        <v/>
      </c>
      <c r="I90" s="58" t="str">
        <f aca="false">IF(H90="","",IF(MainData!DA84="","",IF($AB$17,$D$5+MainData!DA84+$AB$18,$D$5+MainData!DA84)))</f>
        <v/>
      </c>
      <c r="J90" s="59" t="str">
        <f aca="false">IF(I90&lt;&gt;"",MainData!BK84,"")</f>
        <v/>
      </c>
      <c r="K90" s="19"/>
      <c r="V90" s="2" t="n">
        <f aca="false">IF($AD$13="Show All",1,IF(LEFT(MainData!K84,2)=LEFT(MainPage!$AD$13,2),1,0))</f>
        <v>0</v>
      </c>
      <c r="W90" s="2" t="n">
        <f aca="false">IF($AD$13="Show All",1,IF(LEFT(MainData!BN84,2)=LEFT(MainPage!$AD$13,2),1,0))</f>
        <v>0</v>
      </c>
      <c r="X90" s="62" t="str">
        <f aca="false">IF(Stop_Date_Value,IF(MainData!AX84&lt;&gt;"",IF(MainData!G84="NO",MainData!D84,MainData!E84),""),"")</f>
        <v/>
      </c>
      <c r="Y90" s="62" t="n">
        <f aca="false">IF($AB$15,1,IF(OR(X90=$AD$8,X90=$AD$9,X90=$AD$10,X90=$AD$11),1,0))*V90</f>
        <v>0</v>
      </c>
      <c r="Z90" s="62" t="str">
        <f aca="false">IF(Stop_Date_Value,IF(MainData!DA84&lt;&gt;"",IF(MainData!BJ84="NO",MainData!BH84,MainData!BG84),""),"")</f>
        <v/>
      </c>
      <c r="AA90" s="62" t="n">
        <f aca="false">IF($AB$15,1,IF(OR(Z90=$AD$8,Z90=$AD$9,Z90=$AD$10,Z90=$AD$11),1,0))*W90</f>
        <v>0</v>
      </c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2" t="str">
        <f aca="false">IF(AN90="NO","Sell",IF(AN90="Yes","Buy",""))</f>
        <v/>
      </c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2" t="str">
        <f aca="false">IF(CD90="NO","Buy",IF(CD90="Yes","Sell",""))</f>
        <v/>
      </c>
    </row>
    <row r="91" customFormat="false" ht="14.65" hidden="false" customHeight="false" outlineLevel="0" collapsed="false">
      <c r="A91" s="8"/>
      <c r="B91" s="57" t="str">
        <f aca="false">IF(X91="","",IF($AB$13=2,X91&amp;REPT("-",50),IF(AND($AB$13=1,Y91=1),X91&amp;REPT("-",50),"")))</f>
        <v/>
      </c>
      <c r="C91" s="58" t="str">
        <f aca="false">IF(B91="","",IF(MainData!AX85="","",IF($AB$17,$D$5-MainData!AX85-$AB$18,$D$5-MainData!AX85)))</f>
        <v/>
      </c>
      <c r="D91" s="59" t="str">
        <f aca="false">IF(C91&lt;&gt;"",MainData!H85,"")</f>
        <v/>
      </c>
      <c r="E91" s="15"/>
      <c r="F91" s="15"/>
      <c r="G91" s="15"/>
      <c r="H91" s="57" t="str">
        <f aca="false">IF(Z91="","",IF($AB$13=2,Z91&amp;REPT("-",50),IF(AND($AB$13=1,AA91=1),Z91&amp;REPT("-",50),"")))</f>
        <v/>
      </c>
      <c r="I91" s="58" t="str">
        <f aca="false">IF(H91="","",IF(MainData!DA85="","",IF($AB$17,$D$5+MainData!DA85+$AB$18,$D$5+MainData!DA85)))</f>
        <v/>
      </c>
      <c r="J91" s="59" t="str">
        <f aca="false">IF(I91&lt;&gt;"",MainData!BK85,"")</f>
        <v/>
      </c>
      <c r="K91" s="19"/>
      <c r="V91" s="2" t="n">
        <f aca="false">IF($AD$13="Show All",1,IF(LEFT(MainData!K85,2)=LEFT(MainPage!$AD$13,2),1,0))</f>
        <v>0</v>
      </c>
      <c r="W91" s="2" t="n">
        <f aca="false">IF($AD$13="Show All",1,IF(LEFT(MainData!BN85,2)=LEFT(MainPage!$AD$13,2),1,0))</f>
        <v>0</v>
      </c>
      <c r="X91" s="62" t="str">
        <f aca="false">IF(Stop_Date_Value,IF(MainData!AX85&lt;&gt;"",IF(MainData!G85="NO",MainData!D85,MainData!E85),""),"")</f>
        <v/>
      </c>
      <c r="Y91" s="62" t="n">
        <f aca="false">IF($AB$15,1,IF(OR(X91=$AD$8,X91=$AD$9,X91=$AD$10,X91=$AD$11),1,0))*V91</f>
        <v>0</v>
      </c>
      <c r="Z91" s="62" t="str">
        <f aca="false">IF(Stop_Date_Value,IF(MainData!DA85&lt;&gt;"",IF(MainData!BJ85="NO",MainData!BH85,MainData!BG85),""),"")</f>
        <v/>
      </c>
      <c r="AA91" s="62" t="n">
        <f aca="false">IF($AB$15,1,IF(OR(Z91=$AD$8,Z91=$AD$9,Z91=$AD$10,Z91=$AD$11),1,0))*W91</f>
        <v>0</v>
      </c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2" t="str">
        <f aca="false">IF(AN91="NO","Sell",IF(AN91="Yes","Buy",""))</f>
        <v/>
      </c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2" t="str">
        <f aca="false">IF(CD91="NO","Buy",IF(CD91="Yes","Sell",""))</f>
        <v/>
      </c>
    </row>
    <row r="92" customFormat="false" ht="14.65" hidden="false" customHeight="false" outlineLevel="0" collapsed="false">
      <c r="A92" s="8"/>
      <c r="B92" s="57" t="str">
        <f aca="false">IF(X92="","",IF($AB$13=2,X92&amp;REPT("-",50),IF(AND($AB$13=1,Y92=1),X92&amp;REPT("-",50),"")))</f>
        <v/>
      </c>
      <c r="C92" s="58" t="str">
        <f aca="false">IF(B92="","",IF(MainData!AX86="","",IF($AB$17,$D$5-MainData!AX86-$AB$18,$D$5-MainData!AX86)))</f>
        <v/>
      </c>
      <c r="D92" s="59" t="str">
        <f aca="false">IF(C92&lt;&gt;"",MainData!H86,"")</f>
        <v/>
      </c>
      <c r="E92" s="15"/>
      <c r="F92" s="15"/>
      <c r="G92" s="15"/>
      <c r="H92" s="57" t="str">
        <f aca="false">IF(Z92="","",IF($AB$13=2,Z92&amp;REPT("-",50),IF(AND($AB$13=1,AA92=1),Z92&amp;REPT("-",50),"")))</f>
        <v/>
      </c>
      <c r="I92" s="58" t="str">
        <f aca="false">IF(H92="","",IF(MainData!DA86="","",IF($AB$17,$D$5+MainData!DA86+$AB$18,$D$5+MainData!DA86)))</f>
        <v/>
      </c>
      <c r="J92" s="59" t="str">
        <f aca="false">IF(I92&lt;&gt;"",MainData!BK86,"")</f>
        <v/>
      </c>
      <c r="K92" s="19"/>
      <c r="V92" s="2" t="n">
        <f aca="false">IF($AD$13="Show All",1,IF(LEFT(MainData!K86,2)=LEFT(MainPage!$AD$13,2),1,0))</f>
        <v>0</v>
      </c>
      <c r="W92" s="2" t="n">
        <f aca="false">IF($AD$13="Show All",1,IF(LEFT(MainData!BN86,2)=LEFT(MainPage!$AD$13,2),1,0))</f>
        <v>0</v>
      </c>
      <c r="X92" s="62" t="str">
        <f aca="false">IF(Stop_Date_Value,IF(MainData!AX86&lt;&gt;"",IF(MainData!G86="NO",MainData!D86,MainData!E86),""),"")</f>
        <v/>
      </c>
      <c r="Y92" s="62" t="n">
        <f aca="false">IF($AB$15,1,IF(OR(X92=$AD$8,X92=$AD$9,X92=$AD$10,X92=$AD$11),1,0))*V92</f>
        <v>0</v>
      </c>
      <c r="Z92" s="62" t="str">
        <f aca="false">IF(Stop_Date_Value,IF(MainData!DA86&lt;&gt;"",IF(MainData!BJ86="NO",MainData!BH86,MainData!BG86),""),"")</f>
        <v/>
      </c>
      <c r="AA92" s="62" t="n">
        <f aca="false">IF($AB$15,1,IF(OR(Z92=$AD$8,Z92=$AD$9,Z92=$AD$10,Z92=$AD$11),1,0))*W92</f>
        <v>0</v>
      </c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2" t="str">
        <f aca="false">IF(AN92="NO","Sell",IF(AN92="Yes","Buy",""))</f>
        <v/>
      </c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2" t="str">
        <f aca="false">IF(CD92="NO","Buy",IF(CD92="Yes","Sell",""))</f>
        <v/>
      </c>
    </row>
    <row r="93" customFormat="false" ht="14.65" hidden="false" customHeight="false" outlineLevel="0" collapsed="false">
      <c r="A93" s="8"/>
      <c r="B93" s="57" t="str">
        <f aca="false">IF(X93="","",IF($AB$13=2,X93&amp;REPT("-",50),IF(AND($AB$13=1,Y93=1),X93&amp;REPT("-",50),"")))</f>
        <v/>
      </c>
      <c r="C93" s="58" t="str">
        <f aca="false">IF(B93="","",IF(MainData!AX87="","",IF($AB$17,$D$5-MainData!AX87-$AB$18,$D$5-MainData!AX87)))</f>
        <v/>
      </c>
      <c r="D93" s="59" t="str">
        <f aca="false">IF(C93&lt;&gt;"",MainData!H87,"")</f>
        <v/>
      </c>
      <c r="E93" s="15"/>
      <c r="F93" s="15"/>
      <c r="G93" s="15"/>
      <c r="H93" s="57" t="str">
        <f aca="false">IF(Z93="","",IF($AB$13=2,Z93&amp;REPT("-",50),IF(AND($AB$13=1,AA93=1),Z93&amp;REPT("-",50),"")))</f>
        <v/>
      </c>
      <c r="I93" s="58" t="str">
        <f aca="false">IF(H93="","",IF(MainData!DA87="","",IF($AB$17,$D$5+MainData!DA87+$AB$18,$D$5+MainData!DA87)))</f>
        <v/>
      </c>
      <c r="J93" s="59" t="str">
        <f aca="false">IF(I93&lt;&gt;"",MainData!BK87,"")</f>
        <v/>
      </c>
      <c r="K93" s="19"/>
      <c r="V93" s="2" t="n">
        <f aca="false">IF($AD$13="Show All",1,IF(LEFT(MainData!K87,2)=LEFT(MainPage!$AD$13,2),1,0))</f>
        <v>0</v>
      </c>
      <c r="W93" s="2" t="n">
        <f aca="false">IF($AD$13="Show All",1,IF(LEFT(MainData!BN87,2)=LEFT(MainPage!$AD$13,2),1,0))</f>
        <v>0</v>
      </c>
      <c r="X93" s="62" t="str">
        <f aca="false">IF(Stop_Date_Value,IF(MainData!AX87&lt;&gt;"",IF(MainData!G87="NO",MainData!D87,MainData!E87),""),"")</f>
        <v/>
      </c>
      <c r="Y93" s="62" t="n">
        <f aca="false">IF($AB$15,1,IF(OR(X93=$AD$8,X93=$AD$9,X93=$AD$10,X93=$AD$11),1,0))*V93</f>
        <v>0</v>
      </c>
      <c r="Z93" s="62" t="str">
        <f aca="false">IF(Stop_Date_Value,IF(MainData!DA87&lt;&gt;"",IF(MainData!BJ87="NO",MainData!BH87,MainData!BG87),""),"")</f>
        <v/>
      </c>
      <c r="AA93" s="62" t="n">
        <f aca="false">IF($AB$15,1,IF(OR(Z93=$AD$8,Z93=$AD$9,Z93=$AD$10,Z93=$AD$11),1,0))*W93</f>
        <v>0</v>
      </c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2" t="str">
        <f aca="false">IF(AN93="NO","Sell",IF(AN93="Yes","Buy",""))</f>
        <v/>
      </c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2" t="str">
        <f aca="false">IF(CD93="NO","Buy",IF(CD93="Yes","Sell",""))</f>
        <v/>
      </c>
    </row>
    <row r="94" customFormat="false" ht="14.65" hidden="false" customHeight="false" outlineLevel="0" collapsed="false">
      <c r="A94" s="8"/>
      <c r="B94" s="57" t="str">
        <f aca="false">IF(X94="","",IF($AB$13=2,X94&amp;REPT("-",50),IF(AND($AB$13=1,Y94=1),X94&amp;REPT("-",50),"")))</f>
        <v/>
      </c>
      <c r="C94" s="58" t="str">
        <f aca="false">IF(B94="","",IF(MainData!AX88="","",IF($AB$17,$D$5-MainData!AX88-$AB$18,$D$5-MainData!AX88)))</f>
        <v/>
      </c>
      <c r="D94" s="59" t="str">
        <f aca="false">IF(C94&lt;&gt;"",MainData!H88,"")</f>
        <v/>
      </c>
      <c r="E94" s="15"/>
      <c r="F94" s="15"/>
      <c r="G94" s="15"/>
      <c r="H94" s="57" t="str">
        <f aca="false">IF(Z94="","",IF($AB$13=2,Z94&amp;REPT("-",50),IF(AND($AB$13=1,AA94=1),Z94&amp;REPT("-",50),"")))</f>
        <v/>
      </c>
      <c r="I94" s="58" t="str">
        <f aca="false">IF(H94="","",IF(MainData!DA88="","",IF($AB$17,$D$5+MainData!DA88+$AB$18,$D$5+MainData!DA88)))</f>
        <v/>
      </c>
      <c r="J94" s="59" t="str">
        <f aca="false">IF(I94&lt;&gt;"",MainData!BK88,"")</f>
        <v/>
      </c>
      <c r="K94" s="19"/>
      <c r="V94" s="2" t="n">
        <f aca="false">IF($AD$13="Show All",1,IF(LEFT(MainData!K88,2)=LEFT(MainPage!$AD$13,2),1,0))</f>
        <v>0</v>
      </c>
      <c r="W94" s="2" t="n">
        <f aca="false">IF($AD$13="Show All",1,IF(LEFT(MainData!BN88,2)=LEFT(MainPage!$AD$13,2),1,0))</f>
        <v>0</v>
      </c>
      <c r="X94" s="62" t="str">
        <f aca="false">IF(Stop_Date_Value,IF(MainData!AX88&lt;&gt;"",IF(MainData!G88="NO",MainData!D88,MainData!E88),""),"")</f>
        <v/>
      </c>
      <c r="Y94" s="62" t="n">
        <f aca="false">IF($AB$15,1,IF(OR(X94=$AD$8,X94=$AD$9,X94=$AD$10,X94=$AD$11),1,0))*V94</f>
        <v>0</v>
      </c>
      <c r="Z94" s="62" t="str">
        <f aca="false">IF(Stop_Date_Value,IF(MainData!DA88&lt;&gt;"",IF(MainData!BJ88="NO",MainData!BH88,MainData!BG88),""),"")</f>
        <v/>
      </c>
      <c r="AA94" s="62" t="n">
        <f aca="false">IF($AB$15,1,IF(OR(Z94=$AD$8,Z94=$AD$9,Z94=$AD$10,Z94=$AD$11),1,0))*W94</f>
        <v>0</v>
      </c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2" t="str">
        <f aca="false">IF(AN94="NO","Sell",IF(AN94="Yes","Buy",""))</f>
        <v/>
      </c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2" t="str">
        <f aca="false">IF(CD94="NO","Buy",IF(CD94="Yes","Sell",""))</f>
        <v/>
      </c>
    </row>
    <row r="95" customFormat="false" ht="14.65" hidden="false" customHeight="false" outlineLevel="0" collapsed="false">
      <c r="A95" s="8"/>
      <c r="B95" s="57" t="str">
        <f aca="false">IF(X95="","",IF($AB$13=2,X95&amp;REPT("-",50),IF(AND($AB$13=1,Y95=1),X95&amp;REPT("-",50),"")))</f>
        <v/>
      </c>
      <c r="C95" s="58" t="str">
        <f aca="false">IF(B95="","",IF(MainData!AX89="","",IF($AB$17,$D$5-MainData!AX89-$AB$18,$D$5-MainData!AX89)))</f>
        <v/>
      </c>
      <c r="D95" s="59" t="str">
        <f aca="false">IF(C95&lt;&gt;"",MainData!H89,"")</f>
        <v/>
      </c>
      <c r="E95" s="15"/>
      <c r="F95" s="15"/>
      <c r="G95" s="15"/>
      <c r="H95" s="57" t="str">
        <f aca="false">IF(Z95="","",IF($AB$13=2,Z95&amp;REPT("-",50),IF(AND($AB$13=1,AA95=1),Z95&amp;REPT("-",50),"")))</f>
        <v/>
      </c>
      <c r="I95" s="58" t="str">
        <f aca="false">IF(H95="","",IF(MainData!DA89="","",IF($AB$17,$D$5+MainData!DA89+$AB$18,$D$5+MainData!DA89)))</f>
        <v/>
      </c>
      <c r="J95" s="59" t="str">
        <f aca="false">IF(I95&lt;&gt;"",MainData!BK89,"")</f>
        <v/>
      </c>
      <c r="K95" s="19"/>
      <c r="V95" s="2" t="n">
        <f aca="false">IF($AD$13="Show All",1,IF(LEFT(MainData!K89,2)=LEFT(MainPage!$AD$13,2),1,0))</f>
        <v>0</v>
      </c>
      <c r="W95" s="2" t="n">
        <f aca="false">IF($AD$13="Show All",1,IF(LEFT(MainData!BN89,2)=LEFT(MainPage!$AD$13,2),1,0))</f>
        <v>0</v>
      </c>
      <c r="X95" s="62" t="str">
        <f aca="false">IF(Stop_Date_Value,IF(MainData!AX89&lt;&gt;"",IF(MainData!G89="NO",MainData!D89,MainData!E89),""),"")</f>
        <v/>
      </c>
      <c r="Y95" s="62" t="n">
        <f aca="false">IF($AB$15,1,IF(OR(X95=$AD$8,X95=$AD$9,X95=$AD$10,X95=$AD$11),1,0))*V95</f>
        <v>0</v>
      </c>
      <c r="Z95" s="62" t="str">
        <f aca="false">IF(Stop_Date_Value,IF(MainData!DA89&lt;&gt;"",IF(MainData!BJ89="NO",MainData!BH89,MainData!BG89),""),"")</f>
        <v/>
      </c>
      <c r="AA95" s="62" t="n">
        <f aca="false">IF($AB$15,1,IF(OR(Z95=$AD$8,Z95=$AD$9,Z95=$AD$10,Z95=$AD$11),1,0))*W95</f>
        <v>0</v>
      </c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2" t="str">
        <f aca="false">IF(AN95="NO","Sell",IF(AN95="Yes","Buy",""))</f>
        <v/>
      </c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2" t="str">
        <f aca="false">IF(CD95="NO","Buy",IF(CD95="Yes","Sell",""))</f>
        <v/>
      </c>
    </row>
    <row r="96" customFormat="false" ht="14.65" hidden="false" customHeight="false" outlineLevel="0" collapsed="false">
      <c r="A96" s="8"/>
      <c r="B96" s="57" t="str">
        <f aca="false">IF(X96="","",IF($AB$13=2,X96&amp;REPT("-",50),IF(AND($AB$13=1,Y96=1),X96&amp;REPT("-",50),"")))</f>
        <v/>
      </c>
      <c r="C96" s="58" t="str">
        <f aca="false">IF(B96="","",IF(MainData!AX90="","",IF($AB$17,$D$5-MainData!AX90-$AB$18,$D$5-MainData!AX90)))</f>
        <v/>
      </c>
      <c r="D96" s="59" t="str">
        <f aca="false">IF(C96&lt;&gt;"",MainData!H90,"")</f>
        <v/>
      </c>
      <c r="E96" s="15"/>
      <c r="F96" s="15"/>
      <c r="G96" s="15"/>
      <c r="H96" s="57" t="str">
        <f aca="false">IF(Z96="","",IF($AB$13=2,Z96&amp;REPT("-",50),IF(AND($AB$13=1,AA96=1),Z96&amp;REPT("-",50),"")))</f>
        <v/>
      </c>
      <c r="I96" s="58" t="str">
        <f aca="false">IF(H96="","",IF(MainData!DA90="","",IF($AB$17,$D$5+MainData!DA90+$AB$18,$D$5+MainData!DA90)))</f>
        <v/>
      </c>
      <c r="J96" s="59" t="str">
        <f aca="false">IF(I96&lt;&gt;"",MainData!BK90,"")</f>
        <v/>
      </c>
      <c r="K96" s="19"/>
      <c r="V96" s="2" t="n">
        <f aca="false">IF($AD$13="Show All",1,IF(LEFT(MainData!K90,2)=LEFT(MainPage!$AD$13,2),1,0))</f>
        <v>0</v>
      </c>
      <c r="W96" s="2" t="n">
        <f aca="false">IF($AD$13="Show All",1,IF(LEFT(MainData!BN90,2)=LEFT(MainPage!$AD$13,2),1,0))</f>
        <v>0</v>
      </c>
      <c r="X96" s="62" t="str">
        <f aca="false">IF(Stop_Date_Value,IF(MainData!AX90&lt;&gt;"",IF(MainData!G90="NO",MainData!D90,MainData!E90),""),"")</f>
        <v/>
      </c>
      <c r="Y96" s="62" t="n">
        <f aca="false">IF($AB$15,1,IF(OR(X96=$AD$8,X96=$AD$9,X96=$AD$10,X96=$AD$11),1,0))*V96</f>
        <v>0</v>
      </c>
      <c r="Z96" s="62" t="str">
        <f aca="false">IF(Stop_Date_Value,IF(MainData!DA90&lt;&gt;"",IF(MainData!BJ90="NO",MainData!BH90,MainData!BG90),""),"")</f>
        <v/>
      </c>
      <c r="AA96" s="62" t="n">
        <f aca="false">IF($AB$15,1,IF(OR(Z96=$AD$8,Z96=$AD$9,Z96=$AD$10,Z96=$AD$11),1,0))*W96</f>
        <v>0</v>
      </c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2" t="str">
        <f aca="false">IF(AN96="NO","Sell",IF(AN96="Yes","Buy",""))</f>
        <v/>
      </c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2" t="str">
        <f aca="false">IF(CD96="NO","Buy",IF(CD96="Yes","Sell",""))</f>
        <v/>
      </c>
    </row>
    <row r="97" customFormat="false" ht="14.65" hidden="false" customHeight="false" outlineLevel="0" collapsed="false">
      <c r="A97" s="8"/>
      <c r="B97" s="57" t="str">
        <f aca="false">IF(X97="","",IF($AB$13=2,X97&amp;REPT("-",50),IF(AND($AB$13=1,Y97=1),X97&amp;REPT("-",50),"")))</f>
        <v/>
      </c>
      <c r="C97" s="58" t="str">
        <f aca="false">IF(B97="","",IF(MainData!AX91="","",IF($AB$17,$D$5-MainData!AX91-$AB$18,$D$5-MainData!AX91)))</f>
        <v/>
      </c>
      <c r="D97" s="59" t="str">
        <f aca="false">IF(C97&lt;&gt;"",MainData!H91,"")</f>
        <v/>
      </c>
      <c r="E97" s="15"/>
      <c r="F97" s="15"/>
      <c r="G97" s="15"/>
      <c r="H97" s="57" t="str">
        <f aca="false">IF(Z97="","",IF($AB$13=2,Z97&amp;REPT("-",50),IF(AND($AB$13=1,AA97=1),Z97&amp;REPT("-",50),"")))</f>
        <v/>
      </c>
      <c r="I97" s="58" t="str">
        <f aca="false">IF(H97="","",IF(MainData!DA91="","",IF($AB$17,$D$5+MainData!DA91+$AB$18,$D$5+MainData!DA91)))</f>
        <v/>
      </c>
      <c r="J97" s="59" t="str">
        <f aca="false">IF(I97&lt;&gt;"",MainData!BK91,"")</f>
        <v/>
      </c>
      <c r="K97" s="19"/>
      <c r="V97" s="2" t="n">
        <f aca="false">IF($AD$13="Show All",1,IF(LEFT(MainData!K91,2)=LEFT(MainPage!$AD$13,2),1,0))</f>
        <v>0</v>
      </c>
      <c r="W97" s="2" t="n">
        <f aca="false">IF($AD$13="Show All",1,IF(LEFT(MainData!BN91,2)=LEFT(MainPage!$AD$13,2),1,0))</f>
        <v>0</v>
      </c>
      <c r="X97" s="62" t="str">
        <f aca="false">IF(Stop_Date_Value,IF(MainData!AX91&lt;&gt;"",IF(MainData!G91="NO",MainData!D91,MainData!E91),""),"")</f>
        <v/>
      </c>
      <c r="Y97" s="62" t="n">
        <f aca="false">IF($AB$15,1,IF(OR(X97=$AD$8,X97=$AD$9,X97=$AD$10,X97=$AD$11),1,0))*V97</f>
        <v>0</v>
      </c>
      <c r="Z97" s="62" t="str">
        <f aca="false">IF(Stop_Date_Value,IF(MainData!DA91&lt;&gt;"",IF(MainData!BJ91="NO",MainData!BH91,MainData!BG91),""),"")</f>
        <v/>
      </c>
      <c r="AA97" s="62" t="n">
        <f aca="false">IF($AB$15,1,IF(OR(Z97=$AD$8,Z97=$AD$9,Z97=$AD$10,Z97=$AD$11),1,0))*W97</f>
        <v>0</v>
      </c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2" t="str">
        <f aca="false">IF(AN97="NO","Sell",IF(AN97="Yes","Buy",""))</f>
        <v/>
      </c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2" t="str">
        <f aca="false">IF(CD97="NO","Buy",IF(CD97="Yes","Sell",""))</f>
        <v/>
      </c>
    </row>
    <row r="98" customFormat="false" ht="14.65" hidden="false" customHeight="false" outlineLevel="0" collapsed="false">
      <c r="A98" s="8"/>
      <c r="B98" s="57" t="str">
        <f aca="false">IF(X98="","",IF($AB$13=2,X98&amp;REPT("-",50),IF(AND($AB$13=1,Y98=1),X98&amp;REPT("-",50),"")))</f>
        <v/>
      </c>
      <c r="C98" s="58" t="str">
        <f aca="false">IF(B98="","",IF(MainData!AX92="","",IF($AB$17,$D$5-MainData!AX92-$AB$18,$D$5-MainData!AX92)))</f>
        <v/>
      </c>
      <c r="D98" s="59" t="str">
        <f aca="false">IF(C98&lt;&gt;"",MainData!H92,"")</f>
        <v/>
      </c>
      <c r="E98" s="15"/>
      <c r="F98" s="15"/>
      <c r="G98" s="15"/>
      <c r="H98" s="57" t="str">
        <f aca="false">IF(Z98="","",IF($AB$13=2,Z98&amp;REPT("-",50),IF(AND($AB$13=1,AA98=1),Z98&amp;REPT("-",50),"")))</f>
        <v/>
      </c>
      <c r="I98" s="58" t="str">
        <f aca="false">IF(H98="","",IF(MainData!DA92="","",IF($AB$17,$D$5+MainData!DA92+$AB$18,$D$5+MainData!DA92)))</f>
        <v/>
      </c>
      <c r="J98" s="59" t="str">
        <f aca="false">IF(I98&lt;&gt;"",MainData!BK92,"")</f>
        <v/>
      </c>
      <c r="K98" s="19"/>
      <c r="V98" s="2" t="n">
        <f aca="false">IF($AD$13="Show All",1,IF(LEFT(MainData!K92,2)=LEFT(MainPage!$AD$13,2),1,0))</f>
        <v>0</v>
      </c>
      <c r="W98" s="2" t="n">
        <f aca="false">IF($AD$13="Show All",1,IF(LEFT(MainData!BN92,2)=LEFT(MainPage!$AD$13,2),1,0))</f>
        <v>0</v>
      </c>
      <c r="X98" s="62" t="str">
        <f aca="false">IF(Stop_Date_Value,IF(MainData!AX92&lt;&gt;"",IF(MainData!G92="NO",MainData!D92,MainData!E92),""),"")</f>
        <v/>
      </c>
      <c r="Y98" s="62" t="n">
        <f aca="false">IF($AB$15,1,IF(OR(X98=$AD$8,X98=$AD$9,X98=$AD$10,X98=$AD$11),1,0))*V98</f>
        <v>0</v>
      </c>
      <c r="Z98" s="62" t="str">
        <f aca="false">IF(Stop_Date_Value,IF(MainData!DA92&lt;&gt;"",IF(MainData!BJ92="NO",MainData!BH92,MainData!BG92),""),"")</f>
        <v/>
      </c>
      <c r="AA98" s="62" t="n">
        <f aca="false">IF($AB$15,1,IF(OR(Z98=$AD$8,Z98=$AD$9,Z98=$AD$10,Z98=$AD$11),1,0))*W98</f>
        <v>0</v>
      </c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2" t="str">
        <f aca="false">IF(AN98="NO","Sell",IF(AN98="Yes","Buy",""))</f>
        <v/>
      </c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2" t="str">
        <f aca="false">IF(CD98="NO","Buy",IF(CD98="Yes","Sell",""))</f>
        <v/>
      </c>
    </row>
    <row r="99" customFormat="false" ht="14.65" hidden="false" customHeight="false" outlineLevel="0" collapsed="false">
      <c r="A99" s="8"/>
      <c r="B99" s="57" t="str">
        <f aca="false">IF(X99="","",IF($AB$13=2,X99&amp;REPT("-",50),IF(AND($AB$13=1,Y99=1),X99&amp;REPT("-",50),"")))</f>
        <v/>
      </c>
      <c r="C99" s="58" t="str">
        <f aca="false">IF(B99="","",IF(MainData!AX93="","",IF($AB$17,$D$5-MainData!AX93-$AB$18,$D$5-MainData!AX93)))</f>
        <v/>
      </c>
      <c r="D99" s="59" t="str">
        <f aca="false">IF(C99&lt;&gt;"",MainData!H93,"")</f>
        <v/>
      </c>
      <c r="E99" s="15"/>
      <c r="F99" s="15"/>
      <c r="G99" s="15"/>
      <c r="H99" s="57" t="str">
        <f aca="false">IF(Z99="","",IF($AB$13=2,Z99&amp;REPT("-",50),IF(AND($AB$13=1,AA99=1),Z99&amp;REPT("-",50),"")))</f>
        <v/>
      </c>
      <c r="I99" s="58" t="str">
        <f aca="false">IF(H99="","",IF(MainData!DA93="","",IF($AB$17,$D$5+MainData!DA93+$AB$18,$D$5+MainData!DA93)))</f>
        <v/>
      </c>
      <c r="J99" s="59" t="str">
        <f aca="false">IF(I99&lt;&gt;"",MainData!BK93,"")</f>
        <v/>
      </c>
      <c r="K99" s="19"/>
      <c r="V99" s="2" t="n">
        <f aca="false">IF($AD$13="Show All",1,IF(LEFT(MainData!K93,2)=LEFT(MainPage!$AD$13,2),1,0))</f>
        <v>0</v>
      </c>
      <c r="W99" s="2" t="n">
        <f aca="false">IF($AD$13="Show All",1,IF(LEFT(MainData!BN93,2)=LEFT(MainPage!$AD$13,2),1,0))</f>
        <v>0</v>
      </c>
      <c r="X99" s="62" t="str">
        <f aca="false">IF(Stop_Date_Value,IF(MainData!AX93&lt;&gt;"",IF(MainData!G93="NO",MainData!D93,MainData!E93),""),"")</f>
        <v/>
      </c>
      <c r="Y99" s="62" t="n">
        <f aca="false">IF($AB$15,1,IF(OR(X99=$AD$8,X99=$AD$9,X99=$AD$10,X99=$AD$11),1,0))*V99</f>
        <v>0</v>
      </c>
      <c r="Z99" s="62" t="str">
        <f aca="false">IF(Stop_Date_Value,IF(MainData!DA93&lt;&gt;"",IF(MainData!BJ93="NO",MainData!BH93,MainData!BG93),""),"")</f>
        <v/>
      </c>
      <c r="AA99" s="62" t="n">
        <f aca="false">IF($AB$15,1,IF(OR(Z99=$AD$8,Z99=$AD$9,Z99=$AD$10,Z99=$AD$11),1,0))*W99</f>
        <v>0</v>
      </c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2" t="str">
        <f aca="false">IF(AN99="NO","Sell",IF(AN99="Yes","Buy",""))</f>
        <v/>
      </c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2" t="str">
        <f aca="false">IF(CD99="NO","Buy",IF(CD99="Yes","Sell",""))</f>
        <v/>
      </c>
    </row>
    <row r="100" customFormat="false" ht="14.65" hidden="false" customHeight="false" outlineLevel="0" collapsed="false">
      <c r="A100" s="79"/>
      <c r="B100" s="80" t="str">
        <f aca="false">IF(X100="","",IF($AB$13=2,X100&amp;REPT("-",50),IF(AND($AB$13=1,Y100=1),X100&amp;REPT("-",50),"")))</f>
        <v/>
      </c>
      <c r="C100" s="81" t="str">
        <f aca="false">IF(B100="","",IF(MainData!AX94="","",IF($AB$17,$D$5-MainData!AX94-$AB$18,$D$5-MainData!AX94)))</f>
        <v/>
      </c>
      <c r="D100" s="82" t="str">
        <f aca="false">IF(C100&lt;&gt;"",MainData!H94,"")</f>
        <v/>
      </c>
      <c r="E100" s="83"/>
      <c r="F100" s="83"/>
      <c r="G100" s="83"/>
      <c r="H100" s="57" t="str">
        <f aca="false">IF(Z100="","",IF($AB$13=2,Z100&amp;REPT("-",50),IF(AND($AB$13=1,AA100=1),Z100&amp;REPT("-",50),"")))</f>
        <v/>
      </c>
      <c r="I100" s="58" t="str">
        <f aca="false">IF(H100="","",IF(MainData!DA94="","",IF($AB$17,$D$5+MainData!DA94+$AB$18,$D$5+MainData!DA94)))</f>
        <v/>
      </c>
      <c r="J100" s="59" t="str">
        <f aca="false">IF(I100&lt;&gt;"",MainData!BK94,"")</f>
        <v/>
      </c>
      <c r="K100" s="84"/>
      <c r="V100" s="2" t="n">
        <f aca="false">IF($AD$13="Show All",1,IF(LEFT(MainData!K94,2)=LEFT(MainPage!$AD$13,2),1,0))</f>
        <v>0</v>
      </c>
      <c r="W100" s="2" t="n">
        <f aca="false">IF($AD$13="Show All",1,IF(LEFT(MainData!BN94,2)=LEFT(MainPage!$AD$13,2),1,0))</f>
        <v>0</v>
      </c>
      <c r="X100" s="62" t="str">
        <f aca="false">IF(Stop_Date_Value,IF(MainData!AX94&lt;&gt;"",IF(MainData!G94="NO",MainData!D94,MainData!E94),""),"")</f>
        <v/>
      </c>
      <c r="Y100" s="62" t="n">
        <f aca="false">IF($AB$15,1,IF(OR(X100=$AD$8,X100=$AD$9,X100=$AD$10,X100=$AD$11),1,0))*V100</f>
        <v>0</v>
      </c>
      <c r="Z100" s="62" t="str">
        <f aca="false">IF(Stop_Date_Value,IF(MainData!DA94&lt;&gt;"",IF(MainData!BJ94="NO",MainData!BH94,MainData!BG94),""),"")</f>
        <v/>
      </c>
      <c r="AA100" s="62" t="n">
        <f aca="false">IF($AB$15,1,IF(OR(Z100=$AD$8,Z100=$AD$9,Z100=$AD$10,Z100=$AD$11),1,0))*W100</f>
        <v>0</v>
      </c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2" t="str">
        <f aca="false">IF(AN100="NO","Sell",IF(AN100="Yes","Buy",""))</f>
        <v/>
      </c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2" t="str">
        <f aca="false">IF(CD100="NO","Buy",IF(CD100="Yes","Sell",""))</f>
        <v/>
      </c>
    </row>
    <row r="101" customFormat="false" ht="14.65" hidden="true" customHeight="false" outlineLevel="0" collapsed="false"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2" t="str">
        <f aca="false">IF(AN101="NO","Sell",IF(AN101="Yes","Buy",""))</f>
        <v/>
      </c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2" t="str">
        <f aca="false">IF(CD101="NO","Buy",IF(CD101="Yes","Sell",""))</f>
        <v/>
      </c>
    </row>
    <row r="102" customFormat="false" ht="14.65" hidden="true" customHeight="false" outlineLevel="0" collapsed="false"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2" t="str">
        <f aca="false">IF(AN102="NO","Sell",IF(AN102="Yes","Buy",""))</f>
        <v/>
      </c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2" t="str">
        <f aca="false">IF(CD102="NO","Buy",IF(CD102="Yes","Sell",""))</f>
        <v/>
      </c>
    </row>
    <row r="103" customFormat="false" ht="14.65" hidden="true" customHeight="false" outlineLevel="0" collapsed="false"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2" t="str">
        <f aca="false">IF(AN103="NO","Sell",IF(AN103="Yes","Buy",""))</f>
        <v/>
      </c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2" t="str">
        <f aca="false">IF(CD103="NO","Buy",IF(CD103="Yes","Sell",""))</f>
        <v/>
      </c>
    </row>
    <row r="104" customFormat="false" ht="14.65" hidden="true" customHeight="false" outlineLevel="0" collapsed="false"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2" t="str">
        <f aca="false">IF(AN104="NO","Sell",IF(AN104="Yes","Buy",""))</f>
        <v/>
      </c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2" t="str">
        <f aca="false">IF(CD104="NO","Buy",IF(CD104="Yes","Sell",""))</f>
        <v/>
      </c>
    </row>
    <row r="105" customFormat="false" ht="14.65" hidden="true" customHeight="false" outlineLevel="0" collapsed="false"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2" t="str">
        <f aca="false">IF(AN105="NO","Sell",IF(AN105="Yes","Buy",""))</f>
        <v/>
      </c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2" t="str">
        <f aca="false">IF(CD105="NO","Buy",IF(CD105="Yes","Sell",""))</f>
        <v/>
      </c>
    </row>
    <row r="106" customFormat="false" ht="14.65" hidden="true" customHeight="false" outlineLevel="0" collapsed="false"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2" t="str">
        <f aca="false">IF(AN106="NO","Sell",IF(AN106="Yes","Buy",""))</f>
        <v/>
      </c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2" t="str">
        <f aca="false">IF(CD106="NO","Buy",IF(CD106="Yes","Sell",""))</f>
        <v/>
      </c>
    </row>
    <row r="107" customFormat="false" ht="14.65" hidden="true" customHeight="false" outlineLevel="0" collapsed="false"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2" t="str">
        <f aca="false">IF(AN107="NO","Sell",IF(AN107="Yes","Buy",""))</f>
        <v/>
      </c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2" t="str">
        <f aca="false">IF(CD107="NO","Buy",IF(CD107="Yes","Sell",""))</f>
        <v/>
      </c>
    </row>
    <row r="108" customFormat="false" ht="14.65" hidden="true" customHeight="false" outlineLevel="0" collapsed="false"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2" t="str">
        <f aca="false">IF(AN108="NO","Sell",IF(AN108="Yes","Buy",""))</f>
        <v/>
      </c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2" t="str">
        <f aca="false">IF(CD108="NO","Buy",IF(CD108="Yes","Sell",""))</f>
        <v/>
      </c>
    </row>
    <row r="109" customFormat="false" ht="14.65" hidden="true" customHeight="false" outlineLevel="0" collapsed="false"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2" t="str">
        <f aca="false">IF(AN109="NO","Sell",IF(AN109="Yes","Buy",""))</f>
        <v/>
      </c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2" t="str">
        <f aca="false">IF(CD109="NO","Buy",IF(CD109="Yes","Sell",""))</f>
        <v/>
      </c>
    </row>
    <row r="110" customFormat="false" ht="14.65" hidden="true" customHeight="false" outlineLevel="0" collapsed="false"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2" t="str">
        <f aca="false">IF(AN110="NO","Sell",IF(AN110="Yes","Buy",""))</f>
        <v/>
      </c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2" t="str">
        <f aca="false">IF(CD110="NO","Buy",IF(CD110="Yes","Sell",""))</f>
        <v/>
      </c>
    </row>
    <row r="111" customFormat="false" ht="14.65" hidden="true" customHeight="false" outlineLevel="0" collapsed="false"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2" t="str">
        <f aca="false">IF(AN111="NO","Sell",IF(AN111="Yes","Buy",""))</f>
        <v/>
      </c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2" t="str">
        <f aca="false">IF(CD111="NO","Buy",IF(CD111="Yes","Sell",""))</f>
        <v/>
      </c>
    </row>
    <row r="112" customFormat="false" ht="14.65" hidden="true" customHeight="false" outlineLevel="0" collapsed="false"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2" t="str">
        <f aca="false">IF(AN112="NO","Sell",IF(AN112="Yes","Buy",""))</f>
        <v/>
      </c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2" t="str">
        <f aca="false">IF(CD112="NO","Buy",IF(CD112="Yes","Sell",""))</f>
        <v/>
      </c>
    </row>
    <row r="113" customFormat="false" ht="14.65" hidden="true" customHeight="false" outlineLevel="0" collapsed="false"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2" t="str">
        <f aca="false">IF(AN113="NO","Sell",IF(AN113="Yes","Buy",""))</f>
        <v/>
      </c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2" t="str">
        <f aca="false">IF(CD113="NO","Buy",IF(CD113="Yes","Sell",""))</f>
        <v/>
      </c>
    </row>
    <row r="114" customFormat="false" ht="14.65" hidden="true" customHeight="false" outlineLevel="0" collapsed="false"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2" t="str">
        <f aca="false">IF(AN114="NO","Sell",IF(AN114="Yes","Buy",""))</f>
        <v/>
      </c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2" t="str">
        <f aca="false">IF(CD114="NO","Buy",IF(CD114="Yes","Sell",""))</f>
        <v/>
      </c>
    </row>
    <row r="115" customFormat="false" ht="14.65" hidden="true" customHeight="false" outlineLevel="0" collapsed="false"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2" t="str">
        <f aca="false">IF(AN115="NO","Sell",IF(AN115="Yes","Buy",""))</f>
        <v/>
      </c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2" t="str">
        <f aca="false">IF(CD115="NO","Buy",IF(CD115="Yes","Sell",""))</f>
        <v/>
      </c>
    </row>
    <row r="116" customFormat="false" ht="14.65" hidden="true" customHeight="false" outlineLevel="0" collapsed="false"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2" t="str">
        <f aca="false">IF(AN116="NO","Sell",IF(AN116="Yes","Buy",""))</f>
        <v/>
      </c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2" t="str">
        <f aca="false">IF(CD116="NO","Buy",IF(CD116="Yes","Sell",""))</f>
        <v/>
      </c>
    </row>
    <row r="117" customFormat="false" ht="14.65" hidden="true" customHeight="false" outlineLevel="0" collapsed="false"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2" t="str">
        <f aca="false">IF(AN117="NO","Sell",IF(AN117="Yes","Buy",""))</f>
        <v/>
      </c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2" t="str">
        <f aca="false">IF(CD117="NO","Buy",IF(CD117="Yes","Sell",""))</f>
        <v/>
      </c>
    </row>
    <row r="118" customFormat="false" ht="14.65" hidden="true" customHeight="false" outlineLevel="0" collapsed="false"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2" t="str">
        <f aca="false">IF(AN118="NO","Sell",IF(AN118="Yes","Buy",""))</f>
        <v/>
      </c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2" t="str">
        <f aca="false">IF(CD118="NO","Buy",IF(CD118="Yes","Sell",""))</f>
        <v/>
      </c>
    </row>
    <row r="119" customFormat="false" ht="14.65" hidden="true" customHeight="false" outlineLevel="0" collapsed="false"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2" t="str">
        <f aca="false">IF(AN119="NO","Sell",IF(AN119="Yes","Buy",""))</f>
        <v/>
      </c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2" t="str">
        <f aca="false">IF(CD119="NO","Buy",IF(CD119="Yes","Sell",""))</f>
        <v/>
      </c>
    </row>
    <row r="120" customFormat="false" ht="14.65" hidden="true" customHeight="false" outlineLevel="0" collapsed="false"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2" t="str">
        <f aca="false">IF(AN120="NO","Sell",IF(AN120="Yes","Buy",""))</f>
        <v/>
      </c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2" t="str">
        <f aca="false">IF(CD120="NO","Buy",IF(CD120="Yes","Sell",""))</f>
        <v/>
      </c>
    </row>
    <row r="121" customFormat="false" ht="14.65" hidden="true" customHeight="false" outlineLevel="0" collapsed="false"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2" t="str">
        <f aca="false">IF(AN121="NO","Sell",IF(AN121="Yes","Buy",""))</f>
        <v/>
      </c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2" t="str">
        <f aca="false">IF(CD121="NO","Buy",IF(CD121="Yes","Sell",""))</f>
        <v/>
      </c>
    </row>
    <row r="122" customFormat="false" ht="14.65" hidden="true" customHeight="false" outlineLevel="0" collapsed="false"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2" t="str">
        <f aca="false">IF(AN122="NO","Sell",IF(AN122="Yes","Buy",""))</f>
        <v/>
      </c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2" t="str">
        <f aca="false">IF(CD122="NO","Buy",IF(CD122="Yes","Sell",""))</f>
        <v/>
      </c>
    </row>
    <row r="123" customFormat="false" ht="14.65" hidden="true" customHeight="false" outlineLevel="0" collapsed="false"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2" t="str">
        <f aca="false">IF(AN123="NO","Sell",IF(AN123="Yes","Buy",""))</f>
        <v/>
      </c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2" t="str">
        <f aca="false">IF(CD123="NO","Buy",IF(CD123="Yes","Sell",""))</f>
        <v/>
      </c>
    </row>
    <row r="124" customFormat="false" ht="14.65" hidden="true" customHeight="false" outlineLevel="0" collapsed="false"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2" t="str">
        <f aca="false">IF(AN124="NO","Sell",IF(AN124="Yes","Buy",""))</f>
        <v/>
      </c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2" t="str">
        <f aca="false">IF(CD124="NO","Buy",IF(CD124="Yes","Sell",""))</f>
        <v/>
      </c>
    </row>
    <row r="125" customFormat="false" ht="14.65" hidden="true" customHeight="false" outlineLevel="0" collapsed="false"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2" t="str">
        <f aca="false">IF(AN125="NO","Sell",IF(AN125="Yes","Buy",""))</f>
        <v/>
      </c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2" t="str">
        <f aca="false">IF(CD125="NO","Buy",IF(CD125="Yes","Sell",""))</f>
        <v/>
      </c>
    </row>
    <row r="126" customFormat="false" ht="14.65" hidden="true" customHeight="false" outlineLevel="0" collapsed="false"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2" t="str">
        <f aca="false">IF(AN126="NO","Sell",IF(AN126="Yes","Buy",""))</f>
        <v/>
      </c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2" t="str">
        <f aca="false">IF(CD126="NO","Buy",IF(CD126="Yes","Sell",""))</f>
        <v/>
      </c>
    </row>
    <row r="127" customFormat="false" ht="14.65" hidden="true" customHeight="false" outlineLevel="0" collapsed="false"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2" t="str">
        <f aca="false">IF(AN127="NO","Sell",IF(AN127="Yes","Buy",""))</f>
        <v/>
      </c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2" t="str">
        <f aca="false">IF(CD127="NO","Buy",IF(CD127="Yes","Sell",""))</f>
        <v/>
      </c>
    </row>
    <row r="128" customFormat="false" ht="14.65" hidden="true" customHeight="false" outlineLevel="0" collapsed="false"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2" t="str">
        <f aca="false">IF(AN128="NO","Sell",IF(AN128="Yes","Buy",""))</f>
        <v/>
      </c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2" t="str">
        <f aca="false">IF(CD128="NO","Buy",IF(CD128="Yes","Sell",""))</f>
        <v/>
      </c>
    </row>
    <row r="129" customFormat="false" ht="14.65" hidden="true" customHeight="false" outlineLevel="0" collapsed="false"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2" t="str">
        <f aca="false">IF(AN129="NO","Sell",IF(AN129="Yes","Buy",""))</f>
        <v/>
      </c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2" t="str">
        <f aca="false">IF(CD129="NO","Buy",IF(CD129="Yes","Sell",""))</f>
        <v/>
      </c>
    </row>
    <row r="130" customFormat="false" ht="14.65" hidden="true" customHeight="false" outlineLevel="0" collapsed="false"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2" t="str">
        <f aca="false">IF(AN130="NO","Sell",IF(AN130="Yes","Buy",""))</f>
        <v/>
      </c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2" t="str">
        <f aca="false">IF(CD130="NO","Buy",IF(CD130="Yes","Sell",""))</f>
        <v/>
      </c>
    </row>
    <row r="131" customFormat="false" ht="14.65" hidden="true" customHeight="false" outlineLevel="0" collapsed="false"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2" t="str">
        <f aca="false">IF(AN131="NO","Sell",IF(AN131="Yes","Buy",""))</f>
        <v/>
      </c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2" t="str">
        <f aca="false">IF(CD131="NO","Buy",IF(CD131="Yes","Sell",""))</f>
        <v/>
      </c>
    </row>
    <row r="132" customFormat="false" ht="14.65" hidden="true" customHeight="false" outlineLevel="0" collapsed="false"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2" t="str">
        <f aca="false">IF(AN132="NO","Sell",IF(AN132="Yes","Buy",""))</f>
        <v/>
      </c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2" t="str">
        <f aca="false">IF(CD132="NO","Buy",IF(CD132="Yes","Sell",""))</f>
        <v/>
      </c>
    </row>
    <row r="133" customFormat="false" ht="14.65" hidden="true" customHeight="false" outlineLevel="0" collapsed="false"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2" t="str">
        <f aca="false">IF(AN133="NO","Sell",IF(AN133="Yes","Buy",""))</f>
        <v/>
      </c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2" t="str">
        <f aca="false">IF(CD133="NO","Buy",IF(CD133="Yes","Sell",""))</f>
        <v/>
      </c>
    </row>
    <row r="134" customFormat="false" ht="14.65" hidden="true" customHeight="false" outlineLevel="0" collapsed="false"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2" t="str">
        <f aca="false">IF(AN134="NO","Sell",IF(AN134="Yes","Buy",""))</f>
        <v/>
      </c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2" t="str">
        <f aca="false">IF(CD134="NO","Buy",IF(CD134="Yes","Sell",""))</f>
        <v/>
      </c>
    </row>
    <row r="135" customFormat="false" ht="14.65" hidden="true" customHeight="false" outlineLevel="0" collapsed="false"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2" t="str">
        <f aca="false">IF(AN135="NO","Sell",IF(AN135="Yes","Buy",""))</f>
        <v/>
      </c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2" t="str">
        <f aca="false">IF(CD135="NO","Buy",IF(CD135="Yes","Sell",""))</f>
        <v/>
      </c>
    </row>
    <row r="136" customFormat="false" ht="14.65" hidden="true" customHeight="false" outlineLevel="0" collapsed="false"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2" t="str">
        <f aca="false">IF(AN136="NO","Sell",IF(AN136="Yes","Buy",""))</f>
        <v/>
      </c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2" t="str">
        <f aca="false">IF(CD136="NO","Buy",IF(CD136="Yes","Sell",""))</f>
        <v/>
      </c>
    </row>
    <row r="137" customFormat="false" ht="14.65" hidden="true" customHeight="false" outlineLevel="0" collapsed="false"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2" t="str">
        <f aca="false">IF(AN137="NO","Sell",IF(AN137="Yes","Buy",""))</f>
        <v/>
      </c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2" t="str">
        <f aca="false">IF(CD137="NO","Buy",IF(CD137="Yes","Sell",""))</f>
        <v/>
      </c>
    </row>
    <row r="138" customFormat="false" ht="14.65" hidden="true" customHeight="false" outlineLevel="0" collapsed="false"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2" t="str">
        <f aca="false">IF(AN138="NO","Sell",IF(AN138="Yes","Buy",""))</f>
        <v/>
      </c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2" t="str">
        <f aca="false">IF(CD138="NO","Buy",IF(CD138="Yes","Sell",""))</f>
        <v/>
      </c>
    </row>
    <row r="139" customFormat="false" ht="14.65" hidden="true" customHeight="false" outlineLevel="0" collapsed="false"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2" t="str">
        <f aca="false">IF(AN139="NO","Sell",IF(AN139="Yes","Buy",""))</f>
        <v/>
      </c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2" t="str">
        <f aca="false">IF(CD139="NO","Buy",IF(CD139="Yes","Sell",""))</f>
        <v/>
      </c>
    </row>
    <row r="140" customFormat="false" ht="14.65" hidden="true" customHeight="false" outlineLevel="0" collapsed="false"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2" t="str">
        <f aca="false">IF(AN140="NO","Sell",IF(AN140="Yes","Buy",""))</f>
        <v/>
      </c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2" t="str">
        <f aca="false">IF(CD140="NO","Buy",IF(CD140="Yes","Sell",""))</f>
        <v/>
      </c>
    </row>
    <row r="141" customFormat="false" ht="14.65" hidden="true" customHeight="false" outlineLevel="0" collapsed="false"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2" t="str">
        <f aca="false">IF(AN141="NO","Sell",IF(AN141="Yes","Buy",""))</f>
        <v/>
      </c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2" t="str">
        <f aca="false">IF(CD141="NO","Buy",IF(CD141="Yes","Sell",""))</f>
        <v/>
      </c>
    </row>
    <row r="142" customFormat="false" ht="14.65" hidden="true" customHeight="false" outlineLevel="0" collapsed="false"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2" t="str">
        <f aca="false">IF(AN142="NO","Sell",IF(AN142="Yes","Buy",""))</f>
        <v/>
      </c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2" t="str">
        <f aca="false">IF(CD142="NO","Buy",IF(CD142="Yes","Sell",""))</f>
        <v/>
      </c>
    </row>
    <row r="143" customFormat="false" ht="14.65" hidden="true" customHeight="false" outlineLevel="0" collapsed="false"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2" t="str">
        <f aca="false">IF(AN143="NO","Sell",IF(AN143="Yes","Buy",""))</f>
        <v/>
      </c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2" t="str">
        <f aca="false">IF(CD143="NO","Buy",IF(CD143="Yes","Sell",""))</f>
        <v/>
      </c>
    </row>
    <row r="144" customFormat="false" ht="14.65" hidden="true" customHeight="false" outlineLevel="0" collapsed="false"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2" t="str">
        <f aca="false">IF(AN144="NO","Sell",IF(AN144="Yes","Buy",""))</f>
        <v/>
      </c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2" t="str">
        <f aca="false">IF(CD144="NO","Buy",IF(CD144="Yes","Sell",""))</f>
        <v/>
      </c>
    </row>
    <row r="145" customFormat="false" ht="14.65" hidden="true" customHeight="false" outlineLevel="0" collapsed="false"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2" t="str">
        <f aca="false">IF(AN145="NO","Sell",IF(AN145="Yes","Buy",""))</f>
        <v/>
      </c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2" t="str">
        <f aca="false">IF(CD145="NO","Buy",IF(CD145="Yes","Sell",""))</f>
        <v/>
      </c>
    </row>
    <row r="146" customFormat="false" ht="14.65" hidden="true" customHeight="false" outlineLevel="0" collapsed="false"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2" t="str">
        <f aca="false">IF(AN146="NO","Sell",IF(AN146="Yes","Buy",""))</f>
        <v/>
      </c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2" t="str">
        <f aca="false">IF(CD146="NO","Buy",IF(CD146="Yes","Sell",""))</f>
        <v/>
      </c>
    </row>
    <row r="147" customFormat="false" ht="14.65" hidden="true" customHeight="false" outlineLevel="0" collapsed="false"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2" t="str">
        <f aca="false">IF(AN147="NO","Sell",IF(AN147="Yes","Buy",""))</f>
        <v/>
      </c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2" t="str">
        <f aca="false">IF(CD147="NO","Buy",IF(CD147="Yes","Sell",""))</f>
        <v/>
      </c>
    </row>
    <row r="148" customFormat="false" ht="14.65" hidden="true" customHeight="false" outlineLevel="0" collapsed="false"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2" t="str">
        <f aca="false">IF(AN148="NO","Sell",IF(AN148="Yes","Buy",""))</f>
        <v/>
      </c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2" t="str">
        <f aca="false">IF(CD148="NO","Buy",IF(CD148="Yes","Sell",""))</f>
        <v/>
      </c>
    </row>
    <row r="149" customFormat="false" ht="14.65" hidden="true" customHeight="false" outlineLevel="0" collapsed="false"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2" t="str">
        <f aca="false">IF(AN149="NO","Sell",IF(AN149="Yes","Buy",""))</f>
        <v/>
      </c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2" t="str">
        <f aca="false">IF(CD149="NO","Buy",IF(CD149="Yes","Sell",""))</f>
        <v/>
      </c>
    </row>
    <row r="150" customFormat="false" ht="14.65" hidden="true" customHeight="false" outlineLevel="0" collapsed="false"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2" t="str">
        <f aca="false">IF(AN150="NO","Sell",IF(AN150="Yes","Buy",""))</f>
        <v/>
      </c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2" t="str">
        <f aca="false">IF(CD150="NO","Buy",IF(CD150="Yes","Sell",""))</f>
        <v/>
      </c>
    </row>
    <row r="151" customFormat="false" ht="14.65" hidden="true" customHeight="false" outlineLevel="0" collapsed="false"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2" t="str">
        <f aca="false">IF(AN151="NO","Sell",IF(AN151="Yes","Buy",""))</f>
        <v/>
      </c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2" t="str">
        <f aca="false">IF(CD151="NO","Buy",IF(CD151="Yes","Sell",""))</f>
        <v/>
      </c>
    </row>
    <row r="152" customFormat="false" ht="14.65" hidden="true" customHeight="false" outlineLevel="0" collapsed="false"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2" t="str">
        <f aca="false">IF(AN152="NO","Sell",IF(AN152="Yes","Buy",""))</f>
        <v/>
      </c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2" t="str">
        <f aca="false">IF(CD152="NO","Buy",IF(CD152="Yes","Sell",""))</f>
        <v/>
      </c>
    </row>
    <row r="153" customFormat="false" ht="14.65" hidden="true" customHeight="false" outlineLevel="0" collapsed="false"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2" t="str">
        <f aca="false">IF(AN153="NO","Sell",IF(AN153="Yes","Buy",""))</f>
        <v/>
      </c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2" t="str">
        <f aca="false">IF(CD153="NO","Buy",IF(CD153="Yes","Sell",""))</f>
        <v/>
      </c>
    </row>
    <row r="154" customFormat="false" ht="14.65" hidden="true" customHeight="false" outlineLevel="0" collapsed="false"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2" t="str">
        <f aca="false">IF(AN154="NO","Sell",IF(AN154="Yes","Buy",""))</f>
        <v/>
      </c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2" t="str">
        <f aca="false">IF(CD154="NO","Buy",IF(CD154="Yes","Sell",""))</f>
        <v/>
      </c>
    </row>
    <row r="155" customFormat="false" ht="14.65" hidden="true" customHeight="false" outlineLevel="0" collapsed="false"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2" t="str">
        <f aca="false">IF(AN155="NO","Sell",IF(AN155="Yes","Buy",""))</f>
        <v/>
      </c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2" t="str">
        <f aca="false">IF(CD155="NO","Buy",IF(CD155="Yes","Sell",""))</f>
        <v/>
      </c>
    </row>
    <row r="156" customFormat="false" ht="14.65" hidden="true" customHeight="false" outlineLevel="0" collapsed="false"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2" t="str">
        <f aca="false">IF(AN156="NO","Sell",IF(AN156="Yes","Buy",""))</f>
        <v/>
      </c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2" t="str">
        <f aca="false">IF(CD156="NO","Buy",IF(CD156="Yes","Sell",""))</f>
        <v/>
      </c>
    </row>
    <row r="157" customFormat="false" ht="14.65" hidden="true" customHeight="false" outlineLevel="0" collapsed="false"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2" t="str">
        <f aca="false">IF(AN157="NO","Sell",IF(AN157="Yes","Buy",""))</f>
        <v/>
      </c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2" t="str">
        <f aca="false">IF(CD157="NO","Buy",IF(CD157="Yes","Sell",""))</f>
        <v/>
      </c>
    </row>
    <row r="158" customFormat="false" ht="14.65" hidden="true" customHeight="false" outlineLevel="0" collapsed="false"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2" t="str">
        <f aca="false">IF(AN158="NO","Sell",IF(AN158="Yes","Buy",""))</f>
        <v/>
      </c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2" t="str">
        <f aca="false">IF(CD158="NO","Buy",IF(CD158="Yes","Sell",""))</f>
        <v/>
      </c>
    </row>
    <row r="159" customFormat="false" ht="14.65" hidden="true" customHeight="false" outlineLevel="0" collapsed="false"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2" t="str">
        <f aca="false">IF(AN159="NO","Sell",IF(AN159="Yes","Buy",""))</f>
        <v/>
      </c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2" t="str">
        <f aca="false">IF(CD159="NO","Buy",IF(CD159="Yes","Sell",""))</f>
        <v/>
      </c>
    </row>
    <row r="160" customFormat="false" ht="14.65" hidden="true" customHeight="false" outlineLevel="0" collapsed="false"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2" t="str">
        <f aca="false">IF(AN160="NO","Sell",IF(AN160="Yes","Buy",""))</f>
        <v/>
      </c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2" t="str">
        <f aca="false">IF(CD160="NO","Buy",IF(CD160="Yes","Sell",""))</f>
        <v/>
      </c>
    </row>
    <row r="161" customFormat="false" ht="14.65" hidden="true" customHeight="false" outlineLevel="0" collapsed="false"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2" t="str">
        <f aca="false">IF(AN161="NO","Sell",IF(AN161="Yes","Buy",""))</f>
        <v/>
      </c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2" t="str">
        <f aca="false">IF(CD161="NO","Buy",IF(CD161="Yes","Sell",""))</f>
        <v/>
      </c>
    </row>
    <row r="162" customFormat="false" ht="14.65" hidden="true" customHeight="false" outlineLevel="0" collapsed="false"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2" t="str">
        <f aca="false">IF(AN162="NO","Sell",IF(AN162="Yes","Buy",""))</f>
        <v/>
      </c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2" t="str">
        <f aca="false">IF(CD162="NO","Buy",IF(CD162="Yes","Sell",""))</f>
        <v/>
      </c>
    </row>
    <row r="163" customFormat="false" ht="14.65" hidden="true" customHeight="false" outlineLevel="0" collapsed="false"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2" t="str">
        <f aca="false">IF(AN163="NO","Sell",IF(AN163="Yes","Buy",""))</f>
        <v/>
      </c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2" t="str">
        <f aca="false">IF(CD163="NO","Buy",IF(CD163="Yes","Sell",""))</f>
        <v/>
      </c>
    </row>
    <row r="164" customFormat="false" ht="14.65" hidden="true" customHeight="false" outlineLevel="0" collapsed="false"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2" t="str">
        <f aca="false">IF(AN164="NO","Sell",IF(AN164="Yes","Buy",""))</f>
        <v/>
      </c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2" t="str">
        <f aca="false">IF(CD164="NO","Buy",IF(CD164="Yes","Sell",""))</f>
        <v/>
      </c>
    </row>
    <row r="165" customFormat="false" ht="14.65" hidden="true" customHeight="false" outlineLevel="0" collapsed="false"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2" t="str">
        <f aca="false">IF(AN165="NO","Sell",IF(AN165="Yes","Buy",""))</f>
        <v/>
      </c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2" t="str">
        <f aca="false">IF(CD165="NO","Buy",IF(CD165="Yes","Sell",""))</f>
        <v/>
      </c>
    </row>
    <row r="166" customFormat="false" ht="14.65" hidden="true" customHeight="false" outlineLevel="0" collapsed="false"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2" t="str">
        <f aca="false">IF(AN166="NO","Sell",IF(AN166="Yes","Buy",""))</f>
        <v/>
      </c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2" t="str">
        <f aca="false">IF(CD166="NO","Buy",IF(CD166="Yes","Sell",""))</f>
        <v/>
      </c>
    </row>
    <row r="167" customFormat="false" ht="14.65" hidden="true" customHeight="false" outlineLevel="0" collapsed="false"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2" t="str">
        <f aca="false">IF(AN167="NO","Sell",IF(AN167="Yes","Buy",""))</f>
        <v/>
      </c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2" t="str">
        <f aca="false">IF(CD167="NO","Buy",IF(CD167="Yes","Sell",""))</f>
        <v/>
      </c>
    </row>
    <row r="168" customFormat="false" ht="14.65" hidden="true" customHeight="false" outlineLevel="0" collapsed="false"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2" t="str">
        <f aca="false">IF(AN168="NO","Sell",IF(AN168="Yes","Buy",""))</f>
        <v/>
      </c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2" t="str">
        <f aca="false">IF(CD168="NO","Buy",IF(CD168="Yes","Sell",""))</f>
        <v/>
      </c>
    </row>
    <row r="169" customFormat="false" ht="14.65" hidden="true" customHeight="false" outlineLevel="0" collapsed="false"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2" t="str">
        <f aca="false">IF(AN169="NO","Sell",IF(AN169="Yes","Buy",""))</f>
        <v/>
      </c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2" t="str">
        <f aca="false">IF(CD169="NO","Buy",IF(CD169="Yes","Sell",""))</f>
        <v/>
      </c>
    </row>
    <row r="170" customFormat="false" ht="14.65" hidden="true" customHeight="false" outlineLevel="0" collapsed="false"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2" t="str">
        <f aca="false">IF(AN170="NO","Sell",IF(AN170="Yes","Buy",""))</f>
        <v/>
      </c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2" t="str">
        <f aca="false">IF(CD170="NO","Buy",IF(CD170="Yes","Sell",""))</f>
        <v/>
      </c>
    </row>
    <row r="171" customFormat="false" ht="14.65" hidden="true" customHeight="false" outlineLevel="0" collapsed="false"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2" t="str">
        <f aca="false">IF(AN171="NO","Sell",IF(AN171="Yes","Buy",""))</f>
        <v/>
      </c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2" t="str">
        <f aca="false">IF(CD171="NO","Buy",IF(CD171="Yes","Sell",""))</f>
        <v/>
      </c>
    </row>
    <row r="172" customFormat="false" ht="14.65" hidden="true" customHeight="false" outlineLevel="0" collapsed="false"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2" t="str">
        <f aca="false">IF(AN172="NO","Sell",IF(AN172="Yes","Buy",""))</f>
        <v/>
      </c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2" t="str">
        <f aca="false">IF(CD172="NO","Buy",IF(CD172="Yes","Sell",""))</f>
        <v/>
      </c>
    </row>
    <row r="173" customFormat="false" ht="14.65" hidden="true" customHeight="false" outlineLevel="0" collapsed="false"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2" t="str">
        <f aca="false">IF(AN173="NO","Sell",IF(AN173="Yes","Buy",""))</f>
        <v/>
      </c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2" t="str">
        <f aca="false">IF(CD173="NO","Buy",IF(CD173="Yes","Sell",""))</f>
        <v/>
      </c>
    </row>
    <row r="174" customFormat="false" ht="14.65" hidden="true" customHeight="false" outlineLevel="0" collapsed="false"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2" t="str">
        <f aca="false">IF(AN174="NO","Sell",IF(AN174="Yes","Buy",""))</f>
        <v/>
      </c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2" t="str">
        <f aca="false">IF(CD174="NO","Buy",IF(CD174="Yes","Sell",""))</f>
        <v/>
      </c>
    </row>
    <row r="175" customFormat="false" ht="14.65" hidden="true" customHeight="false" outlineLevel="0" collapsed="false"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2" t="str">
        <f aca="false">IF(AN175="NO","Sell",IF(AN175="Yes","Buy",""))</f>
        <v/>
      </c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2" t="str">
        <f aca="false">IF(CD175="NO","Buy",IF(CD175="Yes","Sell",""))</f>
        <v/>
      </c>
    </row>
    <row r="176" customFormat="false" ht="14.65" hidden="true" customHeight="false" outlineLevel="0" collapsed="false"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2" t="str">
        <f aca="false">IF(AN176="NO","Sell",IF(AN176="Yes","Buy",""))</f>
        <v/>
      </c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2" t="str">
        <f aca="false">IF(CD176="NO","Buy",IF(CD176="Yes","Sell",""))</f>
        <v/>
      </c>
    </row>
    <row r="177" customFormat="false" ht="14.65" hidden="true" customHeight="false" outlineLevel="0" collapsed="false"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2" t="str">
        <f aca="false">IF(AN177="NO","Sell",IF(AN177="Yes","Buy",""))</f>
        <v/>
      </c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2" t="str">
        <f aca="false">IF(CD177="NO","Buy",IF(CD177="Yes","Sell",""))</f>
        <v/>
      </c>
    </row>
    <row r="178" customFormat="false" ht="14.65" hidden="true" customHeight="false" outlineLevel="0" collapsed="false"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2" t="str">
        <f aca="false">IF(AN178="NO","Sell",IF(AN178="Yes","Buy",""))</f>
        <v/>
      </c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2" t="str">
        <f aca="false">IF(CD178="NO","Buy",IF(CD178="Yes","Sell",""))</f>
        <v/>
      </c>
    </row>
    <row r="179" customFormat="false" ht="14.65" hidden="true" customHeight="false" outlineLevel="0" collapsed="false"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2" t="str">
        <f aca="false">IF(AN179="NO","Sell",IF(AN179="Yes","Buy",""))</f>
        <v/>
      </c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2" t="str">
        <f aca="false">IF(CD179="NO","Buy",IF(CD179="Yes","Sell",""))</f>
        <v/>
      </c>
    </row>
    <row r="180" customFormat="false" ht="14.65" hidden="true" customHeight="false" outlineLevel="0" collapsed="false"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2" t="str">
        <f aca="false">IF(AN180="NO","Sell",IF(AN180="Yes","Buy",""))</f>
        <v/>
      </c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2" t="str">
        <f aca="false">IF(CD180="NO","Buy",IF(CD180="Yes","Sell",""))</f>
        <v/>
      </c>
    </row>
    <row r="181" customFormat="false" ht="14.65" hidden="true" customHeight="false" outlineLevel="0" collapsed="false"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2" t="str">
        <f aca="false">IF(AN181="NO","Sell",IF(AN181="Yes","Buy",""))</f>
        <v/>
      </c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2" t="str">
        <f aca="false">IF(CD181="NO","Buy",IF(CD181="Yes","Sell",""))</f>
        <v/>
      </c>
    </row>
    <row r="182" customFormat="false" ht="14.65" hidden="true" customHeight="false" outlineLevel="0" collapsed="false"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2" t="str">
        <f aca="false">IF(AN182="NO","Sell",IF(AN182="Yes","Buy",""))</f>
        <v/>
      </c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2" t="str">
        <f aca="false">IF(CD182="NO","Buy",IF(CD182="Yes","Sell",""))</f>
        <v/>
      </c>
    </row>
    <row r="183" customFormat="false" ht="14.65" hidden="true" customHeight="false" outlineLevel="0" collapsed="false"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2" t="str">
        <f aca="false">IF(AN183="NO","Sell",IF(AN183="Yes","Buy",""))</f>
        <v/>
      </c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2" t="str">
        <f aca="false">IF(CD183="NO","Buy",IF(CD183="Yes","Sell",""))</f>
        <v/>
      </c>
    </row>
    <row r="184" customFormat="false" ht="14.65" hidden="true" customHeight="false" outlineLevel="0" collapsed="false"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2" t="str">
        <f aca="false">IF(AN184="NO","Sell",IF(AN184="Yes","Buy",""))</f>
        <v/>
      </c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2" t="str">
        <f aca="false">IF(CD184="NO","Buy",IF(CD184="Yes","Sell",""))</f>
        <v/>
      </c>
    </row>
    <row r="185" customFormat="false" ht="14.65" hidden="true" customHeight="false" outlineLevel="0" collapsed="false"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2" t="str">
        <f aca="false">IF(AN185="NO","Sell",IF(AN185="Yes","Buy",""))</f>
        <v/>
      </c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2" t="str">
        <f aca="false">IF(CD185="NO","Buy",IF(CD185="Yes","Sell",""))</f>
        <v/>
      </c>
    </row>
    <row r="186" customFormat="false" ht="14.65" hidden="true" customHeight="false" outlineLevel="0" collapsed="false"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2" t="str">
        <f aca="false">IF(AN186="NO","Sell",IF(AN186="Yes","Buy",""))</f>
        <v/>
      </c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2" t="str">
        <f aca="false">IF(CD186="NO","Buy",IF(CD186="Yes","Sell",""))</f>
        <v/>
      </c>
    </row>
    <row r="187" customFormat="false" ht="14.65" hidden="true" customHeight="false" outlineLevel="0" collapsed="false"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2" t="str">
        <f aca="false">IF(AN187="NO","Sell",IF(AN187="Yes","Buy",""))</f>
        <v/>
      </c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2" t="str">
        <f aca="false">IF(CD187="NO","Buy",IF(CD187="Yes","Sell",""))</f>
        <v/>
      </c>
    </row>
    <row r="188" customFormat="false" ht="14.65" hidden="true" customHeight="false" outlineLevel="0" collapsed="false"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2" t="str">
        <f aca="false">IF(AN188="NO","Sell",IF(AN188="Yes","Buy",""))</f>
        <v/>
      </c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2" t="str">
        <f aca="false">IF(CD188="NO","Buy",IF(CD188="Yes","Sell",""))</f>
        <v/>
      </c>
    </row>
    <row r="189" customFormat="false" ht="14.65" hidden="true" customHeight="false" outlineLevel="0" collapsed="false"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2" t="str">
        <f aca="false">IF(AN189="NO","Sell",IF(AN189="Yes","Buy",""))</f>
        <v/>
      </c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2" t="str">
        <f aca="false">IF(CD189="NO","Buy",IF(CD189="Yes","Sell",""))</f>
        <v/>
      </c>
    </row>
    <row r="190" customFormat="false" ht="14.65" hidden="true" customHeight="false" outlineLevel="0" collapsed="false"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2" t="str">
        <f aca="false">IF(AN190="NO","Sell",IF(AN190="Yes","Buy",""))</f>
        <v/>
      </c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2" t="str">
        <f aca="false">IF(CD190="NO","Buy",IF(CD190="Yes","Sell",""))</f>
        <v/>
      </c>
    </row>
    <row r="191" customFormat="false" ht="14.65" hidden="true" customHeight="false" outlineLevel="0" collapsed="false"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2" t="str">
        <f aca="false">IF(AN191="NO","Sell",IF(AN191="Yes","Buy",""))</f>
        <v/>
      </c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2" t="str">
        <f aca="false">IF(CD191="NO","Buy",IF(CD191="Yes","Sell",""))</f>
        <v/>
      </c>
    </row>
    <row r="192" customFormat="false" ht="14.65" hidden="true" customHeight="false" outlineLevel="0" collapsed="false"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2" t="str">
        <f aca="false">IF(AN192="NO","Sell",IF(AN192="Yes","Buy",""))</f>
        <v/>
      </c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2" t="str">
        <f aca="false">IF(CD192="NO","Buy",IF(CD192="Yes","Sell",""))</f>
        <v/>
      </c>
    </row>
    <row r="193" customFormat="false" ht="14.65" hidden="true" customHeight="false" outlineLevel="0" collapsed="false"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2" t="str">
        <f aca="false">IF(AN193="NO","Sell",IF(AN193="Yes","Buy",""))</f>
        <v/>
      </c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2" t="str">
        <f aca="false">IF(CD193="NO","Buy",IF(CD193="Yes","Sell",""))</f>
        <v/>
      </c>
    </row>
    <row r="194" customFormat="false" ht="14.65" hidden="true" customHeight="false" outlineLevel="0" collapsed="false"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2" t="str">
        <f aca="false">IF(AN194="NO","Sell",IF(AN194="Yes","Buy",""))</f>
        <v/>
      </c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2" t="str">
        <f aca="false">IF(CD194="NO","Buy",IF(CD194="Yes","Sell",""))</f>
        <v/>
      </c>
    </row>
    <row r="195" customFormat="false" ht="14.65" hidden="true" customHeight="false" outlineLevel="0" collapsed="false"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2" t="str">
        <f aca="false">IF(AN195="NO","Sell",IF(AN195="Yes","Buy",""))</f>
        <v/>
      </c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2" t="str">
        <f aca="false">IF(CD195="NO","Buy",IF(CD195="Yes","Sell",""))</f>
        <v/>
      </c>
    </row>
    <row r="196" customFormat="false" ht="14.65" hidden="true" customHeight="false" outlineLevel="0" collapsed="false"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2" t="str">
        <f aca="false">IF(AN196="NO","Sell",IF(AN196="Yes","Buy",""))</f>
        <v/>
      </c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2" t="str">
        <f aca="false">IF(CD196="NO","Buy",IF(CD196="Yes","Sell",""))</f>
        <v/>
      </c>
    </row>
    <row r="197" customFormat="false" ht="14.65" hidden="true" customHeight="false" outlineLevel="0" collapsed="false"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2" t="str">
        <f aca="false">IF(AN197="NO","Sell",IF(AN197="Yes","Buy",""))</f>
        <v/>
      </c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2" t="str">
        <f aca="false">IF(CD197="NO","Buy",IF(CD197="Yes","Sell",""))</f>
        <v/>
      </c>
    </row>
    <row r="198" customFormat="false" ht="14.65" hidden="true" customHeight="false" outlineLevel="0" collapsed="false"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2" t="str">
        <f aca="false">IF(AN198="NO","Sell",IF(AN198="Yes","Buy",""))</f>
        <v/>
      </c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2" t="str">
        <f aca="false">IF(CD198="NO","Buy",IF(CD198="Yes","Sell",""))</f>
        <v/>
      </c>
    </row>
    <row r="199" customFormat="false" ht="14.65" hidden="true" customHeight="false" outlineLevel="0" collapsed="false"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2" t="str">
        <f aca="false">IF(AN199="NO","Sell",IF(AN199="Yes","Buy",""))</f>
        <v/>
      </c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2" t="str">
        <f aca="false">IF(CD199="NO","Buy",IF(CD199="Yes","Sell",""))</f>
        <v/>
      </c>
    </row>
    <row r="200" customFormat="false" ht="14.65" hidden="true" customHeight="false" outlineLevel="0" collapsed="false"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2" t="str">
        <f aca="false">IF(AN200="NO","Sell",IF(AN200="Yes","Buy",""))</f>
        <v/>
      </c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2" t="str">
        <f aca="false">IF(CD200="NO","Buy",IF(CD200="Yes","Sell",""))</f>
        <v/>
      </c>
    </row>
    <row r="201" customFormat="false" ht="14.65" hidden="true" customHeight="false" outlineLevel="0" collapsed="false"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2" t="str">
        <f aca="false">IF(AN201="NO","Sell",IF(AN201="Yes","Buy",""))</f>
        <v/>
      </c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2" t="str">
        <f aca="false">IF(CD201="NO","Buy",IF(CD201="Yes","Sell",""))</f>
        <v/>
      </c>
    </row>
    <row r="202" customFormat="false" ht="14.65" hidden="true" customHeight="false" outlineLevel="0" collapsed="false"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2" t="str">
        <f aca="false">IF(AN202="NO","Sell",IF(AN202="Yes","Buy",""))</f>
        <v/>
      </c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2" t="str">
        <f aca="false">IF(CD202="NO","Buy",IF(CD202="Yes","Sell",""))</f>
        <v/>
      </c>
    </row>
    <row r="203" customFormat="false" ht="14.65" hidden="true" customHeight="false" outlineLevel="0" collapsed="false"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2" t="str">
        <f aca="false">IF(AN203="NO","Sell",IF(AN203="Yes","Buy",""))</f>
        <v/>
      </c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2" t="str">
        <f aca="false">IF(CD203="NO","Buy",IF(CD203="Yes","Sell",""))</f>
        <v/>
      </c>
    </row>
    <row r="204" customFormat="false" ht="14.65" hidden="true" customHeight="false" outlineLevel="0" collapsed="false"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2" t="str">
        <f aca="false">IF(AN204="NO","Sell",IF(AN204="Yes","Buy",""))</f>
        <v/>
      </c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2" t="str">
        <f aca="false">IF(CD204="NO","Buy",IF(CD204="Yes","Sell",""))</f>
        <v/>
      </c>
    </row>
    <row r="205" customFormat="false" ht="14.65" hidden="true" customHeight="false" outlineLevel="0" collapsed="false"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2" t="str">
        <f aca="false">IF(AN205="NO","Sell",IF(AN205="Yes","Buy",""))</f>
        <v/>
      </c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2" t="str">
        <f aca="false">IF(CD205="NO","Buy",IF(CD205="Yes","Sell",""))</f>
        <v/>
      </c>
    </row>
    <row r="206" customFormat="false" ht="14.65" hidden="true" customHeight="false" outlineLevel="0" collapsed="false"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2" t="str">
        <f aca="false">IF(AN206="NO","Sell",IF(AN206="Yes","Buy",""))</f>
        <v/>
      </c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2" t="str">
        <f aca="false">IF(CD206="NO","Buy",IF(CD206="Yes","Sell",""))</f>
        <v/>
      </c>
    </row>
    <row r="207" customFormat="false" ht="14.65" hidden="true" customHeight="false" outlineLevel="0" collapsed="false"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2" t="str">
        <f aca="false">IF(AN207="NO","Sell",IF(AN207="Yes","Buy",""))</f>
        <v/>
      </c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2" t="str">
        <f aca="false">IF(CD207="NO","Buy",IF(CD207="Yes","Sell",""))</f>
        <v/>
      </c>
    </row>
    <row r="208" customFormat="false" ht="14.65" hidden="true" customHeight="false" outlineLevel="0" collapsed="false"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2" t="str">
        <f aca="false">IF(AN208="NO","Sell",IF(AN208="Yes","Buy",""))</f>
        <v/>
      </c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2" t="str">
        <f aca="false">IF(CD208="NO","Buy",IF(CD208="Yes","Sell",""))</f>
        <v/>
      </c>
    </row>
    <row r="209" customFormat="false" ht="14.65" hidden="true" customHeight="false" outlineLevel="0" collapsed="false"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2" t="str">
        <f aca="false">IF(AN209="NO","Sell",IF(AN209="Yes","Buy",""))</f>
        <v/>
      </c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2" t="str">
        <f aca="false">IF(CD209="NO","Buy",IF(CD209="Yes","Sell",""))</f>
        <v/>
      </c>
    </row>
    <row r="210" customFormat="false" ht="14.65" hidden="true" customHeight="false" outlineLevel="0" collapsed="false"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2" t="str">
        <f aca="false">IF(AN210="NO","Sell",IF(AN210="Yes","Buy",""))</f>
        <v/>
      </c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2" t="str">
        <f aca="false">IF(CD210="NO","Buy",IF(CD210="Yes","Sell",""))</f>
        <v/>
      </c>
    </row>
    <row r="211" customFormat="false" ht="14.65" hidden="true" customHeight="false" outlineLevel="0" collapsed="false"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2" t="str">
        <f aca="false">IF(AN211="NO","Sell",IF(AN211="Yes","Buy",""))</f>
        <v/>
      </c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2" t="str">
        <f aca="false">IF(CD211="NO","Buy",IF(CD211="Yes","Sell",""))</f>
        <v/>
      </c>
    </row>
    <row r="212" customFormat="false" ht="14.65" hidden="true" customHeight="false" outlineLevel="0" collapsed="false"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2" t="str">
        <f aca="false">IF(AN212="NO","Sell",IF(AN212="Yes","Buy",""))</f>
        <v/>
      </c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2" t="str">
        <f aca="false">IF(CD212="NO","Buy",IF(CD212="Yes","Sell",""))</f>
        <v/>
      </c>
    </row>
    <row r="213" customFormat="false" ht="14.65" hidden="true" customHeight="false" outlineLevel="0" collapsed="false"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2" t="str">
        <f aca="false">IF(AN213="NO","Sell",IF(AN213="Yes","Buy",""))</f>
        <v/>
      </c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2" t="str">
        <f aca="false">IF(CD213="NO","Buy",IF(CD213="Yes","Sell",""))</f>
        <v/>
      </c>
    </row>
    <row r="214" customFormat="false" ht="14.65" hidden="true" customHeight="false" outlineLevel="0" collapsed="false"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2" t="str">
        <f aca="false">IF(AN214="NO","Sell",IF(AN214="Yes","Buy",""))</f>
        <v/>
      </c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2" t="str">
        <f aca="false">IF(CD214="NO","Buy",IF(CD214="Yes","Sell",""))</f>
        <v/>
      </c>
    </row>
    <row r="215" customFormat="false" ht="14.65" hidden="true" customHeight="false" outlineLevel="0" collapsed="false"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2" t="str">
        <f aca="false">IF(AN215="NO","Sell",IF(AN215="Yes","Buy",""))</f>
        <v/>
      </c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2" t="str">
        <f aca="false">IF(CD215="NO","Buy",IF(CD215="Yes","Sell",""))</f>
        <v/>
      </c>
    </row>
    <row r="216" customFormat="false" ht="14.65" hidden="true" customHeight="false" outlineLevel="0" collapsed="false"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2" t="str">
        <f aca="false">IF(AN216="NO","Sell",IF(AN216="Yes","Buy",""))</f>
        <v/>
      </c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2" t="str">
        <f aca="false">IF(CD216="NO","Buy",IF(CD216="Yes","Sell",""))</f>
        <v/>
      </c>
    </row>
    <row r="217" customFormat="false" ht="14.65" hidden="true" customHeight="false" outlineLevel="0" collapsed="false"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2" t="str">
        <f aca="false">IF(AN217="NO","Sell",IF(AN217="Yes","Buy",""))</f>
        <v/>
      </c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2" t="str">
        <f aca="false">IF(CD217="NO","Buy",IF(CD217="Yes","Sell",""))</f>
        <v/>
      </c>
    </row>
    <row r="218" customFormat="false" ht="14.65" hidden="true" customHeight="false" outlineLevel="0" collapsed="false"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2" t="str">
        <f aca="false">IF(AN218="NO","Sell",IF(AN218="Yes","Buy",""))</f>
        <v/>
      </c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2" t="str">
        <f aca="false">IF(CD218="NO","Buy",IF(CD218="Yes","Sell",""))</f>
        <v/>
      </c>
    </row>
    <row r="219" customFormat="false" ht="14.65" hidden="true" customHeight="false" outlineLevel="0" collapsed="false"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2" t="str">
        <f aca="false">IF(AN219="NO","Sell",IF(AN219="Yes","Buy",""))</f>
        <v/>
      </c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2" t="str">
        <f aca="false">IF(CD219="NO","Buy",IF(CD219="Yes","Sell",""))</f>
        <v/>
      </c>
    </row>
    <row r="220" customFormat="false" ht="14.65" hidden="true" customHeight="false" outlineLevel="0" collapsed="false"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2" t="str">
        <f aca="false">IF(AN220="NO","Sell",IF(AN220="Yes","Buy",""))</f>
        <v/>
      </c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2" t="str">
        <f aca="false">IF(CD220="NO","Buy",IF(CD220="Yes","Sell",""))</f>
        <v/>
      </c>
    </row>
    <row r="221" customFormat="false" ht="14.65" hidden="true" customHeight="false" outlineLevel="0" collapsed="false"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2" t="str">
        <f aca="false">IF(AN221="NO","Sell",IF(AN221="Yes","Buy",""))</f>
        <v/>
      </c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2" t="str">
        <f aca="false">IF(CD221="NO","Buy",IF(CD221="Yes","Sell",""))</f>
        <v/>
      </c>
    </row>
    <row r="222" customFormat="false" ht="14.65" hidden="true" customHeight="false" outlineLevel="0" collapsed="false"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2" t="str">
        <f aca="false">IF(AN222="NO","Sell",IF(AN222="Yes","Buy",""))</f>
        <v/>
      </c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2" t="str">
        <f aca="false">IF(CD222="NO","Buy",IF(CD222="Yes","Sell",""))</f>
        <v/>
      </c>
    </row>
    <row r="223" customFormat="false" ht="14.65" hidden="true" customHeight="false" outlineLevel="0" collapsed="false"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2" t="str">
        <f aca="false">IF(AN223="NO","Sell",IF(AN223="Yes","Buy",""))</f>
        <v/>
      </c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2" t="str">
        <f aca="false">IF(CD223="NO","Buy",IF(CD223="Yes","Sell",""))</f>
        <v/>
      </c>
    </row>
    <row r="224" customFormat="false" ht="14.65" hidden="true" customHeight="false" outlineLevel="0" collapsed="false"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2" t="str">
        <f aca="false">IF(AN224="NO","Sell",IF(AN224="Yes","Buy",""))</f>
        <v/>
      </c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2" t="str">
        <f aca="false">IF(CD224="NO","Buy",IF(CD224="Yes","Sell",""))</f>
        <v/>
      </c>
    </row>
    <row r="225" customFormat="false" ht="14.65" hidden="true" customHeight="false" outlineLevel="0" collapsed="false"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2" t="str">
        <f aca="false">IF(AN225="NO","Sell",IF(AN225="Yes","Buy",""))</f>
        <v/>
      </c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2" t="str">
        <f aca="false">IF(CD225="NO","Buy",IF(CD225="Yes","Sell",""))</f>
        <v/>
      </c>
    </row>
    <row r="226" customFormat="false" ht="14.65" hidden="true" customHeight="false" outlineLevel="0" collapsed="false"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2" t="str">
        <f aca="false">IF(AN226="NO","Sell",IF(AN226="Yes","Buy",""))</f>
        <v/>
      </c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2" t="str">
        <f aca="false">IF(CD226="NO","Buy",IF(CD226="Yes","Sell",""))</f>
        <v/>
      </c>
    </row>
    <row r="227" customFormat="false" ht="14.65" hidden="true" customHeight="false" outlineLevel="0" collapsed="false"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2" t="str">
        <f aca="false">IF(AN227="NO","Sell",IF(AN227="Yes","Buy",""))</f>
        <v/>
      </c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2" t="str">
        <f aca="false">IF(CD227="NO","Buy",IF(CD227="Yes","Sell",""))</f>
        <v/>
      </c>
    </row>
    <row r="228" customFormat="false" ht="14.65" hidden="true" customHeight="false" outlineLevel="0" collapsed="false">
      <c r="I228" s="1" t="s">
        <v>88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2" t="str">
        <f aca="false">IF(AN228="NO","Sell",IF(AN228="Yes","Buy",""))</f>
        <v/>
      </c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2" t="str">
        <f aca="false">IF(CD228="NO","Buy",IF(CD228="Yes","Sell",""))</f>
        <v/>
      </c>
    </row>
    <row r="229" customFormat="false" ht="14.65" hidden="true" customHeight="false" outlineLevel="0" collapsed="false">
      <c r="I229" s="1" t="s">
        <v>89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2" t="str">
        <f aca="false">IF(AN229="NO","Sell",IF(AN229="Yes","Buy",""))</f>
        <v/>
      </c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2" t="str">
        <f aca="false">IF(CD229="NO","Buy",IF(CD229="Yes","Sell",""))</f>
        <v/>
      </c>
    </row>
    <row r="230" customFormat="false" ht="14.65" hidden="true" customHeight="false" outlineLevel="0" collapsed="false"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2" t="str">
        <f aca="false">IF(AN230="NO","Sell",IF(AN230="Yes","Buy",""))</f>
        <v/>
      </c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2" t="str">
        <f aca="false">IF(CD230="NO","Buy",IF(CD230="Yes","Sell",""))</f>
        <v/>
      </c>
    </row>
    <row r="231" customFormat="false" ht="14.65" hidden="true" customHeight="false" outlineLevel="0" collapsed="false"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2" t="str">
        <f aca="false">IF(AN231="NO","Sell",IF(AN231="Yes","Buy",""))</f>
        <v/>
      </c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2" t="str">
        <f aca="false">IF(CD231="NO","Buy",IF(CD231="Yes","Sell",""))</f>
        <v/>
      </c>
    </row>
    <row r="232" customFormat="false" ht="14.65" hidden="true" customHeight="false" outlineLevel="0" collapsed="false"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2" t="str">
        <f aca="false">IF(AN232="NO","Sell",IF(AN232="Yes","Buy",""))</f>
        <v/>
      </c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2" t="str">
        <f aca="false">IF(CD232="NO","Buy",IF(CD232="Yes","Sell",""))</f>
        <v/>
      </c>
    </row>
    <row r="233" customFormat="false" ht="14.65" hidden="true" customHeight="false" outlineLevel="0" collapsed="false"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2" t="str">
        <f aca="false">IF(AN233="NO","Sell",IF(AN233="Yes","Buy",""))</f>
        <v/>
      </c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2" t="str">
        <f aca="false">IF(CD233="NO","Buy",IF(CD233="Yes","Sell",""))</f>
        <v/>
      </c>
    </row>
    <row r="234" customFormat="false" ht="14.65" hidden="true" customHeight="false" outlineLevel="0" collapsed="false"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2" t="str">
        <f aca="false">IF(AN234="NO","Sell",IF(AN234="Yes","Buy",""))</f>
        <v/>
      </c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2" t="str">
        <f aca="false">IF(CD234="NO","Buy",IF(CD234="Yes","Sell",""))</f>
        <v/>
      </c>
    </row>
    <row r="235" customFormat="false" ht="14.65" hidden="true" customHeight="false" outlineLevel="0" collapsed="false"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2" t="str">
        <f aca="false">IF(AN235="NO","Sell",IF(AN235="Yes","Buy",""))</f>
        <v/>
      </c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2" t="str">
        <f aca="false">IF(CD235="NO","Buy",IF(CD235="Yes","Sell",""))</f>
        <v/>
      </c>
    </row>
    <row r="236" customFormat="false" ht="14.65" hidden="true" customHeight="false" outlineLevel="0" collapsed="false"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2" t="str">
        <f aca="false">IF(AN236="NO","Sell",IF(AN236="Yes","Buy",""))</f>
        <v/>
      </c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2" t="str">
        <f aca="false">IF(CD236="NO","Buy",IF(CD236="Yes","Sell",""))</f>
        <v/>
      </c>
    </row>
    <row r="237" customFormat="false" ht="14.65" hidden="true" customHeight="false" outlineLevel="0" collapsed="false"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2" t="str">
        <f aca="false">IF(AN237="NO","Sell",IF(AN237="Yes","Buy",""))</f>
        <v/>
      </c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2" t="str">
        <f aca="false">IF(CD237="NO","Buy",IF(CD237="Yes","Sell",""))</f>
        <v/>
      </c>
    </row>
    <row r="238" customFormat="false" ht="14.65" hidden="true" customHeight="false" outlineLevel="0" collapsed="false"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2" t="str">
        <f aca="false">IF(AN238="NO","Sell",IF(AN238="Yes","Buy",""))</f>
        <v/>
      </c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2" t="str">
        <f aca="false">IF(CD238="NO","Buy",IF(CD238="Yes","Sell",""))</f>
        <v/>
      </c>
    </row>
    <row r="239" customFormat="false" ht="14.65" hidden="true" customHeight="false" outlineLevel="0" collapsed="false"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2" t="str">
        <f aca="false">IF(AN239="NO","Sell",IF(AN239="Yes","Buy",""))</f>
        <v/>
      </c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2" t="str">
        <f aca="false">IF(CD239="NO","Buy",IF(CD239="Yes","Sell",""))</f>
        <v/>
      </c>
    </row>
    <row r="240" customFormat="false" ht="14.65" hidden="true" customHeight="false" outlineLevel="0" collapsed="false"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2" t="str">
        <f aca="false">IF(AN240="NO","Sell",IF(AN240="Yes","Buy",""))</f>
        <v/>
      </c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2" t="str">
        <f aca="false">IF(CD240="NO","Buy",IF(CD240="Yes","Sell",""))</f>
        <v/>
      </c>
    </row>
    <row r="241" customFormat="false" ht="14.65" hidden="true" customHeight="false" outlineLevel="0" collapsed="false"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2" t="str">
        <f aca="false">IF(AN241="NO","Sell",IF(AN241="Yes","Buy",""))</f>
        <v/>
      </c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2" t="str">
        <f aca="false">IF(CD241="NO","Buy",IF(CD241="Yes","Sell",""))</f>
        <v/>
      </c>
    </row>
    <row r="242" customFormat="false" ht="14.65" hidden="true" customHeight="false" outlineLevel="0" collapsed="false"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2" t="str">
        <f aca="false">IF(AN242="NO","Sell",IF(AN242="Yes","Buy",""))</f>
        <v/>
      </c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2" t="str">
        <f aca="false">IF(CD242="NO","Buy",IF(CD242="Yes","Sell",""))</f>
        <v/>
      </c>
    </row>
    <row r="243" customFormat="false" ht="14.65" hidden="true" customHeight="false" outlineLevel="0" collapsed="false"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2" t="str">
        <f aca="false">IF(AN243="NO","Sell",IF(AN243="Yes","Buy",""))</f>
        <v/>
      </c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2" t="str">
        <f aca="false">IF(CD243="NO","Buy",IF(CD243="Yes","Sell",""))</f>
        <v/>
      </c>
    </row>
    <row r="244" customFormat="false" ht="14.65" hidden="true" customHeight="false" outlineLevel="0" collapsed="false"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2" t="str">
        <f aca="false">IF(AN244="NO","Sell",IF(AN244="Yes","Buy",""))</f>
        <v/>
      </c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2" t="str">
        <f aca="false">IF(CD244="NO","Buy",IF(CD244="Yes","Sell",""))</f>
        <v/>
      </c>
    </row>
    <row r="245" customFormat="false" ht="14.65" hidden="true" customHeight="false" outlineLevel="0" collapsed="false"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2" t="str">
        <f aca="false">IF(AN245="NO","Sell",IF(AN245="Yes","Buy",""))</f>
        <v/>
      </c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2" t="str">
        <f aca="false">IF(CD245="NO","Buy",IF(CD245="Yes","Sell",""))</f>
        <v/>
      </c>
    </row>
    <row r="246" customFormat="false" ht="14.65" hidden="true" customHeight="false" outlineLevel="0" collapsed="false"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2" t="str">
        <f aca="false">IF(AN246="NO","Sell",IF(AN246="Yes","Buy",""))</f>
        <v/>
      </c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2" t="str">
        <f aca="false">IF(CD246="NO","Buy",IF(CD246="Yes","Sell",""))</f>
        <v/>
      </c>
    </row>
    <row r="247" customFormat="false" ht="14.65" hidden="true" customHeight="false" outlineLevel="0" collapsed="false"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2" t="str">
        <f aca="false">IF(AN247="NO","Sell",IF(AN247="Yes","Buy",""))</f>
        <v/>
      </c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2" t="str">
        <f aca="false">IF(CD247="NO","Buy",IF(CD247="Yes","Sell",""))</f>
        <v/>
      </c>
    </row>
    <row r="248" customFormat="false" ht="14.65" hidden="true" customHeight="false" outlineLevel="0" collapsed="false"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2" t="str">
        <f aca="false">IF(AN248="NO","Sell",IF(AN248="Yes","Buy",""))</f>
        <v/>
      </c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2" t="str">
        <f aca="false">IF(CD248="NO","Buy",IF(CD248="Yes","Sell",""))</f>
        <v/>
      </c>
    </row>
    <row r="249" customFormat="false" ht="14.65" hidden="true" customHeight="false" outlineLevel="0" collapsed="false"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2" t="str">
        <f aca="false">IF(AN249="NO","Sell",IF(AN249="Yes","Buy",""))</f>
        <v/>
      </c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2" t="str">
        <f aca="false">IF(CD249="NO","Buy",IF(CD249="Yes","Sell",""))</f>
        <v/>
      </c>
    </row>
    <row r="250" customFormat="false" ht="14.65" hidden="true" customHeight="false" outlineLevel="0" collapsed="false"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2" t="str">
        <f aca="false">IF(AN250="NO","Sell",IF(AN250="Yes","Buy",""))</f>
        <v/>
      </c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2" t="str">
        <f aca="false">IF(CD250="NO","Buy",IF(CD250="Yes","Sell",""))</f>
        <v/>
      </c>
    </row>
    <row r="251" customFormat="false" ht="14.65" hidden="true" customHeight="false" outlineLevel="0" collapsed="false"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2" t="str">
        <f aca="false">IF(AN251="NO","Sell",IF(AN251="Yes","Buy",""))</f>
        <v/>
      </c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2" t="str">
        <f aca="false">IF(CD251="NO","Buy",IF(CD251="Yes","Sell",""))</f>
        <v/>
      </c>
    </row>
    <row r="252" customFormat="false" ht="14.65" hidden="true" customHeight="false" outlineLevel="0" collapsed="false"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2" t="str">
        <f aca="false">IF(AN252="NO","Sell",IF(AN252="Yes","Buy",""))</f>
        <v/>
      </c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2" t="str">
        <f aca="false">IF(CD252="NO","Buy",IF(CD252="Yes","Sell",""))</f>
        <v/>
      </c>
    </row>
    <row r="253" customFormat="false" ht="14.65" hidden="true" customHeight="false" outlineLevel="0" collapsed="false"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2" t="str">
        <f aca="false">IF(AN253="NO","Sell",IF(AN253="Yes","Buy",""))</f>
        <v/>
      </c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2" t="str">
        <f aca="false">IF(CD253="NO","Buy",IF(CD253="Yes","Sell",""))</f>
        <v/>
      </c>
    </row>
    <row r="254" customFormat="false" ht="14.65" hidden="true" customHeight="false" outlineLevel="0" collapsed="false"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2" t="str">
        <f aca="false">IF(AN254="NO","Sell",IF(AN254="Yes","Buy",""))</f>
        <v/>
      </c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2" t="str">
        <f aca="false">IF(CD254="NO","Buy",IF(CD254="Yes","Sell",""))</f>
        <v/>
      </c>
    </row>
    <row r="255" customFormat="false" ht="14.65" hidden="true" customHeight="false" outlineLevel="0" collapsed="false"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2" t="str">
        <f aca="false">IF(AN255="NO","Sell",IF(AN255="Yes","Buy",""))</f>
        <v/>
      </c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2" t="str">
        <f aca="false">IF(CD255="NO","Buy",IF(CD255="Yes","Sell",""))</f>
        <v/>
      </c>
    </row>
    <row r="256" customFormat="false" ht="14.65" hidden="true" customHeight="false" outlineLevel="0" collapsed="false"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2" t="str">
        <f aca="false">IF(AN256="NO","Sell",IF(AN256="Yes","Buy",""))</f>
        <v/>
      </c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2" t="str">
        <f aca="false">IF(CD256="NO","Buy",IF(CD256="Yes","Sell",""))</f>
        <v/>
      </c>
    </row>
    <row r="257" customFormat="false" ht="14.65" hidden="true" customHeight="false" outlineLevel="0" collapsed="false"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2" t="str">
        <f aca="false">IF(AN257="NO","Sell",IF(AN257="Yes","Buy",""))</f>
        <v/>
      </c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2" t="str">
        <f aca="false">IF(CD257="NO","Buy",IF(CD257="Yes","Sell",""))</f>
        <v/>
      </c>
    </row>
    <row r="258" customFormat="false" ht="14.65" hidden="true" customHeight="false" outlineLevel="0" collapsed="false"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2" t="str">
        <f aca="false">IF(AN258="NO","Sell",IF(AN258="Yes","Buy",""))</f>
        <v/>
      </c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2" t="str">
        <f aca="false">IF(CD258="NO","Buy",IF(CD258="Yes","Sell",""))</f>
        <v/>
      </c>
    </row>
    <row r="259" customFormat="false" ht="14.65" hidden="true" customHeight="false" outlineLevel="0" collapsed="false"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2" t="str">
        <f aca="false">IF(AN259="NO","Sell",IF(AN259="Yes","Buy",""))</f>
        <v/>
      </c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2" t="str">
        <f aca="false">IF(CD259="NO","Buy",IF(CD259="Yes","Sell",""))</f>
        <v/>
      </c>
    </row>
    <row r="260" customFormat="false" ht="14.65" hidden="true" customHeight="false" outlineLevel="0" collapsed="false"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2" t="str">
        <f aca="false">IF(AN260="NO","Sell",IF(AN260="Yes","Buy",""))</f>
        <v/>
      </c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2" t="str">
        <f aca="false">IF(CD260="NO","Buy",IF(CD260="Yes","Sell",""))</f>
        <v/>
      </c>
    </row>
    <row r="261" customFormat="false" ht="14.65" hidden="true" customHeight="false" outlineLevel="0" collapsed="false"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2" t="str">
        <f aca="false">IF(AN261="NO","Sell",IF(AN261="Yes","Buy",""))</f>
        <v/>
      </c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2" t="str">
        <f aca="false">IF(CD261="NO","Buy",IF(CD261="Yes","Sell",""))</f>
        <v/>
      </c>
    </row>
    <row r="262" customFormat="false" ht="14.65" hidden="true" customHeight="false" outlineLevel="0" collapsed="false"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2" t="str">
        <f aca="false">IF(AN262="NO","Sell",IF(AN262="Yes","Buy",""))</f>
        <v/>
      </c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2" t="str">
        <f aca="false">IF(CD262="NO","Buy",IF(CD262="Yes","Sell",""))</f>
        <v/>
      </c>
    </row>
    <row r="263" customFormat="false" ht="14.65" hidden="true" customHeight="false" outlineLevel="0" collapsed="false"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2" t="str">
        <f aca="false">IF(AN263="NO","Sell",IF(AN263="Yes","Buy",""))</f>
        <v/>
      </c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2" t="str">
        <f aca="false">IF(CD263="NO","Buy",IF(CD263="Yes","Sell",""))</f>
        <v/>
      </c>
    </row>
    <row r="264" customFormat="false" ht="14.65" hidden="true" customHeight="false" outlineLevel="0" collapsed="false"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2" t="str">
        <f aca="false">IF(AN264="NO","Sell",IF(AN264="Yes","Buy",""))</f>
        <v/>
      </c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2" t="str">
        <f aca="false">IF(CD264="NO","Buy",IF(CD264="Yes","Sell",""))</f>
        <v/>
      </c>
    </row>
    <row r="265" customFormat="false" ht="14.65" hidden="true" customHeight="false" outlineLevel="0" collapsed="false"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2" t="str">
        <f aca="false">IF(AN265="NO","Sell",IF(AN265="Yes","Buy",""))</f>
        <v/>
      </c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2" t="str">
        <f aca="false">IF(CD265="NO","Buy",IF(CD265="Yes","Sell",""))</f>
        <v/>
      </c>
    </row>
    <row r="266" customFormat="false" ht="14.65" hidden="true" customHeight="false" outlineLevel="0" collapsed="false"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2" t="str">
        <f aca="false">IF(AN266="NO","Sell",IF(AN266="Yes","Buy",""))</f>
        <v/>
      </c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2" t="str">
        <f aca="false">IF(CD266="NO","Buy",IF(CD266="Yes","Sell",""))</f>
        <v/>
      </c>
    </row>
    <row r="267" customFormat="false" ht="14.65" hidden="true" customHeight="false" outlineLevel="0" collapsed="false"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2" t="str">
        <f aca="false">IF(AN267="NO","Sell",IF(AN267="Yes","Buy",""))</f>
        <v/>
      </c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2" t="str">
        <f aca="false">IF(CD267="NO","Buy",IF(CD267="Yes","Sell",""))</f>
        <v/>
      </c>
    </row>
    <row r="268" customFormat="false" ht="14.65" hidden="true" customHeight="false" outlineLevel="0" collapsed="false"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2" t="str">
        <f aca="false">IF(AN268="NO","Sell",IF(AN268="Yes","Buy",""))</f>
        <v/>
      </c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2" t="str">
        <f aca="false">IF(CD268="NO","Buy",IF(CD268="Yes","Sell",""))</f>
        <v/>
      </c>
    </row>
    <row r="269" customFormat="false" ht="14.65" hidden="true" customHeight="false" outlineLevel="0" collapsed="false"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2" t="str">
        <f aca="false">IF(AN269="NO","Sell",IF(AN269="Yes","Buy",""))</f>
        <v/>
      </c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2" t="str">
        <f aca="false">IF(CD269="NO","Buy",IF(CD269="Yes","Sell",""))</f>
        <v/>
      </c>
    </row>
    <row r="270" customFormat="false" ht="14.65" hidden="true" customHeight="false" outlineLevel="0" collapsed="false"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2" t="str">
        <f aca="false">IF(AN270="NO","Sell",IF(AN270="Yes","Buy",""))</f>
        <v/>
      </c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2" t="str">
        <f aca="false">IF(CD270="NO","Buy",IF(CD270="Yes","Sell",""))</f>
        <v/>
      </c>
    </row>
    <row r="271" customFormat="false" ht="14.65" hidden="true" customHeight="false" outlineLevel="0" collapsed="false"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2" t="str">
        <f aca="false">IF(AN271="NO","Sell",IF(AN271="Yes","Buy",""))</f>
        <v/>
      </c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2" t="str">
        <f aca="false">IF(CD271="NO","Buy",IF(CD271="Yes","Sell",""))</f>
        <v/>
      </c>
    </row>
    <row r="272" customFormat="false" ht="14.65" hidden="true" customHeight="false" outlineLevel="0" collapsed="false"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2" t="str">
        <f aca="false">IF(AN272="NO","Sell",IF(AN272="Yes","Buy",""))</f>
        <v/>
      </c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2" t="str">
        <f aca="false">IF(CD272="NO","Buy",IF(CD272="Yes","Sell",""))</f>
        <v/>
      </c>
    </row>
    <row r="273" customFormat="false" ht="14.65" hidden="true" customHeight="false" outlineLevel="0" collapsed="false"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2" t="str">
        <f aca="false">IF(AN273="NO","Sell",IF(AN273="Yes","Buy",""))</f>
        <v/>
      </c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2" t="str">
        <f aca="false">IF(CD273="NO","Buy",IF(CD273="Yes","Sell",""))</f>
        <v/>
      </c>
    </row>
    <row r="274" customFormat="false" ht="14.65" hidden="true" customHeight="false" outlineLevel="0" collapsed="false"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2" t="str">
        <f aca="false">IF(AN274="NO","Sell",IF(AN274="Yes","Buy",""))</f>
        <v/>
      </c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2" t="str">
        <f aca="false">IF(CD274="NO","Buy",IF(CD274="Yes","Sell",""))</f>
        <v/>
      </c>
    </row>
    <row r="275" customFormat="false" ht="14.65" hidden="true" customHeight="false" outlineLevel="0" collapsed="false"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2" t="str">
        <f aca="false">IF(AN275="NO","Sell",IF(AN275="Yes","Buy",""))</f>
        <v/>
      </c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2" t="str">
        <f aca="false">IF(CD275="NO","Buy",IF(CD275="Yes","Sell",""))</f>
        <v/>
      </c>
    </row>
    <row r="276" customFormat="false" ht="14.65" hidden="true" customHeight="false" outlineLevel="0" collapsed="false"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2" t="str">
        <f aca="false">IF(AN276="NO","Sell",IF(AN276="Yes","Buy",""))</f>
        <v/>
      </c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2" t="str">
        <f aca="false">IF(CD276="NO","Buy",IF(CD276="Yes","Sell",""))</f>
        <v/>
      </c>
    </row>
    <row r="277" customFormat="false" ht="14.65" hidden="true" customHeight="false" outlineLevel="0" collapsed="false"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2" t="str">
        <f aca="false">IF(AN277="NO","Sell",IF(AN277="Yes","Buy",""))</f>
        <v/>
      </c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2" t="str">
        <f aca="false">IF(CD277="NO","Buy",IF(CD277="Yes","Sell",""))</f>
        <v/>
      </c>
    </row>
    <row r="278" customFormat="false" ht="14.65" hidden="true" customHeight="false" outlineLevel="0" collapsed="false"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2" t="str">
        <f aca="false">IF(AN278="NO","Sell",IF(AN278="Yes","Buy",""))</f>
        <v/>
      </c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2" t="str">
        <f aca="false">IF(CD278="NO","Buy",IF(CD278="Yes","Sell",""))</f>
        <v/>
      </c>
    </row>
    <row r="279" customFormat="false" ht="14.65" hidden="true" customHeight="false" outlineLevel="0" collapsed="false"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2" t="str">
        <f aca="false">IF(AN279="NO","Sell",IF(AN279="Yes","Buy",""))</f>
        <v/>
      </c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2" t="str">
        <f aca="false">IF(CD279="NO","Buy",IF(CD279="Yes","Sell",""))</f>
        <v/>
      </c>
    </row>
    <row r="280" customFormat="false" ht="14.65" hidden="true" customHeight="false" outlineLevel="0" collapsed="false"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2" t="str">
        <f aca="false">IF(AN280="NO","Sell",IF(AN280="Yes","Buy",""))</f>
        <v/>
      </c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2" t="str">
        <f aca="false">IF(CD280="NO","Buy",IF(CD280="Yes","Sell",""))</f>
        <v/>
      </c>
    </row>
    <row r="281" customFormat="false" ht="14.65" hidden="true" customHeight="false" outlineLevel="0" collapsed="false"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2" t="str">
        <f aca="false">IF(AN281="NO","Sell",IF(AN281="Yes","Buy",""))</f>
        <v/>
      </c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2" t="str">
        <f aca="false">IF(CD281="NO","Buy",IF(CD281="Yes","Sell",""))</f>
        <v/>
      </c>
    </row>
    <row r="282" customFormat="false" ht="14.65" hidden="true" customHeight="false" outlineLevel="0" collapsed="false"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2" t="str">
        <f aca="false">IF(AN282="NO","Sell",IF(AN282="Yes","Buy",""))</f>
        <v/>
      </c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2" t="str">
        <f aca="false">IF(CD282="NO","Buy",IF(CD282="Yes","Sell",""))</f>
        <v/>
      </c>
    </row>
    <row r="283" customFormat="false" ht="14.65" hidden="true" customHeight="false" outlineLevel="0" collapsed="false"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2" t="str">
        <f aca="false">IF(AN283="NO","Sell",IF(AN283="Yes","Buy",""))</f>
        <v/>
      </c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2" t="str">
        <f aca="false">IF(CD283="NO","Buy",IF(CD283="Yes","Sell",""))</f>
        <v/>
      </c>
    </row>
    <row r="284" customFormat="false" ht="14.65" hidden="true" customHeight="false" outlineLevel="0" collapsed="false"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2" t="str">
        <f aca="false">IF(AN284="NO","Sell",IF(AN284="Yes","Buy",""))</f>
        <v/>
      </c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2" t="str">
        <f aca="false">IF(CD284="NO","Buy",IF(CD284="Yes","Sell",""))</f>
        <v/>
      </c>
    </row>
    <row r="285" customFormat="false" ht="14.65" hidden="true" customHeight="false" outlineLevel="0" collapsed="false"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2" t="str">
        <f aca="false">IF(AN285="NO","Sell",IF(AN285="Yes","Buy",""))</f>
        <v/>
      </c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2" t="str">
        <f aca="false">IF(CD285="NO","Buy",IF(CD285="Yes","Sell",""))</f>
        <v/>
      </c>
    </row>
    <row r="286" customFormat="false" ht="14.65" hidden="true" customHeight="false" outlineLevel="0" collapsed="false"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2" t="str">
        <f aca="false">IF(AN286="NO","Sell",IF(AN286="Yes","Buy",""))</f>
        <v/>
      </c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2" t="str">
        <f aca="false">IF(CD286="NO","Buy",IF(CD286="Yes","Sell",""))</f>
        <v/>
      </c>
    </row>
    <row r="287" customFormat="false" ht="14.65" hidden="true" customHeight="false" outlineLevel="0" collapsed="false"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2" t="str">
        <f aca="false">IF(AN287="NO","Sell",IF(AN287="Yes","Buy",""))</f>
        <v/>
      </c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2" t="str">
        <f aca="false">IF(CD287="NO","Buy",IF(CD287="Yes","Sell",""))</f>
        <v/>
      </c>
    </row>
    <row r="288" customFormat="false" ht="14.65" hidden="true" customHeight="false" outlineLevel="0" collapsed="false"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2" t="str">
        <f aca="false">IF(AN288="NO","Sell",IF(AN288="Yes","Buy",""))</f>
        <v/>
      </c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2" t="str">
        <f aca="false">IF(CD288="NO","Buy",IF(CD288="Yes","Sell",""))</f>
        <v/>
      </c>
    </row>
    <row r="289" customFormat="false" ht="14.65" hidden="true" customHeight="false" outlineLevel="0" collapsed="false"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2" t="str">
        <f aca="false">IF(AN289="NO","Sell",IF(AN289="Yes","Buy",""))</f>
        <v/>
      </c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2" t="str">
        <f aca="false">IF(CD289="NO","Buy",IF(CD289="Yes","Sell",""))</f>
        <v/>
      </c>
    </row>
    <row r="290" customFormat="false" ht="14.65" hidden="true" customHeight="false" outlineLevel="0" collapsed="false"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2" t="str">
        <f aca="false">IF(AN290="NO","Sell",IF(AN290="Yes","Buy",""))</f>
        <v/>
      </c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2" t="str">
        <f aca="false">IF(CD290="NO","Buy",IF(CD290="Yes","Sell",""))</f>
        <v/>
      </c>
    </row>
    <row r="291" customFormat="false" ht="14.65" hidden="true" customHeight="false" outlineLevel="0" collapsed="false"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2" t="str">
        <f aca="false">IF(AN291="NO","Sell",IF(AN291="Yes","Buy",""))</f>
        <v/>
      </c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2" t="str">
        <f aca="false">IF(CD291="NO","Buy",IF(CD291="Yes","Sell",""))</f>
        <v/>
      </c>
    </row>
    <row r="292" customFormat="false" ht="14.65" hidden="true" customHeight="false" outlineLevel="0" collapsed="false"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2" t="str">
        <f aca="false">IF(AN292="NO","Sell",IF(AN292="Yes","Buy",""))</f>
        <v/>
      </c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2" t="str">
        <f aca="false">IF(CD292="NO","Buy",IF(CD292="Yes","Sell",""))</f>
        <v/>
      </c>
    </row>
    <row r="293" customFormat="false" ht="14.65" hidden="true" customHeight="false" outlineLevel="0" collapsed="false"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2" t="str">
        <f aca="false">IF(AN293="NO","Sell",IF(AN293="Yes","Buy",""))</f>
        <v/>
      </c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2" t="str">
        <f aca="false">IF(CD293="NO","Buy",IF(CD293="Yes","Sell",""))</f>
        <v/>
      </c>
    </row>
    <row r="294" customFormat="false" ht="14.65" hidden="true" customHeight="false" outlineLevel="0" collapsed="false"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2" t="str">
        <f aca="false">IF(AN294="NO","Sell",IF(AN294="Yes","Buy",""))</f>
        <v/>
      </c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2" t="str">
        <f aca="false">IF(CD294="NO","Buy",IF(CD294="Yes","Sell",""))</f>
        <v/>
      </c>
    </row>
    <row r="295" customFormat="false" ht="14.65" hidden="true" customHeight="false" outlineLevel="0" collapsed="false"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2" t="str">
        <f aca="false">IF(AN295="NO","Sell",IF(AN295="Yes","Buy",""))</f>
        <v/>
      </c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2" t="str">
        <f aca="false">IF(CD295="NO","Buy",IF(CD295="Yes","Sell",""))</f>
        <v/>
      </c>
    </row>
    <row r="296" customFormat="false" ht="14.65" hidden="true" customHeight="false" outlineLevel="0" collapsed="false"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2" t="str">
        <f aca="false">IF(AN296="NO","Sell",IF(AN296="Yes","Buy",""))</f>
        <v/>
      </c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2" t="str">
        <f aca="false">IF(CD296="NO","Buy",IF(CD296="Yes","Sell",""))</f>
        <v/>
      </c>
    </row>
    <row r="297" customFormat="false" ht="14.65" hidden="true" customHeight="false" outlineLevel="0" collapsed="false"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2" t="str">
        <f aca="false">IF(AN297="NO","Sell",IF(AN297="Yes","Buy",""))</f>
        <v/>
      </c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2" t="str">
        <f aca="false">IF(CD297="NO","Buy",IF(CD297="Yes","Sell",""))</f>
        <v/>
      </c>
    </row>
    <row r="298" customFormat="false" ht="14.65" hidden="true" customHeight="false" outlineLevel="0" collapsed="false"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2" t="str">
        <f aca="false">IF(AN298="NO","Sell",IF(AN298="Yes","Buy",""))</f>
        <v/>
      </c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2" t="str">
        <f aca="false">IF(CD298="NO","Buy",IF(CD298="Yes","Sell",""))</f>
        <v/>
      </c>
    </row>
    <row r="299" customFormat="false" ht="14.65" hidden="true" customHeight="false" outlineLevel="0" collapsed="false"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2" t="str">
        <f aca="false">IF(AN299="NO","Sell",IF(AN299="Yes","Buy",""))</f>
        <v/>
      </c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2" t="str">
        <f aca="false">IF(CD299="NO","Buy",IF(CD299="Yes","Sell",""))</f>
        <v/>
      </c>
    </row>
    <row r="300" customFormat="false" ht="14.65" hidden="true" customHeight="false" outlineLevel="0" collapsed="false"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2" t="str">
        <f aca="false">IF(AN300="NO","Sell",IF(AN300="Yes","Buy",""))</f>
        <v/>
      </c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2" t="str">
        <f aca="false">IF(CD300="NO","Buy",IF(CD300="Yes","Sell",""))</f>
        <v/>
      </c>
    </row>
    <row r="301" customFormat="false" ht="14.65" hidden="true" customHeight="false" outlineLevel="0" collapsed="false"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2" t="str">
        <f aca="false">IF(AN301="NO","Sell",IF(AN301="Yes","Buy",""))</f>
        <v/>
      </c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2" t="str">
        <f aca="false">IF(CD301="NO","Buy",IF(CD301="Yes","Sell",""))</f>
        <v/>
      </c>
    </row>
    <row r="302" customFormat="false" ht="14.65" hidden="true" customHeight="false" outlineLevel="0" collapsed="false"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2" t="str">
        <f aca="false">IF(AN302="NO","Sell",IF(AN302="Yes","Buy",""))</f>
        <v/>
      </c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2" t="str">
        <f aca="false">IF(CD302="NO","Buy",IF(CD302="Yes","Sell",""))</f>
        <v/>
      </c>
    </row>
    <row r="303" customFormat="false" ht="14.65" hidden="true" customHeight="false" outlineLevel="0" collapsed="false"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2" t="str">
        <f aca="false">IF(AN303="NO","Sell",IF(AN303="Yes","Buy",""))</f>
        <v/>
      </c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2" t="str">
        <f aca="false">IF(CD303="NO","Buy",IF(CD303="Yes","Sell",""))</f>
        <v/>
      </c>
    </row>
    <row r="304" customFormat="false" ht="14.65" hidden="true" customHeight="false" outlineLevel="0" collapsed="false"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2" t="str">
        <f aca="false">IF(AN304="NO","Sell",IF(AN304="Yes","Buy",""))</f>
        <v/>
      </c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2" t="str">
        <f aca="false">IF(CD304="NO","Buy",IF(CD304="Yes","Sell",""))</f>
        <v/>
      </c>
    </row>
    <row r="305" customFormat="false" ht="14.65" hidden="true" customHeight="false" outlineLevel="0" collapsed="false"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2" t="str">
        <f aca="false">IF(AN305="NO","Sell",IF(AN305="Yes","Buy",""))</f>
        <v/>
      </c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2" t="str">
        <f aca="false">IF(CD305="NO","Buy",IF(CD305="Yes","Sell",""))</f>
        <v/>
      </c>
    </row>
    <row r="306" customFormat="false" ht="14.65" hidden="true" customHeight="false" outlineLevel="0" collapsed="false"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2" t="str">
        <f aca="false">IF(AN306="NO","Sell",IF(AN306="Yes","Buy",""))</f>
        <v/>
      </c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2" t="str">
        <f aca="false">IF(CD306="NO","Buy",IF(CD306="Yes","Sell",""))</f>
        <v/>
      </c>
    </row>
    <row r="307" customFormat="false" ht="14.65" hidden="true" customHeight="false" outlineLevel="0" collapsed="false"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2" t="str">
        <f aca="false">IF(AN307="NO","Sell",IF(AN307="Yes","Buy",""))</f>
        <v/>
      </c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2" t="str">
        <f aca="false">IF(CD307="NO","Buy",IF(CD307="Yes","Sell",""))</f>
        <v/>
      </c>
    </row>
    <row r="308" customFormat="false" ht="14.65" hidden="true" customHeight="false" outlineLevel="0" collapsed="false"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2" t="str">
        <f aca="false">IF(AN308="NO","Sell",IF(AN308="Yes","Buy",""))</f>
        <v/>
      </c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2" t="str">
        <f aca="false">IF(CD308="NO","Buy",IF(CD308="Yes","Sell",""))</f>
        <v/>
      </c>
    </row>
    <row r="309" customFormat="false" ht="14.65" hidden="true" customHeight="false" outlineLevel="0" collapsed="false"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2" t="str">
        <f aca="false">IF(AN309="NO","Sell",IF(AN309="Yes","Buy",""))</f>
        <v/>
      </c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2" t="str">
        <f aca="false">IF(CD309="NO","Buy",IF(CD309="Yes","Sell",""))</f>
        <v/>
      </c>
    </row>
    <row r="310" customFormat="false" ht="14.65" hidden="true" customHeight="false" outlineLevel="0" collapsed="false"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2" t="str">
        <f aca="false">IF(AN310="NO","Sell",IF(AN310="Yes","Buy",""))</f>
        <v/>
      </c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2" t="str">
        <f aca="false">IF(CD310="NO","Buy",IF(CD310="Yes","Sell",""))</f>
        <v/>
      </c>
    </row>
    <row r="311" customFormat="false" ht="14.65" hidden="true" customHeight="false" outlineLevel="0" collapsed="false"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2" t="str">
        <f aca="false">IF(AN311="NO","Sell",IF(AN311="Yes","Buy",""))</f>
        <v/>
      </c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2" t="str">
        <f aca="false">IF(CD311="NO","Buy",IF(CD311="Yes","Sell",""))</f>
        <v/>
      </c>
    </row>
    <row r="312" customFormat="false" ht="14.65" hidden="true" customHeight="false" outlineLevel="0" collapsed="false"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2" t="str">
        <f aca="false">IF(AN312="NO","Sell",IF(AN312="Yes","Buy",""))</f>
        <v/>
      </c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2" t="str">
        <f aca="false">IF(CD312="NO","Buy",IF(CD312="Yes","Sell",""))</f>
        <v/>
      </c>
    </row>
    <row r="313" customFormat="false" ht="14.65" hidden="true" customHeight="false" outlineLevel="0" collapsed="false"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2" t="str">
        <f aca="false">IF(AN313="NO","Sell",IF(AN313="Yes","Buy",""))</f>
        <v/>
      </c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2" t="str">
        <f aca="false">IF(CD313="NO","Buy",IF(CD313="Yes","Sell",""))</f>
        <v/>
      </c>
    </row>
    <row r="314" customFormat="false" ht="14.65" hidden="true" customHeight="false" outlineLevel="0" collapsed="false"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2" t="str">
        <f aca="false">IF(AN314="NO","Sell",IF(AN314="Yes","Buy",""))</f>
        <v/>
      </c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2" t="str">
        <f aca="false">IF(CD314="NO","Buy",IF(CD314="Yes","Sell",""))</f>
        <v/>
      </c>
    </row>
    <row r="315" customFormat="false" ht="14.65" hidden="true" customHeight="false" outlineLevel="0" collapsed="false"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2" t="str">
        <f aca="false">IF(AN315="NO","Sell",IF(AN315="Yes","Buy",""))</f>
        <v/>
      </c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2" t="str">
        <f aca="false">IF(CD315="NO","Buy",IF(CD315="Yes","Sell",""))</f>
        <v/>
      </c>
    </row>
    <row r="316" customFormat="false" ht="14.65" hidden="true" customHeight="false" outlineLevel="0" collapsed="false"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2" t="str">
        <f aca="false">IF(AN316="NO","Sell",IF(AN316="Yes","Buy",""))</f>
        <v/>
      </c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2" t="str">
        <f aca="false">IF(CD316="NO","Buy",IF(CD316="Yes","Sell",""))</f>
        <v/>
      </c>
    </row>
    <row r="317" customFormat="false" ht="14.65" hidden="true" customHeight="false" outlineLevel="0" collapsed="false"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2" t="str">
        <f aca="false">IF(AN317="NO","Sell",IF(AN317="Yes","Buy",""))</f>
        <v/>
      </c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2" t="str">
        <f aca="false">IF(CD317="NO","Buy",IF(CD317="Yes","Sell",""))</f>
        <v/>
      </c>
    </row>
    <row r="318" customFormat="false" ht="14.65" hidden="true" customHeight="false" outlineLevel="0" collapsed="false"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2" t="str">
        <f aca="false">IF(AN318="NO","Sell",IF(AN318="Yes","Buy",""))</f>
        <v/>
      </c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2" t="str">
        <f aca="false">IF(CD318="NO","Buy",IF(CD318="Yes","Sell",""))</f>
        <v/>
      </c>
    </row>
    <row r="319" customFormat="false" ht="14.65" hidden="true" customHeight="false" outlineLevel="0" collapsed="false"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2" t="str">
        <f aca="false">IF(AN319="NO","Sell",IF(AN319="Yes","Buy",""))</f>
        <v/>
      </c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2" t="str">
        <f aca="false">IF(CD319="NO","Buy",IF(CD319="Yes","Sell",""))</f>
        <v/>
      </c>
    </row>
    <row r="320" customFormat="false" ht="14.65" hidden="true" customHeight="false" outlineLevel="0" collapsed="false"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2" t="str">
        <f aca="false">IF(AN320="NO","Sell",IF(AN320="Yes","Buy",""))</f>
        <v/>
      </c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2" t="str">
        <f aca="false">IF(CD320="NO","Buy",IF(CD320="Yes","Sell",""))</f>
        <v/>
      </c>
    </row>
    <row r="321" customFormat="false" ht="14.65" hidden="true" customHeight="false" outlineLevel="0" collapsed="false"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2" t="str">
        <f aca="false">IF(AN321="NO","Sell",IF(AN321="Yes","Buy",""))</f>
        <v/>
      </c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2" t="str">
        <f aca="false">IF(CD321="NO","Buy",IF(CD321="Yes","Sell",""))</f>
        <v/>
      </c>
    </row>
    <row r="322" customFormat="false" ht="14.65" hidden="true" customHeight="false" outlineLevel="0" collapsed="false"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2" t="str">
        <f aca="false">IF(AN322="NO","Sell",IF(AN322="Yes","Buy",""))</f>
        <v/>
      </c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2" t="str">
        <f aca="false">IF(CD322="NO","Buy",IF(CD322="Yes","Sell",""))</f>
        <v/>
      </c>
    </row>
    <row r="323" customFormat="false" ht="14.65" hidden="true" customHeight="false" outlineLevel="0" collapsed="false"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2" t="str">
        <f aca="false">IF(AN323="NO","Sell",IF(AN323="Yes","Buy",""))</f>
        <v/>
      </c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2" t="str">
        <f aca="false">IF(CD323="NO","Buy",IF(CD323="Yes","Sell",""))</f>
        <v/>
      </c>
    </row>
    <row r="324" customFormat="false" ht="14.65" hidden="true" customHeight="false" outlineLevel="0" collapsed="false"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2" t="str">
        <f aca="false">IF(AN324="NO","Sell",IF(AN324="Yes","Buy",""))</f>
        <v/>
      </c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2" t="str">
        <f aca="false">IF(CD324="NO","Buy",IF(CD324="Yes","Sell",""))</f>
        <v/>
      </c>
    </row>
    <row r="325" customFormat="false" ht="14.65" hidden="true" customHeight="false" outlineLevel="0" collapsed="false"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2" t="str">
        <f aca="false">IF(AN325="NO","Sell",IF(AN325="Yes","Buy",""))</f>
        <v/>
      </c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2" t="str">
        <f aca="false">IF(CD325="NO","Buy",IF(CD325="Yes","Sell",""))</f>
        <v/>
      </c>
    </row>
    <row r="326" customFormat="false" ht="14.65" hidden="true" customHeight="false" outlineLevel="0" collapsed="false"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2" t="str">
        <f aca="false">IF(AN326="NO","Sell",IF(AN326="Yes","Buy",""))</f>
        <v/>
      </c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2" t="str">
        <f aca="false">IF(CD326="NO","Buy",IF(CD326="Yes","Sell",""))</f>
        <v/>
      </c>
    </row>
    <row r="327" customFormat="false" ht="14.65" hidden="true" customHeight="false" outlineLevel="0" collapsed="false"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2" t="str">
        <f aca="false">IF(AN327="NO","Sell",IF(AN327="Yes","Buy",""))</f>
        <v/>
      </c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2" t="str">
        <f aca="false">IF(CD327="NO","Buy",IF(CD327="Yes","Sell",""))</f>
        <v/>
      </c>
    </row>
    <row r="328" customFormat="false" ht="14.65" hidden="true" customHeight="false" outlineLevel="0" collapsed="false"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2" t="str">
        <f aca="false">IF(AN328="NO","Sell",IF(AN328="Yes","Buy",""))</f>
        <v/>
      </c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2" t="str">
        <f aca="false">IF(CD328="NO","Buy",IF(CD328="Yes","Sell",""))</f>
        <v/>
      </c>
    </row>
    <row r="329" customFormat="false" ht="14.65" hidden="true" customHeight="false" outlineLevel="0" collapsed="false"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2" t="str">
        <f aca="false">IF(AN329="NO","Sell",IF(AN329="Yes","Buy",""))</f>
        <v/>
      </c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2" t="str">
        <f aca="false">IF(CD329="NO","Buy",IF(CD329="Yes","Sell",""))</f>
        <v/>
      </c>
    </row>
    <row r="330" customFormat="false" ht="14.65" hidden="true" customHeight="false" outlineLevel="0" collapsed="false"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2" t="str">
        <f aca="false">IF(AN330="NO","Sell",IF(AN330="Yes","Buy",""))</f>
        <v/>
      </c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2" t="str">
        <f aca="false">IF(CD330="NO","Buy",IF(CD330="Yes","Sell",""))</f>
        <v/>
      </c>
    </row>
    <row r="331" customFormat="false" ht="14.65" hidden="true" customHeight="false" outlineLevel="0" collapsed="false"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2" t="str">
        <f aca="false">IF(AN331="NO","Sell",IF(AN331="Yes","Buy",""))</f>
        <v/>
      </c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2" t="str">
        <f aca="false">IF(CD331="NO","Buy",IF(CD331="Yes","Sell",""))</f>
        <v/>
      </c>
    </row>
    <row r="332" customFormat="false" ht="14.65" hidden="true" customHeight="false" outlineLevel="0" collapsed="false"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2" t="str">
        <f aca="false">IF(AN332="NO","Sell",IF(AN332="Yes","Buy",""))</f>
        <v/>
      </c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2" t="str">
        <f aca="false">IF(CD332="NO","Buy",IF(CD332="Yes","Sell",""))</f>
        <v/>
      </c>
    </row>
    <row r="333" customFormat="false" ht="14.65" hidden="true" customHeight="false" outlineLevel="0" collapsed="false"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2" t="str">
        <f aca="false">IF(AN333="NO","Sell",IF(AN333="Yes","Buy",""))</f>
        <v/>
      </c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2" t="str">
        <f aca="false">IF(CD333="NO","Buy",IF(CD333="Yes","Sell",""))</f>
        <v/>
      </c>
    </row>
    <row r="334" customFormat="false" ht="14.65" hidden="true" customHeight="false" outlineLevel="0" collapsed="false"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2" t="str">
        <f aca="false">IF(AN334="NO","Sell",IF(AN334="Yes","Buy",""))</f>
        <v/>
      </c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2" t="str">
        <f aca="false">IF(CD334="NO","Buy",IF(CD334="Yes","Sell",""))</f>
        <v/>
      </c>
    </row>
    <row r="335" customFormat="false" ht="14.65" hidden="true" customHeight="false" outlineLevel="0" collapsed="false"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2" t="str">
        <f aca="false">IF(AN335="NO","Sell",IF(AN335="Yes","Buy",""))</f>
        <v/>
      </c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2" t="str">
        <f aca="false">IF(CD335="NO","Buy",IF(CD335="Yes","Sell",""))</f>
        <v/>
      </c>
    </row>
    <row r="336" customFormat="false" ht="14.65" hidden="true" customHeight="false" outlineLevel="0" collapsed="false"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2" t="str">
        <f aca="false">IF(AN336="NO","Sell",IF(AN336="Yes","Buy",""))</f>
        <v/>
      </c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2" t="str">
        <f aca="false">IF(CD336="NO","Buy",IF(CD336="Yes","Sell",""))</f>
        <v/>
      </c>
    </row>
    <row r="337" customFormat="false" ht="14.65" hidden="true" customHeight="false" outlineLevel="0" collapsed="false"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2" t="str">
        <f aca="false">IF(AN337="NO","Sell",IF(AN337="Yes","Buy",""))</f>
        <v/>
      </c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2" t="str">
        <f aca="false">IF(CD337="NO","Buy",IF(CD337="Yes","Sell",""))</f>
        <v/>
      </c>
    </row>
    <row r="338" customFormat="false" ht="14.65" hidden="true" customHeight="false" outlineLevel="0" collapsed="false"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2" t="str">
        <f aca="false">IF(AN338="NO","Sell",IF(AN338="Yes","Buy",""))</f>
        <v/>
      </c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2" t="str">
        <f aca="false">IF(CD338="NO","Buy",IF(CD338="Yes","Sell",""))</f>
        <v/>
      </c>
    </row>
    <row r="339" customFormat="false" ht="14.65" hidden="true" customHeight="false" outlineLevel="0" collapsed="false"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2" t="str">
        <f aca="false">IF(AN339="NO","Sell",IF(AN339="Yes","Buy",""))</f>
        <v/>
      </c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2" t="str">
        <f aca="false">IF(CD339="NO","Buy",IF(CD339="Yes","Sell",""))</f>
        <v/>
      </c>
    </row>
    <row r="340" customFormat="false" ht="14.65" hidden="true" customHeight="false" outlineLevel="0" collapsed="false"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2" t="str">
        <f aca="false">IF(AN340="NO","Sell",IF(AN340="Yes","Buy",""))</f>
        <v/>
      </c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2" t="str">
        <f aca="false">IF(CD340="NO","Buy",IF(CD340="Yes","Sell",""))</f>
        <v/>
      </c>
    </row>
    <row r="341" customFormat="false" ht="14.65" hidden="true" customHeight="false" outlineLevel="0" collapsed="false"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2" t="str">
        <f aca="false">IF(AN341="NO","Sell",IF(AN341="Yes","Buy",""))</f>
        <v/>
      </c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2" t="str">
        <f aca="false">IF(CD341="NO","Buy",IF(CD341="Yes","Sell",""))</f>
        <v/>
      </c>
    </row>
    <row r="342" customFormat="false" ht="14.65" hidden="true" customHeight="false" outlineLevel="0" collapsed="false"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2" t="str">
        <f aca="false">IF(AN342="NO","Sell",IF(AN342="Yes","Buy",""))</f>
        <v/>
      </c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2" t="str">
        <f aca="false">IF(CD342="NO","Buy",IF(CD342="Yes","Sell",""))</f>
        <v/>
      </c>
    </row>
    <row r="343" customFormat="false" ht="14.65" hidden="true" customHeight="false" outlineLevel="0" collapsed="false"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2" t="str">
        <f aca="false">IF(AN343="NO","Sell",IF(AN343="Yes","Buy",""))</f>
        <v/>
      </c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2" t="str">
        <f aca="false">IF(CD343="NO","Buy",IF(CD343="Yes","Sell",""))</f>
        <v/>
      </c>
    </row>
    <row r="344" customFormat="false" ht="14.65" hidden="true" customHeight="false" outlineLevel="0" collapsed="false"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2" t="str">
        <f aca="false">IF(AN344="NO","Sell",IF(AN344="Yes","Buy",""))</f>
        <v/>
      </c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2" t="str">
        <f aca="false">IF(CD344="NO","Buy",IF(CD344="Yes","Sell",""))</f>
        <v/>
      </c>
    </row>
    <row r="345" customFormat="false" ht="14.65" hidden="true" customHeight="false" outlineLevel="0" collapsed="false"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2" t="str">
        <f aca="false">IF(AN345="NO","Sell",IF(AN345="Yes","Buy",""))</f>
        <v/>
      </c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2" t="str">
        <f aca="false">IF(CD345="NO","Buy",IF(CD345="Yes","Sell",""))</f>
        <v/>
      </c>
    </row>
    <row r="346" customFormat="false" ht="14.65" hidden="true" customHeight="false" outlineLevel="0" collapsed="false"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2" t="str">
        <f aca="false">IF(AN346="NO","Sell",IF(AN346="Yes","Buy",""))</f>
        <v/>
      </c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2" t="str">
        <f aca="false">IF(CD346="NO","Buy",IF(CD346="Yes","Sell",""))</f>
        <v/>
      </c>
    </row>
    <row r="347" customFormat="false" ht="14.65" hidden="true" customHeight="false" outlineLevel="0" collapsed="false"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2" t="str">
        <f aca="false">IF(AN347="NO","Sell",IF(AN347="Yes","Buy",""))</f>
        <v/>
      </c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2" t="str">
        <f aca="false">IF(CD347="NO","Buy",IF(CD347="Yes","Sell",""))</f>
        <v/>
      </c>
    </row>
    <row r="348" customFormat="false" ht="14.65" hidden="true" customHeight="false" outlineLevel="0" collapsed="false"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2" t="str">
        <f aca="false">IF(AN348="NO","Sell",IF(AN348="Yes","Buy",""))</f>
        <v/>
      </c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2" t="str">
        <f aca="false">IF(CD348="NO","Buy",IF(CD348="Yes","Sell",""))</f>
        <v/>
      </c>
    </row>
    <row r="349" customFormat="false" ht="14.65" hidden="true" customHeight="false" outlineLevel="0" collapsed="false"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2" t="str">
        <f aca="false">IF(AN349="NO","Sell",IF(AN349="Yes","Buy",""))</f>
        <v/>
      </c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2" t="str">
        <f aca="false">IF(CD349="NO","Buy",IF(CD349="Yes","Sell",""))</f>
        <v/>
      </c>
    </row>
    <row r="350" customFormat="false" ht="14.65" hidden="true" customHeight="false" outlineLevel="0" collapsed="false"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2" t="str">
        <f aca="false">IF(AN350="NO","Sell",IF(AN350="Yes","Buy",""))</f>
        <v/>
      </c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2" t="str">
        <f aca="false">IF(CD350="NO","Buy",IF(CD350="Yes","Sell",""))</f>
        <v/>
      </c>
    </row>
    <row r="351" customFormat="false" ht="14.65" hidden="true" customHeight="false" outlineLevel="0" collapsed="false"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2" t="str">
        <f aca="false">IF(AN351="NO","Sell",IF(AN351="Yes","Buy",""))</f>
        <v/>
      </c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2" t="str">
        <f aca="false">IF(CD351="NO","Buy",IF(CD351="Yes","Sell",""))</f>
        <v/>
      </c>
    </row>
    <row r="352" customFormat="false" ht="14.65" hidden="true" customHeight="false" outlineLevel="0" collapsed="false"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2" t="str">
        <f aca="false">IF(AN352="NO","Sell",IF(AN352="Yes","Buy",""))</f>
        <v/>
      </c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2" t="str">
        <f aca="false">IF(CD352="NO","Buy",IF(CD352="Yes","Sell",""))</f>
        <v/>
      </c>
    </row>
    <row r="353" customFormat="false" ht="14.65" hidden="true" customHeight="false" outlineLevel="0" collapsed="false"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2" t="str">
        <f aca="false">IF(AN353="NO","Sell",IF(AN353="Yes","Buy",""))</f>
        <v/>
      </c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2" t="str">
        <f aca="false">IF(CD353="NO","Buy",IF(CD353="Yes","Sell",""))</f>
        <v/>
      </c>
    </row>
    <row r="354" customFormat="false" ht="14.65" hidden="true" customHeight="false" outlineLevel="0" collapsed="false"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2" t="str">
        <f aca="false">IF(AN354="NO","Sell",IF(AN354="Yes","Buy",""))</f>
        <v/>
      </c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2" t="str">
        <f aca="false">IF(CD354="NO","Buy",IF(CD354="Yes","Sell",""))</f>
        <v/>
      </c>
    </row>
    <row r="355" customFormat="false" ht="14.65" hidden="true" customHeight="false" outlineLevel="0" collapsed="false"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2" t="str">
        <f aca="false">IF(AN355="NO","Sell",IF(AN355="Yes","Buy",""))</f>
        <v/>
      </c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2" t="str">
        <f aca="false">IF(CD355="NO","Buy",IF(CD355="Yes","Sell",""))</f>
        <v/>
      </c>
    </row>
    <row r="356" customFormat="false" ht="14.65" hidden="true" customHeight="false" outlineLevel="0" collapsed="false"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2" t="str">
        <f aca="false">IF(AN356="NO","Sell",IF(AN356="Yes","Buy",""))</f>
        <v/>
      </c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2" t="str">
        <f aca="false">IF(CD356="NO","Buy",IF(CD356="Yes","Sell",""))</f>
        <v/>
      </c>
    </row>
    <row r="357" customFormat="false" ht="14.65" hidden="true" customHeight="false" outlineLevel="0" collapsed="false"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2" t="str">
        <f aca="false">IF(AN357="NO","Sell",IF(AN357="Yes","Buy",""))</f>
        <v/>
      </c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2" t="str">
        <f aca="false">IF(CD357="NO","Buy",IF(CD357="Yes","Sell",""))</f>
        <v/>
      </c>
    </row>
    <row r="358" customFormat="false" ht="14.65" hidden="true" customHeight="false" outlineLevel="0" collapsed="false"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2" t="str">
        <f aca="false">IF(AN358="NO","Sell",IF(AN358="Yes","Buy",""))</f>
        <v/>
      </c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2" t="str">
        <f aca="false">IF(CD358="NO","Buy",IF(CD358="Yes","Sell",""))</f>
        <v/>
      </c>
    </row>
    <row r="359" customFormat="false" ht="14.65" hidden="true" customHeight="false" outlineLevel="0" collapsed="false"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2" t="str">
        <f aca="false">IF(AN359="NO","Sell",IF(AN359="Yes","Buy",""))</f>
        <v/>
      </c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2" t="str">
        <f aca="false">IF(CD359="NO","Buy",IF(CD359="Yes","Sell",""))</f>
        <v/>
      </c>
    </row>
    <row r="360" customFormat="false" ht="14.65" hidden="true" customHeight="false" outlineLevel="0" collapsed="false"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2" t="str">
        <f aca="false">IF(AN360="NO","Sell",IF(AN360="Yes","Buy",""))</f>
        <v/>
      </c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2" t="str">
        <f aca="false">IF(CD360="NO","Buy",IF(CD360="Yes","Sell",""))</f>
        <v/>
      </c>
    </row>
    <row r="361" customFormat="false" ht="14.65" hidden="true" customHeight="false" outlineLevel="0" collapsed="false"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2" t="str">
        <f aca="false">IF(AN361="NO","Sell",IF(AN361="Yes","Buy",""))</f>
        <v/>
      </c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2" t="str">
        <f aca="false">IF(CD361="NO","Buy",IF(CD361="Yes","Sell",""))</f>
        <v/>
      </c>
    </row>
    <row r="362" customFormat="false" ht="14.65" hidden="true" customHeight="false" outlineLevel="0" collapsed="false"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2" t="str">
        <f aca="false">IF(AN362="NO","Sell",IF(AN362="Yes","Buy",""))</f>
        <v/>
      </c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2" t="str">
        <f aca="false">IF(CD362="NO","Buy",IF(CD362="Yes","Sell",""))</f>
        <v/>
      </c>
    </row>
    <row r="363" customFormat="false" ht="14.65" hidden="true" customHeight="false" outlineLevel="0" collapsed="false"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2" t="str">
        <f aca="false">IF(AN363="NO","Sell",IF(AN363="Yes","Buy",""))</f>
        <v/>
      </c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2" t="str">
        <f aca="false">IF(CD363="NO","Buy",IF(CD363="Yes","Sell",""))</f>
        <v/>
      </c>
    </row>
    <row r="364" customFormat="false" ht="14.65" hidden="true" customHeight="false" outlineLevel="0" collapsed="false"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2" t="str">
        <f aca="false">IF(AN364="NO","Sell",IF(AN364="Yes","Buy",""))</f>
        <v/>
      </c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2" t="str">
        <f aca="false">IF(CD364="NO","Buy",IF(CD364="Yes","Sell",""))</f>
        <v/>
      </c>
    </row>
    <row r="365" customFormat="false" ht="14.65" hidden="true" customHeight="false" outlineLevel="0" collapsed="false"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2" t="str">
        <f aca="false">IF(AN365="NO","Sell",IF(AN365="Yes","Buy",""))</f>
        <v/>
      </c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2" t="str">
        <f aca="false">IF(CD365="NO","Buy",IF(CD365="Yes","Sell",""))</f>
        <v/>
      </c>
    </row>
    <row r="366" customFormat="false" ht="14.65" hidden="true" customHeight="false" outlineLevel="0" collapsed="false"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2" t="str">
        <f aca="false">IF(AN366="NO","Sell",IF(AN366="Yes","Buy",""))</f>
        <v/>
      </c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2" t="str">
        <f aca="false">IF(CD366="NO","Buy",IF(CD366="Yes","Sell",""))</f>
        <v/>
      </c>
    </row>
    <row r="367" customFormat="false" ht="14.65" hidden="true" customHeight="false" outlineLevel="0" collapsed="false"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2" t="str">
        <f aca="false">IF(AN367="NO","Sell",IF(AN367="Yes","Buy",""))</f>
        <v/>
      </c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2" t="str">
        <f aca="false">IF(CD367="NO","Buy",IF(CD367="Yes","Sell",""))</f>
        <v/>
      </c>
    </row>
    <row r="368" customFormat="false" ht="14.65" hidden="true" customHeight="false" outlineLevel="0" collapsed="false"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2" t="str">
        <f aca="false">IF(AN368="NO","Sell",IF(AN368="Yes","Buy",""))</f>
        <v/>
      </c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2" t="str">
        <f aca="false">IF(CD368="NO","Buy",IF(CD368="Yes","Sell",""))</f>
        <v/>
      </c>
    </row>
    <row r="369" customFormat="false" ht="14.65" hidden="true" customHeight="false" outlineLevel="0" collapsed="false"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2" t="str">
        <f aca="false">IF(AN369="NO","Sell",IF(AN369="Yes","Buy",""))</f>
        <v/>
      </c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2" t="str">
        <f aca="false">IF(CD369="NO","Buy",IF(CD369="Yes","Sell",""))</f>
        <v/>
      </c>
    </row>
    <row r="370" customFormat="false" ht="14.65" hidden="true" customHeight="false" outlineLevel="0" collapsed="false"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2" t="str">
        <f aca="false">IF(AN370="NO","Sell",IF(AN370="Yes","Buy",""))</f>
        <v/>
      </c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2" t="str">
        <f aca="false">IF(CD370="NO","Buy",IF(CD370="Yes","Sell",""))</f>
        <v/>
      </c>
    </row>
    <row r="371" customFormat="false" ht="14.65" hidden="true" customHeight="false" outlineLevel="0" collapsed="false"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2" t="str">
        <f aca="false">IF(AN371="NO","Sell",IF(AN371="Yes","Buy",""))</f>
        <v/>
      </c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2" t="str">
        <f aca="false">IF(CD371="NO","Buy",IF(CD371="Yes","Sell",""))</f>
        <v/>
      </c>
    </row>
    <row r="372" customFormat="false" ht="14.65" hidden="true" customHeight="false" outlineLevel="0" collapsed="false"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2" t="str">
        <f aca="false">IF(AN372="NO","Sell",IF(AN372="Yes","Buy",""))</f>
        <v/>
      </c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2" t="str">
        <f aca="false">IF(CD372="NO","Buy",IF(CD372="Yes","Sell",""))</f>
        <v/>
      </c>
    </row>
    <row r="373" customFormat="false" ht="14.65" hidden="true" customHeight="false" outlineLevel="0" collapsed="false"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2" t="str">
        <f aca="false">IF(AN373="NO","Sell",IF(AN373="Yes","Buy",""))</f>
        <v/>
      </c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2" t="str">
        <f aca="false">IF(CD373="NO","Buy",IF(CD373="Yes","Sell",""))</f>
        <v/>
      </c>
    </row>
    <row r="374" customFormat="false" ht="14.65" hidden="true" customHeight="false" outlineLevel="0" collapsed="false"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2" t="str">
        <f aca="false">IF(AN374="NO","Sell",IF(AN374="Yes","Buy",""))</f>
        <v/>
      </c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2" t="str">
        <f aca="false">IF(CD374="NO","Buy",IF(CD374="Yes","Sell",""))</f>
        <v/>
      </c>
    </row>
    <row r="375" customFormat="false" ht="14.65" hidden="true" customHeight="false" outlineLevel="0" collapsed="false"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2" t="str">
        <f aca="false">IF(AN375="NO","Sell",IF(AN375="Yes","Buy",""))</f>
        <v/>
      </c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2" t="str">
        <f aca="false">IF(CD375="NO","Buy",IF(CD375="Yes","Sell",""))</f>
        <v/>
      </c>
    </row>
    <row r="376" customFormat="false" ht="14.65" hidden="true" customHeight="false" outlineLevel="0" collapsed="false"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2" t="str">
        <f aca="false">IF(AN376="NO","Sell",IF(AN376="Yes","Buy",""))</f>
        <v/>
      </c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2" t="str">
        <f aca="false">IF(CD376="NO","Buy",IF(CD376="Yes","Sell",""))</f>
        <v/>
      </c>
    </row>
    <row r="377" customFormat="false" ht="14.65" hidden="true" customHeight="false" outlineLevel="0" collapsed="false"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2" t="str">
        <f aca="false">IF(AN377="NO","Sell",IF(AN377="Yes","Buy",""))</f>
        <v/>
      </c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2" t="str">
        <f aca="false">IF(CD377="NO","Buy",IF(CD377="Yes","Sell",""))</f>
        <v/>
      </c>
    </row>
    <row r="378" customFormat="false" ht="14.65" hidden="true" customHeight="false" outlineLevel="0" collapsed="false"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2" t="str">
        <f aca="false">IF(AN378="NO","Sell",IF(AN378="Yes","Buy",""))</f>
        <v/>
      </c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2" t="str">
        <f aca="false">IF(CD378="NO","Buy",IF(CD378="Yes","Sell",""))</f>
        <v/>
      </c>
    </row>
    <row r="379" customFormat="false" ht="14.65" hidden="true" customHeight="false" outlineLevel="0" collapsed="false"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2" t="str">
        <f aca="false">IF(AN379="NO","Sell",IF(AN379="Yes","Buy",""))</f>
        <v/>
      </c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2" t="str">
        <f aca="false">IF(CD379="NO","Buy",IF(CD379="Yes","Sell",""))</f>
        <v/>
      </c>
    </row>
    <row r="380" customFormat="false" ht="14.65" hidden="true" customHeight="false" outlineLevel="0" collapsed="false"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2" t="str">
        <f aca="false">IF(AN380="NO","Sell",IF(AN380="Yes","Buy",""))</f>
        <v/>
      </c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2" t="str">
        <f aca="false">IF(CD380="NO","Buy",IF(CD380="Yes","Sell",""))</f>
        <v/>
      </c>
    </row>
    <row r="381" customFormat="false" ht="14.65" hidden="true" customHeight="false" outlineLevel="0" collapsed="false"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2" t="str">
        <f aca="false">IF(AN381="NO","Sell",IF(AN381="Yes","Buy",""))</f>
        <v/>
      </c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2" t="str">
        <f aca="false">IF(CD381="NO","Buy",IF(CD381="Yes","Sell",""))</f>
        <v/>
      </c>
    </row>
    <row r="382" customFormat="false" ht="14.65" hidden="true" customHeight="false" outlineLevel="0" collapsed="false"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2" t="str">
        <f aca="false">IF(AN382="NO","Sell",IF(AN382="Yes","Buy",""))</f>
        <v/>
      </c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2" t="str">
        <f aca="false">IF(CD382="NO","Buy",IF(CD382="Yes","Sell",""))</f>
        <v/>
      </c>
    </row>
    <row r="383" customFormat="false" ht="14.65" hidden="true" customHeight="false" outlineLevel="0" collapsed="false"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2" t="str">
        <f aca="false">IF(AN383="NO","Sell",IF(AN383="Yes","Buy",""))</f>
        <v/>
      </c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2" t="str">
        <f aca="false">IF(CD383="NO","Buy",IF(CD383="Yes","Sell",""))</f>
        <v/>
      </c>
    </row>
    <row r="384" customFormat="false" ht="14.65" hidden="true" customHeight="false" outlineLevel="0" collapsed="false"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2" t="str">
        <f aca="false">IF(AN384="NO","Sell",IF(AN384="Yes","Buy",""))</f>
        <v/>
      </c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2" t="str">
        <f aca="false">IF(CD384="NO","Buy",IF(CD384="Yes","Sell",""))</f>
        <v/>
      </c>
    </row>
    <row r="385" customFormat="false" ht="14.65" hidden="true" customHeight="false" outlineLevel="0" collapsed="false"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2" t="str">
        <f aca="false">IF(AN385="NO","Sell",IF(AN385="Yes","Buy",""))</f>
        <v/>
      </c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2" t="str">
        <f aca="false">IF(CD385="NO","Buy",IF(CD385="Yes","Sell",""))</f>
        <v/>
      </c>
    </row>
    <row r="386" customFormat="false" ht="14.65" hidden="true" customHeight="false" outlineLevel="0" collapsed="false"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2" t="str">
        <f aca="false">IF(AN386="NO","Sell",IF(AN386="Yes","Buy",""))</f>
        <v/>
      </c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2" t="str">
        <f aca="false">IF(CD386="NO","Buy",IF(CD386="Yes","Sell",""))</f>
        <v/>
      </c>
    </row>
    <row r="387" customFormat="false" ht="14.65" hidden="true" customHeight="false" outlineLevel="0" collapsed="false"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2" t="str">
        <f aca="false">IF(AN387="NO","Sell",IF(AN387="Yes","Buy",""))</f>
        <v/>
      </c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2" t="str">
        <f aca="false">IF(CD387="NO","Buy",IF(CD387="Yes","Sell",""))</f>
        <v/>
      </c>
    </row>
    <row r="388" customFormat="false" ht="14.65" hidden="true" customHeight="false" outlineLevel="0" collapsed="false"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2" t="str">
        <f aca="false">IF(AN388="NO","Sell",IF(AN388="Yes","Buy",""))</f>
        <v/>
      </c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2" t="str">
        <f aca="false">IF(CD388="NO","Buy",IF(CD388="Yes","Sell",""))</f>
        <v/>
      </c>
    </row>
    <row r="389" customFormat="false" ht="14.65" hidden="true" customHeight="false" outlineLevel="0" collapsed="false"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2" t="str">
        <f aca="false">IF(AN389="NO","Sell",IF(AN389="Yes","Buy",""))</f>
        <v/>
      </c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2" t="str">
        <f aca="false">IF(CD389="NO","Buy",IF(CD389="Yes","Sell",""))</f>
        <v/>
      </c>
    </row>
    <row r="390" customFormat="false" ht="14.65" hidden="true" customHeight="false" outlineLevel="0" collapsed="false"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2" t="str">
        <f aca="false">IF(AN390="NO","Sell",IF(AN390="Yes","Buy",""))</f>
        <v/>
      </c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2" t="str">
        <f aca="false">IF(CD390="NO","Buy",IF(CD390="Yes","Sell",""))</f>
        <v/>
      </c>
    </row>
    <row r="391" customFormat="false" ht="14.65" hidden="true" customHeight="false" outlineLevel="0" collapsed="false"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2" t="str">
        <f aca="false">IF(AN391="NO","Sell",IF(AN391="Yes","Buy",""))</f>
        <v/>
      </c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2" t="str">
        <f aca="false">IF(CD391="NO","Buy",IF(CD391="Yes","Sell",""))</f>
        <v/>
      </c>
    </row>
    <row r="392" customFormat="false" ht="14.65" hidden="true" customHeight="false" outlineLevel="0" collapsed="false"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2" t="str">
        <f aca="false">IF(AN392="NO","Sell",IF(AN392="Yes","Buy",""))</f>
        <v/>
      </c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2" t="str">
        <f aca="false">IF(CD392="NO","Buy",IF(CD392="Yes","Sell",""))</f>
        <v/>
      </c>
    </row>
    <row r="393" customFormat="false" ht="14.65" hidden="true" customHeight="false" outlineLevel="0" collapsed="false"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2" t="str">
        <f aca="false">IF(AN393="NO","Sell",IF(AN393="Yes","Buy",""))</f>
        <v/>
      </c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2" t="str">
        <f aca="false">IF(CD393="NO","Buy",IF(CD393="Yes","Sell",""))</f>
        <v/>
      </c>
    </row>
    <row r="394" customFormat="false" ht="14.65" hidden="true" customHeight="false" outlineLevel="0" collapsed="false"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2" t="str">
        <f aca="false">IF(AN394="NO","Sell",IF(AN394="Yes","Buy",""))</f>
        <v/>
      </c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2" t="str">
        <f aca="false">IF(CD394="NO","Buy",IF(CD394="Yes","Sell",""))</f>
        <v/>
      </c>
    </row>
    <row r="395" customFormat="false" ht="14.65" hidden="true" customHeight="false" outlineLevel="0" collapsed="false"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2" t="str">
        <f aca="false">IF(AN395="NO","Sell",IF(AN395="Yes","Buy",""))</f>
        <v/>
      </c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2" t="str">
        <f aca="false">IF(CD395="NO","Buy",IF(CD395="Yes","Sell",""))</f>
        <v/>
      </c>
    </row>
    <row r="396" customFormat="false" ht="14.65" hidden="true" customHeight="false" outlineLevel="0" collapsed="false"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2" t="str">
        <f aca="false">IF(AN396="NO","Sell",IF(AN396="Yes","Buy",""))</f>
        <v/>
      </c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2" t="str">
        <f aca="false">IF(CD396="NO","Buy",IF(CD396="Yes","Sell",""))</f>
        <v/>
      </c>
    </row>
    <row r="397" customFormat="false" ht="14.65" hidden="true" customHeight="false" outlineLevel="0" collapsed="false"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2" t="str">
        <f aca="false">IF(AN397="NO","Sell",IF(AN397="Yes","Buy",""))</f>
        <v/>
      </c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2" t="str">
        <f aca="false">IF(CD397="NO","Buy",IF(CD397="Yes","Sell",""))</f>
        <v/>
      </c>
    </row>
    <row r="398" customFormat="false" ht="14.65" hidden="true" customHeight="false" outlineLevel="0" collapsed="false"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2" t="str">
        <f aca="false">IF(AN398="NO","Sell",IF(AN398="Yes","Buy",""))</f>
        <v/>
      </c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2" t="str">
        <f aca="false">IF(CD398="NO","Buy",IF(CD398="Yes","Sell",""))</f>
        <v/>
      </c>
    </row>
    <row r="399" customFormat="false" ht="14.65" hidden="true" customHeight="false" outlineLevel="0" collapsed="false"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2" t="str">
        <f aca="false">IF(AN399="NO","Sell",IF(AN399="Yes","Buy",""))</f>
        <v/>
      </c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2" t="str">
        <f aca="false">IF(CD399="NO","Buy",IF(CD399="Yes","Sell",""))</f>
        <v/>
      </c>
    </row>
    <row r="400" customFormat="false" ht="14.65" hidden="true" customHeight="false" outlineLevel="0" collapsed="false"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2" t="str">
        <f aca="false">IF(AN400="NO","Sell",IF(AN400="Yes","Buy",""))</f>
        <v/>
      </c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2" t="str">
        <f aca="false">IF(CD400="NO","Buy",IF(CD400="Yes","Sell",""))</f>
        <v/>
      </c>
    </row>
    <row r="401" customFormat="false" ht="14.65" hidden="true" customHeight="false" outlineLevel="0" collapsed="false">
      <c r="DN401" s="2" t="n">
        <v>175</v>
      </c>
      <c r="DO401" s="2" t="s">
        <v>49</v>
      </c>
      <c r="DP401" s="2" t="s">
        <v>43</v>
      </c>
      <c r="DQ401" s="2" t="n">
        <v>1</v>
      </c>
      <c r="DR401" s="2" t="s">
        <v>45</v>
      </c>
      <c r="DS401" s="2" t="s">
        <v>50</v>
      </c>
      <c r="DT401" s="2" t="s">
        <v>49</v>
      </c>
      <c r="DU401" s="2" t="s">
        <v>43</v>
      </c>
      <c r="DV401" s="2" t="s">
        <v>48</v>
      </c>
      <c r="DW401" s="2" t="n">
        <v>0</v>
      </c>
      <c r="DX401" s="2" t="n">
        <v>0</v>
      </c>
      <c r="DY401" s="2" t="n">
        <v>0</v>
      </c>
      <c r="DZ401" s="2" t="n">
        <v>0</v>
      </c>
      <c r="EA401" s="2" t="n">
        <v>0</v>
      </c>
      <c r="EB401" s="2" t="n">
        <v>0</v>
      </c>
      <c r="EC401" s="2" t="n">
        <v>0</v>
      </c>
      <c r="ED401" s="2" t="n">
        <v>0</v>
      </c>
      <c r="EE401" s="2" t="n">
        <v>0</v>
      </c>
      <c r="EF401" s="2" t="n">
        <v>0</v>
      </c>
      <c r="EG401" s="2" t="n">
        <v>0</v>
      </c>
      <c r="EH401" s="2" t="n">
        <v>0</v>
      </c>
      <c r="EI401" s="2" t="n">
        <v>0</v>
      </c>
      <c r="EJ401" s="2" t="n">
        <v>0</v>
      </c>
      <c r="EK401" s="2" t="n">
        <v>0</v>
      </c>
      <c r="EL401" s="2" t="n">
        <v>0</v>
      </c>
      <c r="EM401" s="2" t="n">
        <v>0</v>
      </c>
      <c r="EN401" s="2" t="n">
        <v>0</v>
      </c>
      <c r="EO401" s="2" t="n">
        <v>0</v>
      </c>
      <c r="EP401" s="2" t="n">
        <v>0</v>
      </c>
      <c r="EQ401" s="2" t="n">
        <v>0</v>
      </c>
      <c r="ER401" s="2" t="n">
        <v>0</v>
      </c>
      <c r="ES401" s="2" t="n">
        <v>0</v>
      </c>
      <c r="ET401" s="2" t="n">
        <v>0</v>
      </c>
      <c r="EU401" s="2" t="n">
        <v>0</v>
      </c>
      <c r="EV401" s="2" t="n">
        <v>0</v>
      </c>
      <c r="EW401" s="2" t="n">
        <v>0</v>
      </c>
      <c r="EX401" s="2" t="s">
        <v>69</v>
      </c>
    </row>
    <row r="402" customFormat="false" ht="14.65" hidden="true" customHeight="false" outlineLevel="0" collapsed="false">
      <c r="DN402" s="2" t="n">
        <v>176</v>
      </c>
      <c r="DO402" s="2" t="s">
        <v>49</v>
      </c>
      <c r="DP402" s="2" t="s">
        <v>43</v>
      </c>
      <c r="DQ402" s="2" t="n">
        <v>2</v>
      </c>
      <c r="DR402" s="2" t="s">
        <v>45</v>
      </c>
      <c r="DS402" s="2" t="s">
        <v>54</v>
      </c>
      <c r="DT402" s="2" t="s">
        <v>49</v>
      </c>
      <c r="DU402" s="2" t="s">
        <v>43</v>
      </c>
      <c r="DV402" s="2" t="s">
        <v>55</v>
      </c>
      <c r="DW402" s="2" t="n">
        <v>0</v>
      </c>
      <c r="DX402" s="2" t="n">
        <v>0</v>
      </c>
      <c r="DY402" s="2" t="n">
        <v>0</v>
      </c>
      <c r="DZ402" s="2" t="n">
        <v>0</v>
      </c>
      <c r="EA402" s="2" t="n">
        <v>0</v>
      </c>
      <c r="EB402" s="2" t="n">
        <v>0</v>
      </c>
      <c r="EC402" s="2" t="n">
        <v>0</v>
      </c>
      <c r="ED402" s="2" t="n">
        <v>0</v>
      </c>
      <c r="EE402" s="2" t="n">
        <v>0</v>
      </c>
      <c r="EF402" s="2" t="n">
        <v>0</v>
      </c>
      <c r="EG402" s="2" t="n">
        <v>0</v>
      </c>
      <c r="EH402" s="2" t="n">
        <v>0</v>
      </c>
      <c r="EI402" s="2" t="n">
        <v>0</v>
      </c>
      <c r="EJ402" s="2" t="n">
        <v>0</v>
      </c>
      <c r="EK402" s="2" t="n">
        <v>0</v>
      </c>
      <c r="EL402" s="2" t="n">
        <v>0</v>
      </c>
      <c r="EM402" s="2" t="n">
        <v>0</v>
      </c>
      <c r="EN402" s="2" t="n">
        <v>0</v>
      </c>
      <c r="EO402" s="2" t="n">
        <v>0</v>
      </c>
      <c r="EP402" s="2" t="n">
        <v>0</v>
      </c>
      <c r="EQ402" s="2" t="n">
        <v>0</v>
      </c>
      <c r="ER402" s="2" t="n">
        <v>0</v>
      </c>
      <c r="ES402" s="2" t="n">
        <v>0</v>
      </c>
      <c r="ET402" s="2" t="n">
        <v>0</v>
      </c>
      <c r="EU402" s="2" t="n">
        <v>0</v>
      </c>
      <c r="EV402" s="2" t="n">
        <v>0</v>
      </c>
      <c r="EW402" s="2" t="n">
        <v>0</v>
      </c>
      <c r="EX402" s="2" t="s">
        <v>69</v>
      </c>
    </row>
    <row r="403" customFormat="false" ht="14.65" hidden="true" customHeight="false" outlineLevel="0" collapsed="false">
      <c r="DN403" s="2" t="n">
        <v>202</v>
      </c>
      <c r="DO403" s="2" t="s">
        <v>60</v>
      </c>
      <c r="DP403" s="2" t="s">
        <v>43</v>
      </c>
      <c r="DQ403" s="2" t="n">
        <v>1</v>
      </c>
      <c r="DR403" s="2" t="s">
        <v>45</v>
      </c>
      <c r="DS403" s="2" t="s">
        <v>61</v>
      </c>
      <c r="DT403" s="2" t="s">
        <v>60</v>
      </c>
      <c r="DU403" s="2" t="s">
        <v>43</v>
      </c>
      <c r="DV403" s="2" t="s">
        <v>48</v>
      </c>
      <c r="DW403" s="2" t="n">
        <v>0</v>
      </c>
      <c r="DX403" s="2" t="n">
        <v>0</v>
      </c>
      <c r="DY403" s="2" t="n">
        <v>0</v>
      </c>
      <c r="DZ403" s="2" t="n">
        <v>0</v>
      </c>
      <c r="EA403" s="2" t="n">
        <v>0</v>
      </c>
      <c r="EB403" s="2" t="n">
        <v>0</v>
      </c>
      <c r="EC403" s="2" t="n">
        <v>0</v>
      </c>
      <c r="ED403" s="2" t="n">
        <v>0</v>
      </c>
      <c r="EE403" s="2" t="n">
        <v>0</v>
      </c>
      <c r="EF403" s="2" t="n">
        <v>0</v>
      </c>
      <c r="EG403" s="2" t="n">
        <v>0</v>
      </c>
      <c r="EH403" s="2" t="n">
        <v>0</v>
      </c>
      <c r="EI403" s="2" t="n">
        <v>0</v>
      </c>
      <c r="EJ403" s="2" t="n">
        <v>0</v>
      </c>
      <c r="EK403" s="2" t="n">
        <v>0</v>
      </c>
      <c r="EL403" s="2" t="n">
        <v>0</v>
      </c>
      <c r="EM403" s="2" t="n">
        <v>0</v>
      </c>
      <c r="EN403" s="2" t="n">
        <v>0</v>
      </c>
      <c r="EO403" s="2" t="n">
        <v>0</v>
      </c>
      <c r="EP403" s="2" t="n">
        <v>0</v>
      </c>
      <c r="EQ403" s="2" t="n">
        <v>0</v>
      </c>
      <c r="ER403" s="2" t="n">
        <v>0</v>
      </c>
      <c r="ES403" s="2" t="n">
        <v>0</v>
      </c>
      <c r="ET403" s="2" t="n">
        <v>0</v>
      </c>
      <c r="EU403" s="2" t="n">
        <v>0</v>
      </c>
      <c r="EV403" s="2" t="n">
        <v>0</v>
      </c>
      <c r="EW403" s="2" t="n">
        <v>0</v>
      </c>
      <c r="EX403" s="2" t="s">
        <v>69</v>
      </c>
    </row>
    <row r="404" customFormat="false" ht="14.65" hidden="true" customHeight="false" outlineLevel="0" collapsed="false">
      <c r="DN404" s="2" t="n">
        <v>203</v>
      </c>
      <c r="DO404" s="2" t="s">
        <v>60</v>
      </c>
      <c r="DP404" s="2" t="s">
        <v>43</v>
      </c>
      <c r="DQ404" s="2" t="n">
        <v>2</v>
      </c>
      <c r="DR404" s="2" t="s">
        <v>45</v>
      </c>
      <c r="DS404" s="2" t="s">
        <v>64</v>
      </c>
      <c r="DT404" s="2" t="s">
        <v>60</v>
      </c>
      <c r="DU404" s="2" t="s">
        <v>43</v>
      </c>
      <c r="DV404" s="2" t="s">
        <v>55</v>
      </c>
      <c r="DW404" s="2" t="n">
        <v>0</v>
      </c>
      <c r="DX404" s="2" t="n">
        <v>0</v>
      </c>
      <c r="DY404" s="2" t="n">
        <v>0</v>
      </c>
      <c r="DZ404" s="2" t="n">
        <v>0</v>
      </c>
      <c r="EA404" s="2" t="n">
        <v>0</v>
      </c>
      <c r="EB404" s="2" t="n">
        <v>0</v>
      </c>
      <c r="EC404" s="2" t="n">
        <v>0</v>
      </c>
      <c r="ED404" s="2" t="n">
        <v>0</v>
      </c>
      <c r="EE404" s="2" t="n">
        <v>0</v>
      </c>
      <c r="EF404" s="2" t="n">
        <v>0</v>
      </c>
      <c r="EG404" s="2" t="n">
        <v>0</v>
      </c>
      <c r="EH404" s="2" t="n">
        <v>0</v>
      </c>
      <c r="EI404" s="2" t="n">
        <v>0</v>
      </c>
      <c r="EJ404" s="2" t="n">
        <v>0</v>
      </c>
      <c r="EK404" s="2" t="n">
        <v>0</v>
      </c>
      <c r="EL404" s="2" t="n">
        <v>0</v>
      </c>
      <c r="EM404" s="2" t="n">
        <v>0</v>
      </c>
      <c r="EN404" s="2" t="n">
        <v>0</v>
      </c>
      <c r="EO404" s="2" t="n">
        <v>0</v>
      </c>
      <c r="EP404" s="2" t="n">
        <v>0</v>
      </c>
      <c r="EQ404" s="2" t="n">
        <v>0</v>
      </c>
      <c r="ER404" s="2" t="n">
        <v>0</v>
      </c>
      <c r="ES404" s="2" t="n">
        <v>0</v>
      </c>
      <c r="ET404" s="2" t="n">
        <v>0</v>
      </c>
      <c r="EU404" s="2" t="n">
        <v>0</v>
      </c>
      <c r="EV404" s="2" t="n">
        <v>0</v>
      </c>
      <c r="EW404" s="2" t="n">
        <v>0</v>
      </c>
      <c r="EX404" s="2" t="s">
        <v>69</v>
      </c>
    </row>
    <row r="405" customFormat="false" ht="14.65" hidden="true" customHeight="false" outlineLevel="0" collapsed="false">
      <c r="DN405" s="2" t="n">
        <v>220</v>
      </c>
      <c r="DO405" s="2" t="s">
        <v>43</v>
      </c>
      <c r="DP405" s="2" t="s">
        <v>43</v>
      </c>
      <c r="DQ405" s="2" t="n">
        <v>1</v>
      </c>
      <c r="DR405" s="2" t="s">
        <v>45</v>
      </c>
      <c r="DS405" s="2" t="s">
        <v>73</v>
      </c>
      <c r="DT405" s="2" t="s">
        <v>43</v>
      </c>
      <c r="DU405" s="2" t="s">
        <v>43</v>
      </c>
      <c r="DV405" s="2" t="s">
        <v>48</v>
      </c>
      <c r="DW405" s="2" t="n">
        <v>0</v>
      </c>
      <c r="DX405" s="2" t="n">
        <v>0</v>
      </c>
      <c r="DY405" s="2" t="n">
        <v>0</v>
      </c>
      <c r="DZ405" s="2" t="n">
        <v>0</v>
      </c>
      <c r="EA405" s="2" t="n">
        <v>0</v>
      </c>
      <c r="EB405" s="2" t="n">
        <v>0</v>
      </c>
      <c r="EC405" s="2" t="n">
        <v>0</v>
      </c>
      <c r="ED405" s="2" t="n">
        <v>0</v>
      </c>
      <c r="EE405" s="2" t="n">
        <v>0</v>
      </c>
      <c r="EF405" s="2" t="n">
        <v>0</v>
      </c>
      <c r="EG405" s="2" t="n">
        <v>0</v>
      </c>
      <c r="EH405" s="2" t="n">
        <v>0</v>
      </c>
      <c r="EI405" s="2" t="n">
        <v>0</v>
      </c>
      <c r="EJ405" s="2" t="n">
        <v>0</v>
      </c>
      <c r="EK405" s="2" t="n">
        <v>0</v>
      </c>
      <c r="EL405" s="2" t="n">
        <v>0</v>
      </c>
      <c r="EM405" s="2" t="n">
        <v>0</v>
      </c>
      <c r="EN405" s="2" t="n">
        <v>0</v>
      </c>
      <c r="EO405" s="2" t="n">
        <v>0</v>
      </c>
      <c r="EP405" s="2" t="n">
        <v>0</v>
      </c>
      <c r="EQ405" s="2" t="n">
        <v>0</v>
      </c>
      <c r="ER405" s="2" t="n">
        <v>0</v>
      </c>
      <c r="ES405" s="2" t="n">
        <v>0</v>
      </c>
      <c r="ET405" s="2" t="n">
        <v>0</v>
      </c>
      <c r="EU405" s="2" t="n">
        <v>0</v>
      </c>
      <c r="EV405" s="2" t="n">
        <v>0</v>
      </c>
      <c r="EW405" s="2" t="n">
        <v>0</v>
      </c>
      <c r="EX405" s="2" t="s">
        <v>69</v>
      </c>
    </row>
    <row r="406" customFormat="false" ht="14.65" hidden="true" customHeight="false" outlineLevel="0" collapsed="false">
      <c r="DN406" s="2" t="n">
        <v>221</v>
      </c>
      <c r="DO406" s="2" t="s">
        <v>43</v>
      </c>
      <c r="DP406" s="2" t="s">
        <v>43</v>
      </c>
      <c r="DQ406" s="2" t="n">
        <v>2</v>
      </c>
      <c r="DR406" s="2" t="s">
        <v>45</v>
      </c>
      <c r="DS406" s="2" t="s">
        <v>75</v>
      </c>
      <c r="DT406" s="2" t="s">
        <v>43</v>
      </c>
      <c r="DU406" s="2" t="s">
        <v>43</v>
      </c>
      <c r="DV406" s="2" t="s">
        <v>55</v>
      </c>
      <c r="DW406" s="2" t="n">
        <v>0</v>
      </c>
      <c r="DX406" s="2" t="n">
        <v>0</v>
      </c>
      <c r="DY406" s="2" t="n">
        <v>0</v>
      </c>
      <c r="DZ406" s="2" t="n">
        <v>0</v>
      </c>
      <c r="EA406" s="2" t="n">
        <v>0</v>
      </c>
      <c r="EB406" s="2" t="n">
        <v>0</v>
      </c>
      <c r="EC406" s="2" t="n">
        <v>0</v>
      </c>
      <c r="ED406" s="2" t="n">
        <v>0</v>
      </c>
      <c r="EE406" s="2" t="n">
        <v>0</v>
      </c>
      <c r="EF406" s="2" t="n">
        <v>0</v>
      </c>
      <c r="EG406" s="2" t="n">
        <v>0</v>
      </c>
      <c r="EH406" s="2" t="n">
        <v>0</v>
      </c>
      <c r="EI406" s="2" t="n">
        <v>0</v>
      </c>
      <c r="EJ406" s="2" t="n">
        <v>0</v>
      </c>
      <c r="EK406" s="2" t="n">
        <v>0</v>
      </c>
      <c r="EL406" s="2" t="n">
        <v>0</v>
      </c>
      <c r="EM406" s="2" t="n">
        <v>0</v>
      </c>
      <c r="EN406" s="2" t="n">
        <v>0</v>
      </c>
      <c r="EO406" s="2" t="n">
        <v>0</v>
      </c>
      <c r="EP406" s="2" t="n">
        <v>0</v>
      </c>
      <c r="EQ406" s="2" t="n">
        <v>0</v>
      </c>
      <c r="ER406" s="2" t="n">
        <v>0</v>
      </c>
      <c r="ES406" s="2" t="n">
        <v>0</v>
      </c>
      <c r="ET406" s="2" t="n">
        <v>0</v>
      </c>
      <c r="EU406" s="2" t="n">
        <v>0</v>
      </c>
      <c r="EV406" s="2" t="n">
        <v>0</v>
      </c>
      <c r="EW406" s="2" t="n">
        <v>0</v>
      </c>
      <c r="EX406" s="2" t="s">
        <v>69</v>
      </c>
    </row>
  </sheetData>
  <mergeCells count="3">
    <mergeCell ref="D2:H2"/>
    <mergeCell ref="AB7:AC7"/>
    <mergeCell ref="V8:W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7</xdr:col>
                    <xdr:colOff>1440</xdr:colOff>
                    <xdr:row>18</xdr:row>
                    <xdr:rowOff>186120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7</xdr:col>
                    <xdr:colOff>1440</xdr:colOff>
                    <xdr:row>14</xdr:row>
                    <xdr:rowOff>186120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7</xdr:col>
                    <xdr:colOff>1440</xdr:colOff>
                    <xdr:row>10</xdr:row>
                    <xdr:rowOff>186120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Show All Locations">
              <controlPr defaultSize="0" locked="1" autoFill="0" autoLine="0" autoPict="0" print="true" altText="Check Box 15">
                <anchor moveWithCells="true" sizeWithCells="false">
                  <from>
                    <xdr:col>9</xdr:col>
                    <xdr:colOff>0</xdr:colOff>
                    <xdr:row>0</xdr:row>
                    <xdr:rowOff>0</xdr:rowOff>
                  </from>
                  <to>
                    <xdr:col>10</xdr:col>
                    <xdr:colOff>-1941120</xdr:colOff>
                    <xdr:row>1</xdr:row>
                    <xdr:rowOff>58320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21">
                <anchor moveWithCells="true" sizeWithCells="false">
                  <from>
                    <xdr:col>3</xdr:col>
                    <xdr:colOff>805320</xdr:colOff>
                    <xdr:row>5</xdr:row>
                    <xdr:rowOff>28440</xdr:rowOff>
                  </from>
                  <to>
                    <xdr:col>4</xdr:col>
                    <xdr:colOff>-1236240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24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7</xdr:col>
                    <xdr:colOff>1440</xdr:colOff>
                    <xdr:row>22</xdr:row>
                    <xdr:rowOff>186120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19.35" hidden="false" customHeight="false" outlineLevel="0" collapsed="false"/>
    <row r="3" customFormat="false" ht="17" hidden="false" customHeight="false" outlineLevel="0" collapsed="false"/>
    <row r="4" customFormat="false" ht="17" hidden="false" customHeight="false" outlineLevel="0" collapsed="false"/>
    <row r="23" customFormat="false" ht="17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29"/>
  <sheetViews>
    <sheetView showFormulas="false" showGridLines="true" showRowColHeaders="true" showZeros="true" rightToLeft="false" tabSelected="false" showOutlineSymbols="true" defaultGridColor="true" view="normal" topLeftCell="A3" colorId="64" zoomScale="99" zoomScaleNormal="99" zoomScalePageLayoutView="100" workbookViewId="0">
      <selection pane="topLeft" activeCell="H5" activeCellId="0" sqref="H5 H5"/>
    </sheetView>
  </sheetViews>
  <sheetFormatPr defaultColWidth="9.13671875" defaultRowHeight="14.65" customHeight="true" zeroHeight="true" outlineLevelRow="0" outlineLevelCol="0"/>
  <cols>
    <col collapsed="false" customWidth="true" hidden="false" outlineLevel="0" max="1" min="1" style="85" width="2.28"/>
    <col collapsed="false" customWidth="true" hidden="false" outlineLevel="0" max="2" min="2" style="85" width="29.71"/>
    <col collapsed="false" customWidth="true" hidden="false" outlineLevel="0" max="3" min="3" style="85" width="19.56"/>
    <col collapsed="false" customWidth="true" hidden="false" outlineLevel="0" max="4" min="4" style="85" width="4.7"/>
    <col collapsed="false" customWidth="false" hidden="false" outlineLevel="0" max="5" min="5" style="85" width="9.14"/>
    <col collapsed="false" customWidth="true" hidden="false" outlineLevel="0" max="6" min="6" style="85" width="4.7"/>
    <col collapsed="false" customWidth="true" hidden="false" outlineLevel="0" max="7" min="7" style="85" width="2.13"/>
    <col collapsed="false" customWidth="true" hidden="false" outlineLevel="0" max="8" min="8" style="85" width="17.42"/>
    <col collapsed="false" customWidth="false" hidden="false" outlineLevel="0" max="11" min="9" style="85" width="9.14"/>
    <col collapsed="false" customWidth="true" hidden="false" outlineLevel="0" max="12" min="12" style="86" width="19.14"/>
    <col collapsed="false" customWidth="true" hidden="false" outlineLevel="0" max="13" min="13" style="86" width="14.85"/>
    <col collapsed="false" customWidth="true" hidden="false" outlineLevel="0" max="14" min="14" style="86" width="13.14"/>
    <col collapsed="false" customWidth="true" hidden="false" outlineLevel="0" max="15" min="15" style="86" width="13.28"/>
    <col collapsed="false" customWidth="true" hidden="false" outlineLevel="0" max="17" min="16" style="86" width="8.85"/>
    <col collapsed="false" customWidth="true" hidden="false" outlineLevel="0" max="18" min="18" style="86" width="6.41"/>
    <col collapsed="false" customWidth="false" hidden="false" outlineLevel="0" max="257" min="19" style="86" width="9.14"/>
  </cols>
  <sheetData>
    <row r="1" customFormat="false" ht="14.65" hidden="false" customHeight="false" outlineLevel="0" collapsed="false">
      <c r="A1" s="87"/>
      <c r="B1" s="88"/>
      <c r="C1" s="88"/>
      <c r="D1" s="88"/>
      <c r="E1" s="88"/>
      <c r="F1" s="89"/>
      <c r="G1" s="90"/>
      <c r="H1" s="91" t="s">
        <v>90</v>
      </c>
      <c r="I1" s="91"/>
      <c r="J1" s="91"/>
      <c r="K1" s="86"/>
    </row>
    <row r="2" customFormat="false" ht="19.35" hidden="false" customHeight="false" outlineLevel="0" collapsed="false">
      <c r="A2" s="92"/>
      <c r="B2" s="93" t="s">
        <v>91</v>
      </c>
      <c r="C2" s="93"/>
      <c r="D2" s="93"/>
      <c r="E2" s="93"/>
      <c r="F2" s="94"/>
      <c r="G2" s="90"/>
      <c r="H2" s="95" t="s">
        <v>92</v>
      </c>
      <c r="I2" s="96" t="s">
        <v>93</v>
      </c>
      <c r="J2" s="97" t="s">
        <v>94</v>
      </c>
      <c r="K2" s="86"/>
      <c r="L2" s="98" t="s">
        <v>95</v>
      </c>
    </row>
    <row r="3" customFormat="false" ht="17" hidden="false" customHeight="false" outlineLevel="0" collapsed="false">
      <c r="A3" s="92"/>
      <c r="B3" s="99" t="s">
        <v>96</v>
      </c>
      <c r="C3" s="100"/>
      <c r="D3" s="100"/>
      <c r="E3" s="100"/>
      <c r="F3" s="94"/>
      <c r="G3" s="90"/>
      <c r="H3" s="90" t="str">
        <f aca="false">Lookup!B6</f>
        <v>CNG-N</v>
      </c>
      <c r="I3" s="101" t="n">
        <f aca="false">HLOOKUP(MATCH(H3,$H$3:$H$26,0),GD,6)</f>
        <v>2.165</v>
      </c>
      <c r="J3" s="102"/>
      <c r="K3" s="86"/>
      <c r="L3" s="103" t="n">
        <v>25</v>
      </c>
      <c r="M3" s="104" t="n">
        <v>25</v>
      </c>
      <c r="N3" s="104" t="n">
        <v>1</v>
      </c>
      <c r="O3" s="104" t="n">
        <v>10</v>
      </c>
      <c r="P3" s="105"/>
      <c r="Q3" s="105"/>
      <c r="R3" s="106"/>
    </row>
    <row r="4" customFormat="false" ht="17" hidden="false" customHeight="false" outlineLevel="0" collapsed="false">
      <c r="A4" s="92"/>
      <c r="B4" s="107" t="str">
        <f aca="false">IF(MainPage!$AB$20,"","Warning:  Automatic Refresh is OFF")</f>
        <v/>
      </c>
      <c r="C4" s="107"/>
      <c r="D4" s="107"/>
      <c r="E4" s="107"/>
      <c r="F4" s="94"/>
      <c r="G4" s="90"/>
      <c r="H4" s="90" t="str">
        <f aca="false">Lookup!B7</f>
        <v>CNG-S</v>
      </c>
      <c r="I4" s="101" t="n">
        <f aca="false">HLOOKUP(MATCH(H4,$H$3:$H$26,0),GD,6)</f>
        <v>2.17</v>
      </c>
      <c r="J4" s="102"/>
      <c r="K4" s="86"/>
      <c r="L4" s="108" t="s">
        <v>97</v>
      </c>
      <c r="M4" s="109" t="s">
        <v>98</v>
      </c>
      <c r="N4" s="109" t="s">
        <v>99</v>
      </c>
      <c r="O4" s="109" t="s">
        <v>100</v>
      </c>
      <c r="P4" s="109" t="s">
        <v>101</v>
      </c>
      <c r="Q4" s="109" t="s">
        <v>102</v>
      </c>
      <c r="R4" s="110" t="s">
        <v>103</v>
      </c>
    </row>
    <row r="5" customFormat="false" ht="15" hidden="false" customHeight="true" outlineLevel="0" collapsed="false">
      <c r="A5" s="92"/>
      <c r="B5" s="111" t="s">
        <v>104</v>
      </c>
      <c r="C5" s="100"/>
      <c r="D5" s="100"/>
      <c r="E5" s="100"/>
      <c r="F5" s="94"/>
      <c r="G5" s="90"/>
      <c r="H5" s="90" t="str">
        <f aca="false">Lookup!B8</f>
        <v>Gulf Mainline</v>
      </c>
      <c r="I5" s="101" t="n">
        <f aca="false">HLOOKUP(MATCH(H5,$H$3:$H$26,0),GD,6)</f>
        <v>2.02</v>
      </c>
      <c r="J5" s="102"/>
      <c r="K5" s="86"/>
      <c r="L5" s="112" t="str">
        <f aca="false">VLOOKUP(L3,Location2,2)</f>
        <v>Tetco   STX</v>
      </c>
      <c r="M5" s="113" t="str">
        <f aca="false">VLOOKUP(M3,Location2,2)</f>
        <v>Tetco   STX</v>
      </c>
      <c r="N5" s="113" t="str">
        <f aca="false">VLOOKUP(N3,Transport2,2)</f>
        <v>FT  </v>
      </c>
      <c r="O5" s="113" t="str">
        <f aca="false">VLOOKUP(O3,GasDaily2,2)</f>
        <v>Tetco   STX</v>
      </c>
      <c r="P5" s="114" t="n">
        <f aca="false">C13</f>
        <v>0.0215</v>
      </c>
      <c r="Q5" s="114" t="n">
        <f aca="false">C14</f>
        <v>0.0022</v>
      </c>
      <c r="R5" s="115" t="n">
        <f aca="false">C15</f>
        <v>0.017</v>
      </c>
    </row>
    <row r="6" customFormat="false" ht="14.65" hidden="false" customHeight="false" outlineLevel="0" collapsed="false">
      <c r="A6" s="92"/>
      <c r="B6" s="111"/>
      <c r="C6" s="100"/>
      <c r="D6" s="100"/>
      <c r="E6" s="100"/>
      <c r="F6" s="94"/>
      <c r="G6" s="90"/>
      <c r="H6" s="90" t="str">
        <f aca="false">Lookup!B9</f>
        <v>Gulf Onshore</v>
      </c>
      <c r="I6" s="101" t="n">
        <f aca="false">HLOOKUP(MATCH(H6,$H$3:$H$26,0),GD,6)</f>
        <v>1.975</v>
      </c>
      <c r="J6" s="102"/>
      <c r="K6" s="86"/>
    </row>
    <row r="7" customFormat="false" ht="15" hidden="false" customHeight="true" outlineLevel="0" collapsed="false">
      <c r="A7" s="92"/>
      <c r="B7" s="111" t="s">
        <v>105</v>
      </c>
      <c r="C7" s="100"/>
      <c r="D7" s="100"/>
      <c r="E7" s="100"/>
      <c r="F7" s="94"/>
      <c r="G7" s="90"/>
      <c r="H7" s="90" t="str">
        <f aca="false">Lookup!B10</f>
        <v>TCO</v>
      </c>
      <c r="I7" s="101" t="n">
        <f aca="false">HLOOKUP(MATCH(H7,$H$3:$H$26,0),GD,6)</f>
        <v>2.14</v>
      </c>
      <c r="J7" s="102"/>
      <c r="K7" s="86"/>
    </row>
    <row r="8" customFormat="false" ht="14.65" hidden="false" customHeight="false" outlineLevel="0" collapsed="false">
      <c r="A8" s="92"/>
      <c r="B8" s="111"/>
      <c r="C8" s="100"/>
      <c r="D8" s="100"/>
      <c r="E8" s="100"/>
      <c r="F8" s="94"/>
      <c r="G8" s="90"/>
      <c r="H8" s="90" t="str">
        <f aca="false">Lookup!B11</f>
        <v>Tenn Zone  0</v>
      </c>
      <c r="I8" s="101" t="n">
        <f aca="false">HLOOKUP(MATCH(H8,$H$3:$H$26,0),GD,6)</f>
        <v>1.915</v>
      </c>
      <c r="J8" s="102"/>
      <c r="K8" s="86"/>
    </row>
    <row r="9" customFormat="false" ht="15" hidden="false" customHeight="true" outlineLevel="0" collapsed="false">
      <c r="A9" s="92"/>
      <c r="B9" s="111" t="s">
        <v>106</v>
      </c>
      <c r="C9" s="100"/>
      <c r="D9" s="100"/>
      <c r="E9" s="100"/>
      <c r="F9" s="94"/>
      <c r="G9" s="90"/>
      <c r="H9" s="90" t="str">
        <f aca="false">Lookup!B12</f>
        <v>Tenn Zone 5</v>
      </c>
      <c r="I9" s="101" t="n">
        <f aca="false">HLOOKUP(MATCH(H9,$H$3:$H$26,0),GD,6)</f>
        <v>2.15</v>
      </c>
      <c r="J9" s="102"/>
      <c r="K9" s="86"/>
    </row>
    <row r="10" customFormat="false" ht="14.65" hidden="false" customHeight="false" outlineLevel="0" collapsed="false">
      <c r="A10" s="92"/>
      <c r="B10" s="111"/>
      <c r="C10" s="100"/>
      <c r="D10" s="100"/>
      <c r="E10" s="100"/>
      <c r="F10" s="94"/>
      <c r="G10" s="90"/>
      <c r="H10" s="90" t="str">
        <f aca="false">Lookup!B13</f>
        <v>Tenn Zone 500</v>
      </c>
      <c r="I10" s="101" t="n">
        <f aca="false">HLOOKUP(MATCH(H10,$H$3:$H$26,0),GD,6)</f>
        <v>1.945</v>
      </c>
      <c r="J10" s="102"/>
      <c r="K10" s="86"/>
    </row>
    <row r="11" customFormat="false" ht="15" hidden="false" customHeight="true" outlineLevel="0" collapsed="false">
      <c r="A11" s="92"/>
      <c r="B11" s="111" t="s">
        <v>107</v>
      </c>
      <c r="C11" s="100"/>
      <c r="D11" s="100"/>
      <c r="E11" s="100"/>
      <c r="F11" s="94"/>
      <c r="G11" s="90"/>
      <c r="H11" s="90" t="str">
        <f aca="false">Lookup!B14</f>
        <v>Tenn Zone 800</v>
      </c>
      <c r="I11" s="101" t="n">
        <f aca="false">HLOOKUP(MATCH(H11,$H$3:$H$26,0),GD,6)</f>
        <v>1.95</v>
      </c>
      <c r="J11" s="102"/>
      <c r="K11" s="86"/>
    </row>
    <row r="12" customFormat="false" ht="15" hidden="false" customHeight="true" outlineLevel="0" collapsed="false">
      <c r="A12" s="92"/>
      <c r="B12" s="111"/>
      <c r="C12" s="100"/>
      <c r="D12" s="100"/>
      <c r="E12" s="100"/>
      <c r="F12" s="94"/>
      <c r="G12" s="90"/>
      <c r="H12" s="90" t="str">
        <f aca="false">Lookup!B15</f>
        <v>Tetco   STX</v>
      </c>
      <c r="I12" s="101" t="n">
        <f aca="false">HLOOKUP(MATCH(H12,$H$3:$H$26,0),GD,6)</f>
        <v>1.93</v>
      </c>
      <c r="J12" s="102"/>
      <c r="K12" s="86"/>
    </row>
    <row r="13" customFormat="false" ht="14.65" hidden="false" customHeight="false" outlineLevel="0" collapsed="false">
      <c r="A13" s="92"/>
      <c r="B13" s="111" t="s">
        <v>108</v>
      </c>
      <c r="C13" s="116" t="n">
        <v>0.0215</v>
      </c>
      <c r="D13" s="100"/>
      <c r="E13" s="100"/>
      <c r="F13" s="94"/>
      <c r="G13" s="90"/>
      <c r="H13" s="90" t="str">
        <f aca="false">Lookup!B16</f>
        <v>Tetco  ETX</v>
      </c>
      <c r="I13" s="101" t="n">
        <f aca="false">HLOOKUP(MATCH(H13,$H$3:$H$26,0),GD,6)</f>
        <v>1.975</v>
      </c>
      <c r="J13" s="102"/>
      <c r="K13" s="86"/>
    </row>
    <row r="14" customFormat="false" ht="14.65" hidden="false" customHeight="false" outlineLevel="0" collapsed="false">
      <c r="A14" s="92"/>
      <c r="B14" s="117" t="s">
        <v>109</v>
      </c>
      <c r="C14" s="118" t="n">
        <v>0.0022</v>
      </c>
      <c r="D14" s="119"/>
      <c r="E14" s="100"/>
      <c r="F14" s="120"/>
      <c r="G14" s="90"/>
      <c r="H14" s="121" t="str">
        <f aca="false">Lookup!B17</f>
        <v>Tetco  WLA</v>
      </c>
      <c r="I14" s="101" t="n">
        <f aca="false">HLOOKUP(MATCH(H14,$H$3:$H$26,0),GD,6)</f>
        <v>1.955</v>
      </c>
      <c r="J14" s="102"/>
      <c r="K14" s="86"/>
      <c r="L14" s="122"/>
      <c r="N14" s="122"/>
      <c r="P14" s="122"/>
      <c r="R14" s="122"/>
      <c r="T14" s="122"/>
      <c r="V14" s="122"/>
      <c r="X14" s="122"/>
      <c r="Z14" s="122"/>
      <c r="AB14" s="122"/>
      <c r="AD14" s="122"/>
      <c r="AF14" s="122"/>
      <c r="AH14" s="122"/>
      <c r="AJ14" s="122"/>
      <c r="AL14" s="122"/>
      <c r="AN14" s="122"/>
      <c r="AP14" s="122"/>
      <c r="AR14" s="122"/>
    </row>
    <row r="15" customFormat="false" ht="14.65" hidden="false" customHeight="false" outlineLevel="0" collapsed="false">
      <c r="A15" s="92"/>
      <c r="B15" s="111" t="s">
        <v>110</v>
      </c>
      <c r="C15" s="123" t="n">
        <v>0.017</v>
      </c>
      <c r="D15" s="100"/>
      <c r="E15" s="100"/>
      <c r="F15" s="94"/>
      <c r="G15" s="90"/>
      <c r="H15" s="90" t="str">
        <f aca="false">Lookup!B18</f>
        <v>Tetco ELA</v>
      </c>
      <c r="I15" s="101" t="n">
        <f aca="false">HLOOKUP(MATCH(H15,$H$3:$H$26,0),GD,6)</f>
        <v>1.955</v>
      </c>
      <c r="J15" s="102"/>
      <c r="K15" s="86"/>
      <c r="N15" s="122"/>
    </row>
    <row r="16" customFormat="false" ht="14.65" hidden="false" customHeight="false" outlineLevel="0" collapsed="false">
      <c r="A16" s="92"/>
      <c r="B16" s="124"/>
      <c r="C16" s="100"/>
      <c r="D16" s="100"/>
      <c r="E16" s="100"/>
      <c r="F16" s="94"/>
      <c r="G16" s="90"/>
      <c r="H16" s="90" t="str">
        <f aca="false">Lookup!B19</f>
        <v>Tetco M1</v>
      </c>
      <c r="I16" s="101" t="n">
        <f aca="false">HLOOKUP(MATCH(H16,$H$3:$H$26,0),GD,6)</f>
        <v>2.015</v>
      </c>
      <c r="J16" s="102"/>
      <c r="K16" s="86"/>
      <c r="N16" s="122"/>
    </row>
    <row r="17" customFormat="false" ht="14.65" hidden="false" customHeight="false" outlineLevel="0" collapsed="false">
      <c r="A17" s="92"/>
      <c r="B17" s="125" t="s">
        <v>111</v>
      </c>
      <c r="C17" s="126" t="n">
        <f aca="false">IF(C13&lt;&gt;"",((1/(1-C15))-1)*VLOOKUP(O3,GasDaily2,6),"")</f>
        <v>0.0333774160732453</v>
      </c>
      <c r="D17" s="100"/>
      <c r="E17" s="100"/>
      <c r="F17" s="94"/>
      <c r="G17" s="90"/>
      <c r="H17" s="90" t="str">
        <f aca="false">Lookup!B20</f>
        <v>Tetco M2</v>
      </c>
      <c r="I17" s="101" t="n">
        <f aca="false">HLOOKUP(MATCH(H17,$H$3:$H$26,0),GD,6)</f>
        <v>2.13</v>
      </c>
      <c r="J17" s="102"/>
      <c r="K17" s="86"/>
      <c r="N17" s="122"/>
    </row>
    <row r="18" customFormat="false" ht="14.65" hidden="false" customHeight="false" outlineLevel="0" collapsed="false">
      <c r="A18" s="92"/>
      <c r="B18" s="127"/>
      <c r="C18" s="100"/>
      <c r="D18" s="100"/>
      <c r="E18" s="100"/>
      <c r="F18" s="94"/>
      <c r="G18" s="90"/>
      <c r="H18" s="90" t="str">
        <f aca="false">Lookup!B21</f>
        <v>Tetco M3</v>
      </c>
      <c r="I18" s="101" t="n">
        <f aca="false">HLOOKUP(MATCH(H18,$H$3:$H$26,0),GD,6)</f>
        <v>2.28</v>
      </c>
      <c r="J18" s="102"/>
      <c r="K18" s="86"/>
      <c r="N18" s="122"/>
    </row>
    <row r="19" customFormat="false" ht="14.65" hidden="false" customHeight="false" outlineLevel="0" collapsed="false">
      <c r="A19" s="92"/>
      <c r="B19" s="125" t="s">
        <v>112</v>
      </c>
      <c r="C19" s="128" t="n">
        <f aca="false">IF(C13&lt;&gt;"",C17+C14+C13,"")</f>
        <v>0.0570774160732453</v>
      </c>
      <c r="D19" s="100"/>
      <c r="E19" s="100"/>
      <c r="F19" s="94"/>
      <c r="G19" s="90"/>
      <c r="H19" s="90" t="str">
        <f aca="false">Lookup!B22</f>
        <v>Texas Gas Z/1</v>
      </c>
      <c r="I19" s="101" t="n">
        <f aca="false">HLOOKUP(MATCH(H19,$H$3:$H$26,0),GD,6)</f>
        <v>2.01</v>
      </c>
      <c r="J19" s="102"/>
      <c r="K19" s="86"/>
      <c r="N19" s="122"/>
    </row>
    <row r="20" customFormat="false" ht="14.65" hidden="false" customHeight="false" outlineLevel="0" collapsed="false">
      <c r="A20" s="112"/>
      <c r="B20" s="129"/>
      <c r="C20" s="130"/>
      <c r="D20" s="113"/>
      <c r="E20" s="113"/>
      <c r="F20" s="131"/>
      <c r="G20" s="90"/>
      <c r="H20" s="90" t="str">
        <f aca="false">Lookup!B23</f>
        <v>Texas Gas Z/SL</v>
      </c>
      <c r="I20" s="101" t="n">
        <f aca="false">HLOOKUP(MATCH(H20,$H$3:$H$26,0),GD,6)</f>
        <v>1.985</v>
      </c>
      <c r="J20" s="102"/>
      <c r="K20" s="86"/>
      <c r="N20" s="122"/>
    </row>
    <row r="21" customFormat="false" ht="14.65" hidden="false" customHeight="false" outlineLevel="0" collapsed="false">
      <c r="A21" s="86"/>
      <c r="B21" s="86"/>
      <c r="C21" s="86"/>
      <c r="D21" s="86"/>
      <c r="E21" s="86"/>
      <c r="F21" s="86"/>
      <c r="G21" s="86"/>
      <c r="H21" s="90" t="str">
        <f aca="false">Lookup!B24</f>
        <v>Transco Z1 (30)</v>
      </c>
      <c r="I21" s="101" t="n">
        <f aca="false">HLOOKUP(MATCH(H21,$H$3:$H$26,0),GD,6)</f>
        <v>1.95</v>
      </c>
      <c r="J21" s="102"/>
      <c r="K21" s="86"/>
      <c r="N21" s="122"/>
    </row>
    <row r="22" customFormat="false" ht="14.65" hidden="false" customHeight="false" outlineLevel="0" collapsed="false">
      <c r="A22" s="86"/>
      <c r="B22" s="86" t="str">
        <f aca="false">IF(Input2!B29="","",Input2!B29)</f>
        <v>FTS1 does not include surcharge for Tenn, FT does for Zone 0 to Zone 1 paths</v>
      </c>
      <c r="C22" s="86"/>
      <c r="D22" s="86"/>
      <c r="E22" s="86"/>
      <c r="F22" s="86"/>
      <c r="G22" s="86"/>
      <c r="H22" s="90" t="str">
        <f aca="false">Lookup!B25</f>
        <v>Transco Z2 (45)</v>
      </c>
      <c r="I22" s="101" t="n">
        <f aca="false">HLOOKUP(MATCH(H22,$H$3:$H$26,0),GD,6)</f>
        <v>1.98</v>
      </c>
      <c r="J22" s="102"/>
      <c r="K22" s="86"/>
      <c r="N22" s="122"/>
    </row>
    <row r="23" customFormat="false" ht="14.65" hidden="false" customHeight="false" outlineLevel="0" collapsed="false">
      <c r="A23" s="86"/>
      <c r="B23" s="86" t="s">
        <v>113</v>
      </c>
      <c r="C23" s="86"/>
      <c r="D23" s="86"/>
      <c r="E23" s="86"/>
      <c r="F23" s="86"/>
      <c r="G23" s="86"/>
      <c r="H23" s="90" t="str">
        <f aca="false">Lookup!B26</f>
        <v>Transco Z3 (65)</v>
      </c>
      <c r="I23" s="101" t="n">
        <f aca="false">HLOOKUP(MATCH(H23,$H$3:$H$26,0),GD,6)</f>
        <v>2.01</v>
      </c>
      <c r="J23" s="102"/>
      <c r="K23" s="86"/>
      <c r="N23" s="122"/>
    </row>
    <row r="24" customFormat="false" ht="14.65" hidden="false" customHeight="false" outlineLevel="0" collapsed="false">
      <c r="A24" s="86"/>
      <c r="B24" s="86" t="s">
        <v>114</v>
      </c>
      <c r="C24" s="86"/>
      <c r="D24" s="86"/>
      <c r="E24" s="86"/>
      <c r="F24" s="86"/>
      <c r="G24" s="86"/>
      <c r="H24" s="90" t="str">
        <f aca="false">Lookup!B27</f>
        <v>Transco Z4 (85)</v>
      </c>
      <c r="I24" s="101" t="n">
        <f aca="false">HLOOKUP(MATCH(H24,$H$3:$H$26,0),GD,6)</f>
        <v>2.025</v>
      </c>
      <c r="J24" s="102"/>
      <c r="K24" s="86"/>
      <c r="N24" s="122"/>
    </row>
    <row r="25" customFormat="false" ht="14.65" hidden="false" customHeight="false" outlineLevel="0" collapsed="false">
      <c r="A25" s="86"/>
      <c r="B25" s="86" t="s">
        <v>115</v>
      </c>
      <c r="C25" s="86"/>
      <c r="D25" s="86"/>
      <c r="E25" s="86"/>
      <c r="F25" s="86"/>
      <c r="G25" s="86"/>
      <c r="H25" s="90" t="str">
        <f aca="false">Lookup!B28</f>
        <v>Transco Z6 (nonNY)</v>
      </c>
      <c r="I25" s="101" t="n">
        <f aca="false">HLOOKUP(MATCH(H25,$H$3:$H$26,0),GD,6)</f>
        <v>2.27</v>
      </c>
      <c r="J25" s="102"/>
      <c r="K25" s="86"/>
      <c r="N25" s="122"/>
    </row>
    <row r="26" customFormat="false" ht="14.65" hidden="false" customHeight="false" outlineLevel="0" collapsed="false">
      <c r="A26" s="86"/>
      <c r="B26" s="86" t="str">
        <f aca="false">IF(Input2!B33="","",Input2!B33)</f>
        <v/>
      </c>
      <c r="C26" s="86"/>
      <c r="D26" s="86"/>
      <c r="E26" s="86"/>
      <c r="F26" s="86"/>
      <c r="G26" s="86"/>
      <c r="H26" s="90" t="str">
        <f aca="false">Lookup!B29</f>
        <v>Transco Z6 (NY)</v>
      </c>
      <c r="I26" s="101" t="n">
        <f aca="false">HLOOKUP(MATCH(H26,$H$3:$H$26,0),GD,6)</f>
        <v>2.33</v>
      </c>
      <c r="J26" s="102"/>
      <c r="K26" s="86"/>
      <c r="N26" s="122"/>
    </row>
    <row r="27" customFormat="false" ht="14.65" hidden="false" customHeight="false" outlineLevel="0" collapsed="false">
      <c r="A27" s="86"/>
      <c r="B27" s="86" t="str">
        <f aca="false">IF(Input2!B34="","",Input2!B34)</f>
        <v/>
      </c>
      <c r="C27" s="86"/>
      <c r="D27" s="86"/>
      <c r="E27" s="86"/>
      <c r="F27" s="86"/>
      <c r="G27" s="86"/>
      <c r="H27" s="86"/>
      <c r="I27" s="86"/>
      <c r="J27" s="86"/>
      <c r="K27" s="86"/>
      <c r="N27" s="122"/>
    </row>
    <row r="28" customFormat="false" ht="14.65" hidden="false" customHeight="false" outlineLevel="0" collapsed="false">
      <c r="A28" s="86"/>
      <c r="B28" s="86" t="str">
        <f aca="false">IF(Input2!B35="","",Input2!B35)</f>
        <v/>
      </c>
      <c r="C28" s="86"/>
      <c r="D28" s="86"/>
      <c r="E28" s="86"/>
      <c r="F28" s="86"/>
      <c r="G28" s="86"/>
      <c r="H28" s="86"/>
      <c r="I28" s="86"/>
      <c r="J28" s="86"/>
      <c r="K28" s="86"/>
      <c r="N28" s="122"/>
    </row>
    <row r="29" customFormat="false" ht="14.65" hidden="false" customHeight="false" outlineLevel="0" collapsed="false">
      <c r="A29" s="86"/>
      <c r="B29" s="86" t="str">
        <f aca="false">IF(Input2!B36="","",Input2!B36)</f>
        <v/>
      </c>
      <c r="C29" s="86"/>
      <c r="D29" s="86"/>
      <c r="E29" s="86"/>
      <c r="F29" s="86"/>
      <c r="G29" s="86"/>
      <c r="H29" s="86"/>
      <c r="I29" s="86"/>
      <c r="J29" s="86"/>
      <c r="K29" s="86"/>
      <c r="N29" s="122"/>
    </row>
    <row r="30" customFormat="false" ht="14.65" hidden="false" customHeight="false" outlineLevel="0" collapsed="false">
      <c r="A30" s="86"/>
      <c r="B30" s="86" t="str">
        <f aca="false">IF(Input2!B37="","",Input2!B37)</f>
        <v/>
      </c>
      <c r="C30" s="86"/>
      <c r="D30" s="86"/>
      <c r="E30" s="86"/>
      <c r="F30" s="86"/>
      <c r="G30" s="86"/>
      <c r="H30" s="86"/>
      <c r="I30" s="86"/>
      <c r="J30" s="86"/>
      <c r="K30" s="86"/>
      <c r="N30" s="122"/>
    </row>
    <row r="31" customFormat="false" ht="14.65" hidden="false" customHeight="false" outlineLevel="0" collapsed="false">
      <c r="A31" s="86"/>
      <c r="B31" s="86" t="str">
        <f aca="false">IF(Input2!B38="","",Input2!B38)</f>
        <v/>
      </c>
      <c r="C31" s="86"/>
      <c r="D31" s="86"/>
      <c r="E31" s="86"/>
      <c r="F31" s="86"/>
      <c r="G31" s="86"/>
      <c r="H31" s="86"/>
      <c r="I31" s="86"/>
      <c r="J31" s="86"/>
      <c r="K31" s="86"/>
      <c r="N31" s="122"/>
    </row>
    <row r="32" customFormat="false" ht="14.65" hidden="false" customHeight="false" outlineLevel="0" collapsed="false">
      <c r="A32" s="86"/>
      <c r="B32" s="86" t="str">
        <f aca="false">IF(Input2!B39="","",Input2!B39)</f>
        <v/>
      </c>
      <c r="C32" s="86"/>
      <c r="D32" s="86"/>
      <c r="E32" s="86"/>
      <c r="F32" s="86"/>
      <c r="G32" s="86"/>
      <c r="H32" s="86"/>
      <c r="I32" s="86"/>
      <c r="J32" s="86"/>
      <c r="K32" s="86"/>
      <c r="N32" s="122"/>
    </row>
    <row r="33" customFormat="false" ht="14.65" hidden="false" customHeight="false" outlineLevel="0" collapsed="false">
      <c r="A33" s="86"/>
      <c r="B33" s="86" t="str">
        <f aca="false">IF(Input2!B40="","",Input2!B40)</f>
        <v/>
      </c>
      <c r="C33" s="86"/>
      <c r="D33" s="86"/>
      <c r="E33" s="86"/>
      <c r="F33" s="86"/>
      <c r="G33" s="86"/>
      <c r="H33" s="86"/>
      <c r="I33" s="86"/>
      <c r="J33" s="86"/>
      <c r="K33" s="86"/>
      <c r="N33" s="122"/>
    </row>
    <row r="34" customFormat="false" ht="14.65" hidden="false" customHeight="false" outlineLevel="0" collapsed="false">
      <c r="A34" s="86"/>
      <c r="B34" s="86" t="str">
        <f aca="false">IF(Input2!B41="","",Input2!B41)</f>
        <v/>
      </c>
      <c r="C34" s="86"/>
      <c r="D34" s="86"/>
      <c r="E34" s="86"/>
      <c r="F34" s="86"/>
      <c r="G34" s="86"/>
      <c r="H34" s="86"/>
      <c r="I34" s="86"/>
      <c r="J34" s="86"/>
      <c r="K34" s="86"/>
      <c r="N34" s="122"/>
    </row>
    <row r="35" customFormat="false" ht="14.65" hidden="false" customHeight="false" outlineLevel="0" collapsed="false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N35" s="122"/>
    </row>
    <row r="36" customFormat="false" ht="14.65" hidden="false" customHeight="false" outlineLevel="0" collapsed="false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N36" s="122"/>
    </row>
    <row r="37" customFormat="false" ht="14.65" hidden="false" customHeight="false" outlineLevel="0" collapsed="false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N37" s="122"/>
    </row>
    <row r="38" customFormat="false" ht="14.65" hidden="false" customHeight="false" outlineLevel="0" collapsed="false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N38" s="122"/>
    </row>
    <row r="39" customFormat="false" ht="14.65" hidden="false" customHeight="false" outlineLevel="0" collapsed="false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N39" s="122"/>
    </row>
    <row r="40" customFormat="false" ht="14.65" hidden="false" customHeight="false" outlineLevel="0" collapsed="false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N40" s="122"/>
    </row>
    <row r="41" customFormat="false" ht="14.65" hidden="false" customHeight="false" outlineLevel="0" collapsed="false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N41" s="122"/>
    </row>
    <row r="42" customFormat="false" ht="14.65" hidden="false" customHeight="false" outlineLevel="0" collapsed="false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N42" s="122"/>
    </row>
    <row r="43" customFormat="false" ht="14.65" hidden="false" customHeight="false" outlineLevel="0" collapsed="false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N43" s="122"/>
    </row>
    <row r="44" customFormat="false" ht="14.65" hidden="false" customHeight="false" outlineLevel="0" collapsed="false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N44" s="122"/>
    </row>
    <row r="45" customFormat="false" ht="14.65" hidden="false" customHeight="false" outlineLevel="0" collapsed="false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N45" s="122"/>
    </row>
    <row r="46" customFormat="false" ht="14.65" hidden="false" customHeight="false" outlineLevel="0" collapsed="false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N46" s="122"/>
    </row>
    <row r="47" customFormat="false" ht="14.65" hidden="false" customHeight="false" outlineLevel="0" collapsed="false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N47" s="122"/>
    </row>
    <row r="48" customFormat="false" ht="14.65" hidden="false" customHeight="false" outlineLevel="0" collapsed="false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N48" s="122"/>
    </row>
    <row r="49" customFormat="false" ht="14.65" hidden="false" customHeight="false" outlineLevel="0" collapsed="false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N49" s="122"/>
    </row>
    <row r="50" customFormat="false" ht="14.65" hidden="false" customHeight="false" outlineLevel="0" collapsed="false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N50" s="122"/>
    </row>
    <row r="51" customFormat="false" ht="14.65" hidden="true" customHeight="false" outlineLevel="0" collapsed="false">
      <c r="N51" s="122"/>
    </row>
    <row r="52" customFormat="false" ht="14.65" hidden="true" customHeight="false" outlineLevel="0" collapsed="false">
      <c r="N52" s="122"/>
    </row>
    <row r="53" customFormat="false" ht="14.65" hidden="true" customHeight="false" outlineLevel="0" collapsed="false">
      <c r="N53" s="122"/>
    </row>
    <row r="54" customFormat="false" ht="14.65" hidden="true" customHeight="false" outlineLevel="0" collapsed="false">
      <c r="N54" s="122"/>
    </row>
    <row r="55" customFormat="false" ht="14.65" hidden="true" customHeight="false" outlineLevel="0" collapsed="false">
      <c r="N55" s="122"/>
    </row>
    <row r="56" customFormat="false" ht="14.65" hidden="true" customHeight="false" outlineLevel="0" collapsed="false">
      <c r="N56" s="122"/>
    </row>
    <row r="57" customFormat="false" ht="14.65" hidden="true" customHeight="false" outlineLevel="0" collapsed="false">
      <c r="N57" s="122"/>
    </row>
    <row r="58" customFormat="false" ht="14.65" hidden="true" customHeight="false" outlineLevel="0" collapsed="false">
      <c r="N58" s="122"/>
    </row>
    <row r="59" customFormat="false" ht="14.65" hidden="true" customHeight="false" outlineLevel="0" collapsed="false">
      <c r="N59" s="122"/>
    </row>
    <row r="60" customFormat="false" ht="14.65" hidden="true" customHeight="false" outlineLevel="0" collapsed="false">
      <c r="N60" s="122"/>
    </row>
    <row r="61" customFormat="false" ht="14.65" hidden="true" customHeight="false" outlineLevel="0" collapsed="false">
      <c r="N61" s="122"/>
    </row>
    <row r="62" customFormat="false" ht="14.65" hidden="true" customHeight="false" outlineLevel="0" collapsed="false">
      <c r="N62" s="122"/>
    </row>
    <row r="63" customFormat="false" ht="14.65" hidden="true" customHeight="false" outlineLevel="0" collapsed="false">
      <c r="N63" s="122"/>
    </row>
    <row r="64" customFormat="false" ht="14.65" hidden="true" customHeight="false" outlineLevel="0" collapsed="false">
      <c r="N64" s="122"/>
    </row>
    <row r="65" customFormat="false" ht="14.65" hidden="true" customHeight="false" outlineLevel="0" collapsed="false">
      <c r="N65" s="122"/>
    </row>
    <row r="66" customFormat="false" ht="14.65" hidden="true" customHeight="false" outlineLevel="0" collapsed="false">
      <c r="N66" s="122"/>
    </row>
    <row r="67" customFormat="false" ht="14.65" hidden="true" customHeight="false" outlineLevel="0" collapsed="false">
      <c r="N67" s="122"/>
    </row>
    <row r="68" customFormat="false" ht="14.65" hidden="true" customHeight="false" outlineLevel="0" collapsed="false">
      <c r="N68" s="122"/>
    </row>
    <row r="69" customFormat="false" ht="14.65" hidden="true" customHeight="false" outlineLevel="0" collapsed="false">
      <c r="N69" s="122"/>
    </row>
    <row r="70" customFormat="false" ht="14.65" hidden="true" customHeight="false" outlineLevel="0" collapsed="false">
      <c r="N70" s="122"/>
    </row>
    <row r="71" customFormat="false" ht="14.65" hidden="true" customHeight="false" outlineLevel="0" collapsed="false">
      <c r="N71" s="122"/>
    </row>
    <row r="72" customFormat="false" ht="14.65" hidden="true" customHeight="false" outlineLevel="0" collapsed="false">
      <c r="N72" s="122"/>
    </row>
    <row r="228" customFormat="false" ht="14.65" hidden="true" customHeight="false" outlineLevel="0" collapsed="false">
      <c r="I228" s="85" t="s">
        <v>88</v>
      </c>
    </row>
    <row r="229" customFormat="false" ht="14.65" hidden="true" customHeight="false" outlineLevel="0" collapsed="false">
      <c r="I229" s="85" t="s">
        <v>89</v>
      </c>
    </row>
  </sheetData>
  <mergeCells count="3">
    <mergeCell ref="H1:J1"/>
    <mergeCell ref="B2:E2"/>
    <mergeCell ref="B4:E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6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9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0</xdr:colOff>
                    <xdr:row>11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2">
              <controlPr defaultSize="0" print="false" autoFill="0" autoPict="0">
                <anchor moveWithCells="true" sizeWithCells="false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15</xdr:row>
                    <xdr:rowOff>87120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Automatic Refresh">
              <controlPr defaultSize="0" locked="1" autoFill="0" autoLine="0" autoPict="0" print="true" altText="Check Box 13">
                <anchor moveWithCells="true" sizeWithCells="false">
                  <from>
                    <xdr:col>3</xdr:col>
                    <xdr:colOff>1389240</xdr:colOff>
                    <xdr:row>18</xdr:row>
                    <xdr:rowOff>137160</xdr:rowOff>
                  </from>
                  <to>
                    <xdr:col>4</xdr:col>
                    <xdr:colOff>-574920</xdr:colOff>
                    <xdr:row>19</xdr:row>
                    <xdr:rowOff>184320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X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 H6"/>
    </sheetView>
  </sheetViews>
  <sheetFormatPr defaultColWidth="9.13671875" defaultRowHeight="14.65" customHeight="true" zeroHeight="true" outlineLevelRow="0" outlineLevelCol="0"/>
  <cols>
    <col collapsed="false" customWidth="true" hidden="false" outlineLevel="0" max="1" min="1" style="85" width="1.7"/>
    <col collapsed="false" customWidth="false" hidden="false" outlineLevel="0" max="2" min="2" style="85" width="9.14"/>
    <col collapsed="false" customWidth="true" hidden="false" outlineLevel="0" max="3" min="3" style="85" width="10.71"/>
    <col collapsed="false" customWidth="false" hidden="false" outlineLevel="0" max="4" min="4" style="85" width="9.14"/>
    <col collapsed="false" customWidth="true" hidden="false" outlineLevel="0" max="5" min="5" style="85" width="4.7"/>
    <col collapsed="false" customWidth="true" hidden="false" outlineLevel="0" max="6" min="6" style="85" width="10.71"/>
    <col collapsed="false" customWidth="false" hidden="false" outlineLevel="0" max="7" min="7" style="85" width="9.14"/>
    <col collapsed="false" customWidth="true" hidden="false" outlineLevel="0" max="8" min="8" style="85" width="1.7"/>
    <col collapsed="false" customWidth="true" hidden="false" outlineLevel="0" max="9" min="9" style="85" width="11.7"/>
    <col collapsed="false" customWidth="true" hidden="false" outlineLevel="0" max="10" min="10" style="85" width="10.28"/>
    <col collapsed="false" customWidth="true" hidden="false" outlineLevel="0" max="11" min="11" style="85" width="4.41"/>
    <col collapsed="false" customWidth="true" hidden="false" outlineLevel="0" max="12" min="12" style="85" width="9.56"/>
    <col collapsed="false" customWidth="true" hidden="false" outlineLevel="0" max="13" min="13" style="85" width="5.71"/>
    <col collapsed="false" customWidth="false" hidden="false" outlineLevel="0" max="14" min="14" style="85" width="9.14"/>
    <col collapsed="false" customWidth="true" hidden="false" outlineLevel="0" max="15" min="15" style="85" width="2.7"/>
    <col collapsed="false" customWidth="false" hidden="false" outlineLevel="0" max="25" min="16" style="85" width="9.14"/>
    <col collapsed="false" customWidth="true" hidden="false" outlineLevel="0" max="26" min="26" style="85" width="5.28"/>
    <col collapsed="false" customWidth="true" hidden="false" outlineLevel="0" max="27" min="27" style="85" width="5.85"/>
    <col collapsed="false" customWidth="true" hidden="false" outlineLevel="0" max="28" min="28" style="85" width="11.99"/>
    <col collapsed="false" customWidth="false" hidden="false" outlineLevel="0" max="29" min="29" style="85" width="9.14"/>
    <col collapsed="false" customWidth="true" hidden="false" outlineLevel="0" max="31" min="30" style="85" width="11.7"/>
    <col collapsed="false" customWidth="true" hidden="false" outlineLevel="0" max="32" min="32" style="85" width="5.13"/>
    <col collapsed="false" customWidth="true" hidden="false" outlineLevel="0" max="33" min="33" style="85" width="9.41"/>
    <col collapsed="false" customWidth="true" hidden="false" outlineLevel="0" max="34" min="34" style="85" width="32.28"/>
    <col collapsed="false" customWidth="true" hidden="false" outlineLevel="0" max="35" min="35" style="85" width="11.7"/>
    <col collapsed="false" customWidth="true" hidden="false" outlineLevel="0" max="36" min="36" style="85" width="11.13"/>
    <col collapsed="false" customWidth="true" hidden="false" outlineLevel="0" max="37" min="37" style="85" width="10.56"/>
    <col collapsed="false" customWidth="true" hidden="false" outlineLevel="0" max="38" min="38" style="85" width="10.41"/>
    <col collapsed="false" customWidth="true" hidden="false" outlineLevel="0" max="39" min="39" style="85" width="11.7"/>
    <col collapsed="false" customWidth="true" hidden="false" outlineLevel="0" max="40" min="40" style="85" width="10.56"/>
    <col collapsed="false" customWidth="true" hidden="false" outlineLevel="0" max="41" min="41" style="85" width="10.41"/>
    <col collapsed="false" customWidth="true" hidden="false" outlineLevel="0" max="42" min="42" style="85" width="9.56"/>
    <col collapsed="false" customWidth="true" hidden="false" outlineLevel="0" max="43" min="43" style="85" width="10.56"/>
    <col collapsed="false" customWidth="true" hidden="false" outlineLevel="0" max="44" min="44" style="85" width="10.41"/>
    <col collapsed="false" customWidth="true" hidden="false" outlineLevel="0" max="45" min="45" style="85" width="9.56"/>
    <col collapsed="false" customWidth="true" hidden="false" outlineLevel="0" max="46" min="46" style="85" width="10.56"/>
    <col collapsed="false" customWidth="true" hidden="false" outlineLevel="0" max="47" min="47" style="85" width="10.41"/>
    <col collapsed="false" customWidth="true" hidden="false" outlineLevel="0" max="48" min="48" style="85" width="9.56"/>
    <col collapsed="false" customWidth="true" hidden="false" outlineLevel="0" max="49" min="49" style="85" width="10.56"/>
    <col collapsed="false" customWidth="true" hidden="false" outlineLevel="0" max="50" min="50" style="85" width="10.41"/>
    <col collapsed="false" customWidth="true" hidden="false" outlineLevel="0" max="51" min="51" style="85" width="9.56"/>
    <col collapsed="false" customWidth="true" hidden="false" outlineLevel="0" max="52" min="52" style="85" width="10.56"/>
    <col collapsed="false" customWidth="true" hidden="false" outlineLevel="0" max="53" min="53" style="85" width="10.41"/>
    <col collapsed="false" customWidth="true" hidden="false" outlineLevel="0" max="54" min="54" style="85" width="9.56"/>
    <col collapsed="false" customWidth="true" hidden="false" outlineLevel="0" max="55" min="55" style="85" width="10.56"/>
    <col collapsed="false" customWidth="true" hidden="false" outlineLevel="0" max="56" min="56" style="85" width="10.41"/>
    <col collapsed="false" customWidth="true" hidden="false" outlineLevel="0" max="57" min="57" style="85" width="9.56"/>
    <col collapsed="false" customWidth="true" hidden="false" outlineLevel="0" max="58" min="58" style="85" width="10.56"/>
    <col collapsed="false" customWidth="true" hidden="false" outlineLevel="0" max="59" min="59" style="85" width="10.41"/>
    <col collapsed="false" customWidth="true" hidden="false" outlineLevel="0" max="60" min="60" style="85" width="9.56"/>
    <col collapsed="false" customWidth="true" hidden="false" outlineLevel="0" max="61" min="61" style="85" width="10.56"/>
    <col collapsed="false" customWidth="true" hidden="false" outlineLevel="0" max="62" min="62" style="85" width="11.42"/>
    <col collapsed="false" customWidth="true" hidden="false" outlineLevel="0" max="63" min="63" style="85" width="10.56"/>
    <col collapsed="false" customWidth="true" hidden="false" outlineLevel="0" max="64" min="64" style="85" width="11.56"/>
    <col collapsed="false" customWidth="true" hidden="false" outlineLevel="0" max="73" min="65" style="85" width="9.99"/>
    <col collapsed="false" customWidth="true" hidden="false" outlineLevel="0" max="74" min="74" style="85" width="10.99"/>
    <col collapsed="false" customWidth="true" hidden="false" outlineLevel="0" max="75" min="75" style="85" width="8.7"/>
    <col collapsed="false" customWidth="false" hidden="false" outlineLevel="0" max="117" min="76" style="85" width="9.14"/>
    <col collapsed="false" customWidth="true" hidden="false" outlineLevel="0" max="118" min="118" style="85" width="12.56"/>
    <col collapsed="false" customWidth="true" hidden="false" outlineLevel="0" max="119" min="119" style="85" width="10.71"/>
    <col collapsed="false" customWidth="true" hidden="false" outlineLevel="0" max="120" min="120" style="85" width="6.85"/>
    <col collapsed="false" customWidth="true" hidden="false" outlineLevel="0" max="121" min="121" style="85" width="14.28"/>
    <col collapsed="false" customWidth="true" hidden="false" outlineLevel="0" max="122" min="122" style="85" width="4.28"/>
    <col collapsed="false" customWidth="true" hidden="false" outlineLevel="0" max="146" min="123" style="85" width="1.99"/>
    <col collapsed="false" customWidth="true" hidden="false" outlineLevel="0" max="147" min="147" style="85" width="10.99"/>
    <col collapsed="false" customWidth="true" hidden="false" outlineLevel="0" max="148" min="148" style="85" width="11.99"/>
    <col collapsed="false" customWidth="true" hidden="false" outlineLevel="0" max="154" min="149" style="85" width="1.99"/>
    <col collapsed="false" customWidth="false" hidden="false" outlineLevel="0" max="257" min="155" style="85" width="9.14"/>
  </cols>
  <sheetData>
    <row r="1" customFormat="false" ht="8.1" hidden="false" customHeight="true" outlineLevel="0" collapsed="false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</row>
    <row r="2" customFormat="false" ht="19.35" hidden="false" customHeight="false" outlineLevel="0" collapsed="false">
      <c r="A2" s="135"/>
      <c r="B2" s="136"/>
      <c r="C2" s="137" t="s">
        <v>116</v>
      </c>
      <c r="D2" s="137"/>
      <c r="E2" s="137"/>
      <c r="F2" s="137"/>
      <c r="G2" s="137"/>
      <c r="H2" s="137"/>
      <c r="I2" s="137"/>
      <c r="J2" s="137"/>
      <c r="K2" s="137"/>
      <c r="L2" s="137"/>
      <c r="M2" s="136"/>
      <c r="N2" s="136"/>
      <c r="O2" s="138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9" t="s">
        <v>117</v>
      </c>
      <c r="AA2" s="140" t="s">
        <v>118</v>
      </c>
      <c r="AB2" s="140"/>
      <c r="BX2" s="134"/>
    </row>
    <row r="3" customFormat="false" ht="12.75" hidden="false" customHeight="true" outlineLevel="0" collapsed="false">
      <c r="A3" s="135"/>
      <c r="B3" s="136"/>
      <c r="C3" s="136"/>
      <c r="D3" s="136"/>
      <c r="E3" s="136"/>
      <c r="F3" s="136"/>
      <c r="G3" s="136"/>
      <c r="H3" s="136"/>
      <c r="I3" s="141" t="s">
        <v>9</v>
      </c>
      <c r="J3" s="141" t="s">
        <v>9</v>
      </c>
      <c r="K3" s="136"/>
      <c r="L3" s="136"/>
      <c r="M3" s="136"/>
      <c r="N3" s="136"/>
      <c r="O3" s="138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9" t="s">
        <v>119</v>
      </c>
      <c r="AA3" s="142" t="n">
        <f aca="false">MATCH(AH5,NameCheck,0)</f>
        <v>329</v>
      </c>
      <c r="AB3" s="143" t="n">
        <f aca="false">BW5</f>
        <v>0.28443666067826</v>
      </c>
      <c r="AD3" s="144" t="n">
        <v>15</v>
      </c>
      <c r="AE3" s="145" t="n">
        <v>13</v>
      </c>
      <c r="AF3" s="145" t="n">
        <v>1</v>
      </c>
      <c r="AG3" s="145" t="n">
        <v>1</v>
      </c>
      <c r="AH3" s="145" t="s">
        <v>120</v>
      </c>
      <c r="AI3" s="145" t="n">
        <v>15</v>
      </c>
      <c r="AJ3" s="145" t="n">
        <v>21</v>
      </c>
      <c r="AK3" s="145" t="n">
        <v>4</v>
      </c>
      <c r="AL3" s="145" t="n">
        <v>14</v>
      </c>
      <c r="AM3" s="145" t="n">
        <v>13</v>
      </c>
      <c r="AN3" s="145" t="n">
        <v>1</v>
      </c>
      <c r="AO3" s="145" t="n">
        <v>0</v>
      </c>
      <c r="AP3" s="145" t="n">
        <v>0</v>
      </c>
      <c r="AQ3" s="145" t="n">
        <v>0</v>
      </c>
      <c r="AR3" s="145" t="n">
        <v>0</v>
      </c>
      <c r="AS3" s="145" t="n">
        <v>0</v>
      </c>
      <c r="AT3" s="145" t="n">
        <v>0</v>
      </c>
      <c r="AU3" s="145" t="n">
        <v>0</v>
      </c>
      <c r="AV3" s="145" t="n">
        <v>0</v>
      </c>
      <c r="AW3" s="145" t="n">
        <v>0</v>
      </c>
      <c r="AX3" s="145" t="n">
        <v>0</v>
      </c>
      <c r="AY3" s="145" t="n">
        <v>0</v>
      </c>
      <c r="AZ3" s="145" t="n">
        <v>0</v>
      </c>
      <c r="BA3" s="145" t="n">
        <v>0</v>
      </c>
      <c r="BB3" s="145" t="n">
        <v>0</v>
      </c>
      <c r="BC3" s="145" t="n">
        <v>0</v>
      </c>
      <c r="BD3" s="145" t="n">
        <v>0</v>
      </c>
      <c r="BE3" s="145" t="n">
        <v>0</v>
      </c>
      <c r="BF3" s="145" t="n">
        <v>0</v>
      </c>
      <c r="BG3" s="145" t="n">
        <v>0</v>
      </c>
      <c r="BH3" s="145" t="n">
        <v>0</v>
      </c>
      <c r="BI3" s="145" t="n">
        <v>0</v>
      </c>
      <c r="BJ3" s="145" t="n">
        <v>0</v>
      </c>
      <c r="BK3" s="145" t="n">
        <v>0</v>
      </c>
      <c r="BL3" s="145" t="n">
        <v>0</v>
      </c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6"/>
      <c r="BX3" s="134"/>
    </row>
    <row r="4" customFormat="false" ht="17" hidden="false" customHeight="false" outlineLevel="0" collapsed="false">
      <c r="A4" s="135"/>
      <c r="B4" s="136"/>
      <c r="C4" s="141" t="s">
        <v>121</v>
      </c>
      <c r="D4" s="141"/>
      <c r="E4" s="136"/>
      <c r="F4" s="141" t="s">
        <v>122</v>
      </c>
      <c r="G4" s="141"/>
      <c r="H4" s="136"/>
      <c r="I4" s="141" t="s">
        <v>8</v>
      </c>
      <c r="J4" s="141" t="s">
        <v>123</v>
      </c>
      <c r="K4" s="136"/>
      <c r="L4" s="136"/>
      <c r="M4" s="136"/>
      <c r="N4" s="141" t="s">
        <v>124</v>
      </c>
      <c r="O4" s="138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9" t="s">
        <v>125</v>
      </c>
      <c r="AA4" s="147" t="e">
        <f aca="false">NA()</f>
        <v>#N/A</v>
      </c>
      <c r="AB4" s="148" t="n">
        <v>0.280067460986079</v>
      </c>
      <c r="AC4" s="149"/>
      <c r="AD4" s="150" t="s">
        <v>6</v>
      </c>
      <c r="AE4" s="151" t="s">
        <v>7</v>
      </c>
      <c r="AF4" s="151" t="s">
        <v>9</v>
      </c>
      <c r="AG4" s="151" t="s">
        <v>10</v>
      </c>
      <c r="AH4" s="151" t="s">
        <v>11</v>
      </c>
      <c r="AI4" s="151" t="s">
        <v>12</v>
      </c>
      <c r="AJ4" s="151" t="s">
        <v>13</v>
      </c>
      <c r="AK4" s="151" t="s">
        <v>14</v>
      </c>
      <c r="AL4" s="151" t="s">
        <v>15</v>
      </c>
      <c r="AM4" s="151" t="s">
        <v>16</v>
      </c>
      <c r="AN4" s="151" t="s">
        <v>17</v>
      </c>
      <c r="AO4" s="151" t="s">
        <v>18</v>
      </c>
      <c r="AP4" s="151" t="s">
        <v>19</v>
      </c>
      <c r="AQ4" s="151" t="s">
        <v>20</v>
      </c>
      <c r="AR4" s="151" t="s">
        <v>21</v>
      </c>
      <c r="AS4" s="151" t="s">
        <v>22</v>
      </c>
      <c r="AT4" s="151" t="s">
        <v>23</v>
      </c>
      <c r="AU4" s="151" t="s">
        <v>24</v>
      </c>
      <c r="AV4" s="151" t="s">
        <v>25</v>
      </c>
      <c r="AW4" s="151" t="s">
        <v>26</v>
      </c>
      <c r="AX4" s="151" t="s">
        <v>27</v>
      </c>
      <c r="AY4" s="151" t="s">
        <v>28</v>
      </c>
      <c r="AZ4" s="151" t="s">
        <v>29</v>
      </c>
      <c r="BA4" s="151" t="s">
        <v>30</v>
      </c>
      <c r="BB4" s="151" t="s">
        <v>31</v>
      </c>
      <c r="BC4" s="151" t="s">
        <v>32</v>
      </c>
      <c r="BD4" s="151" t="s">
        <v>33</v>
      </c>
      <c r="BE4" s="151" t="s">
        <v>34</v>
      </c>
      <c r="BF4" s="151" t="s">
        <v>35</v>
      </c>
      <c r="BG4" s="151" t="s">
        <v>36</v>
      </c>
      <c r="BH4" s="151" t="s">
        <v>37</v>
      </c>
      <c r="BI4" s="151" t="s">
        <v>38</v>
      </c>
      <c r="BJ4" s="151" t="s">
        <v>39</v>
      </c>
      <c r="BK4" s="151" t="s">
        <v>40</v>
      </c>
      <c r="BL4" s="151" t="s">
        <v>41</v>
      </c>
      <c r="BM4" s="151" t="s">
        <v>126</v>
      </c>
      <c r="BN4" s="151" t="s">
        <v>127</v>
      </c>
      <c r="BO4" s="151" t="s">
        <v>128</v>
      </c>
      <c r="BP4" s="151" t="s">
        <v>129</v>
      </c>
      <c r="BQ4" s="151" t="s">
        <v>130</v>
      </c>
      <c r="BR4" s="151" t="s">
        <v>131</v>
      </c>
      <c r="BS4" s="151" t="s">
        <v>132</v>
      </c>
      <c r="BT4" s="151" t="s">
        <v>133</v>
      </c>
      <c r="BU4" s="151" t="s">
        <v>134</v>
      </c>
      <c r="BV4" s="151" t="s">
        <v>135</v>
      </c>
      <c r="BW4" s="152" t="s">
        <v>136</v>
      </c>
      <c r="BX4" s="134"/>
    </row>
    <row r="5" customFormat="false" ht="15" hidden="false" customHeight="true" outlineLevel="0" collapsed="false">
      <c r="A5" s="135"/>
      <c r="B5" s="136"/>
      <c r="C5" s="136"/>
      <c r="D5" s="136"/>
      <c r="E5" s="136"/>
      <c r="F5" s="136"/>
      <c r="G5" s="136"/>
      <c r="H5" s="136"/>
      <c r="I5" s="136"/>
      <c r="J5" s="153" t="s">
        <v>120</v>
      </c>
      <c r="K5" s="154"/>
      <c r="L5" s="154"/>
      <c r="M5" s="155"/>
      <c r="N5" s="136"/>
      <c r="O5" s="138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9" t="s">
        <v>137</v>
      </c>
      <c r="AA5" s="156" t="s">
        <v>138</v>
      </c>
      <c r="AB5" s="156"/>
      <c r="AD5" s="157" t="str">
        <f aca="false">VLOOKUP(AD3,Location2,2)</f>
        <v>Tenn Zone  0</v>
      </c>
      <c r="AE5" s="158" t="str">
        <f aca="false">VLOOKUP(AE3,Location2,2)</f>
        <v>TC0/Citygate</v>
      </c>
      <c r="AF5" s="158" t="n">
        <f aca="false">AF3</f>
        <v>1</v>
      </c>
      <c r="AG5" s="158" t="str">
        <f aca="false">IF(AG3&lt;&gt;1,"Yes","NO")</f>
        <v>NO</v>
      </c>
      <c r="AH5" s="158" t="str">
        <f aca="false">J5</f>
        <v>Tenn/Z 0 to TC0/Citygate -- FT Win.</v>
      </c>
      <c r="AI5" s="158" t="str">
        <f aca="false">IF(AI3&gt;0,VLOOKUP(AI3,Location2,2),0)</f>
        <v>Tenn Zone  0</v>
      </c>
      <c r="AJ5" s="158" t="str">
        <f aca="false">IF(AJ3&gt;0,VLOOKUP(AJ3,Location2,2),0)</f>
        <v>Tenn Zone 3</v>
      </c>
      <c r="AK5" s="158" t="str">
        <f aca="false">IF(AK3&gt;0,VLOOKUP(AK3,Transport2,2),0)</f>
        <v>FT Winter</v>
      </c>
      <c r="AL5" s="158" t="str">
        <f aca="false">IF(AL3&gt;0,VLOOKUP(AL3,Location2,2),0)</f>
        <v>TCO</v>
      </c>
      <c r="AM5" s="158" t="str">
        <f aca="false">IF(AM3&gt;0,VLOOKUP(AM3,Location2,2),0)</f>
        <v>TC0/Citygate</v>
      </c>
      <c r="AN5" s="158" t="str">
        <f aca="false">IF(AN3&gt;0,VLOOKUP(AN3,Transport2,2),0)</f>
        <v>FT  </v>
      </c>
      <c r="AO5" s="158" t="n">
        <f aca="false">IF(AO3&gt;0,VLOOKUP(AO3,Location2,2),0)</f>
        <v>0</v>
      </c>
      <c r="AP5" s="158" t="n">
        <f aca="false">IF(AP3&gt;0,VLOOKUP(AP3,Location2,2),0)</f>
        <v>0</v>
      </c>
      <c r="AQ5" s="158" t="n">
        <f aca="false">IF(AQ3&gt;0,VLOOKUP(AQ3,Transport2,2),0)</f>
        <v>0</v>
      </c>
      <c r="AR5" s="158" t="n">
        <f aca="false">IF(AR3&gt;0,VLOOKUP(AR3,Location2,2),0)</f>
        <v>0</v>
      </c>
      <c r="AS5" s="158" t="n">
        <f aca="false">IF(AS3&gt;0,VLOOKUP(AS3,Location2,2),0)</f>
        <v>0</v>
      </c>
      <c r="AT5" s="158" t="n">
        <f aca="false">IF(AT3&gt;0,VLOOKUP(AT3,Transport2,2),0)</f>
        <v>0</v>
      </c>
      <c r="AU5" s="158" t="n">
        <f aca="false">IF(AU3&gt;0,VLOOKUP(AU3,Location2,2),0)</f>
        <v>0</v>
      </c>
      <c r="AV5" s="158" t="n">
        <f aca="false">IF(AV3&gt;0,VLOOKUP(AV3,Location2,2),0)</f>
        <v>0</v>
      </c>
      <c r="AW5" s="158" t="n">
        <f aca="false">IF(AW3&gt;0,VLOOKUP(AW3,Transport2,2),0)</f>
        <v>0</v>
      </c>
      <c r="AX5" s="158" t="n">
        <f aca="false">IF(AX3&gt;0,VLOOKUP(AX3,Location2,2),0)</f>
        <v>0</v>
      </c>
      <c r="AY5" s="158" t="n">
        <f aca="false">IF(AY3&gt;0,VLOOKUP(AY3,Location2,2),0)</f>
        <v>0</v>
      </c>
      <c r="AZ5" s="158" t="n">
        <f aca="false">IF(AZ3&gt;0,VLOOKUP(AZ3,Transport2,2),0)</f>
        <v>0</v>
      </c>
      <c r="BA5" s="158" t="n">
        <f aca="false">IF(BA3&gt;0,VLOOKUP(BA3,Location2,2),0)</f>
        <v>0</v>
      </c>
      <c r="BB5" s="158" t="n">
        <f aca="false">IF(BB3&gt;0,VLOOKUP(BB3,Location2,2),0)</f>
        <v>0</v>
      </c>
      <c r="BC5" s="158" t="n">
        <f aca="false">IF(BC3&gt;0,VLOOKUP(BC3,Transport2,2),0)</f>
        <v>0</v>
      </c>
      <c r="BD5" s="158" t="n">
        <f aca="false">IF(BD3&gt;0,VLOOKUP(BD3,Location2,2),0)</f>
        <v>0</v>
      </c>
      <c r="BE5" s="158" t="n">
        <f aca="false">IF(BE3&gt;0,VLOOKUP(BE3,Location2,2),0)</f>
        <v>0</v>
      </c>
      <c r="BF5" s="158" t="n">
        <f aca="false">IF(BF3&gt;0,VLOOKUP(BF3,Transport2,2),0)</f>
        <v>0</v>
      </c>
      <c r="BG5" s="158" t="n">
        <f aca="false">IF(BG3&gt;0,VLOOKUP(BG3,Location2,2),0)</f>
        <v>0</v>
      </c>
      <c r="BH5" s="158" t="n">
        <f aca="false">IF(BH3&gt;0,VLOOKUP(BH3,Location2,2),0)</f>
        <v>0</v>
      </c>
      <c r="BI5" s="158" t="n">
        <f aca="false">IF(BI3&gt;0,VLOOKUP(BI3,Transport2,2),0)</f>
        <v>0</v>
      </c>
      <c r="BJ5" s="158" t="n">
        <f aca="false">IF(BJ3&gt;0,VLOOKUP(BJ3,Location2,2),0)</f>
        <v>0</v>
      </c>
      <c r="BK5" s="158" t="n">
        <f aca="false">IF(BK3&gt;0,VLOOKUP(BK3,Location2,2),0)</f>
        <v>0</v>
      </c>
      <c r="BL5" s="158" t="n">
        <f aca="false">IF(BL3&gt;0,VLOOKUP(BL3,Transport2,2),0)</f>
        <v>0</v>
      </c>
      <c r="BM5" s="159" t="n">
        <f aca="false">IF(AI3&gt;0,VLOOKUP(AI5&amp;"-"&amp;AJ5&amp;"-"&amp;AK5,LocCost,2,0),0)</f>
        <v>0.219736634084148</v>
      </c>
      <c r="BN5" s="159" t="n">
        <f aca="false">IF(AL3&gt;0,VLOOKUP(AL5&amp;"-"&amp;AM5&amp;"-"&amp;AN5,LocCost,2,0),0)</f>
        <v>0.0647000265941124</v>
      </c>
      <c r="BO5" s="159" t="n">
        <f aca="false">IF(AO3&gt;0,VLOOKUP(AO5&amp;"-"&amp;AP5&amp;"-"&amp;AQ5,LocCost,2,0),0)</f>
        <v>0</v>
      </c>
      <c r="BP5" s="159" t="n">
        <f aca="false">IF(AR3&gt;0,VLOOKUP(AR5&amp;"-"&amp;AS5&amp;"-"&amp;AT5,LocCost,2,0),0)</f>
        <v>0</v>
      </c>
      <c r="BQ5" s="159" t="n">
        <f aca="false">IF(AU3&gt;0,VLOOKUP(AU5&amp;"-"&amp;AV5&amp;"-"&amp;AW5,LocCost,2,0),0)</f>
        <v>0</v>
      </c>
      <c r="BR5" s="159" t="n">
        <f aca="false">IF(AX3&gt;0,VLOOKUP(AX5&amp;"-"&amp;AY5&amp;"-"&amp;AZ5,LocCost,2,0),0)</f>
        <v>0</v>
      </c>
      <c r="BS5" s="159" t="n">
        <f aca="false">IF(BA3&gt;0,VLOOKUP(BA5&amp;"-"&amp;BB5&amp;"-"&amp;BC5,LocCost,2,0),0)</f>
        <v>0</v>
      </c>
      <c r="BT5" s="159" t="n">
        <f aca="false">IF(BD3&gt;0,VLOOKUP(BD5&amp;"-"&amp;BE5&amp;"-"&amp;BF5,LocCost,2,0),0)</f>
        <v>0</v>
      </c>
      <c r="BU5" s="159" t="n">
        <f aca="false">IF(BG3&gt;0,VLOOKUP(BG5&amp;"-"&amp;BH5&amp;"-"&amp;BI5,LocCost,2,0),0)</f>
        <v>0</v>
      </c>
      <c r="BV5" s="159" t="n">
        <f aca="false">IF(BJ3&gt;0,VLOOKUP(BJ5&amp;"-"&amp;BK5&amp;"-"&amp;BL5,LocCost,2,0),0)</f>
        <v>0</v>
      </c>
      <c r="BW5" s="160" t="n">
        <f aca="false">SUM(BM5:BV5)</f>
        <v>0.28443666067826</v>
      </c>
      <c r="BX5" s="134"/>
      <c r="DN5" s="85" t="s">
        <v>139</v>
      </c>
      <c r="DO5" s="85" t="s">
        <v>140</v>
      </c>
      <c r="DP5" s="85" t="s">
        <v>44</v>
      </c>
      <c r="DQ5" s="85" t="s">
        <v>52</v>
      </c>
      <c r="DR5" s="85" t="s">
        <v>48</v>
      </c>
      <c r="DS5" s="85" t="n">
        <v>0</v>
      </c>
      <c r="DT5" s="85" t="n">
        <v>0</v>
      </c>
      <c r="DU5" s="85" t="n">
        <v>0</v>
      </c>
      <c r="DV5" s="85" t="n">
        <v>0</v>
      </c>
      <c r="DW5" s="85" t="n">
        <v>0</v>
      </c>
      <c r="DX5" s="85" t="n">
        <v>0</v>
      </c>
      <c r="DY5" s="85" t="n">
        <v>0</v>
      </c>
      <c r="DZ5" s="85" t="n">
        <v>0</v>
      </c>
      <c r="EA5" s="85" t="n">
        <v>0</v>
      </c>
      <c r="EB5" s="85" t="n">
        <v>0</v>
      </c>
      <c r="EC5" s="85" t="n">
        <v>0</v>
      </c>
      <c r="ED5" s="85" t="n">
        <v>0</v>
      </c>
      <c r="EE5" s="85" t="n">
        <v>0</v>
      </c>
      <c r="EF5" s="85" t="n">
        <v>0</v>
      </c>
      <c r="EG5" s="85" t="n">
        <v>0</v>
      </c>
      <c r="EH5" s="85" t="n">
        <v>0</v>
      </c>
      <c r="EI5" s="85" t="n">
        <v>0</v>
      </c>
      <c r="EJ5" s="85" t="n">
        <v>0</v>
      </c>
      <c r="EK5" s="85" t="n">
        <v>0</v>
      </c>
      <c r="EL5" s="85" t="n">
        <v>0</v>
      </c>
      <c r="EM5" s="85" t="n">
        <v>0</v>
      </c>
      <c r="EN5" s="85" t="n">
        <v>0</v>
      </c>
      <c r="EO5" s="85" t="n">
        <v>0</v>
      </c>
      <c r="EP5" s="85" t="n">
        <v>0</v>
      </c>
      <c r="EQ5" s="85" t="n">
        <v>0.129867429760666</v>
      </c>
      <c r="ER5" s="85" t="n">
        <v>0.0891801882930822</v>
      </c>
      <c r="ES5" s="85" t="n">
        <v>0</v>
      </c>
      <c r="ET5" s="85" t="n">
        <v>0</v>
      </c>
      <c r="EU5" s="85" t="n">
        <v>0</v>
      </c>
      <c r="EV5" s="85" t="n">
        <v>0</v>
      </c>
      <c r="EW5" s="85" t="n">
        <v>0</v>
      </c>
      <c r="EX5" s="85" t="n">
        <v>0</v>
      </c>
    </row>
    <row r="6" customFormat="false" ht="15" hidden="false" customHeight="true" outlineLevel="0" collapsed="false">
      <c r="A6" s="135"/>
      <c r="B6" s="136"/>
      <c r="C6" s="161" t="str">
        <f aca="false">IF(NOT(ClearCheck),"Warning:  Clear Contents is OFF","")</f>
        <v/>
      </c>
      <c r="D6" s="161"/>
      <c r="E6" s="161"/>
      <c r="F6" s="161"/>
      <c r="G6" s="161"/>
      <c r="H6" s="161"/>
      <c r="I6" s="161"/>
      <c r="J6" s="136"/>
      <c r="K6" s="136"/>
      <c r="L6" s="136"/>
      <c r="M6" s="136"/>
      <c r="N6" s="136"/>
      <c r="O6" s="138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9" t="s">
        <v>141</v>
      </c>
      <c r="AA6" s="157" t="b">
        <f aca="false">TRUE()</f>
        <v>1</v>
      </c>
      <c r="AB6" s="148"/>
      <c r="BX6" s="134"/>
    </row>
    <row r="7" customFormat="false" ht="5.1" hidden="false" customHeight="true" outlineLevel="0" collapsed="false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8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</row>
    <row r="8" customFormat="false" ht="15" hidden="false" customHeight="true" outlineLevel="0" collapsed="false">
      <c r="A8" s="135"/>
      <c r="B8" s="162" t="s">
        <v>142</v>
      </c>
      <c r="C8" s="136"/>
      <c r="D8" s="136"/>
      <c r="E8" s="163" t="s">
        <v>143</v>
      </c>
      <c r="F8" s="136"/>
      <c r="G8" s="136"/>
      <c r="H8" s="136"/>
      <c r="I8" s="136"/>
      <c r="J8" s="136"/>
      <c r="K8" s="136"/>
      <c r="L8" s="164" t="n">
        <f aca="false">BM5</f>
        <v>0.219736634084148</v>
      </c>
      <c r="M8" s="136"/>
      <c r="N8" s="136"/>
      <c r="O8" s="138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</row>
    <row r="9" customFormat="false" ht="5.1" hidden="false" customHeight="true" outlineLevel="0" collapsed="false">
      <c r="A9" s="135"/>
      <c r="B9" s="162"/>
      <c r="C9" s="136"/>
      <c r="D9" s="136"/>
      <c r="E9" s="162"/>
      <c r="F9" s="136"/>
      <c r="G9" s="136"/>
      <c r="H9" s="136"/>
      <c r="I9" s="136"/>
      <c r="J9" s="136"/>
      <c r="K9" s="136"/>
      <c r="L9" s="136"/>
      <c r="M9" s="136"/>
      <c r="N9" s="136"/>
      <c r="O9" s="138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</row>
    <row r="10" customFormat="false" ht="15" hidden="false" customHeight="true" outlineLevel="0" collapsed="false">
      <c r="A10" s="135"/>
      <c r="B10" s="162" t="s">
        <v>144</v>
      </c>
      <c r="C10" s="136"/>
      <c r="D10" s="136"/>
      <c r="E10" s="163" t="s">
        <v>143</v>
      </c>
      <c r="F10" s="136"/>
      <c r="G10" s="136"/>
      <c r="H10" s="136"/>
      <c r="I10" s="136"/>
      <c r="J10" s="136"/>
      <c r="K10" s="136"/>
      <c r="L10" s="164" t="n">
        <f aca="false">BN5</f>
        <v>0.0647000265941124</v>
      </c>
      <c r="M10" s="136"/>
      <c r="N10" s="165" t="s">
        <v>136</v>
      </c>
      <c r="O10" s="138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</row>
    <row r="11" customFormat="false" ht="5.1" hidden="false" customHeight="true" outlineLevel="0" collapsed="false">
      <c r="A11" s="135"/>
      <c r="B11" s="162"/>
      <c r="C11" s="136"/>
      <c r="D11" s="136"/>
      <c r="E11" s="162"/>
      <c r="F11" s="136"/>
      <c r="G11" s="136"/>
      <c r="H11" s="136"/>
      <c r="I11" s="136"/>
      <c r="J11" s="136"/>
      <c r="K11" s="136"/>
      <c r="L11" s="136"/>
      <c r="M11" s="136"/>
      <c r="N11" s="166"/>
      <c r="O11" s="138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</row>
    <row r="12" customFormat="false" ht="15" hidden="false" customHeight="true" outlineLevel="0" collapsed="false">
      <c r="A12" s="135"/>
      <c r="B12" s="162" t="s">
        <v>145</v>
      </c>
      <c r="C12" s="136"/>
      <c r="D12" s="136"/>
      <c r="E12" s="163" t="s">
        <v>143</v>
      </c>
      <c r="F12" s="136"/>
      <c r="G12" s="136"/>
      <c r="H12" s="136"/>
      <c r="I12" s="136"/>
      <c r="J12" s="136"/>
      <c r="K12" s="136"/>
      <c r="L12" s="164" t="n">
        <f aca="false">BO5</f>
        <v>0</v>
      </c>
      <c r="M12" s="136"/>
      <c r="N12" s="167" t="n">
        <f aca="false">BW5</f>
        <v>0.28443666067826</v>
      </c>
      <c r="O12" s="138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</row>
    <row r="13" customFormat="false" ht="5.1" hidden="false" customHeight="true" outlineLevel="0" collapsed="false">
      <c r="A13" s="135"/>
      <c r="B13" s="162"/>
      <c r="C13" s="136"/>
      <c r="D13" s="136"/>
      <c r="E13" s="162"/>
      <c r="F13" s="136"/>
      <c r="G13" s="136"/>
      <c r="H13" s="136"/>
      <c r="I13" s="136"/>
      <c r="J13" s="136"/>
      <c r="K13" s="136"/>
      <c r="L13" s="136"/>
      <c r="M13" s="136"/>
      <c r="N13" s="136"/>
      <c r="O13" s="138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</row>
    <row r="14" customFormat="false" ht="15" hidden="false" customHeight="true" outlineLevel="0" collapsed="false">
      <c r="A14" s="135"/>
      <c r="B14" s="168" t="s">
        <v>146</v>
      </c>
      <c r="C14" s="136"/>
      <c r="D14" s="169"/>
      <c r="E14" s="163" t="s">
        <v>143</v>
      </c>
      <c r="F14" s="169"/>
      <c r="G14" s="136"/>
      <c r="H14" s="169"/>
      <c r="I14" s="136"/>
      <c r="J14" s="169"/>
      <c r="K14" s="136"/>
      <c r="L14" s="164" t="n">
        <f aca="false">BP5</f>
        <v>0</v>
      </c>
      <c r="M14" s="136"/>
      <c r="N14" s="169"/>
      <c r="O14" s="138"/>
      <c r="P14" s="170"/>
      <c r="Q14" s="134"/>
      <c r="R14" s="170"/>
      <c r="S14" s="134"/>
      <c r="T14" s="170"/>
      <c r="U14" s="134"/>
      <c r="V14" s="170"/>
      <c r="W14" s="134"/>
      <c r="X14" s="170"/>
      <c r="Y14" s="134"/>
      <c r="Z14" s="170"/>
      <c r="AA14" s="134"/>
      <c r="AB14" s="170"/>
      <c r="AC14" s="134"/>
      <c r="AD14" s="170"/>
      <c r="AE14" s="134"/>
      <c r="AF14" s="170"/>
      <c r="AG14" s="134"/>
      <c r="AH14" s="170"/>
      <c r="AI14" s="134"/>
      <c r="AJ14" s="170"/>
      <c r="AK14" s="134"/>
      <c r="AL14" s="170"/>
      <c r="AM14" s="134"/>
      <c r="AN14" s="170"/>
      <c r="AO14" s="134"/>
      <c r="AP14" s="170"/>
      <c r="AQ14" s="134"/>
      <c r="AR14" s="170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</row>
    <row r="15" customFormat="false" ht="5.1" hidden="false" customHeight="true" outlineLevel="0" collapsed="false">
      <c r="A15" s="135"/>
      <c r="B15" s="162"/>
      <c r="C15" s="136"/>
      <c r="D15" s="136"/>
      <c r="E15" s="162"/>
      <c r="F15" s="136"/>
      <c r="G15" s="136"/>
      <c r="H15" s="136"/>
      <c r="I15" s="136"/>
      <c r="J15" s="136"/>
      <c r="K15" s="136"/>
      <c r="L15" s="136"/>
      <c r="M15" s="136"/>
      <c r="N15" s="169"/>
      <c r="O15" s="138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</row>
    <row r="16" customFormat="false" ht="15" hidden="false" customHeight="true" outlineLevel="0" collapsed="false">
      <c r="A16" s="135"/>
      <c r="B16" s="162" t="s">
        <v>147</v>
      </c>
      <c r="C16" s="136"/>
      <c r="D16" s="136"/>
      <c r="E16" s="163" t="s">
        <v>143</v>
      </c>
      <c r="F16" s="136"/>
      <c r="G16" s="136"/>
      <c r="H16" s="136"/>
      <c r="I16" s="136"/>
      <c r="J16" s="136"/>
      <c r="K16" s="136"/>
      <c r="L16" s="164" t="n">
        <f aca="false">BQ5</f>
        <v>0</v>
      </c>
      <c r="M16" s="136"/>
      <c r="N16" s="169"/>
      <c r="O16" s="138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</row>
    <row r="17" customFormat="false" ht="5.1" hidden="false" customHeight="true" outlineLevel="0" collapsed="false">
      <c r="A17" s="135"/>
      <c r="B17" s="162"/>
      <c r="C17" s="136"/>
      <c r="D17" s="136"/>
      <c r="E17" s="162"/>
      <c r="F17" s="136"/>
      <c r="G17" s="136"/>
      <c r="H17" s="136"/>
      <c r="I17" s="136"/>
      <c r="J17" s="136"/>
      <c r="K17" s="136"/>
      <c r="L17" s="136"/>
      <c r="M17" s="136"/>
      <c r="N17" s="169"/>
      <c r="O17" s="138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</row>
    <row r="18" customFormat="false" ht="15" hidden="false" customHeight="true" outlineLevel="0" collapsed="false">
      <c r="A18" s="135"/>
      <c r="B18" s="162" t="s">
        <v>148</v>
      </c>
      <c r="C18" s="136"/>
      <c r="D18" s="136"/>
      <c r="E18" s="163" t="s">
        <v>143</v>
      </c>
      <c r="F18" s="136"/>
      <c r="G18" s="136"/>
      <c r="H18" s="136"/>
      <c r="I18" s="136"/>
      <c r="J18" s="136"/>
      <c r="K18" s="136"/>
      <c r="L18" s="164" t="n">
        <f aca="false">BR5</f>
        <v>0</v>
      </c>
      <c r="M18" s="136"/>
      <c r="N18" s="169"/>
      <c r="O18" s="138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</row>
    <row r="19" customFormat="false" ht="5.1" hidden="false" customHeight="true" outlineLevel="0" collapsed="false">
      <c r="A19" s="135"/>
      <c r="B19" s="162"/>
      <c r="C19" s="136"/>
      <c r="D19" s="136"/>
      <c r="E19" s="162"/>
      <c r="F19" s="136"/>
      <c r="G19" s="136"/>
      <c r="H19" s="136"/>
      <c r="I19" s="136"/>
      <c r="J19" s="136"/>
      <c r="K19" s="136"/>
      <c r="L19" s="136"/>
      <c r="M19" s="136"/>
      <c r="N19" s="169"/>
      <c r="O19" s="138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</row>
    <row r="20" customFormat="false" ht="15" hidden="false" customHeight="true" outlineLevel="0" collapsed="false">
      <c r="A20" s="135"/>
      <c r="B20" s="162" t="s">
        <v>149</v>
      </c>
      <c r="C20" s="136"/>
      <c r="D20" s="136"/>
      <c r="E20" s="163" t="s">
        <v>143</v>
      </c>
      <c r="F20" s="136"/>
      <c r="G20" s="136"/>
      <c r="H20" s="136"/>
      <c r="I20" s="136"/>
      <c r="J20" s="136"/>
      <c r="K20" s="136"/>
      <c r="L20" s="164" t="n">
        <f aca="false">BS5</f>
        <v>0</v>
      </c>
      <c r="M20" s="136"/>
      <c r="N20" s="169"/>
      <c r="O20" s="138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</row>
    <row r="21" customFormat="false" ht="5.1" hidden="false" customHeight="true" outlineLevel="0" collapsed="false">
      <c r="A21" s="135"/>
      <c r="B21" s="162"/>
      <c r="C21" s="136"/>
      <c r="D21" s="136"/>
      <c r="E21" s="162"/>
      <c r="F21" s="136"/>
      <c r="G21" s="136"/>
      <c r="H21" s="136"/>
      <c r="I21" s="136"/>
      <c r="J21" s="136"/>
      <c r="K21" s="136"/>
      <c r="L21" s="136"/>
      <c r="M21" s="136"/>
      <c r="N21" s="169"/>
      <c r="O21" s="138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</row>
    <row r="22" customFormat="false" ht="15" hidden="false" customHeight="true" outlineLevel="0" collapsed="false">
      <c r="A22" s="135"/>
      <c r="B22" s="162" t="s">
        <v>150</v>
      </c>
      <c r="C22" s="136"/>
      <c r="D22" s="136"/>
      <c r="E22" s="163" t="s">
        <v>143</v>
      </c>
      <c r="F22" s="136"/>
      <c r="G22" s="136"/>
      <c r="H22" s="136"/>
      <c r="I22" s="136"/>
      <c r="J22" s="136"/>
      <c r="K22" s="136"/>
      <c r="L22" s="164" t="n">
        <f aca="false">BT5</f>
        <v>0</v>
      </c>
      <c r="M22" s="136"/>
      <c r="N22" s="169"/>
      <c r="O22" s="138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</row>
    <row r="23" customFormat="false" ht="5.1" hidden="false" customHeight="true" outlineLevel="0" collapsed="false">
      <c r="A23" s="135"/>
      <c r="B23" s="162"/>
      <c r="C23" s="136"/>
      <c r="D23" s="136"/>
      <c r="E23" s="162"/>
      <c r="F23" s="136"/>
      <c r="G23" s="136"/>
      <c r="H23" s="136"/>
      <c r="I23" s="136"/>
      <c r="J23" s="136"/>
      <c r="K23" s="136"/>
      <c r="L23" s="136"/>
      <c r="M23" s="136"/>
      <c r="N23" s="169"/>
      <c r="O23" s="138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</row>
    <row r="24" customFormat="false" ht="15" hidden="false" customHeight="true" outlineLevel="0" collapsed="false">
      <c r="A24" s="135"/>
      <c r="B24" s="162" t="s">
        <v>151</v>
      </c>
      <c r="C24" s="136"/>
      <c r="D24" s="136"/>
      <c r="E24" s="163" t="s">
        <v>143</v>
      </c>
      <c r="F24" s="136"/>
      <c r="G24" s="136"/>
      <c r="H24" s="136"/>
      <c r="I24" s="136"/>
      <c r="J24" s="136"/>
      <c r="K24" s="171"/>
      <c r="L24" s="164" t="n">
        <f aca="false">BU5</f>
        <v>0</v>
      </c>
      <c r="M24" s="136"/>
      <c r="N24" s="169"/>
      <c r="O24" s="138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</row>
    <row r="25" customFormat="false" ht="5.1" hidden="false" customHeight="true" outlineLevel="0" collapsed="false">
      <c r="A25" s="135"/>
      <c r="B25" s="162"/>
      <c r="C25" s="136"/>
      <c r="D25" s="136"/>
      <c r="E25" s="162"/>
      <c r="F25" s="136"/>
      <c r="G25" s="136"/>
      <c r="H25" s="136"/>
      <c r="I25" s="136"/>
      <c r="J25" s="136"/>
      <c r="K25" s="171"/>
      <c r="L25" s="136"/>
      <c r="M25" s="136"/>
      <c r="N25" s="169"/>
      <c r="O25" s="138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</row>
    <row r="26" customFormat="false" ht="15" hidden="false" customHeight="true" outlineLevel="0" collapsed="false">
      <c r="A26" s="135"/>
      <c r="B26" s="162" t="s">
        <v>152</v>
      </c>
      <c r="C26" s="136"/>
      <c r="D26" s="136"/>
      <c r="E26" s="163" t="s">
        <v>143</v>
      </c>
      <c r="F26" s="136"/>
      <c r="G26" s="136"/>
      <c r="H26" s="136"/>
      <c r="I26" s="136"/>
      <c r="J26" s="136"/>
      <c r="K26" s="171"/>
      <c r="L26" s="164" t="n">
        <f aca="false">BV5</f>
        <v>0</v>
      </c>
      <c r="M26" s="136"/>
      <c r="N26" s="169"/>
      <c r="O26" s="138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</row>
    <row r="27" customFormat="false" ht="14.65" hidden="false" customHeight="false" outlineLevel="0" collapsed="false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4"/>
      <c r="O27" s="175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</row>
    <row r="28" customFormat="false" ht="14.65" hidden="false" customHeight="false" outlineLevel="0" collapsed="false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70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</row>
    <row r="29" customFormat="false" ht="14.65" hidden="false" customHeight="false" outlineLevel="0" collapsed="false">
      <c r="A29" s="134"/>
      <c r="B29" s="134" t="s">
        <v>153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76"/>
      <c r="N29" s="170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</row>
    <row r="30" customFormat="false" ht="14.65" hidden="false" customHeight="false" outlineLevel="0" collapsed="false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70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</row>
    <row r="31" customFormat="false" ht="14.65" hidden="false" customHeight="false" outlineLevel="0" collapsed="false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70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</row>
    <row r="32" customFormat="false" ht="14.65" hidden="false" customHeight="false" outlineLevel="0" collapsed="false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70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</row>
    <row r="33" customFormat="false" ht="14.65" hidden="false" customHeight="false" outlineLevel="0" collapsed="false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70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</row>
    <row r="34" customFormat="false" ht="14.65" hidden="false" customHeight="false" outlineLevel="0" collapsed="false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70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</row>
    <row r="35" customFormat="false" ht="14.65" hidden="false" customHeight="false" outlineLevel="0" collapsed="false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70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</row>
    <row r="36" customFormat="false" ht="14.65" hidden="false" customHeight="false" outlineLevel="0" collapsed="false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70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</row>
    <row r="37" customFormat="false" ht="14.65" hidden="false" customHeight="false" outlineLevel="0" collapsed="false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70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</row>
    <row r="38" customFormat="false" ht="14.65" hidden="false" customHeight="false" outlineLevel="0" collapsed="false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70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</row>
    <row r="39" customFormat="false" ht="14.65" hidden="false" customHeight="false" outlineLevel="0" collapsed="false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70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</row>
    <row r="40" customFormat="false" ht="14.65" hidden="false" customHeight="false" outlineLevel="0" collapsed="false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70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</row>
    <row r="41" customFormat="false" ht="14.65" hidden="false" customHeight="fals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70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</row>
    <row r="42" customFormat="false" ht="14.65" hidden="false" customHeight="fals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70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</row>
    <row r="43" customFormat="false" ht="14.65" hidden="false" customHeight="fals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70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</row>
    <row r="44" customFormat="false" ht="14.65" hidden="false" customHeight="false" outlineLevel="0" collapsed="false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70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</row>
    <row r="45" customFormat="false" ht="14.65" hidden="false" customHeight="false" outlineLevel="0" collapsed="false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70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</row>
    <row r="46" customFormat="false" ht="14.65" hidden="false" customHeight="false" outlineLevel="0" collapsed="false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70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</row>
    <row r="47" customFormat="false" ht="14.65" hidden="false" customHeight="false" outlineLevel="0" collapsed="false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70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</row>
    <row r="48" customFormat="false" ht="14.65" hidden="false" customHeight="false" outlineLevel="0" collapsed="false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70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</row>
    <row r="49" customFormat="false" ht="14.65" hidden="false" customHeight="false" outlineLevel="0" collapsed="false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70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</row>
    <row r="50" customFormat="false" ht="14.65" hidden="tru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70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</row>
    <row r="51" customFormat="false" ht="14.65" hidden="true" customHeight="false" outlineLevel="0" collapsed="false">
      <c r="N51" s="177"/>
    </row>
    <row r="52" customFormat="false" ht="14.65" hidden="true" customHeight="false" outlineLevel="0" collapsed="false">
      <c r="N52" s="177"/>
    </row>
    <row r="53" customFormat="false" ht="14.65" hidden="true" customHeight="false" outlineLevel="0" collapsed="false">
      <c r="N53" s="177"/>
    </row>
    <row r="54" customFormat="false" ht="14.65" hidden="true" customHeight="false" outlineLevel="0" collapsed="false">
      <c r="N54" s="177"/>
    </row>
    <row r="55" customFormat="false" ht="14.65" hidden="true" customHeight="false" outlineLevel="0" collapsed="false">
      <c r="N55" s="177"/>
    </row>
    <row r="56" customFormat="false" ht="14.65" hidden="true" customHeight="false" outlineLevel="0" collapsed="false">
      <c r="N56" s="177"/>
    </row>
    <row r="57" customFormat="false" ht="14.65" hidden="true" customHeight="false" outlineLevel="0" collapsed="false">
      <c r="N57" s="177"/>
    </row>
    <row r="58" customFormat="false" ht="14.65" hidden="true" customHeight="false" outlineLevel="0" collapsed="false">
      <c r="N58" s="177"/>
    </row>
    <row r="59" customFormat="false" ht="14.65" hidden="true" customHeight="false" outlineLevel="0" collapsed="false">
      <c r="N59" s="177"/>
    </row>
    <row r="60" customFormat="false" ht="14.65" hidden="true" customHeight="false" outlineLevel="0" collapsed="false">
      <c r="N60" s="177"/>
    </row>
    <row r="61" customFormat="false" ht="14.65" hidden="true" customHeight="false" outlineLevel="0" collapsed="false">
      <c r="N61" s="177"/>
    </row>
    <row r="62" customFormat="false" ht="14.65" hidden="true" customHeight="false" outlineLevel="0" collapsed="false">
      <c r="N62" s="177"/>
    </row>
    <row r="63" customFormat="false" ht="14.65" hidden="true" customHeight="false" outlineLevel="0" collapsed="false">
      <c r="N63" s="177"/>
    </row>
    <row r="64" customFormat="false" ht="14.65" hidden="true" customHeight="false" outlineLevel="0" collapsed="false">
      <c r="N64" s="177"/>
    </row>
    <row r="65" customFormat="false" ht="14.65" hidden="true" customHeight="false" outlineLevel="0" collapsed="false">
      <c r="N65" s="177"/>
    </row>
    <row r="66" customFormat="false" ht="14.65" hidden="true" customHeight="false" outlineLevel="0" collapsed="false">
      <c r="N66" s="177"/>
    </row>
    <row r="67" customFormat="false" ht="14.65" hidden="true" customHeight="false" outlineLevel="0" collapsed="false">
      <c r="N67" s="177"/>
    </row>
    <row r="68" customFormat="false" ht="14.65" hidden="true" customHeight="false" outlineLevel="0" collapsed="false">
      <c r="N68" s="177"/>
    </row>
    <row r="69" customFormat="false" ht="14.65" hidden="true" customHeight="false" outlineLevel="0" collapsed="false">
      <c r="N69" s="177"/>
    </row>
    <row r="70" customFormat="false" ht="14.65" hidden="true" customHeight="false" outlineLevel="0" collapsed="false">
      <c r="N70" s="177"/>
    </row>
    <row r="71" customFormat="false" ht="14.65" hidden="true" customHeight="false" outlineLevel="0" collapsed="false">
      <c r="N71" s="177"/>
    </row>
    <row r="72" customFormat="false" ht="14.65" hidden="true" customHeight="false" outlineLevel="0" collapsed="false">
      <c r="N72" s="177"/>
    </row>
    <row r="228" customFormat="false" ht="14.65" hidden="true" customHeight="false" outlineLevel="0" collapsed="false">
      <c r="I228" s="85" t="s">
        <v>88</v>
      </c>
    </row>
    <row r="229" customFormat="false" ht="14.65" hidden="true" customHeight="false" outlineLevel="0" collapsed="false">
      <c r="I229" s="85" t="s">
        <v>89</v>
      </c>
    </row>
  </sheetData>
  <mergeCells count="6">
    <mergeCell ref="C2:L2"/>
    <mergeCell ref="AA2:AB2"/>
    <mergeCell ref="C4:D4"/>
    <mergeCell ref="F4:G4"/>
    <mergeCell ref="AA5:AB5"/>
    <mergeCell ref="C6:I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5">
              <controlPr defaultSize="0" print="false" autoFill="0" autoPict="0">
                <anchor moveWithCells="true" sizeWithCells="false">
                  <from>
                    <xdr:col>9</xdr:col>
                    <xdr:colOff>371880</xdr:colOff>
                    <xdr:row>7</xdr:row>
                    <xdr:rowOff>9720</xdr:rowOff>
                  </from>
                  <to>
                    <xdr:col>11</xdr:col>
                    <xdr:colOff>720</xdr:colOff>
                    <xdr:row>9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6">
              <controlPr defaultSize="0" print="false" autoFill="0" autoPict="0">
                <anchor moveWithCells="true" sizeWithCells="false">
                  <from>
                    <xdr:col>9</xdr:col>
                    <xdr:colOff>371880</xdr:colOff>
                    <xdr:row>11</xdr:row>
                    <xdr:rowOff>0</xdr:rowOff>
                  </from>
                  <to>
                    <xdr:col>11</xdr:col>
                    <xdr:colOff>720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8">
              <controlPr defaultSize="0" print="false" autoFill="0" autoPict="0">
                <anchor moveWithCells="true" sizeWithCells="false">
                  <from>
                    <xdr:col>9</xdr:col>
                    <xdr:colOff>371880</xdr:colOff>
                    <xdr:row>13</xdr:row>
                    <xdr:rowOff>0</xdr:rowOff>
                  </from>
                  <to>
                    <xdr:col>11</xdr:col>
                    <xdr:colOff>720</xdr:colOff>
                    <xdr:row>15</xdr:row>
                    <xdr:rowOff>190800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9">
              <controlPr defaultSize="0" print="false" autoFill="0" autoPict="0">
                <anchor moveWithCells="true" sizeWithCells="false">
                  <from>
                    <xdr:col>9</xdr:col>
                    <xdr:colOff>371880</xdr:colOff>
                    <xdr:row>17</xdr:row>
                    <xdr:rowOff>0</xdr:rowOff>
                  </from>
                  <to>
                    <xdr:col>11</xdr:col>
                    <xdr:colOff>720</xdr:colOff>
                    <xdr:row>19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Clear Contents">
              <controlPr defaultSize="0" locked="1" autoFill="0" autoLine="0" autoPict="0" print="true" altText="Check Box 50">
                <anchor moveWithCells="true" sizeWithCells="false">
                  <from>
                    <xdr:col>12</xdr:col>
                    <xdr:colOff>50040</xdr:colOff>
                    <xdr:row>25</xdr:row>
                    <xdr:rowOff>133200</xdr:rowOff>
                  </from>
                  <to>
                    <xdr:col>14</xdr:col>
                    <xdr:colOff>170640</xdr:colOff>
                    <xdr:row>26</xdr:row>
                    <xdr:rowOff>165600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51">
              <controlPr defaultSize="0" print="false" autoFill="0" autoPict="0">
                <anchor moveWithCells="true" sizeWithCells="false">
                  <from>
                    <xdr:col>9</xdr:col>
                    <xdr:colOff>381960</xdr:colOff>
                    <xdr:row>21</xdr:row>
                    <xdr:rowOff>0</xdr:rowOff>
                  </from>
                  <to>
                    <xdr:col>11</xdr:col>
                    <xdr:colOff>720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Z7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85" width="11.7"/>
    <col collapsed="false" customWidth="false" hidden="false" outlineLevel="0" max="2" min="2" style="85" width="9.14"/>
    <col collapsed="false" customWidth="true" hidden="false" outlineLevel="0" max="3" min="3" style="85" width="8.14"/>
    <col collapsed="false" customWidth="true" hidden="false" outlineLevel="0" max="5" min="4" style="85" width="11.7"/>
    <col collapsed="false" customWidth="true" hidden="false" outlineLevel="0" max="6" min="6" style="85" width="5.13"/>
    <col collapsed="false" customWidth="true" hidden="false" outlineLevel="0" max="7" min="7" style="85" width="9.41"/>
    <col collapsed="false" customWidth="true" hidden="false" outlineLevel="0" max="8" min="8" style="85" width="29.41"/>
    <col collapsed="false" customWidth="true" hidden="false" outlineLevel="0" max="10" min="9" style="85" width="11.7"/>
    <col collapsed="false" customWidth="true" hidden="false" outlineLevel="0" max="11" min="11" style="85" width="10.71"/>
    <col collapsed="false" customWidth="true" hidden="false" outlineLevel="0" max="12" min="12" style="85" width="10.41"/>
    <col collapsed="false" customWidth="true" hidden="false" outlineLevel="0" max="13" min="13" style="85" width="9.56"/>
    <col collapsed="false" customWidth="true" hidden="false" outlineLevel="0" max="14" min="14" style="85" width="10.56"/>
    <col collapsed="false" customWidth="true" hidden="false" outlineLevel="0" max="15" min="15" style="85" width="10.41"/>
    <col collapsed="false" customWidth="true" hidden="false" outlineLevel="0" max="16" min="16" style="85" width="9.56"/>
    <col collapsed="false" customWidth="true" hidden="false" outlineLevel="0" max="17" min="17" style="85" width="10.56"/>
    <col collapsed="false" customWidth="true" hidden="false" outlineLevel="0" max="18" min="18" style="85" width="10.41"/>
    <col collapsed="false" customWidth="true" hidden="false" outlineLevel="0" max="19" min="19" style="85" width="9.56"/>
    <col collapsed="false" customWidth="true" hidden="false" outlineLevel="0" max="20" min="20" style="85" width="10.56"/>
    <col collapsed="false" customWidth="true" hidden="false" outlineLevel="0" max="21" min="21" style="85" width="10.41"/>
    <col collapsed="false" customWidth="true" hidden="false" outlineLevel="0" max="22" min="22" style="85" width="9.56"/>
    <col collapsed="false" customWidth="true" hidden="false" outlineLevel="0" max="23" min="23" style="85" width="10.56"/>
    <col collapsed="false" customWidth="true" hidden="false" outlineLevel="0" max="24" min="24" style="85" width="10.41"/>
    <col collapsed="false" customWidth="true" hidden="false" outlineLevel="0" max="25" min="25" style="85" width="9.56"/>
    <col collapsed="false" customWidth="true" hidden="false" outlineLevel="0" max="26" min="26" style="85" width="10.56"/>
    <col collapsed="false" customWidth="true" hidden="false" outlineLevel="0" max="27" min="27" style="85" width="10.41"/>
    <col collapsed="false" customWidth="true" hidden="false" outlineLevel="0" max="28" min="28" style="85" width="9.56"/>
    <col collapsed="false" customWidth="true" hidden="false" outlineLevel="0" max="29" min="29" style="85" width="10.56"/>
    <col collapsed="false" customWidth="true" hidden="false" outlineLevel="0" max="30" min="30" style="85" width="10.41"/>
    <col collapsed="false" customWidth="true" hidden="false" outlineLevel="0" max="31" min="31" style="85" width="9.56"/>
    <col collapsed="false" customWidth="true" hidden="false" outlineLevel="0" max="32" min="32" style="85" width="10.56"/>
    <col collapsed="false" customWidth="true" hidden="false" outlineLevel="0" max="33" min="33" style="85" width="10.41"/>
    <col collapsed="false" customWidth="true" hidden="false" outlineLevel="0" max="34" min="34" style="85" width="9.56"/>
    <col collapsed="false" customWidth="true" hidden="false" outlineLevel="0" max="35" min="35" style="85" width="10.56"/>
    <col collapsed="false" customWidth="true" hidden="false" outlineLevel="0" max="36" min="36" style="85" width="11.42"/>
    <col collapsed="false" customWidth="true" hidden="false" outlineLevel="0" max="37" min="37" style="85" width="10.56"/>
    <col collapsed="false" customWidth="true" hidden="false" outlineLevel="0" max="38" min="38" style="85" width="11.56"/>
    <col collapsed="false" customWidth="true" hidden="false" outlineLevel="0" max="39" min="39" style="85" width="9.85"/>
    <col collapsed="false" customWidth="true" hidden="false" outlineLevel="0" max="48" min="40" style="85" width="9.99"/>
    <col collapsed="false" customWidth="true" hidden="false" outlineLevel="0" max="49" min="49" style="85" width="10.99"/>
    <col collapsed="false" customWidth="true" hidden="false" outlineLevel="0" max="50" min="50" style="85" width="8.7"/>
    <col collapsed="false" customWidth="false" hidden="false" outlineLevel="0" max="55" min="51" style="85" width="9.14"/>
    <col collapsed="false" customWidth="true" hidden="false" outlineLevel="0" max="56" min="56" style="85" width="11.7"/>
    <col collapsed="false" customWidth="false" hidden="false" outlineLevel="0" max="57" min="57" style="85" width="9.14"/>
    <col collapsed="false" customWidth="true" hidden="false" outlineLevel="0" max="58" min="58" style="85" width="8.14"/>
    <col collapsed="false" customWidth="true" hidden="false" outlineLevel="0" max="59" min="59" style="85" width="12.7"/>
    <col collapsed="false" customWidth="true" hidden="false" outlineLevel="0" max="60" min="60" style="85" width="14.7"/>
    <col collapsed="false" customWidth="true" hidden="false" outlineLevel="0" max="61" min="61" style="85" width="5.13"/>
    <col collapsed="false" customWidth="true" hidden="false" outlineLevel="0" max="62" min="62" style="85" width="9.41"/>
    <col collapsed="false" customWidth="true" hidden="false" outlineLevel="0" max="63" min="63" style="85" width="42.85"/>
    <col collapsed="false" customWidth="true" hidden="false" outlineLevel="0" max="64" min="64" style="85" width="12.7"/>
    <col collapsed="false" customWidth="true" hidden="false" outlineLevel="0" max="65" min="65" style="85" width="14.7"/>
    <col collapsed="false" customWidth="true" hidden="false" outlineLevel="0" max="66" min="66" style="85" width="12.99"/>
    <col collapsed="false" customWidth="true" hidden="false" outlineLevel="0" max="67" min="67" style="85" width="10.41"/>
    <col collapsed="false" customWidth="true" hidden="false" outlineLevel="0" max="68" min="68" style="85" width="14.28"/>
    <col collapsed="false" customWidth="true" hidden="false" outlineLevel="0" max="69" min="69" style="85" width="10.56"/>
    <col collapsed="false" customWidth="true" hidden="false" outlineLevel="0" max="70" min="70" style="85" width="10.41"/>
    <col collapsed="false" customWidth="true" hidden="false" outlineLevel="0" max="71" min="71" style="85" width="9.56"/>
    <col collapsed="false" customWidth="true" hidden="false" outlineLevel="0" max="72" min="72" style="85" width="10.56"/>
    <col collapsed="false" customWidth="true" hidden="false" outlineLevel="0" max="73" min="73" style="85" width="10.41"/>
    <col collapsed="false" customWidth="true" hidden="false" outlineLevel="0" max="74" min="74" style="85" width="9.56"/>
    <col collapsed="false" customWidth="true" hidden="false" outlineLevel="0" max="75" min="75" style="85" width="10.56"/>
    <col collapsed="false" customWidth="true" hidden="false" outlineLevel="0" max="76" min="76" style="85" width="10.41"/>
    <col collapsed="false" customWidth="true" hidden="false" outlineLevel="0" max="77" min="77" style="85" width="9.56"/>
    <col collapsed="false" customWidth="true" hidden="false" outlineLevel="0" max="78" min="78" style="85" width="10.56"/>
    <col collapsed="false" customWidth="true" hidden="false" outlineLevel="0" max="79" min="79" style="85" width="10.41"/>
    <col collapsed="false" customWidth="true" hidden="false" outlineLevel="0" max="80" min="80" style="85" width="9.56"/>
    <col collapsed="false" customWidth="true" hidden="false" outlineLevel="0" max="81" min="81" style="85" width="10.56"/>
    <col collapsed="false" customWidth="true" hidden="false" outlineLevel="0" max="82" min="82" style="85" width="10.41"/>
    <col collapsed="false" customWidth="true" hidden="false" outlineLevel="0" max="83" min="83" style="85" width="9.56"/>
    <col collapsed="false" customWidth="true" hidden="false" outlineLevel="0" max="84" min="84" style="85" width="10.56"/>
    <col collapsed="false" customWidth="true" hidden="false" outlineLevel="0" max="85" min="85" style="85" width="10.41"/>
    <col collapsed="false" customWidth="true" hidden="false" outlineLevel="0" max="86" min="86" style="85" width="9.56"/>
    <col collapsed="false" customWidth="true" hidden="false" outlineLevel="0" max="87" min="87" style="85" width="10.56"/>
    <col collapsed="false" customWidth="true" hidden="false" outlineLevel="0" max="88" min="88" style="85" width="10.41"/>
    <col collapsed="false" customWidth="true" hidden="false" outlineLevel="0" max="89" min="89" style="85" width="9.56"/>
    <col collapsed="false" customWidth="true" hidden="false" outlineLevel="0" max="90" min="90" style="85" width="10.56"/>
    <col collapsed="false" customWidth="true" hidden="false" outlineLevel="0" max="91" min="91" style="85" width="11.42"/>
    <col collapsed="false" customWidth="true" hidden="false" outlineLevel="0" max="92" min="92" style="85" width="10.56"/>
    <col collapsed="false" customWidth="true" hidden="false" outlineLevel="0" max="93" min="93" style="85" width="11.56"/>
    <col collapsed="false" customWidth="true" hidden="false" outlineLevel="0" max="94" min="94" style="85" width="9.85"/>
    <col collapsed="false" customWidth="true" hidden="false" outlineLevel="0" max="103" min="95" style="85" width="9.99"/>
    <col collapsed="false" customWidth="true" hidden="false" outlineLevel="0" max="104" min="104" style="85" width="10.99"/>
    <col collapsed="false" customWidth="true" hidden="false" outlineLevel="0" max="105" min="105" style="85" width="8.7"/>
    <col collapsed="false" customWidth="false" hidden="false" outlineLevel="0" max="117" min="106" style="85" width="9.14"/>
    <col collapsed="false" customWidth="true" hidden="false" outlineLevel="0" max="118" min="118" style="85" width="1.99"/>
    <col collapsed="false" customWidth="true" hidden="false" outlineLevel="0" max="119" min="119" style="85" width="4.14"/>
    <col collapsed="false" customWidth="true" hidden="false" outlineLevel="0" max="120" min="120" style="85" width="11.99"/>
    <col collapsed="false" customWidth="true" hidden="false" outlineLevel="0" max="129" min="121" style="85" width="1.99"/>
    <col collapsed="false" customWidth="true" hidden="false" outlineLevel="0" max="130" min="130" style="85" width="11.99"/>
    <col collapsed="false" customWidth="false" hidden="false" outlineLevel="0" max="257" min="131" style="85" width="9.14"/>
  </cols>
  <sheetData>
    <row r="2" customFormat="false" ht="19.35" hidden="false" customHeight="false" outlineLevel="0" collapsed="false">
      <c r="A2" s="178" t="s">
        <v>154</v>
      </c>
      <c r="BD2" s="178" t="s">
        <v>154</v>
      </c>
    </row>
    <row r="3" customFormat="false" ht="17" hidden="false" customHeight="false" outlineLevel="0" collapsed="false">
      <c r="A3" s="179" t="s">
        <v>42</v>
      </c>
      <c r="C3" s="180" t="s">
        <v>8</v>
      </c>
      <c r="D3" s="180" t="s">
        <v>6</v>
      </c>
      <c r="E3" s="180" t="s">
        <v>7</v>
      </c>
      <c r="F3" s="180" t="s">
        <v>9</v>
      </c>
      <c r="G3" s="180" t="s">
        <v>10</v>
      </c>
      <c r="H3" s="180" t="s">
        <v>11</v>
      </c>
      <c r="I3" s="180" t="s">
        <v>12</v>
      </c>
      <c r="J3" s="180" t="s">
        <v>13</v>
      </c>
      <c r="K3" s="180" t="s">
        <v>14</v>
      </c>
      <c r="L3" s="180" t="s">
        <v>15</v>
      </c>
      <c r="M3" s="180" t="s">
        <v>16</v>
      </c>
      <c r="N3" s="180" t="s">
        <v>17</v>
      </c>
      <c r="O3" s="180" t="s">
        <v>18</v>
      </c>
      <c r="P3" s="180" t="s">
        <v>19</v>
      </c>
      <c r="Q3" s="180" t="s">
        <v>20</v>
      </c>
      <c r="R3" s="180" t="s">
        <v>21</v>
      </c>
      <c r="S3" s="180" t="s">
        <v>22</v>
      </c>
      <c r="T3" s="180" t="s">
        <v>23</v>
      </c>
      <c r="U3" s="180" t="s">
        <v>24</v>
      </c>
      <c r="V3" s="180" t="s">
        <v>25</v>
      </c>
      <c r="W3" s="180" t="s">
        <v>26</v>
      </c>
      <c r="X3" s="180" t="s">
        <v>27</v>
      </c>
      <c r="Y3" s="180" t="s">
        <v>28</v>
      </c>
      <c r="Z3" s="180" t="s">
        <v>29</v>
      </c>
      <c r="AA3" s="180" t="s">
        <v>30</v>
      </c>
      <c r="AB3" s="180" t="s">
        <v>31</v>
      </c>
      <c r="AC3" s="180" t="s">
        <v>32</v>
      </c>
      <c r="AD3" s="180" t="s">
        <v>33</v>
      </c>
      <c r="AE3" s="180" t="s">
        <v>34</v>
      </c>
      <c r="AF3" s="180" t="s">
        <v>35</v>
      </c>
      <c r="AG3" s="180" t="s">
        <v>36</v>
      </c>
      <c r="AH3" s="180" t="s">
        <v>37</v>
      </c>
      <c r="AI3" s="180" t="s">
        <v>38</v>
      </c>
      <c r="AJ3" s="180" t="s">
        <v>39</v>
      </c>
      <c r="AK3" s="180" t="s">
        <v>40</v>
      </c>
      <c r="AL3" s="180" t="s">
        <v>41</v>
      </c>
      <c r="AM3" s="181" t="s">
        <v>42</v>
      </c>
      <c r="AN3" s="180" t="s">
        <v>126</v>
      </c>
      <c r="AO3" s="180" t="s">
        <v>127</v>
      </c>
      <c r="AP3" s="180" t="s">
        <v>128</v>
      </c>
      <c r="AQ3" s="180" t="s">
        <v>129</v>
      </c>
      <c r="AR3" s="180" t="s">
        <v>130</v>
      </c>
      <c r="AS3" s="180" t="s">
        <v>131</v>
      </c>
      <c r="AT3" s="180" t="s">
        <v>132</v>
      </c>
      <c r="AU3" s="180" t="s">
        <v>133</v>
      </c>
      <c r="AV3" s="180" t="s">
        <v>134</v>
      </c>
      <c r="AW3" s="180" t="s">
        <v>135</v>
      </c>
      <c r="AX3" s="180" t="s">
        <v>136</v>
      </c>
      <c r="BD3" s="179" t="s">
        <v>42</v>
      </c>
      <c r="BF3" s="180" t="s">
        <v>8</v>
      </c>
      <c r="BG3" s="180" t="s">
        <v>6</v>
      </c>
      <c r="BH3" s="180" t="s">
        <v>7</v>
      </c>
      <c r="BI3" s="180" t="s">
        <v>9</v>
      </c>
      <c r="BJ3" s="180" t="s">
        <v>10</v>
      </c>
      <c r="BK3" s="180" t="s">
        <v>11</v>
      </c>
      <c r="BL3" s="180" t="s">
        <v>12</v>
      </c>
      <c r="BM3" s="180" t="s">
        <v>13</v>
      </c>
      <c r="BN3" s="180" t="s">
        <v>14</v>
      </c>
      <c r="BO3" s="180" t="s">
        <v>15</v>
      </c>
      <c r="BP3" s="180" t="s">
        <v>16</v>
      </c>
      <c r="BQ3" s="180" t="s">
        <v>17</v>
      </c>
      <c r="BR3" s="180" t="s">
        <v>18</v>
      </c>
      <c r="BS3" s="180" t="s">
        <v>19</v>
      </c>
      <c r="BT3" s="180" t="s">
        <v>20</v>
      </c>
      <c r="BU3" s="180" t="s">
        <v>21</v>
      </c>
      <c r="BV3" s="180" t="s">
        <v>22</v>
      </c>
      <c r="BW3" s="180" t="s">
        <v>23</v>
      </c>
      <c r="BX3" s="180" t="s">
        <v>24</v>
      </c>
      <c r="BY3" s="180" t="s">
        <v>25</v>
      </c>
      <c r="BZ3" s="180" t="s">
        <v>26</v>
      </c>
      <c r="CA3" s="180" t="s">
        <v>27</v>
      </c>
      <c r="CB3" s="180" t="s">
        <v>28</v>
      </c>
      <c r="CC3" s="180" t="s">
        <v>29</v>
      </c>
      <c r="CD3" s="180" t="s">
        <v>30</v>
      </c>
      <c r="CE3" s="180" t="s">
        <v>31</v>
      </c>
      <c r="CF3" s="180" t="s">
        <v>32</v>
      </c>
      <c r="CG3" s="180" t="s">
        <v>33</v>
      </c>
      <c r="CH3" s="180" t="s">
        <v>34</v>
      </c>
      <c r="CI3" s="180" t="s">
        <v>35</v>
      </c>
      <c r="CJ3" s="180" t="s">
        <v>36</v>
      </c>
      <c r="CK3" s="180" t="s">
        <v>37</v>
      </c>
      <c r="CL3" s="180" t="s">
        <v>38</v>
      </c>
      <c r="CM3" s="180" t="s">
        <v>39</v>
      </c>
      <c r="CN3" s="180" t="s">
        <v>40</v>
      </c>
      <c r="CO3" s="180" t="s">
        <v>41</v>
      </c>
      <c r="CP3" s="181" t="s">
        <v>42</v>
      </c>
      <c r="CQ3" s="180" t="s">
        <v>126</v>
      </c>
      <c r="CR3" s="180" t="s">
        <v>127</v>
      </c>
      <c r="CS3" s="180" t="s">
        <v>128</v>
      </c>
      <c r="CT3" s="180" t="s">
        <v>129</v>
      </c>
      <c r="CU3" s="180" t="s">
        <v>130</v>
      </c>
      <c r="CV3" s="180" t="s">
        <v>131</v>
      </c>
      <c r="CW3" s="180" t="s">
        <v>132</v>
      </c>
      <c r="CX3" s="180" t="s">
        <v>133</v>
      </c>
      <c r="CY3" s="180" t="s">
        <v>134</v>
      </c>
      <c r="CZ3" s="180" t="s">
        <v>135</v>
      </c>
      <c r="DA3" s="180" t="s">
        <v>136</v>
      </c>
    </row>
    <row r="4" customFormat="false" ht="17" hidden="false" customHeight="false" outlineLevel="0" collapsed="false">
      <c r="A4" s="182" t="s">
        <v>69</v>
      </c>
      <c r="C4" s="86" t="n">
        <v>175</v>
      </c>
      <c r="D4" s="86" t="s">
        <v>49</v>
      </c>
      <c r="E4" s="86" t="s">
        <v>43</v>
      </c>
      <c r="F4" s="86" t="n">
        <v>1</v>
      </c>
      <c r="G4" s="86" t="s">
        <v>45</v>
      </c>
      <c r="H4" s="86" t="s">
        <v>50</v>
      </c>
      <c r="I4" s="86" t="s">
        <v>49</v>
      </c>
      <c r="J4" s="86" t="s">
        <v>43</v>
      </c>
      <c r="K4" s="86" t="s">
        <v>48</v>
      </c>
      <c r="L4" s="86" t="n">
        <v>0</v>
      </c>
      <c r="M4" s="86" t="n">
        <v>0</v>
      </c>
      <c r="N4" s="86" t="n">
        <v>0</v>
      </c>
      <c r="O4" s="86" t="n">
        <v>0</v>
      </c>
      <c r="P4" s="86" t="n">
        <v>0</v>
      </c>
      <c r="Q4" s="86" t="n">
        <v>0</v>
      </c>
      <c r="R4" s="86" t="n">
        <v>0</v>
      </c>
      <c r="S4" s="86" t="n">
        <v>0</v>
      </c>
      <c r="T4" s="86" t="n">
        <v>0</v>
      </c>
      <c r="U4" s="86" t="n">
        <v>0</v>
      </c>
      <c r="V4" s="86" t="n">
        <v>0</v>
      </c>
      <c r="W4" s="86" t="n">
        <v>0</v>
      </c>
      <c r="X4" s="86" t="n">
        <v>0</v>
      </c>
      <c r="Y4" s="86" t="n">
        <v>0</v>
      </c>
      <c r="Z4" s="86" t="n">
        <v>0</v>
      </c>
      <c r="AA4" s="86" t="n">
        <v>0</v>
      </c>
      <c r="AB4" s="86" t="n">
        <v>0</v>
      </c>
      <c r="AC4" s="86" t="n">
        <v>0</v>
      </c>
      <c r="AD4" s="86" t="n">
        <v>0</v>
      </c>
      <c r="AE4" s="86" t="n">
        <v>0</v>
      </c>
      <c r="AF4" s="86" t="n">
        <v>0</v>
      </c>
      <c r="AG4" s="86" t="n">
        <v>0</v>
      </c>
      <c r="AH4" s="86" t="n">
        <v>0</v>
      </c>
      <c r="AI4" s="86" t="n">
        <v>0</v>
      </c>
      <c r="AJ4" s="86" t="n">
        <v>0</v>
      </c>
      <c r="AK4" s="86" t="n">
        <v>0</v>
      </c>
      <c r="AL4" s="86" t="n">
        <v>0</v>
      </c>
      <c r="AM4" s="86" t="s">
        <v>69</v>
      </c>
      <c r="AN4" s="183" t="n">
        <f aca="false">IF(I4&gt;0,VLOOKUP(I4&amp;"-"&amp;J4&amp;"-"&amp;K4,LocCost,2,0),0)</f>
        <v>0.0897924493364881</v>
      </c>
      <c r="AO4" s="183" t="n">
        <f aca="false">IF(L4&gt;0,VLOOKUP(L4&amp;"-"&amp;M4&amp;"-"&amp;N4,LocCost,2,0),0)</f>
        <v>0</v>
      </c>
      <c r="AP4" s="183" t="n">
        <f aca="false">IF(O4&gt;0,VLOOKUP(O4&amp;"-"&amp;P4&amp;"-"&amp;Q4,LocCost,2,0),0)</f>
        <v>0</v>
      </c>
      <c r="AQ4" s="183" t="n">
        <f aca="false">IF(R4&gt;0,VLOOKUP(R4&amp;"-"&amp;S4&amp;"-"&amp;T4,LocCost,2,0),0)</f>
        <v>0</v>
      </c>
      <c r="AR4" s="183" t="n">
        <f aca="false">IF(U4&gt;0,VLOOKUP(U4&amp;"-"&amp;V4&amp;"-"&amp;W4,LocCost,2,0),0)</f>
        <v>0</v>
      </c>
      <c r="AS4" s="183" t="n">
        <f aca="false">IF(X4&gt;0,VLOOKUP(X4&amp;"-"&amp;Y4&amp;"-"&amp;Z4,LocCost,2,0),0)</f>
        <v>0</v>
      </c>
      <c r="AT4" s="183" t="n">
        <f aca="false">IF(AA4&gt;0,VLOOKUP(AA4&amp;"-"&amp;AB4&amp;"-"&amp;AC4,LocCost,2,0),0)</f>
        <v>0</v>
      </c>
      <c r="AU4" s="183" t="n">
        <f aca="false">IF(AD4&gt;0,VLOOKUP(AD4&amp;"-"&amp;AE4&amp;"-"&amp;AF4,LocCost,2,0),0)</f>
        <v>0</v>
      </c>
      <c r="AV4" s="183" t="n">
        <f aca="false">IF(AG4&gt;0,VLOOKUP(AG4&amp;"-"&amp;AH4&amp;"-"&amp;AI4,LocCost,2,0),0)</f>
        <v>0</v>
      </c>
      <c r="AW4" s="183" t="n">
        <f aca="false">IF(AJ4&gt;0,VLOOKUP(AJ4&amp;"-"&amp;AK4&amp;"-"&amp;AL4,LocCost,2,0),0)</f>
        <v>0</v>
      </c>
      <c r="AX4" s="184" t="n">
        <f aca="false">IF(C4&gt;0,SUM(AN4:AW4),"")</f>
        <v>0.0897924493364881</v>
      </c>
      <c r="BD4" s="182" t="s">
        <v>51</v>
      </c>
      <c r="BF4" s="90" t="n">
        <v>214</v>
      </c>
      <c r="BG4" s="90" t="s">
        <v>43</v>
      </c>
      <c r="BH4" s="90" t="s">
        <v>44</v>
      </c>
      <c r="BI4" s="90" t="n">
        <v>1</v>
      </c>
      <c r="BJ4" s="90" t="s">
        <v>45</v>
      </c>
      <c r="BK4" s="90" t="s">
        <v>46</v>
      </c>
      <c r="BL4" s="90" t="s">
        <v>43</v>
      </c>
      <c r="BM4" s="90" t="s">
        <v>47</v>
      </c>
      <c r="BN4" s="90" t="s">
        <v>48</v>
      </c>
      <c r="BO4" s="90" t="n">
        <v>0</v>
      </c>
      <c r="BP4" s="90" t="n">
        <v>0</v>
      </c>
      <c r="BQ4" s="90" t="n">
        <v>0</v>
      </c>
      <c r="BR4" s="90" t="n">
        <v>0</v>
      </c>
      <c r="BS4" s="90" t="n">
        <v>0</v>
      </c>
      <c r="BT4" s="90" t="n">
        <v>0</v>
      </c>
      <c r="BU4" s="90" t="n">
        <v>0</v>
      </c>
      <c r="BV4" s="90" t="n">
        <v>0</v>
      </c>
      <c r="BW4" s="90" t="n">
        <v>0</v>
      </c>
      <c r="BX4" s="90" t="n">
        <v>0</v>
      </c>
      <c r="BY4" s="90" t="n">
        <v>0</v>
      </c>
      <c r="BZ4" s="90" t="n">
        <v>0</v>
      </c>
      <c r="CA4" s="90" t="n">
        <v>0</v>
      </c>
      <c r="CB4" s="90" t="n">
        <v>0</v>
      </c>
      <c r="CC4" s="90" t="n">
        <v>0</v>
      </c>
      <c r="CD4" s="90" t="n">
        <v>0</v>
      </c>
      <c r="CE4" s="90" t="n">
        <v>0</v>
      </c>
      <c r="CF4" s="90" t="n">
        <v>0</v>
      </c>
      <c r="CG4" s="90" t="n">
        <v>0</v>
      </c>
      <c r="CH4" s="90" t="n">
        <v>0</v>
      </c>
      <c r="CI4" s="90" t="n">
        <v>0</v>
      </c>
      <c r="CJ4" s="90" t="n">
        <v>0</v>
      </c>
      <c r="CK4" s="90" t="n">
        <v>0</v>
      </c>
      <c r="CL4" s="90" t="n">
        <v>0</v>
      </c>
      <c r="CM4" s="90" t="n">
        <v>0</v>
      </c>
      <c r="CN4" s="90" t="n">
        <v>0</v>
      </c>
      <c r="CO4" s="90" t="n">
        <v>0</v>
      </c>
      <c r="CP4" s="90" t="s">
        <v>51</v>
      </c>
      <c r="CQ4" s="183" t="n">
        <f aca="false">IF(BL4&gt;0,VLOOKUP(BL4&amp;"-"&amp;BM4&amp;"-"&amp;BN4,LocCost,2,0),0)</f>
        <v>0.200995834209973</v>
      </c>
      <c r="CR4" s="183" t="n">
        <f aca="false">IF(BO4&gt;0,VLOOKUP(BO4&amp;"-"&amp;BP4&amp;"-"&amp;BQ4,LocCost,2,0),0)</f>
        <v>0</v>
      </c>
      <c r="CS4" s="183" t="n">
        <f aca="false">IF(BR4&gt;0,VLOOKUP(BR4&amp;"-"&amp;BS4&amp;"-"&amp;BT4,LocCost,2,0),0)</f>
        <v>0</v>
      </c>
      <c r="CT4" s="183" t="n">
        <f aca="false">IF(BU4&gt;0,VLOOKUP(BU4&amp;"-"&amp;BV4&amp;"-"&amp;BW4,LocCost,2,0),0)</f>
        <v>0</v>
      </c>
      <c r="CU4" s="183" t="n">
        <f aca="false">IF(BX4&gt;0,VLOOKUP(BX4&amp;"-"&amp;BY4&amp;"-"&amp;BZ4,LocCost,2,0),0)</f>
        <v>0</v>
      </c>
      <c r="CV4" s="183" t="n">
        <f aca="false">IF(CA4&gt;0,VLOOKUP(CA4&amp;"-"&amp;CB4&amp;"-"&amp;CC4,LocCost,2,0),0)</f>
        <v>0</v>
      </c>
      <c r="CW4" s="183" t="n">
        <f aca="false">IF(CD4&gt;0,VLOOKUP(CD4&amp;"-"&amp;CE4&amp;"-"&amp;CF4,LocCost,2,0),0)</f>
        <v>0</v>
      </c>
      <c r="CX4" s="183" t="n">
        <f aca="false">IF(CG4&gt;0,VLOOKUP(CG4&amp;"-"&amp;CH4&amp;"-"&amp;CI4,LocCost,2,0),0)</f>
        <v>0</v>
      </c>
      <c r="CY4" s="183" t="n">
        <f aca="false">IF(CJ4&gt;0,VLOOKUP(CJ4&amp;"-"&amp;CK4&amp;"-"&amp;CL4,LocCost,2,0),0)</f>
        <v>0</v>
      </c>
      <c r="CZ4" s="183" t="n">
        <f aca="false">IF(CM4&gt;0,VLOOKUP(CM4&amp;"-"&amp;CN4&amp;"-"&amp;CO4,LocCost,2,0),0)</f>
        <v>0</v>
      </c>
      <c r="DA4" s="184" t="n">
        <f aca="false">IF(BF4&gt;0,SUM(CQ4:CZ4),"")</f>
        <v>0.200995834209973</v>
      </c>
    </row>
    <row r="5" customFormat="false" ht="14.65" hidden="false" customHeight="false" outlineLevel="0" collapsed="false">
      <c r="C5" s="86" t="n">
        <v>176</v>
      </c>
      <c r="D5" s="86" t="s">
        <v>49</v>
      </c>
      <c r="E5" s="86" t="s">
        <v>43</v>
      </c>
      <c r="F5" s="86" t="n">
        <v>2</v>
      </c>
      <c r="G5" s="86" t="s">
        <v>45</v>
      </c>
      <c r="H5" s="86" t="s">
        <v>54</v>
      </c>
      <c r="I5" s="86" t="s">
        <v>49</v>
      </c>
      <c r="J5" s="86" t="s">
        <v>43</v>
      </c>
      <c r="K5" s="86" t="s">
        <v>55</v>
      </c>
      <c r="L5" s="86" t="n">
        <v>0</v>
      </c>
      <c r="M5" s="86" t="n">
        <v>0</v>
      </c>
      <c r="N5" s="86" t="n">
        <v>0</v>
      </c>
      <c r="O5" s="86" t="n">
        <v>0</v>
      </c>
      <c r="P5" s="86" t="n">
        <v>0</v>
      </c>
      <c r="Q5" s="86" t="n">
        <v>0</v>
      </c>
      <c r="R5" s="86" t="n">
        <v>0</v>
      </c>
      <c r="S5" s="86" t="n">
        <v>0</v>
      </c>
      <c r="T5" s="86" t="n">
        <v>0</v>
      </c>
      <c r="U5" s="86" t="n">
        <v>0</v>
      </c>
      <c r="V5" s="86" t="n">
        <v>0</v>
      </c>
      <c r="W5" s="86" t="n">
        <v>0</v>
      </c>
      <c r="X5" s="86" t="n">
        <v>0</v>
      </c>
      <c r="Y5" s="86" t="n">
        <v>0</v>
      </c>
      <c r="Z5" s="86" t="n">
        <v>0</v>
      </c>
      <c r="AA5" s="86" t="n">
        <v>0</v>
      </c>
      <c r="AB5" s="86" t="n">
        <v>0</v>
      </c>
      <c r="AC5" s="86" t="n">
        <v>0</v>
      </c>
      <c r="AD5" s="86" t="n">
        <v>0</v>
      </c>
      <c r="AE5" s="86" t="n">
        <v>0</v>
      </c>
      <c r="AF5" s="86" t="n">
        <v>0</v>
      </c>
      <c r="AG5" s="86" t="n">
        <v>0</v>
      </c>
      <c r="AH5" s="86" t="n">
        <v>0</v>
      </c>
      <c r="AI5" s="86" t="n">
        <v>0</v>
      </c>
      <c r="AJ5" s="86" t="n">
        <v>0</v>
      </c>
      <c r="AK5" s="86" t="n">
        <v>0</v>
      </c>
      <c r="AL5" s="86" t="n">
        <v>0</v>
      </c>
      <c r="AM5" s="86" t="s">
        <v>69</v>
      </c>
      <c r="AN5" s="183" t="n">
        <f aca="false">IF(I5&gt;0,VLOOKUP(I5&amp;"-"&amp;J5&amp;"-"&amp;K5,LocCost,2,0),0)</f>
        <v>0.324692449336488</v>
      </c>
      <c r="AO5" s="183" t="n">
        <f aca="false">IF(L5&gt;0,VLOOKUP(L5&amp;"-"&amp;M5&amp;"-"&amp;N5,LocCost,2,0),0)</f>
        <v>0</v>
      </c>
      <c r="AP5" s="183" t="n">
        <f aca="false">IF(O5&gt;0,VLOOKUP(O5&amp;"-"&amp;P5&amp;"-"&amp;Q5,LocCost,2,0),0)</f>
        <v>0</v>
      </c>
      <c r="AQ5" s="183" t="n">
        <f aca="false">IF(R5&gt;0,VLOOKUP(R5&amp;"-"&amp;S5&amp;"-"&amp;T5,LocCost,2,0),0)</f>
        <v>0</v>
      </c>
      <c r="AR5" s="183" t="n">
        <f aca="false">IF(U5&gt;0,VLOOKUP(U5&amp;"-"&amp;V5&amp;"-"&amp;W5,LocCost,2,0),0)</f>
        <v>0</v>
      </c>
      <c r="AS5" s="183" t="n">
        <f aca="false">IF(X5&gt;0,VLOOKUP(X5&amp;"-"&amp;Y5&amp;"-"&amp;Z5,LocCost,2,0),0)</f>
        <v>0</v>
      </c>
      <c r="AT5" s="183" t="n">
        <f aca="false">IF(AA5&gt;0,VLOOKUP(AA5&amp;"-"&amp;AB5&amp;"-"&amp;AC5,LocCost,2,0),0)</f>
        <v>0</v>
      </c>
      <c r="AU5" s="183" t="n">
        <f aca="false">IF(AD5&gt;0,VLOOKUP(AD5&amp;"-"&amp;AE5&amp;"-"&amp;AF5,LocCost,2,0),0)</f>
        <v>0</v>
      </c>
      <c r="AV5" s="183" t="n">
        <f aca="false">IF(AG5&gt;0,VLOOKUP(AG5&amp;"-"&amp;AH5&amp;"-"&amp;AI5,LocCost,2,0),0)</f>
        <v>0</v>
      </c>
      <c r="AW5" s="183" t="n">
        <f aca="false">IF(AJ5&gt;0,VLOOKUP(AJ5&amp;"-"&amp;AK5&amp;"-"&amp;AL5,LocCost,2,0),0)</f>
        <v>0</v>
      </c>
      <c r="AX5" s="184" t="n">
        <f aca="false">IF(C5&gt;0,SUM(AN5:AW5),"")</f>
        <v>0.324692449336488</v>
      </c>
      <c r="BF5" s="90" t="n">
        <v>215</v>
      </c>
      <c r="BG5" s="90" t="s">
        <v>43</v>
      </c>
      <c r="BH5" s="90" t="s">
        <v>52</v>
      </c>
      <c r="BI5" s="90" t="n">
        <v>1</v>
      </c>
      <c r="BJ5" s="90" t="s">
        <v>45</v>
      </c>
      <c r="BK5" s="90" t="s">
        <v>53</v>
      </c>
      <c r="BL5" s="90" t="s">
        <v>43</v>
      </c>
      <c r="BM5" s="90" t="s">
        <v>47</v>
      </c>
      <c r="BN5" s="90" t="s">
        <v>48</v>
      </c>
      <c r="BO5" s="90" t="s">
        <v>44</v>
      </c>
      <c r="BP5" s="90" t="s">
        <v>52</v>
      </c>
      <c r="BQ5" s="90" t="s">
        <v>48</v>
      </c>
      <c r="BR5" s="90" t="n">
        <v>0</v>
      </c>
      <c r="BS5" s="90" t="n">
        <v>0</v>
      </c>
      <c r="BT5" s="90" t="n">
        <v>0</v>
      </c>
      <c r="BU5" s="90" t="n">
        <v>0</v>
      </c>
      <c r="BV5" s="90" t="n">
        <v>0</v>
      </c>
      <c r="BW5" s="90" t="n">
        <v>0</v>
      </c>
      <c r="BX5" s="90" t="n">
        <v>0</v>
      </c>
      <c r="BY5" s="90" t="n">
        <v>0</v>
      </c>
      <c r="BZ5" s="90" t="n">
        <v>0</v>
      </c>
      <c r="CA5" s="90" t="n">
        <v>0</v>
      </c>
      <c r="CB5" s="90" t="n">
        <v>0</v>
      </c>
      <c r="CC5" s="90" t="n">
        <v>0</v>
      </c>
      <c r="CD5" s="90" t="n">
        <v>0</v>
      </c>
      <c r="CE5" s="90" t="n">
        <v>0</v>
      </c>
      <c r="CF5" s="90" t="n">
        <v>0</v>
      </c>
      <c r="CG5" s="90" t="n">
        <v>0</v>
      </c>
      <c r="CH5" s="90" t="n">
        <v>0</v>
      </c>
      <c r="CI5" s="90" t="n">
        <v>0</v>
      </c>
      <c r="CJ5" s="90" t="n">
        <v>0</v>
      </c>
      <c r="CK5" s="90" t="n">
        <v>0</v>
      </c>
      <c r="CL5" s="90" t="n">
        <v>0</v>
      </c>
      <c r="CM5" s="90" t="n">
        <v>0</v>
      </c>
      <c r="CN5" s="90" t="n">
        <v>0</v>
      </c>
      <c r="CO5" s="90" t="n">
        <v>0</v>
      </c>
      <c r="CP5" s="90" t="s">
        <v>51</v>
      </c>
      <c r="CQ5" s="183" t="n">
        <f aca="false">IF(BL5&gt;0,VLOOKUP(BL5&amp;"-"&amp;BM5&amp;"-"&amp;BN5,LocCost,2,0),0)</f>
        <v>0.200995834209973</v>
      </c>
      <c r="CR5" s="183" t="n">
        <f aca="false">IF(BO5&gt;0,VLOOKUP(BO5&amp;"-"&amp;BP5&amp;"-"&amp;BQ5,LocCost,2,0),0)</f>
        <v>0.0826303724928366</v>
      </c>
      <c r="CS5" s="183" t="n">
        <f aca="false">IF(BR5&gt;0,VLOOKUP(BR5&amp;"-"&amp;BS5&amp;"-"&amp;BT5,LocCost,2,0),0)</f>
        <v>0</v>
      </c>
      <c r="CT5" s="183" t="n">
        <f aca="false">IF(BU5&gt;0,VLOOKUP(BU5&amp;"-"&amp;BV5&amp;"-"&amp;BW5,LocCost,2,0),0)</f>
        <v>0</v>
      </c>
      <c r="CU5" s="183" t="n">
        <f aca="false">IF(BX5&gt;0,VLOOKUP(BX5&amp;"-"&amp;BY5&amp;"-"&amp;BZ5,LocCost,2,0),0)</f>
        <v>0</v>
      </c>
      <c r="CV5" s="183" t="n">
        <f aca="false">IF(CA5&gt;0,VLOOKUP(CA5&amp;"-"&amp;CB5&amp;"-"&amp;CC5,LocCost,2,0),0)</f>
        <v>0</v>
      </c>
      <c r="CW5" s="183" t="n">
        <f aca="false">IF(CD5&gt;0,VLOOKUP(CD5&amp;"-"&amp;CE5&amp;"-"&amp;CF5,LocCost,2,0),0)</f>
        <v>0</v>
      </c>
      <c r="CX5" s="183" t="n">
        <f aca="false">IF(CG5&gt;0,VLOOKUP(CG5&amp;"-"&amp;CH5&amp;"-"&amp;CI5,LocCost,2,0),0)</f>
        <v>0</v>
      </c>
      <c r="CY5" s="183" t="n">
        <f aca="false">IF(CJ5&gt;0,VLOOKUP(CJ5&amp;"-"&amp;CK5&amp;"-"&amp;CL5,LocCost,2,0),0)</f>
        <v>0</v>
      </c>
      <c r="CZ5" s="183" t="n">
        <f aca="false">IF(CM5&gt;0,VLOOKUP(CM5&amp;"-"&amp;CN5&amp;"-"&amp;CO5,LocCost,2,0),0)</f>
        <v>0</v>
      </c>
      <c r="DA5" s="184" t="n">
        <f aca="false">IF(BF5&gt;0,SUM(CQ5:CZ5),"")</f>
        <v>0.283626206702809</v>
      </c>
    </row>
    <row r="6" customFormat="false" ht="14.65" hidden="false" customHeight="false" outlineLevel="0" collapsed="false">
      <c r="C6" s="86" t="n">
        <v>202</v>
      </c>
      <c r="D6" s="86" t="s">
        <v>60</v>
      </c>
      <c r="E6" s="86" t="s">
        <v>43</v>
      </c>
      <c r="F6" s="86" t="n">
        <v>1</v>
      </c>
      <c r="G6" s="86" t="s">
        <v>45</v>
      </c>
      <c r="H6" s="86" t="s">
        <v>61</v>
      </c>
      <c r="I6" s="86" t="s">
        <v>60</v>
      </c>
      <c r="J6" s="86" t="s">
        <v>43</v>
      </c>
      <c r="K6" s="86" t="s">
        <v>48</v>
      </c>
      <c r="L6" s="86" t="n">
        <v>0</v>
      </c>
      <c r="M6" s="86" t="n">
        <v>0</v>
      </c>
      <c r="N6" s="86" t="n">
        <v>0</v>
      </c>
      <c r="O6" s="86" t="n">
        <v>0</v>
      </c>
      <c r="P6" s="86" t="n">
        <v>0</v>
      </c>
      <c r="Q6" s="86" t="n">
        <v>0</v>
      </c>
      <c r="R6" s="86" t="n">
        <v>0</v>
      </c>
      <c r="S6" s="86" t="n">
        <v>0</v>
      </c>
      <c r="T6" s="86" t="n">
        <v>0</v>
      </c>
      <c r="U6" s="86" t="n">
        <v>0</v>
      </c>
      <c r="V6" s="86" t="n">
        <v>0</v>
      </c>
      <c r="W6" s="86" t="n">
        <v>0</v>
      </c>
      <c r="X6" s="86" t="n">
        <v>0</v>
      </c>
      <c r="Y6" s="86" t="n">
        <v>0</v>
      </c>
      <c r="Z6" s="86" t="n">
        <v>0</v>
      </c>
      <c r="AA6" s="86" t="n">
        <v>0</v>
      </c>
      <c r="AB6" s="86" t="n">
        <v>0</v>
      </c>
      <c r="AC6" s="86" t="n">
        <v>0</v>
      </c>
      <c r="AD6" s="86" t="n">
        <v>0</v>
      </c>
      <c r="AE6" s="86" t="n">
        <v>0</v>
      </c>
      <c r="AF6" s="86" t="n">
        <v>0</v>
      </c>
      <c r="AG6" s="86" t="n">
        <v>0</v>
      </c>
      <c r="AH6" s="86" t="n">
        <v>0</v>
      </c>
      <c r="AI6" s="86" t="n">
        <v>0</v>
      </c>
      <c r="AJ6" s="86" t="n">
        <v>0</v>
      </c>
      <c r="AK6" s="86" t="n">
        <v>0</v>
      </c>
      <c r="AL6" s="86" t="n">
        <v>0</v>
      </c>
      <c r="AM6" s="86" t="s">
        <v>69</v>
      </c>
      <c r="AN6" s="183" t="n">
        <f aca="false">IF(I6&gt;0,VLOOKUP(I6&amp;"-"&amp;J6&amp;"-"&amp;K6,LocCost,2,0),0)</f>
        <v>0.0667015409735689</v>
      </c>
      <c r="AO6" s="183" t="n">
        <f aca="false">IF(L6&gt;0,VLOOKUP(L6&amp;"-"&amp;M6&amp;"-"&amp;N6,LocCost,2,0),0)</f>
        <v>0</v>
      </c>
      <c r="AP6" s="183" t="n">
        <f aca="false">IF(O6&gt;0,VLOOKUP(O6&amp;"-"&amp;P6&amp;"-"&amp;Q6,LocCost,2,0),0)</f>
        <v>0</v>
      </c>
      <c r="AQ6" s="183" t="n">
        <f aca="false">IF(R6&gt;0,VLOOKUP(R6&amp;"-"&amp;S6&amp;"-"&amp;T6,LocCost,2,0),0)</f>
        <v>0</v>
      </c>
      <c r="AR6" s="183" t="n">
        <f aca="false">IF(U6&gt;0,VLOOKUP(U6&amp;"-"&amp;V6&amp;"-"&amp;W6,LocCost,2,0),0)</f>
        <v>0</v>
      </c>
      <c r="AS6" s="183" t="n">
        <f aca="false">IF(X6&gt;0,VLOOKUP(X6&amp;"-"&amp;Y6&amp;"-"&amp;Z6,LocCost,2,0),0)</f>
        <v>0</v>
      </c>
      <c r="AT6" s="183" t="n">
        <f aca="false">IF(AA6&gt;0,VLOOKUP(AA6&amp;"-"&amp;AB6&amp;"-"&amp;AC6,LocCost,2,0),0)</f>
        <v>0</v>
      </c>
      <c r="AU6" s="183" t="n">
        <f aca="false">IF(AD6&gt;0,VLOOKUP(AD6&amp;"-"&amp;AE6&amp;"-"&amp;AF6,LocCost,2,0),0)</f>
        <v>0</v>
      </c>
      <c r="AV6" s="183" t="n">
        <f aca="false">IF(AG6&gt;0,VLOOKUP(AG6&amp;"-"&amp;AH6&amp;"-"&amp;AI6,LocCost,2,0),0)</f>
        <v>0</v>
      </c>
      <c r="AW6" s="183" t="n">
        <f aca="false">IF(AJ6&gt;0,VLOOKUP(AJ6&amp;"-"&amp;AK6&amp;"-"&amp;AL6,LocCost,2,0),0)</f>
        <v>0</v>
      </c>
      <c r="AX6" s="184" t="n">
        <f aca="false">IF(C6&gt;0,SUM(AN6:AW6),"")</f>
        <v>0.0667015409735689</v>
      </c>
      <c r="BF6" s="90" t="n">
        <v>216</v>
      </c>
      <c r="BG6" s="90" t="s">
        <v>43</v>
      </c>
      <c r="BH6" s="90" t="s">
        <v>57</v>
      </c>
      <c r="BI6" s="90" t="n">
        <v>1</v>
      </c>
      <c r="BJ6" s="90" t="s">
        <v>45</v>
      </c>
      <c r="BK6" s="90" t="s">
        <v>58</v>
      </c>
      <c r="BL6" s="90" t="s">
        <v>43</v>
      </c>
      <c r="BM6" s="90" t="s">
        <v>47</v>
      </c>
      <c r="BN6" s="90" t="s">
        <v>48</v>
      </c>
      <c r="BO6" s="90" t="s">
        <v>59</v>
      </c>
      <c r="BP6" s="90" t="s">
        <v>57</v>
      </c>
      <c r="BQ6" s="90" t="s">
        <v>48</v>
      </c>
      <c r="BR6" s="90" t="n">
        <v>0</v>
      </c>
      <c r="BS6" s="90" t="n">
        <v>0</v>
      </c>
      <c r="BT6" s="90" t="n">
        <v>0</v>
      </c>
      <c r="BU6" s="90" t="n">
        <v>0</v>
      </c>
      <c r="BV6" s="90" t="n">
        <v>0</v>
      </c>
      <c r="BW6" s="90" t="n">
        <v>0</v>
      </c>
      <c r="BX6" s="90" t="n">
        <v>0</v>
      </c>
      <c r="BY6" s="90" t="n">
        <v>0</v>
      </c>
      <c r="BZ6" s="90" t="n">
        <v>0</v>
      </c>
      <c r="CA6" s="90" t="n">
        <v>0</v>
      </c>
      <c r="CB6" s="90" t="n">
        <v>0</v>
      </c>
      <c r="CC6" s="90" t="n">
        <v>0</v>
      </c>
      <c r="CD6" s="90" t="n">
        <v>0</v>
      </c>
      <c r="CE6" s="90" t="n">
        <v>0</v>
      </c>
      <c r="CF6" s="90" t="n">
        <v>0</v>
      </c>
      <c r="CG6" s="90" t="n">
        <v>0</v>
      </c>
      <c r="CH6" s="90" t="n">
        <v>0</v>
      </c>
      <c r="CI6" s="90" t="n">
        <v>0</v>
      </c>
      <c r="CJ6" s="90" t="n">
        <v>0</v>
      </c>
      <c r="CK6" s="90" t="n">
        <v>0</v>
      </c>
      <c r="CL6" s="90" t="n">
        <v>0</v>
      </c>
      <c r="CM6" s="90" t="n">
        <v>0</v>
      </c>
      <c r="CN6" s="90" t="n">
        <v>0</v>
      </c>
      <c r="CO6" s="90" t="n">
        <v>0</v>
      </c>
      <c r="CP6" s="90" t="s">
        <v>51</v>
      </c>
      <c r="CQ6" s="183" t="n">
        <f aca="false">IF(BL6&gt;0,VLOOKUP(BL6&amp;"-"&amp;BM6&amp;"-"&amp;BN6,LocCost,2,0),0)</f>
        <v>0.200995834209973</v>
      </c>
      <c r="CR6" s="183" t="n">
        <f aca="false">IF(BO6&gt;0,VLOOKUP(BO6&amp;"-"&amp;BP6&amp;"-"&amp;BQ6,LocCost,2,0),0)</f>
        <v>0.0647000265941124</v>
      </c>
      <c r="CS6" s="183" t="n">
        <f aca="false">IF(BR6&gt;0,VLOOKUP(BR6&amp;"-"&amp;BS6&amp;"-"&amp;BT6,LocCost,2,0),0)</f>
        <v>0</v>
      </c>
      <c r="CT6" s="183" t="n">
        <f aca="false">IF(BU6&gt;0,VLOOKUP(BU6&amp;"-"&amp;BV6&amp;"-"&amp;BW6,LocCost,2,0),0)</f>
        <v>0</v>
      </c>
      <c r="CU6" s="183" t="n">
        <f aca="false">IF(BX6&gt;0,VLOOKUP(BX6&amp;"-"&amp;BY6&amp;"-"&amp;BZ6,LocCost,2,0),0)</f>
        <v>0</v>
      </c>
      <c r="CV6" s="183" t="n">
        <f aca="false">IF(CA6&gt;0,VLOOKUP(CA6&amp;"-"&amp;CB6&amp;"-"&amp;CC6,LocCost,2,0),0)</f>
        <v>0</v>
      </c>
      <c r="CW6" s="183" t="n">
        <f aca="false">IF(CD6&gt;0,VLOOKUP(CD6&amp;"-"&amp;CE6&amp;"-"&amp;CF6,LocCost,2,0),0)</f>
        <v>0</v>
      </c>
      <c r="CX6" s="183" t="n">
        <f aca="false">IF(CG6&gt;0,VLOOKUP(CG6&amp;"-"&amp;CH6&amp;"-"&amp;CI6,LocCost,2,0),0)</f>
        <v>0</v>
      </c>
      <c r="CY6" s="183" t="n">
        <f aca="false">IF(CJ6&gt;0,VLOOKUP(CJ6&amp;"-"&amp;CK6&amp;"-"&amp;CL6,LocCost,2,0),0)</f>
        <v>0</v>
      </c>
      <c r="CZ6" s="183" t="n">
        <f aca="false">IF(CM6&gt;0,VLOOKUP(CM6&amp;"-"&amp;CN6&amp;"-"&amp;CO6,LocCost,2,0),0)</f>
        <v>0</v>
      </c>
      <c r="DA6" s="184" t="n">
        <f aca="false">IF(BF6&gt;0,SUM(CQ6:CZ6),"")</f>
        <v>0.265695860804085</v>
      </c>
    </row>
    <row r="7" customFormat="false" ht="14.65" hidden="false" customHeight="false" outlineLevel="0" collapsed="false">
      <c r="C7" s="86" t="n">
        <v>203</v>
      </c>
      <c r="D7" s="86" t="s">
        <v>60</v>
      </c>
      <c r="E7" s="86" t="s">
        <v>43</v>
      </c>
      <c r="F7" s="86" t="n">
        <v>2</v>
      </c>
      <c r="G7" s="86" t="s">
        <v>45</v>
      </c>
      <c r="H7" s="86" t="s">
        <v>64</v>
      </c>
      <c r="I7" s="86" t="s">
        <v>60</v>
      </c>
      <c r="J7" s="86" t="s">
        <v>43</v>
      </c>
      <c r="K7" s="86" t="s">
        <v>55</v>
      </c>
      <c r="L7" s="86" t="n">
        <v>0</v>
      </c>
      <c r="M7" s="86" t="n">
        <v>0</v>
      </c>
      <c r="N7" s="86" t="n">
        <v>0</v>
      </c>
      <c r="O7" s="86" t="n">
        <v>0</v>
      </c>
      <c r="P7" s="86" t="n">
        <v>0</v>
      </c>
      <c r="Q7" s="86" t="n">
        <v>0</v>
      </c>
      <c r="R7" s="86" t="n">
        <v>0</v>
      </c>
      <c r="S7" s="86" t="n">
        <v>0</v>
      </c>
      <c r="T7" s="86" t="n">
        <v>0</v>
      </c>
      <c r="U7" s="86" t="n">
        <v>0</v>
      </c>
      <c r="V7" s="86" t="n">
        <v>0</v>
      </c>
      <c r="W7" s="86" t="n">
        <v>0</v>
      </c>
      <c r="X7" s="86" t="n">
        <v>0</v>
      </c>
      <c r="Y7" s="86" t="n">
        <v>0</v>
      </c>
      <c r="Z7" s="86" t="n">
        <v>0</v>
      </c>
      <c r="AA7" s="86" t="n">
        <v>0</v>
      </c>
      <c r="AB7" s="86" t="n">
        <v>0</v>
      </c>
      <c r="AC7" s="86" t="n">
        <v>0</v>
      </c>
      <c r="AD7" s="86" t="n">
        <v>0</v>
      </c>
      <c r="AE7" s="86" t="n">
        <v>0</v>
      </c>
      <c r="AF7" s="86" t="n">
        <v>0</v>
      </c>
      <c r="AG7" s="86" t="n">
        <v>0</v>
      </c>
      <c r="AH7" s="86" t="n">
        <v>0</v>
      </c>
      <c r="AI7" s="86" t="n">
        <v>0</v>
      </c>
      <c r="AJ7" s="86" t="n">
        <v>0</v>
      </c>
      <c r="AK7" s="86" t="n">
        <v>0</v>
      </c>
      <c r="AL7" s="86" t="n">
        <v>0</v>
      </c>
      <c r="AM7" s="86" t="s">
        <v>69</v>
      </c>
      <c r="AN7" s="183" t="n">
        <f aca="false">IF(I7&gt;0,VLOOKUP(I7&amp;"-"&amp;J7&amp;"-"&amp;K7,LocCost,2,0),0)</f>
        <v>0.157901540973569</v>
      </c>
      <c r="AO7" s="183" t="n">
        <f aca="false">IF(L7&gt;0,VLOOKUP(L7&amp;"-"&amp;M7&amp;"-"&amp;N7,LocCost,2,0),0)</f>
        <v>0</v>
      </c>
      <c r="AP7" s="183" t="n">
        <f aca="false">IF(O7&gt;0,VLOOKUP(O7&amp;"-"&amp;P7&amp;"-"&amp;Q7,LocCost,2,0),0)</f>
        <v>0</v>
      </c>
      <c r="AQ7" s="183" t="n">
        <f aca="false">IF(R7&gt;0,VLOOKUP(R7&amp;"-"&amp;S7&amp;"-"&amp;T7,LocCost,2,0),0)</f>
        <v>0</v>
      </c>
      <c r="AR7" s="183" t="n">
        <f aca="false">IF(U7&gt;0,VLOOKUP(U7&amp;"-"&amp;V7&amp;"-"&amp;W7,LocCost,2,0),0)</f>
        <v>0</v>
      </c>
      <c r="AS7" s="183" t="n">
        <f aca="false">IF(X7&gt;0,VLOOKUP(X7&amp;"-"&amp;Y7&amp;"-"&amp;Z7,LocCost,2,0),0)</f>
        <v>0</v>
      </c>
      <c r="AT7" s="183" t="n">
        <f aca="false">IF(AA7&gt;0,VLOOKUP(AA7&amp;"-"&amp;AB7&amp;"-"&amp;AC7,LocCost,2,0),0)</f>
        <v>0</v>
      </c>
      <c r="AU7" s="183" t="n">
        <f aca="false">IF(AD7&gt;0,VLOOKUP(AD7&amp;"-"&amp;AE7&amp;"-"&amp;AF7,LocCost,2,0),0)</f>
        <v>0</v>
      </c>
      <c r="AV7" s="183" t="n">
        <f aca="false">IF(AG7&gt;0,VLOOKUP(AG7&amp;"-"&amp;AH7&amp;"-"&amp;AI7,LocCost,2,0),0)</f>
        <v>0</v>
      </c>
      <c r="AW7" s="183" t="n">
        <f aca="false">IF(AJ7&gt;0,VLOOKUP(AJ7&amp;"-"&amp;AK7&amp;"-"&amp;AL7,LocCost,2,0),0)</f>
        <v>0</v>
      </c>
      <c r="AX7" s="184" t="n">
        <f aca="false">IF(C7&gt;0,SUM(AN7:AW7),"")</f>
        <v>0.157901540973569</v>
      </c>
      <c r="BF7" s="90" t="n">
        <v>217</v>
      </c>
      <c r="BG7" s="90" t="s">
        <v>43</v>
      </c>
      <c r="BH7" s="90" t="s">
        <v>59</v>
      </c>
      <c r="BI7" s="90" t="n">
        <v>1</v>
      </c>
      <c r="BJ7" s="90" t="s">
        <v>45</v>
      </c>
      <c r="BK7" s="90" t="s">
        <v>63</v>
      </c>
      <c r="BL7" s="90" t="s">
        <v>43</v>
      </c>
      <c r="BM7" s="90" t="s">
        <v>47</v>
      </c>
      <c r="BN7" s="90" t="s">
        <v>48</v>
      </c>
      <c r="BO7" s="90" t="n">
        <v>0</v>
      </c>
      <c r="BP7" s="90" t="n">
        <v>0</v>
      </c>
      <c r="BQ7" s="90" t="n">
        <v>0</v>
      </c>
      <c r="BR7" s="90" t="n">
        <v>0</v>
      </c>
      <c r="BS7" s="90" t="n">
        <v>0</v>
      </c>
      <c r="BT7" s="90" t="n">
        <v>0</v>
      </c>
      <c r="BU7" s="90" t="n">
        <v>0</v>
      </c>
      <c r="BV7" s="90" t="n">
        <v>0</v>
      </c>
      <c r="BW7" s="90" t="n">
        <v>0</v>
      </c>
      <c r="BX7" s="90" t="n">
        <v>0</v>
      </c>
      <c r="BY7" s="90" t="n">
        <v>0</v>
      </c>
      <c r="BZ7" s="90" t="n">
        <v>0</v>
      </c>
      <c r="CA7" s="90" t="n">
        <v>0</v>
      </c>
      <c r="CB7" s="90" t="n">
        <v>0</v>
      </c>
      <c r="CC7" s="90" t="n">
        <v>0</v>
      </c>
      <c r="CD7" s="90" t="n">
        <v>0</v>
      </c>
      <c r="CE7" s="90" t="n">
        <v>0</v>
      </c>
      <c r="CF7" s="90" t="n">
        <v>0</v>
      </c>
      <c r="CG7" s="90" t="n">
        <v>0</v>
      </c>
      <c r="CH7" s="90" t="n">
        <v>0</v>
      </c>
      <c r="CI7" s="90" t="n">
        <v>0</v>
      </c>
      <c r="CJ7" s="90" t="n">
        <v>0</v>
      </c>
      <c r="CK7" s="90" t="n">
        <v>0</v>
      </c>
      <c r="CL7" s="90" t="n">
        <v>0</v>
      </c>
      <c r="CM7" s="90" t="n">
        <v>0</v>
      </c>
      <c r="CN7" s="90" t="n">
        <v>0</v>
      </c>
      <c r="CO7" s="90" t="n">
        <v>0</v>
      </c>
      <c r="CP7" s="90" t="s">
        <v>51</v>
      </c>
      <c r="CQ7" s="183" t="n">
        <f aca="false">IF(BL7&gt;0,VLOOKUP(BL7&amp;"-"&amp;BM7&amp;"-"&amp;BN7,LocCost,2,0),0)</f>
        <v>0.200995834209973</v>
      </c>
      <c r="CR7" s="183" t="n">
        <f aca="false">IF(BO7&gt;0,VLOOKUP(BO7&amp;"-"&amp;BP7&amp;"-"&amp;BQ7,LocCost,2,0),0)</f>
        <v>0</v>
      </c>
      <c r="CS7" s="183" t="n">
        <f aca="false">IF(BR7&gt;0,VLOOKUP(BR7&amp;"-"&amp;BS7&amp;"-"&amp;BT7,LocCost,2,0),0)</f>
        <v>0</v>
      </c>
      <c r="CT7" s="183" t="n">
        <f aca="false">IF(BU7&gt;0,VLOOKUP(BU7&amp;"-"&amp;BV7&amp;"-"&amp;BW7,LocCost,2,0),0)</f>
        <v>0</v>
      </c>
      <c r="CU7" s="183" t="n">
        <f aca="false">IF(BX7&gt;0,VLOOKUP(BX7&amp;"-"&amp;BY7&amp;"-"&amp;BZ7,LocCost,2,0),0)</f>
        <v>0</v>
      </c>
      <c r="CV7" s="183" t="n">
        <f aca="false">IF(CA7&gt;0,VLOOKUP(CA7&amp;"-"&amp;CB7&amp;"-"&amp;CC7,LocCost,2,0),0)</f>
        <v>0</v>
      </c>
      <c r="CW7" s="183" t="n">
        <f aca="false">IF(CD7&gt;0,VLOOKUP(CD7&amp;"-"&amp;CE7&amp;"-"&amp;CF7,LocCost,2,0),0)</f>
        <v>0</v>
      </c>
      <c r="CX7" s="183" t="n">
        <f aca="false">IF(CG7&gt;0,VLOOKUP(CG7&amp;"-"&amp;CH7&amp;"-"&amp;CI7,LocCost,2,0),0)</f>
        <v>0</v>
      </c>
      <c r="CY7" s="183" t="n">
        <f aca="false">IF(CJ7&gt;0,VLOOKUP(CJ7&amp;"-"&amp;CK7&amp;"-"&amp;CL7,LocCost,2,0),0)</f>
        <v>0</v>
      </c>
      <c r="CZ7" s="183" t="n">
        <f aca="false">IF(CM7&gt;0,VLOOKUP(CM7&amp;"-"&amp;CN7&amp;"-"&amp;CO7,LocCost,2,0),0)</f>
        <v>0</v>
      </c>
      <c r="DA7" s="184" t="n">
        <f aca="false">IF(BF7&gt;0,SUM(CQ7:CZ7),"")</f>
        <v>0.200995834209973</v>
      </c>
    </row>
    <row r="8" customFormat="false" ht="14.65" hidden="false" customHeight="false" outlineLevel="0" collapsed="false">
      <c r="C8" s="86" t="n">
        <v>220</v>
      </c>
      <c r="D8" s="86" t="s">
        <v>43</v>
      </c>
      <c r="E8" s="86" t="s">
        <v>43</v>
      </c>
      <c r="F8" s="86" t="n">
        <v>1</v>
      </c>
      <c r="G8" s="86" t="s">
        <v>45</v>
      </c>
      <c r="H8" s="86" t="s">
        <v>73</v>
      </c>
      <c r="I8" s="86" t="s">
        <v>43</v>
      </c>
      <c r="J8" s="86" t="s">
        <v>43</v>
      </c>
      <c r="K8" s="86" t="s">
        <v>48</v>
      </c>
      <c r="L8" s="86" t="n">
        <v>0</v>
      </c>
      <c r="M8" s="86" t="n">
        <v>0</v>
      </c>
      <c r="N8" s="86" t="n">
        <v>0</v>
      </c>
      <c r="O8" s="86" t="n">
        <v>0</v>
      </c>
      <c r="P8" s="86" t="n">
        <v>0</v>
      </c>
      <c r="Q8" s="86" t="n">
        <v>0</v>
      </c>
      <c r="R8" s="86" t="n">
        <v>0</v>
      </c>
      <c r="S8" s="86" t="n">
        <v>0</v>
      </c>
      <c r="T8" s="86" t="n">
        <v>0</v>
      </c>
      <c r="U8" s="86" t="n">
        <v>0</v>
      </c>
      <c r="V8" s="86" t="n">
        <v>0</v>
      </c>
      <c r="W8" s="86" t="n">
        <v>0</v>
      </c>
      <c r="X8" s="86" t="n">
        <v>0</v>
      </c>
      <c r="Y8" s="86" t="n">
        <v>0</v>
      </c>
      <c r="Z8" s="86" t="n">
        <v>0</v>
      </c>
      <c r="AA8" s="86" t="n">
        <v>0</v>
      </c>
      <c r="AB8" s="86" t="n">
        <v>0</v>
      </c>
      <c r="AC8" s="86" t="n">
        <v>0</v>
      </c>
      <c r="AD8" s="86" t="n">
        <v>0</v>
      </c>
      <c r="AE8" s="86" t="n">
        <v>0</v>
      </c>
      <c r="AF8" s="86" t="n">
        <v>0</v>
      </c>
      <c r="AG8" s="86" t="n">
        <v>0</v>
      </c>
      <c r="AH8" s="86" t="n">
        <v>0</v>
      </c>
      <c r="AI8" s="86" t="n">
        <v>0</v>
      </c>
      <c r="AJ8" s="86" t="n">
        <v>0</v>
      </c>
      <c r="AK8" s="86" t="n">
        <v>0</v>
      </c>
      <c r="AL8" s="86" t="n">
        <v>0</v>
      </c>
      <c r="AM8" s="86" t="s">
        <v>69</v>
      </c>
      <c r="AN8" s="183" t="n">
        <f aca="false">IF(I8&gt;0,VLOOKUP(I8&amp;"-"&amp;J8&amp;"-"&amp;K8,LocCost,2,0),0)</f>
        <v>0.056502989931862</v>
      </c>
      <c r="AO8" s="183" t="n">
        <f aca="false">IF(L8&gt;0,VLOOKUP(L8&amp;"-"&amp;M8&amp;"-"&amp;N8,LocCost,2,0),0)</f>
        <v>0</v>
      </c>
      <c r="AP8" s="183" t="n">
        <f aca="false">IF(O8&gt;0,VLOOKUP(O8&amp;"-"&amp;P8&amp;"-"&amp;Q8,LocCost,2,0),0)</f>
        <v>0</v>
      </c>
      <c r="AQ8" s="183" t="n">
        <f aca="false">IF(R8&gt;0,VLOOKUP(R8&amp;"-"&amp;S8&amp;"-"&amp;T8,LocCost,2,0),0)</f>
        <v>0</v>
      </c>
      <c r="AR8" s="183" t="n">
        <f aca="false">IF(U8&gt;0,VLOOKUP(U8&amp;"-"&amp;V8&amp;"-"&amp;W8,LocCost,2,0),0)</f>
        <v>0</v>
      </c>
      <c r="AS8" s="183" t="n">
        <f aca="false">IF(X8&gt;0,VLOOKUP(X8&amp;"-"&amp;Y8&amp;"-"&amp;Z8,LocCost,2,0),0)</f>
        <v>0</v>
      </c>
      <c r="AT8" s="183" t="n">
        <f aca="false">IF(AA8&gt;0,VLOOKUP(AA8&amp;"-"&amp;AB8&amp;"-"&amp;AC8,LocCost,2,0),0)</f>
        <v>0</v>
      </c>
      <c r="AU8" s="183" t="n">
        <f aca="false">IF(AD8&gt;0,VLOOKUP(AD8&amp;"-"&amp;AE8&amp;"-"&amp;AF8,LocCost,2,0),0)</f>
        <v>0</v>
      </c>
      <c r="AV8" s="183" t="n">
        <f aca="false">IF(AG8&gt;0,VLOOKUP(AG8&amp;"-"&amp;AH8&amp;"-"&amp;AI8,LocCost,2,0),0)</f>
        <v>0</v>
      </c>
      <c r="AW8" s="183" t="n">
        <f aca="false">IF(AJ8&gt;0,VLOOKUP(AJ8&amp;"-"&amp;AK8&amp;"-"&amp;AL8,LocCost,2,0),0)</f>
        <v>0</v>
      </c>
      <c r="AX8" s="184" t="n">
        <f aca="false">IF(C8&gt;0,SUM(AN8:AW8),"")</f>
        <v>0.056502989931862</v>
      </c>
      <c r="BF8" s="90" t="n">
        <v>218</v>
      </c>
      <c r="BG8" s="90" t="s">
        <v>43</v>
      </c>
      <c r="BH8" s="90" t="s">
        <v>71</v>
      </c>
      <c r="BI8" s="90" t="n">
        <v>1</v>
      </c>
      <c r="BJ8" s="90" t="s">
        <v>45</v>
      </c>
      <c r="BK8" s="90" t="s">
        <v>72</v>
      </c>
      <c r="BL8" s="90" t="s">
        <v>43</v>
      </c>
      <c r="BM8" s="90" t="s">
        <v>71</v>
      </c>
      <c r="BN8" s="90" t="s">
        <v>48</v>
      </c>
      <c r="BO8" s="90" t="n">
        <v>0</v>
      </c>
      <c r="BP8" s="90" t="n">
        <v>0</v>
      </c>
      <c r="BQ8" s="90" t="n">
        <v>0</v>
      </c>
      <c r="BR8" s="90" t="n">
        <v>0</v>
      </c>
      <c r="BS8" s="90" t="n">
        <v>0</v>
      </c>
      <c r="BT8" s="90" t="n">
        <v>0</v>
      </c>
      <c r="BU8" s="90" t="n">
        <v>0</v>
      </c>
      <c r="BV8" s="90" t="n">
        <v>0</v>
      </c>
      <c r="BW8" s="90" t="n">
        <v>0</v>
      </c>
      <c r="BX8" s="90" t="n">
        <v>0</v>
      </c>
      <c r="BY8" s="90" t="n">
        <v>0</v>
      </c>
      <c r="BZ8" s="90" t="n">
        <v>0</v>
      </c>
      <c r="CA8" s="90" t="n">
        <v>0</v>
      </c>
      <c r="CB8" s="90" t="n">
        <v>0</v>
      </c>
      <c r="CC8" s="90" t="n">
        <v>0</v>
      </c>
      <c r="CD8" s="90" t="n">
        <v>0</v>
      </c>
      <c r="CE8" s="90" t="n">
        <v>0</v>
      </c>
      <c r="CF8" s="90" t="n">
        <v>0</v>
      </c>
      <c r="CG8" s="90" t="n">
        <v>0</v>
      </c>
      <c r="CH8" s="90" t="n">
        <v>0</v>
      </c>
      <c r="CI8" s="90" t="n">
        <v>0</v>
      </c>
      <c r="CJ8" s="90" t="n">
        <v>0</v>
      </c>
      <c r="CK8" s="90" t="n">
        <v>0</v>
      </c>
      <c r="CL8" s="90" t="n">
        <v>0</v>
      </c>
      <c r="CM8" s="90" t="n">
        <v>0</v>
      </c>
      <c r="CN8" s="90" t="n">
        <v>0</v>
      </c>
      <c r="CO8" s="90" t="n">
        <v>0</v>
      </c>
      <c r="CP8" s="90" t="s">
        <v>51</v>
      </c>
      <c r="CQ8" s="183" t="n">
        <f aca="false">IF(BL8&gt;0,VLOOKUP(BL8&amp;"-"&amp;BM8&amp;"-"&amp;BN8,LocCost,2,0),0)</f>
        <v>0.056502989931862</v>
      </c>
      <c r="CR8" s="183" t="n">
        <f aca="false">IF(BO8&gt;0,VLOOKUP(BO8&amp;"-"&amp;BP8&amp;"-"&amp;BQ8,LocCost,2,0),0)</f>
        <v>0</v>
      </c>
      <c r="CS8" s="183" t="n">
        <f aca="false">IF(BR8&gt;0,VLOOKUP(BR8&amp;"-"&amp;BS8&amp;"-"&amp;BT8,LocCost,2,0),0)</f>
        <v>0</v>
      </c>
      <c r="CT8" s="183" t="n">
        <f aca="false">IF(BU8&gt;0,VLOOKUP(BU8&amp;"-"&amp;BV8&amp;"-"&amp;BW8,LocCost,2,0),0)</f>
        <v>0</v>
      </c>
      <c r="CU8" s="183" t="n">
        <f aca="false">IF(BX8&gt;0,VLOOKUP(BX8&amp;"-"&amp;BY8&amp;"-"&amp;BZ8,LocCost,2,0),0)</f>
        <v>0</v>
      </c>
      <c r="CV8" s="183" t="n">
        <f aca="false">IF(CA8&gt;0,VLOOKUP(CA8&amp;"-"&amp;CB8&amp;"-"&amp;CC8,LocCost,2,0),0)</f>
        <v>0</v>
      </c>
      <c r="CW8" s="183" t="n">
        <f aca="false">IF(CD8&gt;0,VLOOKUP(CD8&amp;"-"&amp;CE8&amp;"-"&amp;CF8,LocCost,2,0),0)</f>
        <v>0</v>
      </c>
      <c r="CX8" s="183" t="n">
        <f aca="false">IF(CG8&gt;0,VLOOKUP(CG8&amp;"-"&amp;CH8&amp;"-"&amp;CI8,LocCost,2,0),0)</f>
        <v>0</v>
      </c>
      <c r="CY8" s="183" t="n">
        <f aca="false">IF(CJ8&gt;0,VLOOKUP(CJ8&amp;"-"&amp;CK8&amp;"-"&amp;CL8,LocCost,2,0),0)</f>
        <v>0</v>
      </c>
      <c r="CZ8" s="183" t="n">
        <f aca="false">IF(CM8&gt;0,VLOOKUP(CM8&amp;"-"&amp;CN8&amp;"-"&amp;CO8,LocCost,2,0),0)</f>
        <v>0</v>
      </c>
      <c r="DA8" s="184" t="n">
        <f aca="false">IF(BF8&gt;0,SUM(CQ8:CZ8),"")</f>
        <v>0.056502989931862</v>
      </c>
    </row>
    <row r="9" customFormat="false" ht="14.65" hidden="false" customHeight="false" outlineLevel="0" collapsed="false">
      <c r="C9" s="86" t="n">
        <v>221</v>
      </c>
      <c r="D9" s="86" t="s">
        <v>43</v>
      </c>
      <c r="E9" s="86" t="s">
        <v>43</v>
      </c>
      <c r="F9" s="86" t="n">
        <v>2</v>
      </c>
      <c r="G9" s="86" t="s">
        <v>45</v>
      </c>
      <c r="H9" s="86" t="s">
        <v>75</v>
      </c>
      <c r="I9" s="86" t="s">
        <v>43</v>
      </c>
      <c r="J9" s="86" t="s">
        <v>43</v>
      </c>
      <c r="K9" s="86" t="s">
        <v>55</v>
      </c>
      <c r="L9" s="86" t="n">
        <v>0</v>
      </c>
      <c r="M9" s="86" t="n">
        <v>0</v>
      </c>
      <c r="N9" s="86" t="n">
        <v>0</v>
      </c>
      <c r="O9" s="86" t="n">
        <v>0</v>
      </c>
      <c r="P9" s="86" t="n">
        <v>0</v>
      </c>
      <c r="Q9" s="86" t="n">
        <v>0</v>
      </c>
      <c r="R9" s="86" t="n">
        <v>0</v>
      </c>
      <c r="S9" s="86" t="n">
        <v>0</v>
      </c>
      <c r="T9" s="86" t="n">
        <v>0</v>
      </c>
      <c r="U9" s="86" t="n">
        <v>0</v>
      </c>
      <c r="V9" s="86" t="n">
        <v>0</v>
      </c>
      <c r="W9" s="86" t="n">
        <v>0</v>
      </c>
      <c r="X9" s="86" t="n">
        <v>0</v>
      </c>
      <c r="Y9" s="86" t="n">
        <v>0</v>
      </c>
      <c r="Z9" s="86" t="n">
        <v>0</v>
      </c>
      <c r="AA9" s="86" t="n">
        <v>0</v>
      </c>
      <c r="AB9" s="86" t="n">
        <v>0</v>
      </c>
      <c r="AC9" s="86" t="n">
        <v>0</v>
      </c>
      <c r="AD9" s="86" t="n">
        <v>0</v>
      </c>
      <c r="AE9" s="86" t="n">
        <v>0</v>
      </c>
      <c r="AF9" s="86" t="n">
        <v>0</v>
      </c>
      <c r="AG9" s="86" t="n">
        <v>0</v>
      </c>
      <c r="AH9" s="86" t="n">
        <v>0</v>
      </c>
      <c r="AI9" s="86" t="n">
        <v>0</v>
      </c>
      <c r="AJ9" s="86" t="n">
        <v>0</v>
      </c>
      <c r="AK9" s="86" t="n">
        <v>0</v>
      </c>
      <c r="AL9" s="86" t="n">
        <v>0</v>
      </c>
      <c r="AM9" s="86" t="s">
        <v>69</v>
      </c>
      <c r="AN9" s="183" t="n">
        <f aca="false">IF(I9&gt;0,VLOOKUP(I9&amp;"-"&amp;J9&amp;"-"&amp;K9,LocCost,2,0),0)</f>
        <v>0.129002989931862</v>
      </c>
      <c r="AO9" s="183" t="n">
        <f aca="false">IF(L9&gt;0,VLOOKUP(L9&amp;"-"&amp;M9&amp;"-"&amp;N9,LocCost,2,0),0)</f>
        <v>0</v>
      </c>
      <c r="AP9" s="183" t="n">
        <f aca="false">IF(O9&gt;0,VLOOKUP(O9&amp;"-"&amp;P9&amp;"-"&amp;Q9,LocCost,2,0),0)</f>
        <v>0</v>
      </c>
      <c r="AQ9" s="183" t="n">
        <f aca="false">IF(R9&gt;0,VLOOKUP(R9&amp;"-"&amp;S9&amp;"-"&amp;T9,LocCost,2,0),0)</f>
        <v>0</v>
      </c>
      <c r="AR9" s="183" t="n">
        <f aca="false">IF(U9&gt;0,VLOOKUP(U9&amp;"-"&amp;V9&amp;"-"&amp;W9,LocCost,2,0),0)</f>
        <v>0</v>
      </c>
      <c r="AS9" s="183" t="n">
        <f aca="false">IF(X9&gt;0,VLOOKUP(X9&amp;"-"&amp;Y9&amp;"-"&amp;Z9,LocCost,2,0),0)</f>
        <v>0</v>
      </c>
      <c r="AT9" s="183" t="n">
        <f aca="false">IF(AA9&gt;0,VLOOKUP(AA9&amp;"-"&amp;AB9&amp;"-"&amp;AC9,LocCost,2,0),0)</f>
        <v>0</v>
      </c>
      <c r="AU9" s="183" t="n">
        <f aca="false">IF(AD9&gt;0,VLOOKUP(AD9&amp;"-"&amp;AE9&amp;"-"&amp;AF9,LocCost,2,0),0)</f>
        <v>0</v>
      </c>
      <c r="AV9" s="183" t="n">
        <f aca="false">IF(AG9&gt;0,VLOOKUP(AG9&amp;"-"&amp;AH9&amp;"-"&amp;AI9,LocCost,2,0),0)</f>
        <v>0</v>
      </c>
      <c r="AW9" s="183" t="n">
        <f aca="false">IF(AJ9&gt;0,VLOOKUP(AJ9&amp;"-"&amp;AK9&amp;"-"&amp;AL9,LocCost,2,0),0)</f>
        <v>0</v>
      </c>
      <c r="AX9" s="184" t="n">
        <f aca="false">IF(C9&gt;0,SUM(AN9:AW9),"")</f>
        <v>0.129002989931862</v>
      </c>
      <c r="BF9" s="90" t="n">
        <v>219</v>
      </c>
      <c r="BG9" s="90" t="s">
        <v>43</v>
      </c>
      <c r="BH9" s="90" t="s">
        <v>71</v>
      </c>
      <c r="BI9" s="90" t="n">
        <v>2</v>
      </c>
      <c r="BJ9" s="90" t="s">
        <v>45</v>
      </c>
      <c r="BK9" s="90" t="s">
        <v>74</v>
      </c>
      <c r="BL9" s="90" t="s">
        <v>43</v>
      </c>
      <c r="BM9" s="90" t="s">
        <v>71</v>
      </c>
      <c r="BN9" s="90" t="s">
        <v>55</v>
      </c>
      <c r="BO9" s="90" t="n">
        <v>0</v>
      </c>
      <c r="BP9" s="90" t="n">
        <v>0</v>
      </c>
      <c r="BQ9" s="90" t="n">
        <v>0</v>
      </c>
      <c r="BR9" s="90" t="n">
        <v>0</v>
      </c>
      <c r="BS9" s="90" t="n">
        <v>0</v>
      </c>
      <c r="BT9" s="90" t="n">
        <v>0</v>
      </c>
      <c r="BU9" s="90" t="n">
        <v>0</v>
      </c>
      <c r="BV9" s="90" t="n">
        <v>0</v>
      </c>
      <c r="BW9" s="90" t="n">
        <v>0</v>
      </c>
      <c r="BX9" s="90" t="n">
        <v>0</v>
      </c>
      <c r="BY9" s="90" t="n">
        <v>0</v>
      </c>
      <c r="BZ9" s="90" t="n">
        <v>0</v>
      </c>
      <c r="CA9" s="90" t="n">
        <v>0</v>
      </c>
      <c r="CB9" s="90" t="n">
        <v>0</v>
      </c>
      <c r="CC9" s="90" t="n">
        <v>0</v>
      </c>
      <c r="CD9" s="90" t="n">
        <v>0</v>
      </c>
      <c r="CE9" s="90" t="n">
        <v>0</v>
      </c>
      <c r="CF9" s="90" t="n">
        <v>0</v>
      </c>
      <c r="CG9" s="90" t="n">
        <v>0</v>
      </c>
      <c r="CH9" s="90" t="n">
        <v>0</v>
      </c>
      <c r="CI9" s="90" t="n">
        <v>0</v>
      </c>
      <c r="CJ9" s="90" t="n">
        <v>0</v>
      </c>
      <c r="CK9" s="90" t="n">
        <v>0</v>
      </c>
      <c r="CL9" s="90" t="n">
        <v>0</v>
      </c>
      <c r="CM9" s="90" t="n">
        <v>0</v>
      </c>
      <c r="CN9" s="90" t="n">
        <v>0</v>
      </c>
      <c r="CO9" s="90" t="n">
        <v>0</v>
      </c>
      <c r="CP9" s="90" t="s">
        <v>51</v>
      </c>
      <c r="CQ9" s="183" t="n">
        <f aca="false">IF(BL9&gt;0,VLOOKUP(BL9&amp;"-"&amp;BM9&amp;"-"&amp;BN9,LocCost,2,0),0)</f>
        <v>0.129002989931862</v>
      </c>
      <c r="CR9" s="183" t="n">
        <f aca="false">IF(BO9&gt;0,VLOOKUP(BO9&amp;"-"&amp;BP9&amp;"-"&amp;BQ9,LocCost,2,0),0)</f>
        <v>0</v>
      </c>
      <c r="CS9" s="183" t="n">
        <f aca="false">IF(BR9&gt;0,VLOOKUP(BR9&amp;"-"&amp;BS9&amp;"-"&amp;BT9,LocCost,2,0),0)</f>
        <v>0</v>
      </c>
      <c r="CT9" s="183" t="n">
        <f aca="false">IF(BU9&gt;0,VLOOKUP(BU9&amp;"-"&amp;BV9&amp;"-"&amp;BW9,LocCost,2,0),0)</f>
        <v>0</v>
      </c>
      <c r="CU9" s="183" t="n">
        <f aca="false">IF(BX9&gt;0,VLOOKUP(BX9&amp;"-"&amp;BY9&amp;"-"&amp;BZ9,LocCost,2,0),0)</f>
        <v>0</v>
      </c>
      <c r="CV9" s="183" t="n">
        <f aca="false">IF(CA9&gt;0,VLOOKUP(CA9&amp;"-"&amp;CB9&amp;"-"&amp;CC9,LocCost,2,0),0)</f>
        <v>0</v>
      </c>
      <c r="CW9" s="183" t="n">
        <f aca="false">IF(CD9&gt;0,VLOOKUP(CD9&amp;"-"&amp;CE9&amp;"-"&amp;CF9,LocCost,2,0),0)</f>
        <v>0</v>
      </c>
      <c r="CX9" s="183" t="n">
        <f aca="false">IF(CG9&gt;0,VLOOKUP(CG9&amp;"-"&amp;CH9&amp;"-"&amp;CI9,LocCost,2,0),0)</f>
        <v>0</v>
      </c>
      <c r="CY9" s="183" t="n">
        <f aca="false">IF(CJ9&gt;0,VLOOKUP(CJ9&amp;"-"&amp;CK9&amp;"-"&amp;CL9,LocCost,2,0),0)</f>
        <v>0</v>
      </c>
      <c r="CZ9" s="183" t="n">
        <f aca="false">IF(CM9&gt;0,VLOOKUP(CM9&amp;"-"&amp;CN9&amp;"-"&amp;CO9,LocCost,2,0),0)</f>
        <v>0</v>
      </c>
      <c r="DA9" s="184" t="n">
        <f aca="false">IF(BF9&gt;0,SUM(CQ9:CZ9),"")</f>
        <v>0.129002989931862</v>
      </c>
    </row>
    <row r="10" customFormat="false" ht="14.65" hidden="false" customHeight="false" outlineLevel="0" collapsed="false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183" t="n">
        <f aca="false">IF(I10&gt;0,VLOOKUP(I10&amp;"-"&amp;J10&amp;"-"&amp;K10,LocCost,2,0),0)</f>
        <v>0</v>
      </c>
      <c r="AO10" s="183" t="n">
        <f aca="false">IF(L10&gt;0,VLOOKUP(L10&amp;"-"&amp;M10&amp;"-"&amp;N10,LocCost,2,0),0)</f>
        <v>0</v>
      </c>
      <c r="AP10" s="183" t="n">
        <f aca="false">IF(O10&gt;0,VLOOKUP(O10&amp;"-"&amp;P10&amp;"-"&amp;Q10,LocCost,2,0),0)</f>
        <v>0</v>
      </c>
      <c r="AQ10" s="183" t="n">
        <f aca="false">IF(R10&gt;0,VLOOKUP(R10&amp;"-"&amp;S10&amp;"-"&amp;T10,LocCost,2,0),0)</f>
        <v>0</v>
      </c>
      <c r="AR10" s="183" t="n">
        <f aca="false">IF(U10&gt;0,VLOOKUP(U10&amp;"-"&amp;V10&amp;"-"&amp;W10,LocCost,2,0),0)</f>
        <v>0</v>
      </c>
      <c r="AS10" s="183" t="n">
        <f aca="false">IF(X10&gt;0,VLOOKUP(X10&amp;"-"&amp;Y10&amp;"-"&amp;Z10,LocCost,2,0),0)</f>
        <v>0</v>
      </c>
      <c r="AT10" s="183" t="n">
        <f aca="false">IF(AA10&gt;0,VLOOKUP(AA10&amp;"-"&amp;AB10&amp;"-"&amp;AC10,LocCost,2,0),0)</f>
        <v>0</v>
      </c>
      <c r="AU10" s="183" t="n">
        <f aca="false">IF(AD10&gt;0,VLOOKUP(AD10&amp;"-"&amp;AE10&amp;"-"&amp;AF10,LocCost,2,0),0)</f>
        <v>0</v>
      </c>
      <c r="AV10" s="183" t="n">
        <f aca="false">IF(AG10&gt;0,VLOOKUP(AG10&amp;"-"&amp;AH10&amp;"-"&amp;AI10,LocCost,2,0),0)</f>
        <v>0</v>
      </c>
      <c r="AW10" s="183" t="n">
        <f aca="false">IF(AJ10&gt;0,VLOOKUP(AJ10&amp;"-"&amp;AK10&amp;"-"&amp;AL10,LocCost,2,0),0)</f>
        <v>0</v>
      </c>
      <c r="AX10" s="184" t="str">
        <f aca="false">IF(C10&gt;0,SUM(AN10:AW10),"")</f>
        <v/>
      </c>
      <c r="BF10" s="185" t="n">
        <v>220</v>
      </c>
      <c r="BG10" s="185" t="s">
        <v>43</v>
      </c>
      <c r="BH10" s="185" t="s">
        <v>43</v>
      </c>
      <c r="BI10" s="185" t="n">
        <v>1</v>
      </c>
      <c r="BJ10" s="185" t="s">
        <v>45</v>
      </c>
      <c r="BK10" s="185" t="s">
        <v>73</v>
      </c>
      <c r="BL10" s="185" t="s">
        <v>43</v>
      </c>
      <c r="BM10" s="185" t="s">
        <v>43</v>
      </c>
      <c r="BN10" s="185" t="s">
        <v>48</v>
      </c>
      <c r="BO10" s="185" t="n">
        <v>0</v>
      </c>
      <c r="BP10" s="185" t="n">
        <v>0</v>
      </c>
      <c r="BQ10" s="185" t="n">
        <v>0</v>
      </c>
      <c r="BR10" s="185" t="n">
        <v>0</v>
      </c>
      <c r="BS10" s="185" t="n">
        <v>0</v>
      </c>
      <c r="BT10" s="185" t="n">
        <v>0</v>
      </c>
      <c r="BU10" s="185" t="n">
        <v>0</v>
      </c>
      <c r="BV10" s="185" t="n">
        <v>0</v>
      </c>
      <c r="BW10" s="185" t="n">
        <v>0</v>
      </c>
      <c r="BX10" s="185" t="n">
        <v>0</v>
      </c>
      <c r="BY10" s="185" t="n">
        <v>0</v>
      </c>
      <c r="BZ10" s="185" t="n">
        <v>0</v>
      </c>
      <c r="CA10" s="185" t="n">
        <v>0</v>
      </c>
      <c r="CB10" s="185" t="n">
        <v>0</v>
      </c>
      <c r="CC10" s="185" t="n">
        <v>0</v>
      </c>
      <c r="CD10" s="185" t="n">
        <v>0</v>
      </c>
      <c r="CE10" s="185" t="n">
        <v>0</v>
      </c>
      <c r="CF10" s="185" t="n">
        <v>0</v>
      </c>
      <c r="CG10" s="185" t="n">
        <v>0</v>
      </c>
      <c r="CH10" s="185" t="n">
        <v>0</v>
      </c>
      <c r="CI10" s="185" t="n">
        <v>0</v>
      </c>
      <c r="CJ10" s="185" t="n">
        <v>0</v>
      </c>
      <c r="CK10" s="185" t="n">
        <v>0</v>
      </c>
      <c r="CL10" s="185" t="n">
        <v>0</v>
      </c>
      <c r="CM10" s="185" t="n">
        <v>0</v>
      </c>
      <c r="CN10" s="185" t="n">
        <v>0</v>
      </c>
      <c r="CO10" s="185" t="n">
        <v>0</v>
      </c>
      <c r="CP10" s="186" t="s">
        <v>51</v>
      </c>
      <c r="CQ10" s="183" t="n">
        <f aca="false">IF(BL10&gt;0,VLOOKUP(BL10&amp;"-"&amp;BM10&amp;"-"&amp;BN10,LocCost,2,0),0)</f>
        <v>0.056502989931862</v>
      </c>
      <c r="CR10" s="183" t="n">
        <f aca="false">IF(BO10&gt;0,VLOOKUP(BO10&amp;"-"&amp;BP10&amp;"-"&amp;BQ10,LocCost,2,0),0)</f>
        <v>0</v>
      </c>
      <c r="CS10" s="183" t="n">
        <f aca="false">IF(BR10&gt;0,VLOOKUP(BR10&amp;"-"&amp;BS10&amp;"-"&amp;BT10,LocCost,2,0),0)</f>
        <v>0</v>
      </c>
      <c r="CT10" s="183" t="n">
        <f aca="false">IF(BU10&gt;0,VLOOKUP(BU10&amp;"-"&amp;BV10&amp;"-"&amp;BW10,LocCost,2,0),0)</f>
        <v>0</v>
      </c>
      <c r="CU10" s="183" t="n">
        <f aca="false">IF(BX10&gt;0,VLOOKUP(BX10&amp;"-"&amp;BY10&amp;"-"&amp;BZ10,LocCost,2,0),0)</f>
        <v>0</v>
      </c>
      <c r="CV10" s="183" t="n">
        <f aca="false">IF(CA10&gt;0,VLOOKUP(CA10&amp;"-"&amp;CB10&amp;"-"&amp;CC10,LocCost,2,0),0)</f>
        <v>0</v>
      </c>
      <c r="CW10" s="183" t="n">
        <f aca="false">IF(CD10&gt;0,VLOOKUP(CD10&amp;"-"&amp;CE10&amp;"-"&amp;CF10,LocCost,2,0),0)</f>
        <v>0</v>
      </c>
      <c r="CX10" s="183" t="n">
        <f aca="false">IF(CG10&gt;0,VLOOKUP(CG10&amp;"-"&amp;CH10&amp;"-"&amp;CI10,LocCost,2,0),0)</f>
        <v>0</v>
      </c>
      <c r="CY10" s="183" t="n">
        <f aca="false">IF(CJ10&gt;0,VLOOKUP(CJ10&amp;"-"&amp;CK10&amp;"-"&amp;CL10,LocCost,2,0),0)</f>
        <v>0</v>
      </c>
      <c r="CZ10" s="183" t="n">
        <f aca="false">IF(CM10&gt;0,VLOOKUP(CM10&amp;"-"&amp;CN10&amp;"-"&amp;CO10,LocCost,2,0),0)</f>
        <v>0</v>
      </c>
      <c r="DA10" s="184" t="n">
        <f aca="false">IF(BF10&gt;0,SUM(CQ10:CZ10),"")</f>
        <v>0.056502989931862</v>
      </c>
    </row>
    <row r="11" customFormat="false" ht="14.65" hidden="false" customHeight="false" outlineLevel="0" collapsed="false"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83" t="n">
        <f aca="false">IF(I11&gt;0,VLOOKUP(I11&amp;"-"&amp;J11&amp;"-"&amp;K11,LocCost,2,0),0)</f>
        <v>0</v>
      </c>
      <c r="AO11" s="183" t="n">
        <f aca="false">IF(L11&gt;0,VLOOKUP(L11&amp;"-"&amp;M11&amp;"-"&amp;N11,LocCost,2,0),0)</f>
        <v>0</v>
      </c>
      <c r="AP11" s="183" t="n">
        <f aca="false">IF(O11&gt;0,VLOOKUP(O11&amp;"-"&amp;P11&amp;"-"&amp;Q11,LocCost,2,0),0)</f>
        <v>0</v>
      </c>
      <c r="AQ11" s="183" t="n">
        <f aca="false">IF(R11&gt;0,VLOOKUP(R11&amp;"-"&amp;S11&amp;"-"&amp;T11,LocCost,2,0),0)</f>
        <v>0</v>
      </c>
      <c r="AR11" s="183" t="n">
        <f aca="false">IF(U11&gt;0,VLOOKUP(U11&amp;"-"&amp;V11&amp;"-"&amp;W11,LocCost,2,0),0)</f>
        <v>0</v>
      </c>
      <c r="AS11" s="183" t="n">
        <f aca="false">IF(X11&gt;0,VLOOKUP(X11&amp;"-"&amp;Y11&amp;"-"&amp;Z11,LocCost,2,0),0)</f>
        <v>0</v>
      </c>
      <c r="AT11" s="183" t="n">
        <f aca="false">IF(AA11&gt;0,VLOOKUP(AA11&amp;"-"&amp;AB11&amp;"-"&amp;AC11,LocCost,2,0),0)</f>
        <v>0</v>
      </c>
      <c r="AU11" s="183" t="n">
        <f aca="false">IF(AD11&gt;0,VLOOKUP(AD11&amp;"-"&amp;AE11&amp;"-"&amp;AF11,LocCost,2,0),0)</f>
        <v>0</v>
      </c>
      <c r="AV11" s="183" t="n">
        <f aca="false">IF(AG11&gt;0,VLOOKUP(AG11&amp;"-"&amp;AH11&amp;"-"&amp;AI11,LocCost,2,0),0)</f>
        <v>0</v>
      </c>
      <c r="AW11" s="183" t="n">
        <f aca="false">IF(AJ11&gt;0,VLOOKUP(AJ11&amp;"-"&amp;AK11&amp;"-"&amp;AL11,LocCost,2,0),0)</f>
        <v>0</v>
      </c>
      <c r="AX11" s="184" t="str">
        <f aca="false">IF(C11&gt;0,SUM(AN11:AW11),"")</f>
        <v/>
      </c>
      <c r="BF11" s="90" t="n">
        <v>221</v>
      </c>
      <c r="BG11" s="90" t="s">
        <v>43</v>
      </c>
      <c r="BH11" s="90" t="s">
        <v>43</v>
      </c>
      <c r="BI11" s="90" t="n">
        <v>2</v>
      </c>
      <c r="BJ11" s="90" t="s">
        <v>45</v>
      </c>
      <c r="BK11" s="90" t="s">
        <v>75</v>
      </c>
      <c r="BL11" s="90" t="s">
        <v>43</v>
      </c>
      <c r="BM11" s="90" t="s">
        <v>43</v>
      </c>
      <c r="BN11" s="90" t="s">
        <v>55</v>
      </c>
      <c r="BO11" s="90" t="n">
        <v>0</v>
      </c>
      <c r="BP11" s="90" t="n">
        <v>0</v>
      </c>
      <c r="BQ11" s="90" t="n">
        <v>0</v>
      </c>
      <c r="BR11" s="90" t="n">
        <v>0</v>
      </c>
      <c r="BS11" s="90" t="n">
        <v>0</v>
      </c>
      <c r="BT11" s="90" t="n">
        <v>0</v>
      </c>
      <c r="BU11" s="90" t="n">
        <v>0</v>
      </c>
      <c r="BV11" s="90" t="n">
        <v>0</v>
      </c>
      <c r="BW11" s="90" t="n">
        <v>0</v>
      </c>
      <c r="BX11" s="90" t="n">
        <v>0</v>
      </c>
      <c r="BY11" s="90" t="n">
        <v>0</v>
      </c>
      <c r="BZ11" s="90" t="n">
        <v>0</v>
      </c>
      <c r="CA11" s="90" t="n">
        <v>0</v>
      </c>
      <c r="CB11" s="90" t="n">
        <v>0</v>
      </c>
      <c r="CC11" s="90" t="n">
        <v>0</v>
      </c>
      <c r="CD11" s="90" t="n">
        <v>0</v>
      </c>
      <c r="CE11" s="90" t="n">
        <v>0</v>
      </c>
      <c r="CF11" s="90" t="n">
        <v>0</v>
      </c>
      <c r="CG11" s="90" t="n">
        <v>0</v>
      </c>
      <c r="CH11" s="90" t="n">
        <v>0</v>
      </c>
      <c r="CI11" s="90" t="n">
        <v>0</v>
      </c>
      <c r="CJ11" s="90" t="n">
        <v>0</v>
      </c>
      <c r="CK11" s="90" t="n">
        <v>0</v>
      </c>
      <c r="CL11" s="90" t="n">
        <v>0</v>
      </c>
      <c r="CM11" s="90" t="n">
        <v>0</v>
      </c>
      <c r="CN11" s="90" t="n">
        <v>0</v>
      </c>
      <c r="CO11" s="90" t="n">
        <v>0</v>
      </c>
      <c r="CP11" s="90" t="s">
        <v>51</v>
      </c>
      <c r="CQ11" s="183" t="n">
        <f aca="false">IF(BL11&gt;0,VLOOKUP(BL11&amp;"-"&amp;BM11&amp;"-"&amp;BN11,LocCost,2,0),0)</f>
        <v>0.129002989931862</v>
      </c>
      <c r="CR11" s="183" t="n">
        <f aca="false">IF(BO11&gt;0,VLOOKUP(BO11&amp;"-"&amp;BP11&amp;"-"&amp;BQ11,LocCost,2,0),0)</f>
        <v>0</v>
      </c>
      <c r="CS11" s="183" t="n">
        <f aca="false">IF(BR11&gt;0,VLOOKUP(BR11&amp;"-"&amp;BS11&amp;"-"&amp;BT11,LocCost,2,0),0)</f>
        <v>0</v>
      </c>
      <c r="CT11" s="183" t="n">
        <f aca="false">IF(BU11&gt;0,VLOOKUP(BU11&amp;"-"&amp;BV11&amp;"-"&amp;BW11,LocCost,2,0),0)</f>
        <v>0</v>
      </c>
      <c r="CU11" s="183" t="n">
        <f aca="false">IF(BX11&gt;0,VLOOKUP(BX11&amp;"-"&amp;BY11&amp;"-"&amp;BZ11,LocCost,2,0),0)</f>
        <v>0</v>
      </c>
      <c r="CV11" s="183" t="n">
        <f aca="false">IF(CA11&gt;0,VLOOKUP(CA11&amp;"-"&amp;CB11&amp;"-"&amp;CC11,LocCost,2,0),0)</f>
        <v>0</v>
      </c>
      <c r="CW11" s="183" t="n">
        <f aca="false">IF(CD11&gt;0,VLOOKUP(CD11&amp;"-"&amp;CE11&amp;"-"&amp;CF11,LocCost,2,0),0)</f>
        <v>0</v>
      </c>
      <c r="CX11" s="183" t="n">
        <f aca="false">IF(CG11&gt;0,VLOOKUP(CG11&amp;"-"&amp;CH11&amp;"-"&amp;CI11,LocCost,2,0),0)</f>
        <v>0</v>
      </c>
      <c r="CY11" s="183" t="n">
        <f aca="false">IF(CJ11&gt;0,VLOOKUP(CJ11&amp;"-"&amp;CK11&amp;"-"&amp;CL11,LocCost,2,0),0)</f>
        <v>0</v>
      </c>
      <c r="CZ11" s="183" t="n">
        <f aca="false">IF(CM11&gt;0,VLOOKUP(CM11&amp;"-"&amp;CN11&amp;"-"&amp;CO11,LocCost,2,0),0)</f>
        <v>0</v>
      </c>
      <c r="DA11" s="184" t="n">
        <f aca="false">IF(BF11&gt;0,SUM(CQ11:CZ11),"")</f>
        <v>0.129002989931862</v>
      </c>
    </row>
    <row r="12" customFormat="false" ht="14.65" hidden="false" customHeight="false" outlineLevel="0" collapsed="false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183" t="n">
        <f aca="false">IF(I12&gt;0,VLOOKUP(I12&amp;"-"&amp;J12&amp;"-"&amp;K12,LocCost,2,0),0)</f>
        <v>0</v>
      </c>
      <c r="AO12" s="183" t="n">
        <f aca="false">IF(L12&gt;0,VLOOKUP(L12&amp;"-"&amp;M12&amp;"-"&amp;N12,LocCost,2,0),0)</f>
        <v>0</v>
      </c>
      <c r="AP12" s="183" t="n">
        <f aca="false">IF(O12&gt;0,VLOOKUP(O12&amp;"-"&amp;P12&amp;"-"&amp;Q12,LocCost,2,0),0)</f>
        <v>0</v>
      </c>
      <c r="AQ12" s="183" t="n">
        <f aca="false">IF(R12&gt;0,VLOOKUP(R12&amp;"-"&amp;S12&amp;"-"&amp;T12,LocCost,2,0),0)</f>
        <v>0</v>
      </c>
      <c r="AR12" s="183" t="n">
        <f aca="false">IF(U12&gt;0,VLOOKUP(U12&amp;"-"&amp;V12&amp;"-"&amp;W12,LocCost,2,0),0)</f>
        <v>0</v>
      </c>
      <c r="AS12" s="183" t="n">
        <f aca="false">IF(X12&gt;0,VLOOKUP(X12&amp;"-"&amp;Y12&amp;"-"&amp;Z12,LocCost,2,0),0)</f>
        <v>0</v>
      </c>
      <c r="AT12" s="183" t="n">
        <f aca="false">IF(AA12&gt;0,VLOOKUP(AA12&amp;"-"&amp;AB12&amp;"-"&amp;AC12,LocCost,2,0),0)</f>
        <v>0</v>
      </c>
      <c r="AU12" s="183" t="n">
        <f aca="false">IF(AD12&gt;0,VLOOKUP(AD12&amp;"-"&amp;AE12&amp;"-"&amp;AF12,LocCost,2,0),0)</f>
        <v>0</v>
      </c>
      <c r="AV12" s="183" t="n">
        <f aca="false">IF(AG12&gt;0,VLOOKUP(AG12&amp;"-"&amp;AH12&amp;"-"&amp;AI12,LocCost,2,0),0)</f>
        <v>0</v>
      </c>
      <c r="AW12" s="183" t="n">
        <f aca="false">IF(AJ12&gt;0,VLOOKUP(AJ12&amp;"-"&amp;AK12&amp;"-"&amp;AL12,LocCost,2,0),0)</f>
        <v>0</v>
      </c>
      <c r="AX12" s="184" t="str">
        <f aca="false">IF(C12&gt;0,SUM(AN12:AW12),"")</f>
        <v/>
      </c>
      <c r="BF12" s="90" t="n">
        <v>222</v>
      </c>
      <c r="BG12" s="90" t="s">
        <v>43</v>
      </c>
      <c r="BH12" s="90" t="s">
        <v>77</v>
      </c>
      <c r="BI12" s="90" t="n">
        <v>1</v>
      </c>
      <c r="BJ12" s="90" t="s">
        <v>45</v>
      </c>
      <c r="BK12" s="90" t="s">
        <v>78</v>
      </c>
      <c r="BL12" s="90" t="s">
        <v>43</v>
      </c>
      <c r="BM12" s="90" t="s">
        <v>77</v>
      </c>
      <c r="BN12" s="90" t="s">
        <v>48</v>
      </c>
      <c r="BO12" s="90" t="n">
        <v>0</v>
      </c>
      <c r="BP12" s="90" t="n">
        <v>0</v>
      </c>
      <c r="BQ12" s="90" t="n">
        <v>0</v>
      </c>
      <c r="BR12" s="90" t="n">
        <v>0</v>
      </c>
      <c r="BS12" s="90" t="n">
        <v>0</v>
      </c>
      <c r="BT12" s="90" t="n">
        <v>0</v>
      </c>
      <c r="BU12" s="90" t="n">
        <v>0</v>
      </c>
      <c r="BV12" s="90" t="n">
        <v>0</v>
      </c>
      <c r="BW12" s="90" t="n">
        <v>0</v>
      </c>
      <c r="BX12" s="90" t="n">
        <v>0</v>
      </c>
      <c r="BY12" s="90" t="n">
        <v>0</v>
      </c>
      <c r="BZ12" s="90" t="n">
        <v>0</v>
      </c>
      <c r="CA12" s="90" t="n">
        <v>0</v>
      </c>
      <c r="CB12" s="90" t="n">
        <v>0</v>
      </c>
      <c r="CC12" s="90" t="n">
        <v>0</v>
      </c>
      <c r="CD12" s="90" t="n">
        <v>0</v>
      </c>
      <c r="CE12" s="90" t="n">
        <v>0</v>
      </c>
      <c r="CF12" s="90" t="n">
        <v>0</v>
      </c>
      <c r="CG12" s="90" t="n">
        <v>0</v>
      </c>
      <c r="CH12" s="90" t="n">
        <v>0</v>
      </c>
      <c r="CI12" s="90" t="n">
        <v>0</v>
      </c>
      <c r="CJ12" s="90" t="n">
        <v>0</v>
      </c>
      <c r="CK12" s="90" t="n">
        <v>0</v>
      </c>
      <c r="CL12" s="90" t="n">
        <v>0</v>
      </c>
      <c r="CM12" s="90" t="n">
        <v>0</v>
      </c>
      <c r="CN12" s="90" t="n">
        <v>0</v>
      </c>
      <c r="CO12" s="90" t="n">
        <v>0</v>
      </c>
      <c r="CP12" s="90" t="s">
        <v>51</v>
      </c>
      <c r="CQ12" s="183" t="n">
        <f aca="false">IF(BL12&gt;0,VLOOKUP(BL12&amp;"-"&amp;BM12&amp;"-"&amp;BN12,LocCost,2,0),0)</f>
        <v>0.137763001240182</v>
      </c>
      <c r="CR12" s="183" t="n">
        <f aca="false">IF(BO12&gt;0,VLOOKUP(BO12&amp;"-"&amp;BP12&amp;"-"&amp;BQ12,LocCost,2,0),0)</f>
        <v>0</v>
      </c>
      <c r="CS12" s="183" t="n">
        <f aca="false">IF(BR12&gt;0,VLOOKUP(BR12&amp;"-"&amp;BS12&amp;"-"&amp;BT12,LocCost,2,0),0)</f>
        <v>0</v>
      </c>
      <c r="CT12" s="183" t="n">
        <f aca="false">IF(BU12&gt;0,VLOOKUP(BU12&amp;"-"&amp;BV12&amp;"-"&amp;BW12,LocCost,2,0),0)</f>
        <v>0</v>
      </c>
      <c r="CU12" s="183" t="n">
        <f aca="false">IF(BX12&gt;0,VLOOKUP(BX12&amp;"-"&amp;BY12&amp;"-"&amp;BZ12,LocCost,2,0),0)</f>
        <v>0</v>
      </c>
      <c r="CV12" s="183" t="n">
        <f aca="false">IF(CA12&gt;0,VLOOKUP(CA12&amp;"-"&amp;CB12&amp;"-"&amp;CC12,LocCost,2,0),0)</f>
        <v>0</v>
      </c>
      <c r="CW12" s="183" t="n">
        <f aca="false">IF(CD12&gt;0,VLOOKUP(CD12&amp;"-"&amp;CE12&amp;"-"&amp;CF12,LocCost,2,0),0)</f>
        <v>0</v>
      </c>
      <c r="CX12" s="183" t="n">
        <f aca="false">IF(CG12&gt;0,VLOOKUP(CG12&amp;"-"&amp;CH12&amp;"-"&amp;CI12,LocCost,2,0),0)</f>
        <v>0</v>
      </c>
      <c r="CY12" s="183" t="n">
        <f aca="false">IF(CJ12&gt;0,VLOOKUP(CJ12&amp;"-"&amp;CK12&amp;"-"&amp;CL12,LocCost,2,0),0)</f>
        <v>0</v>
      </c>
      <c r="CZ12" s="183" t="n">
        <f aca="false">IF(CM12&gt;0,VLOOKUP(CM12&amp;"-"&amp;CN12&amp;"-"&amp;CO12,LocCost,2,0),0)</f>
        <v>0</v>
      </c>
      <c r="DA12" s="184" t="n">
        <f aca="false">IF(BF12&gt;0,SUM(CQ12:CZ12),"")</f>
        <v>0.137763001240182</v>
      </c>
    </row>
    <row r="13" customFormat="false" ht="14.65" hidden="false" customHeight="false" outlineLevel="0" collapsed="false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183" t="n">
        <f aca="false">IF(I13&gt;0,VLOOKUP(I13&amp;"-"&amp;J13&amp;"-"&amp;K13,LocCost,2,0),0)</f>
        <v>0</v>
      </c>
      <c r="AO13" s="183" t="n">
        <f aca="false">IF(L13&gt;0,VLOOKUP(L13&amp;"-"&amp;M13&amp;"-"&amp;N13,LocCost,2,0),0)</f>
        <v>0</v>
      </c>
      <c r="AP13" s="183" t="n">
        <f aca="false">IF(O13&gt;0,VLOOKUP(O13&amp;"-"&amp;P13&amp;"-"&amp;Q13,LocCost,2,0),0)</f>
        <v>0</v>
      </c>
      <c r="AQ13" s="183" t="n">
        <f aca="false">IF(R13&gt;0,VLOOKUP(R13&amp;"-"&amp;S13&amp;"-"&amp;T13,LocCost,2,0),0)</f>
        <v>0</v>
      </c>
      <c r="AR13" s="183" t="n">
        <f aca="false">IF(U13&gt;0,VLOOKUP(U13&amp;"-"&amp;V13&amp;"-"&amp;W13,LocCost,2,0),0)</f>
        <v>0</v>
      </c>
      <c r="AS13" s="183" t="n">
        <f aca="false">IF(X13&gt;0,VLOOKUP(X13&amp;"-"&amp;Y13&amp;"-"&amp;Z13,LocCost,2,0),0)</f>
        <v>0</v>
      </c>
      <c r="AT13" s="183" t="n">
        <f aca="false">IF(AA13&gt;0,VLOOKUP(AA13&amp;"-"&amp;AB13&amp;"-"&amp;AC13,LocCost,2,0),0)</f>
        <v>0</v>
      </c>
      <c r="AU13" s="183" t="n">
        <f aca="false">IF(AD13&gt;0,VLOOKUP(AD13&amp;"-"&amp;AE13&amp;"-"&amp;AF13,LocCost,2,0),0)</f>
        <v>0</v>
      </c>
      <c r="AV13" s="183" t="n">
        <f aca="false">IF(AG13&gt;0,VLOOKUP(AG13&amp;"-"&amp;AH13&amp;"-"&amp;AI13,LocCost,2,0),0)</f>
        <v>0</v>
      </c>
      <c r="AW13" s="183" t="n">
        <f aca="false">IF(AJ13&gt;0,VLOOKUP(AJ13&amp;"-"&amp;AK13&amp;"-"&amp;AL13,LocCost,2,0),0)</f>
        <v>0</v>
      </c>
      <c r="AX13" s="184" t="str">
        <f aca="false">IF(C13&gt;0,SUM(AN13:AW13),"")</f>
        <v/>
      </c>
      <c r="BF13" s="90" t="n">
        <v>223</v>
      </c>
      <c r="BG13" s="90" t="s">
        <v>43</v>
      </c>
      <c r="BH13" s="90" t="s">
        <v>77</v>
      </c>
      <c r="BI13" s="90" t="n">
        <v>2</v>
      </c>
      <c r="BJ13" s="90" t="s">
        <v>45</v>
      </c>
      <c r="BK13" s="90" t="s">
        <v>80</v>
      </c>
      <c r="BL13" s="90" t="s">
        <v>43</v>
      </c>
      <c r="BM13" s="90" t="s">
        <v>77</v>
      </c>
      <c r="BN13" s="90" t="s">
        <v>55</v>
      </c>
      <c r="BO13" s="90" t="n">
        <v>0</v>
      </c>
      <c r="BP13" s="90" t="n">
        <v>0</v>
      </c>
      <c r="BQ13" s="90" t="n">
        <v>0</v>
      </c>
      <c r="BR13" s="90" t="n">
        <v>0</v>
      </c>
      <c r="BS13" s="90" t="n">
        <v>0</v>
      </c>
      <c r="BT13" s="90" t="n">
        <v>0</v>
      </c>
      <c r="BU13" s="90" t="n">
        <v>0</v>
      </c>
      <c r="BV13" s="90" t="n">
        <v>0</v>
      </c>
      <c r="BW13" s="90" t="n">
        <v>0</v>
      </c>
      <c r="BX13" s="90" t="n">
        <v>0</v>
      </c>
      <c r="BY13" s="90" t="n">
        <v>0</v>
      </c>
      <c r="BZ13" s="90" t="n">
        <v>0</v>
      </c>
      <c r="CA13" s="90" t="n">
        <v>0</v>
      </c>
      <c r="CB13" s="90" t="n">
        <v>0</v>
      </c>
      <c r="CC13" s="90" t="n">
        <v>0</v>
      </c>
      <c r="CD13" s="90" t="n">
        <v>0</v>
      </c>
      <c r="CE13" s="90" t="n">
        <v>0</v>
      </c>
      <c r="CF13" s="90" t="n">
        <v>0</v>
      </c>
      <c r="CG13" s="90" t="n">
        <v>0</v>
      </c>
      <c r="CH13" s="90" t="n">
        <v>0</v>
      </c>
      <c r="CI13" s="90" t="n">
        <v>0</v>
      </c>
      <c r="CJ13" s="90" t="n">
        <v>0</v>
      </c>
      <c r="CK13" s="90" t="n">
        <v>0</v>
      </c>
      <c r="CL13" s="90" t="n">
        <v>0</v>
      </c>
      <c r="CM13" s="90" t="n">
        <v>0</v>
      </c>
      <c r="CN13" s="90" t="n">
        <v>0</v>
      </c>
      <c r="CO13" s="90" t="n">
        <v>0</v>
      </c>
      <c r="CP13" s="90" t="s">
        <v>51</v>
      </c>
      <c r="CQ13" s="183" t="n">
        <f aca="false">IF(BL13&gt;0,VLOOKUP(BL13&amp;"-"&amp;BM13&amp;"-"&amp;BN13,LocCost,2,0),0)</f>
        <v>0.331063001240182</v>
      </c>
      <c r="CR13" s="183" t="n">
        <f aca="false">IF(BO13&gt;0,VLOOKUP(BO13&amp;"-"&amp;BP13&amp;"-"&amp;BQ13,LocCost,2,0),0)</f>
        <v>0</v>
      </c>
      <c r="CS13" s="183" t="n">
        <f aca="false">IF(BR13&gt;0,VLOOKUP(BR13&amp;"-"&amp;BS13&amp;"-"&amp;BT13,LocCost,2,0),0)</f>
        <v>0</v>
      </c>
      <c r="CT13" s="183" t="n">
        <f aca="false">IF(BU13&gt;0,VLOOKUP(BU13&amp;"-"&amp;BV13&amp;"-"&amp;BW13,LocCost,2,0),0)</f>
        <v>0</v>
      </c>
      <c r="CU13" s="183" t="n">
        <f aca="false">IF(BX13&gt;0,VLOOKUP(BX13&amp;"-"&amp;BY13&amp;"-"&amp;BZ13,LocCost,2,0),0)</f>
        <v>0</v>
      </c>
      <c r="CV13" s="183" t="n">
        <f aca="false">IF(CA13&gt;0,VLOOKUP(CA13&amp;"-"&amp;CB13&amp;"-"&amp;CC13,LocCost,2,0),0)</f>
        <v>0</v>
      </c>
      <c r="CW13" s="183" t="n">
        <f aca="false">IF(CD13&gt;0,VLOOKUP(CD13&amp;"-"&amp;CE13&amp;"-"&amp;CF13,LocCost,2,0),0)</f>
        <v>0</v>
      </c>
      <c r="CX13" s="183" t="n">
        <f aca="false">IF(CG13&gt;0,VLOOKUP(CG13&amp;"-"&amp;CH13&amp;"-"&amp;CI13,LocCost,2,0),0)</f>
        <v>0</v>
      </c>
      <c r="CY13" s="183" t="n">
        <f aca="false">IF(CJ13&gt;0,VLOOKUP(CJ13&amp;"-"&amp;CK13&amp;"-"&amp;CL13,LocCost,2,0),0)</f>
        <v>0</v>
      </c>
      <c r="CZ13" s="183" t="n">
        <f aca="false">IF(CM13&gt;0,VLOOKUP(CM13&amp;"-"&amp;CN13&amp;"-"&amp;CO13,LocCost,2,0),0)</f>
        <v>0</v>
      </c>
      <c r="DA13" s="184" t="n">
        <f aca="false">IF(BF13&gt;0,SUM(CQ13:CZ13),"")</f>
        <v>0.331063001240182</v>
      </c>
    </row>
    <row r="14" customFormat="false" ht="14.65" hidden="false" customHeight="false" outlineLevel="0" collapsed="false">
      <c r="B14" s="177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183" t="n">
        <f aca="false">IF(I14&gt;0,VLOOKUP(I14&amp;"-"&amp;J14&amp;"-"&amp;K14,LocCost,2,0),0)</f>
        <v>0</v>
      </c>
      <c r="AO14" s="183" t="n">
        <f aca="false">IF(L14&gt;0,VLOOKUP(L14&amp;"-"&amp;M14&amp;"-"&amp;N14,LocCost,2,0),0)</f>
        <v>0</v>
      </c>
      <c r="AP14" s="183" t="n">
        <f aca="false">IF(O14&gt;0,VLOOKUP(O14&amp;"-"&amp;P14&amp;"-"&amp;Q14,LocCost,2,0),0)</f>
        <v>0</v>
      </c>
      <c r="AQ14" s="183" t="n">
        <f aca="false">IF(R14&gt;0,VLOOKUP(R14&amp;"-"&amp;S14&amp;"-"&amp;T14,LocCost,2,0),0)</f>
        <v>0</v>
      </c>
      <c r="AR14" s="183" t="n">
        <f aca="false">IF(U14&gt;0,VLOOKUP(U14&amp;"-"&amp;V14&amp;"-"&amp;W14,LocCost,2,0),0)</f>
        <v>0</v>
      </c>
      <c r="AS14" s="183" t="n">
        <f aca="false">IF(X14&gt;0,VLOOKUP(X14&amp;"-"&amp;Y14&amp;"-"&amp;Z14,LocCost,2,0),0)</f>
        <v>0</v>
      </c>
      <c r="AT14" s="183" t="n">
        <f aca="false">IF(AA14&gt;0,VLOOKUP(AA14&amp;"-"&amp;AB14&amp;"-"&amp;AC14,LocCost,2,0),0)</f>
        <v>0</v>
      </c>
      <c r="AU14" s="183" t="n">
        <f aca="false">IF(AD14&gt;0,VLOOKUP(AD14&amp;"-"&amp;AE14&amp;"-"&amp;AF14,LocCost,2,0),0)</f>
        <v>0</v>
      </c>
      <c r="AV14" s="183" t="n">
        <f aca="false">IF(AG14&gt;0,VLOOKUP(AG14&amp;"-"&amp;AH14&amp;"-"&amp;AI14,LocCost,2,0),0)</f>
        <v>0</v>
      </c>
      <c r="AW14" s="183" t="n">
        <f aca="false">IF(AJ14&gt;0,VLOOKUP(AJ14&amp;"-"&amp;AK14&amp;"-"&amp;AL14,LocCost,2,0),0)</f>
        <v>0</v>
      </c>
      <c r="AX14" s="184" t="str">
        <f aca="false">IF(C14&gt;0,SUM(AN14:AW14),"")</f>
        <v/>
      </c>
      <c r="BF14" s="90" t="n">
        <v>224</v>
      </c>
      <c r="BG14" s="90" t="s">
        <v>43</v>
      </c>
      <c r="BH14" s="90" t="s">
        <v>47</v>
      </c>
      <c r="BI14" s="90" t="n">
        <v>1</v>
      </c>
      <c r="BJ14" s="90" t="s">
        <v>45</v>
      </c>
      <c r="BK14" s="90" t="s">
        <v>81</v>
      </c>
      <c r="BL14" s="90" t="s">
        <v>43</v>
      </c>
      <c r="BM14" s="90" t="s">
        <v>47</v>
      </c>
      <c r="BN14" s="90" t="s">
        <v>48</v>
      </c>
      <c r="BO14" s="90" t="n">
        <v>0</v>
      </c>
      <c r="BP14" s="90" t="n">
        <v>0</v>
      </c>
      <c r="BQ14" s="90" t="n">
        <v>0</v>
      </c>
      <c r="BR14" s="90" t="n">
        <v>0</v>
      </c>
      <c r="BS14" s="90" t="n">
        <v>0</v>
      </c>
      <c r="BT14" s="90" t="n">
        <v>0</v>
      </c>
      <c r="BU14" s="90" t="n">
        <v>0</v>
      </c>
      <c r="BV14" s="90" t="n">
        <v>0</v>
      </c>
      <c r="BW14" s="90" t="n">
        <v>0</v>
      </c>
      <c r="BX14" s="90" t="n">
        <v>0</v>
      </c>
      <c r="BY14" s="90" t="n">
        <v>0</v>
      </c>
      <c r="BZ14" s="90" t="n">
        <v>0</v>
      </c>
      <c r="CA14" s="90" t="n">
        <v>0</v>
      </c>
      <c r="CB14" s="90" t="n">
        <v>0</v>
      </c>
      <c r="CC14" s="90" t="n">
        <v>0</v>
      </c>
      <c r="CD14" s="90" t="n">
        <v>0</v>
      </c>
      <c r="CE14" s="90" t="n">
        <v>0</v>
      </c>
      <c r="CF14" s="90" t="n">
        <v>0</v>
      </c>
      <c r="CG14" s="90" t="n">
        <v>0</v>
      </c>
      <c r="CH14" s="90" t="n">
        <v>0</v>
      </c>
      <c r="CI14" s="90" t="n">
        <v>0</v>
      </c>
      <c r="CJ14" s="90" t="n">
        <v>0</v>
      </c>
      <c r="CK14" s="90" t="n">
        <v>0</v>
      </c>
      <c r="CL14" s="90" t="n">
        <v>0</v>
      </c>
      <c r="CM14" s="90" t="n">
        <v>0</v>
      </c>
      <c r="CN14" s="90" t="n">
        <v>0</v>
      </c>
      <c r="CO14" s="90" t="n">
        <v>0</v>
      </c>
      <c r="CP14" s="90" t="s">
        <v>51</v>
      </c>
      <c r="CQ14" s="183" t="n">
        <f aca="false">IF(BL14&gt;0,VLOOKUP(BL14&amp;"-"&amp;BM14&amp;"-"&amp;BN14,LocCost,2,0),0)</f>
        <v>0.200995834209973</v>
      </c>
      <c r="CR14" s="183" t="n">
        <f aca="false">IF(BO14&gt;0,VLOOKUP(BO14&amp;"-"&amp;BP14&amp;"-"&amp;BQ14,LocCost,2,0),0)</f>
        <v>0</v>
      </c>
      <c r="CS14" s="183" t="n">
        <f aca="false">IF(BR14&gt;0,VLOOKUP(BR14&amp;"-"&amp;BS14&amp;"-"&amp;BT14,LocCost,2,0),0)</f>
        <v>0</v>
      </c>
      <c r="CT14" s="183" t="n">
        <f aca="false">IF(BU14&gt;0,VLOOKUP(BU14&amp;"-"&amp;BV14&amp;"-"&amp;BW14,LocCost,2,0),0)</f>
        <v>0</v>
      </c>
      <c r="CU14" s="183" t="n">
        <f aca="false">IF(BX14&gt;0,VLOOKUP(BX14&amp;"-"&amp;BY14&amp;"-"&amp;BZ14,LocCost,2,0),0)</f>
        <v>0</v>
      </c>
      <c r="CV14" s="183" t="n">
        <f aca="false">IF(CA14&gt;0,VLOOKUP(CA14&amp;"-"&amp;CB14&amp;"-"&amp;CC14,LocCost,2,0),0)</f>
        <v>0</v>
      </c>
      <c r="CW14" s="183" t="n">
        <f aca="false">IF(CD14&gt;0,VLOOKUP(CD14&amp;"-"&amp;CE14&amp;"-"&amp;CF14,LocCost,2,0),0)</f>
        <v>0</v>
      </c>
      <c r="CX14" s="183" t="n">
        <f aca="false">IF(CG14&gt;0,VLOOKUP(CG14&amp;"-"&amp;CH14&amp;"-"&amp;CI14,LocCost,2,0),0)</f>
        <v>0</v>
      </c>
      <c r="CY14" s="183" t="n">
        <f aca="false">IF(CJ14&gt;0,VLOOKUP(CJ14&amp;"-"&amp;CK14&amp;"-"&amp;CL14,LocCost,2,0),0)</f>
        <v>0</v>
      </c>
      <c r="CZ14" s="183" t="n">
        <f aca="false">IF(CM14&gt;0,VLOOKUP(CM14&amp;"-"&amp;CN14&amp;"-"&amp;CO14,LocCost,2,0),0)</f>
        <v>0</v>
      </c>
      <c r="DA14" s="184" t="n">
        <f aca="false">IF(BF14&gt;0,SUM(CQ14:CZ14),"")</f>
        <v>0.200995834209973</v>
      </c>
    </row>
    <row r="15" customFormat="false" ht="14.65" hidden="false" customHeight="false" outlineLevel="0" collapsed="false"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183" t="n">
        <f aca="false">IF(I15&gt;0,VLOOKUP(I15&amp;"-"&amp;J15&amp;"-"&amp;K15,LocCost,2,0),0)</f>
        <v>0</v>
      </c>
      <c r="AO15" s="183" t="n">
        <f aca="false">IF(L15&gt;0,VLOOKUP(L15&amp;"-"&amp;M15&amp;"-"&amp;N15,LocCost,2,0),0)</f>
        <v>0</v>
      </c>
      <c r="AP15" s="183" t="n">
        <f aca="false">IF(O15&gt;0,VLOOKUP(O15&amp;"-"&amp;P15&amp;"-"&amp;Q15,LocCost,2,0),0)</f>
        <v>0</v>
      </c>
      <c r="AQ15" s="183" t="n">
        <f aca="false">IF(R15&gt;0,VLOOKUP(R15&amp;"-"&amp;S15&amp;"-"&amp;T15,LocCost,2,0),0)</f>
        <v>0</v>
      </c>
      <c r="AR15" s="183" t="n">
        <f aca="false">IF(U15&gt;0,VLOOKUP(U15&amp;"-"&amp;V15&amp;"-"&amp;W15,LocCost,2,0),0)</f>
        <v>0</v>
      </c>
      <c r="AS15" s="183" t="n">
        <f aca="false">IF(X15&gt;0,VLOOKUP(X15&amp;"-"&amp;Y15&amp;"-"&amp;Z15,LocCost,2,0),0)</f>
        <v>0</v>
      </c>
      <c r="AT15" s="183" t="n">
        <f aca="false">IF(AA15&gt;0,VLOOKUP(AA15&amp;"-"&amp;AB15&amp;"-"&amp;AC15,LocCost,2,0),0)</f>
        <v>0</v>
      </c>
      <c r="AU15" s="183" t="n">
        <f aca="false">IF(AD15&gt;0,VLOOKUP(AD15&amp;"-"&amp;AE15&amp;"-"&amp;AF15,LocCost,2,0),0)</f>
        <v>0</v>
      </c>
      <c r="AV15" s="183" t="n">
        <f aca="false">IF(AG15&gt;0,VLOOKUP(AG15&amp;"-"&amp;AH15&amp;"-"&amp;AI15,LocCost,2,0),0)</f>
        <v>0</v>
      </c>
      <c r="AW15" s="183" t="n">
        <f aca="false">IF(AJ15&gt;0,VLOOKUP(AJ15&amp;"-"&amp;AK15&amp;"-"&amp;AL15,LocCost,2,0),0)</f>
        <v>0</v>
      </c>
      <c r="AX15" s="184" t="str">
        <f aca="false">IF(C15&gt;0,SUM(AN15:AW15),"")</f>
        <v/>
      </c>
      <c r="BF15" s="90" t="n">
        <v>225</v>
      </c>
      <c r="BG15" s="90" t="s">
        <v>43</v>
      </c>
      <c r="BH15" s="90" t="s">
        <v>47</v>
      </c>
      <c r="BI15" s="90" t="n">
        <v>2</v>
      </c>
      <c r="BJ15" s="90" t="s">
        <v>45</v>
      </c>
      <c r="BK15" s="90" t="s">
        <v>83</v>
      </c>
      <c r="BL15" s="90" t="s">
        <v>43</v>
      </c>
      <c r="BM15" s="90" t="s">
        <v>47</v>
      </c>
      <c r="BN15" s="90" t="s">
        <v>55</v>
      </c>
      <c r="BO15" s="90" t="n">
        <v>0</v>
      </c>
      <c r="BP15" s="90" t="n">
        <v>0</v>
      </c>
      <c r="BQ15" s="90" t="n">
        <v>0</v>
      </c>
      <c r="BR15" s="90" t="n">
        <v>0</v>
      </c>
      <c r="BS15" s="90" t="n">
        <v>0</v>
      </c>
      <c r="BT15" s="90" t="n">
        <v>0</v>
      </c>
      <c r="BU15" s="90" t="n">
        <v>0</v>
      </c>
      <c r="BV15" s="90" t="n">
        <v>0</v>
      </c>
      <c r="BW15" s="90" t="n">
        <v>0</v>
      </c>
      <c r="BX15" s="90" t="n">
        <v>0</v>
      </c>
      <c r="BY15" s="90" t="n">
        <v>0</v>
      </c>
      <c r="BZ15" s="90" t="n">
        <v>0</v>
      </c>
      <c r="CA15" s="90" t="n">
        <v>0</v>
      </c>
      <c r="CB15" s="90" t="n">
        <v>0</v>
      </c>
      <c r="CC15" s="90" t="n">
        <v>0</v>
      </c>
      <c r="CD15" s="90" t="n">
        <v>0</v>
      </c>
      <c r="CE15" s="90" t="n">
        <v>0</v>
      </c>
      <c r="CF15" s="90" t="n">
        <v>0</v>
      </c>
      <c r="CG15" s="90" t="n">
        <v>0</v>
      </c>
      <c r="CH15" s="90" t="n">
        <v>0</v>
      </c>
      <c r="CI15" s="90" t="n">
        <v>0</v>
      </c>
      <c r="CJ15" s="90" t="n">
        <v>0</v>
      </c>
      <c r="CK15" s="90" t="n">
        <v>0</v>
      </c>
      <c r="CL15" s="90" t="n">
        <v>0</v>
      </c>
      <c r="CM15" s="90" t="n">
        <v>0</v>
      </c>
      <c r="CN15" s="90" t="n">
        <v>0</v>
      </c>
      <c r="CO15" s="90" t="n">
        <v>0</v>
      </c>
      <c r="CP15" s="90" t="s">
        <v>51</v>
      </c>
      <c r="CQ15" s="183" t="n">
        <f aca="false">IF(BL15&gt;0,VLOOKUP(BL15&amp;"-"&amp;BM15&amp;"-"&amp;BN15,LocCost,2,0),0)</f>
        <v>0.534295834209973</v>
      </c>
      <c r="CR15" s="183" t="n">
        <f aca="false">IF(BO15&gt;0,VLOOKUP(BO15&amp;"-"&amp;BP15&amp;"-"&amp;BQ15,LocCost,2,0),0)</f>
        <v>0</v>
      </c>
      <c r="CS15" s="183" t="n">
        <f aca="false">IF(BR15&gt;0,VLOOKUP(BR15&amp;"-"&amp;BS15&amp;"-"&amp;BT15,LocCost,2,0),0)</f>
        <v>0</v>
      </c>
      <c r="CT15" s="183" t="n">
        <f aca="false">IF(BU15&gt;0,VLOOKUP(BU15&amp;"-"&amp;BV15&amp;"-"&amp;BW15,LocCost,2,0),0)</f>
        <v>0</v>
      </c>
      <c r="CU15" s="183" t="n">
        <f aca="false">IF(BX15&gt;0,VLOOKUP(BX15&amp;"-"&amp;BY15&amp;"-"&amp;BZ15,LocCost,2,0),0)</f>
        <v>0</v>
      </c>
      <c r="CV15" s="183" t="n">
        <f aca="false">IF(CA15&gt;0,VLOOKUP(CA15&amp;"-"&amp;CB15&amp;"-"&amp;CC15,LocCost,2,0),0)</f>
        <v>0</v>
      </c>
      <c r="CW15" s="183" t="n">
        <f aca="false">IF(CD15&gt;0,VLOOKUP(CD15&amp;"-"&amp;CE15&amp;"-"&amp;CF15,LocCost,2,0),0)</f>
        <v>0</v>
      </c>
      <c r="CX15" s="183" t="n">
        <f aca="false">IF(CG15&gt;0,VLOOKUP(CG15&amp;"-"&amp;CH15&amp;"-"&amp;CI15,LocCost,2,0),0)</f>
        <v>0</v>
      </c>
      <c r="CY15" s="183" t="n">
        <f aca="false">IF(CJ15&gt;0,VLOOKUP(CJ15&amp;"-"&amp;CK15&amp;"-"&amp;CL15,LocCost,2,0),0)</f>
        <v>0</v>
      </c>
      <c r="CZ15" s="183" t="n">
        <f aca="false">IF(CM15&gt;0,VLOOKUP(CM15&amp;"-"&amp;CN15&amp;"-"&amp;CO15,LocCost,2,0),0)</f>
        <v>0</v>
      </c>
      <c r="DA15" s="184" t="n">
        <f aca="false">IF(BF15&gt;0,SUM(CQ15:CZ15),"")</f>
        <v>0.534295834209973</v>
      </c>
    </row>
    <row r="16" customFormat="false" ht="14.65" hidden="false" customHeight="false" outlineLevel="0" collapsed="false"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183" t="n">
        <f aca="false">IF(I16&gt;0,VLOOKUP(I16&amp;"-"&amp;J16&amp;"-"&amp;K16,LocCost,2,0),0)</f>
        <v>0</v>
      </c>
      <c r="AO16" s="183" t="n">
        <f aca="false">IF(L16&gt;0,VLOOKUP(L16&amp;"-"&amp;M16&amp;"-"&amp;N16,LocCost,2,0),0)</f>
        <v>0</v>
      </c>
      <c r="AP16" s="183" t="n">
        <f aca="false">IF(O16&gt;0,VLOOKUP(O16&amp;"-"&amp;P16&amp;"-"&amp;Q16,LocCost,2,0),0)</f>
        <v>0</v>
      </c>
      <c r="AQ16" s="183" t="n">
        <f aca="false">IF(R16&gt;0,VLOOKUP(R16&amp;"-"&amp;S16&amp;"-"&amp;T16,LocCost,2,0),0)</f>
        <v>0</v>
      </c>
      <c r="AR16" s="183" t="n">
        <f aca="false">IF(U16&gt;0,VLOOKUP(U16&amp;"-"&amp;V16&amp;"-"&amp;W16,LocCost,2,0),0)</f>
        <v>0</v>
      </c>
      <c r="AS16" s="183" t="n">
        <f aca="false">IF(X16&gt;0,VLOOKUP(X16&amp;"-"&amp;Y16&amp;"-"&amp;Z16,LocCost,2,0),0)</f>
        <v>0</v>
      </c>
      <c r="AT16" s="183" t="n">
        <f aca="false">IF(AA16&gt;0,VLOOKUP(AA16&amp;"-"&amp;AB16&amp;"-"&amp;AC16,LocCost,2,0),0)</f>
        <v>0</v>
      </c>
      <c r="AU16" s="183" t="n">
        <f aca="false">IF(AD16&gt;0,VLOOKUP(AD16&amp;"-"&amp;AE16&amp;"-"&amp;AF16,LocCost,2,0),0)</f>
        <v>0</v>
      </c>
      <c r="AV16" s="183" t="n">
        <f aca="false">IF(AG16&gt;0,VLOOKUP(AG16&amp;"-"&amp;AH16&amp;"-"&amp;AI16,LocCost,2,0),0)</f>
        <v>0</v>
      </c>
      <c r="AW16" s="183" t="n">
        <f aca="false">IF(AJ16&gt;0,VLOOKUP(AJ16&amp;"-"&amp;AK16&amp;"-"&amp;AL16,LocCost,2,0),0)</f>
        <v>0</v>
      </c>
      <c r="AX16" s="184" t="str">
        <f aca="false">IF(C16&gt;0,SUM(AN16:AW16),"")</f>
        <v/>
      </c>
      <c r="BF16" s="90" t="n">
        <v>226</v>
      </c>
      <c r="BG16" s="90" t="s">
        <v>43</v>
      </c>
      <c r="BH16" s="90" t="s">
        <v>84</v>
      </c>
      <c r="BI16" s="90" t="n">
        <v>1</v>
      </c>
      <c r="BJ16" s="90" t="s">
        <v>45</v>
      </c>
      <c r="BK16" s="90" t="s">
        <v>85</v>
      </c>
      <c r="BL16" s="90" t="s">
        <v>43</v>
      </c>
      <c r="BM16" s="90" t="s">
        <v>84</v>
      </c>
      <c r="BN16" s="90" t="s">
        <v>48</v>
      </c>
      <c r="BO16" s="90" t="n">
        <v>0</v>
      </c>
      <c r="BP16" s="90" t="n">
        <v>0</v>
      </c>
      <c r="BQ16" s="90" t="n">
        <v>0</v>
      </c>
      <c r="BR16" s="90" t="n">
        <v>0</v>
      </c>
      <c r="BS16" s="90" t="n">
        <v>0</v>
      </c>
      <c r="BT16" s="90" t="n">
        <v>0</v>
      </c>
      <c r="BU16" s="90" t="n">
        <v>0</v>
      </c>
      <c r="BV16" s="90" t="n">
        <v>0</v>
      </c>
      <c r="BW16" s="90" t="n">
        <v>0</v>
      </c>
      <c r="BX16" s="90" t="n">
        <v>0</v>
      </c>
      <c r="BY16" s="90" t="n">
        <v>0</v>
      </c>
      <c r="BZ16" s="90" t="n">
        <v>0</v>
      </c>
      <c r="CA16" s="90" t="n">
        <v>0</v>
      </c>
      <c r="CB16" s="90" t="n">
        <v>0</v>
      </c>
      <c r="CC16" s="90" t="n">
        <v>0</v>
      </c>
      <c r="CD16" s="90" t="n">
        <v>0</v>
      </c>
      <c r="CE16" s="90" t="n">
        <v>0</v>
      </c>
      <c r="CF16" s="90" t="n">
        <v>0</v>
      </c>
      <c r="CG16" s="90" t="n">
        <v>0</v>
      </c>
      <c r="CH16" s="90" t="n">
        <v>0</v>
      </c>
      <c r="CI16" s="90" t="n">
        <v>0</v>
      </c>
      <c r="CJ16" s="90" t="n">
        <v>0</v>
      </c>
      <c r="CK16" s="90" t="n">
        <v>0</v>
      </c>
      <c r="CL16" s="90" t="n">
        <v>0</v>
      </c>
      <c r="CM16" s="90" t="n">
        <v>0</v>
      </c>
      <c r="CN16" s="90" t="n">
        <v>0</v>
      </c>
      <c r="CO16" s="90" t="n">
        <v>0</v>
      </c>
      <c r="CP16" s="90" t="s">
        <v>51</v>
      </c>
      <c r="CQ16" s="183" t="n">
        <f aca="false">IF(BL16&gt;0,VLOOKUP(BL16&amp;"-"&amp;BM16&amp;"-"&amp;BN16,LocCost,2,0),0)</f>
        <v>0.244580428069428</v>
      </c>
      <c r="CR16" s="183" t="n">
        <f aca="false">IF(BO16&gt;0,VLOOKUP(BO16&amp;"-"&amp;BP16&amp;"-"&amp;BQ16,LocCost,2,0),0)</f>
        <v>0</v>
      </c>
      <c r="CS16" s="183" t="n">
        <f aca="false">IF(BR16&gt;0,VLOOKUP(BR16&amp;"-"&amp;BS16&amp;"-"&amp;BT16,LocCost,2,0),0)</f>
        <v>0</v>
      </c>
      <c r="CT16" s="183" t="n">
        <f aca="false">IF(BU16&gt;0,VLOOKUP(BU16&amp;"-"&amp;BV16&amp;"-"&amp;BW16,LocCost,2,0),0)</f>
        <v>0</v>
      </c>
      <c r="CU16" s="183" t="n">
        <f aca="false">IF(BX16&gt;0,VLOOKUP(BX16&amp;"-"&amp;BY16&amp;"-"&amp;BZ16,LocCost,2,0),0)</f>
        <v>0</v>
      </c>
      <c r="CV16" s="183" t="n">
        <f aca="false">IF(CA16&gt;0,VLOOKUP(CA16&amp;"-"&amp;CB16&amp;"-"&amp;CC16,LocCost,2,0),0)</f>
        <v>0</v>
      </c>
      <c r="CW16" s="183" t="n">
        <f aca="false">IF(CD16&gt;0,VLOOKUP(CD16&amp;"-"&amp;CE16&amp;"-"&amp;CF16,LocCost,2,0),0)</f>
        <v>0</v>
      </c>
      <c r="CX16" s="183" t="n">
        <f aca="false">IF(CG16&gt;0,VLOOKUP(CG16&amp;"-"&amp;CH16&amp;"-"&amp;CI16,LocCost,2,0),0)</f>
        <v>0</v>
      </c>
      <c r="CY16" s="183" t="n">
        <f aca="false">IF(CJ16&gt;0,VLOOKUP(CJ16&amp;"-"&amp;CK16&amp;"-"&amp;CL16,LocCost,2,0),0)</f>
        <v>0</v>
      </c>
      <c r="CZ16" s="183" t="n">
        <f aca="false">IF(CM16&gt;0,VLOOKUP(CM16&amp;"-"&amp;CN16&amp;"-"&amp;CO16,LocCost,2,0),0)</f>
        <v>0</v>
      </c>
      <c r="DA16" s="184" t="n">
        <f aca="false">IF(BF16&gt;0,SUM(CQ16:CZ16),"")</f>
        <v>0.244580428069428</v>
      </c>
    </row>
    <row r="17" customFormat="false" ht="14.65" hidden="false" customHeight="false" outlineLevel="0" collapsed="false"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183" t="n">
        <f aca="false">IF(I17&gt;0,VLOOKUP(I17&amp;"-"&amp;J17&amp;"-"&amp;K17,LocCost,2,0),0)</f>
        <v>0</v>
      </c>
      <c r="AO17" s="183" t="n">
        <f aca="false">IF(L17&gt;0,VLOOKUP(L17&amp;"-"&amp;M17&amp;"-"&amp;N17,LocCost,2,0),0)</f>
        <v>0</v>
      </c>
      <c r="AP17" s="183" t="n">
        <f aca="false">IF(O17&gt;0,VLOOKUP(O17&amp;"-"&amp;P17&amp;"-"&amp;Q17,LocCost,2,0),0)</f>
        <v>0</v>
      </c>
      <c r="AQ17" s="183" t="n">
        <f aca="false">IF(R17&gt;0,VLOOKUP(R17&amp;"-"&amp;S17&amp;"-"&amp;T17,LocCost,2,0),0)</f>
        <v>0</v>
      </c>
      <c r="AR17" s="183" t="n">
        <f aca="false">IF(U17&gt;0,VLOOKUP(U17&amp;"-"&amp;V17&amp;"-"&amp;W17,LocCost,2,0),0)</f>
        <v>0</v>
      </c>
      <c r="AS17" s="183" t="n">
        <f aca="false">IF(X17&gt;0,VLOOKUP(X17&amp;"-"&amp;Y17&amp;"-"&amp;Z17,LocCost,2,0),0)</f>
        <v>0</v>
      </c>
      <c r="AT17" s="183" t="n">
        <f aca="false">IF(AA17&gt;0,VLOOKUP(AA17&amp;"-"&amp;AB17&amp;"-"&amp;AC17,LocCost,2,0),0)</f>
        <v>0</v>
      </c>
      <c r="AU17" s="183" t="n">
        <f aca="false">IF(AD17&gt;0,VLOOKUP(AD17&amp;"-"&amp;AE17&amp;"-"&amp;AF17,LocCost,2,0),0)</f>
        <v>0</v>
      </c>
      <c r="AV17" s="183" t="n">
        <f aca="false">IF(AG17&gt;0,VLOOKUP(AG17&amp;"-"&amp;AH17&amp;"-"&amp;AI17,LocCost,2,0),0)</f>
        <v>0</v>
      </c>
      <c r="AW17" s="183" t="n">
        <f aca="false">IF(AJ17&gt;0,VLOOKUP(AJ17&amp;"-"&amp;AK17&amp;"-"&amp;AL17,LocCost,2,0),0)</f>
        <v>0</v>
      </c>
      <c r="AX17" s="184" t="str">
        <f aca="false">IF(C17&gt;0,SUM(AN17:AW17),"")</f>
        <v/>
      </c>
      <c r="BF17" s="90" t="n">
        <v>227</v>
      </c>
      <c r="BG17" s="90" t="s">
        <v>43</v>
      </c>
      <c r="BH17" s="90" t="s">
        <v>84</v>
      </c>
      <c r="BI17" s="90" t="n">
        <v>2</v>
      </c>
      <c r="BJ17" s="90" t="s">
        <v>45</v>
      </c>
      <c r="BK17" s="90" t="s">
        <v>86</v>
      </c>
      <c r="BL17" s="90" t="s">
        <v>43</v>
      </c>
      <c r="BM17" s="90" t="s">
        <v>84</v>
      </c>
      <c r="BN17" s="90" t="s">
        <v>55</v>
      </c>
      <c r="BO17" s="90" t="n">
        <v>0</v>
      </c>
      <c r="BP17" s="90" t="n">
        <v>0</v>
      </c>
      <c r="BQ17" s="90" t="n">
        <v>0</v>
      </c>
      <c r="BR17" s="90" t="n">
        <v>0</v>
      </c>
      <c r="BS17" s="90" t="n">
        <v>0</v>
      </c>
      <c r="BT17" s="90" t="n">
        <v>0</v>
      </c>
      <c r="BU17" s="90" t="n">
        <v>0</v>
      </c>
      <c r="BV17" s="90" t="n">
        <v>0</v>
      </c>
      <c r="BW17" s="90" t="n">
        <v>0</v>
      </c>
      <c r="BX17" s="90" t="n">
        <v>0</v>
      </c>
      <c r="BY17" s="90" t="n">
        <v>0</v>
      </c>
      <c r="BZ17" s="90" t="n">
        <v>0</v>
      </c>
      <c r="CA17" s="90" t="n">
        <v>0</v>
      </c>
      <c r="CB17" s="90" t="n">
        <v>0</v>
      </c>
      <c r="CC17" s="90" t="n">
        <v>0</v>
      </c>
      <c r="CD17" s="90" t="n">
        <v>0</v>
      </c>
      <c r="CE17" s="90" t="n">
        <v>0</v>
      </c>
      <c r="CF17" s="90" t="n">
        <v>0</v>
      </c>
      <c r="CG17" s="90" t="n">
        <v>0</v>
      </c>
      <c r="CH17" s="90" t="n">
        <v>0</v>
      </c>
      <c r="CI17" s="90" t="n">
        <v>0</v>
      </c>
      <c r="CJ17" s="90" t="n">
        <v>0</v>
      </c>
      <c r="CK17" s="90" t="n">
        <v>0</v>
      </c>
      <c r="CL17" s="90" t="n">
        <v>0</v>
      </c>
      <c r="CM17" s="90" t="n">
        <v>0</v>
      </c>
      <c r="CN17" s="90" t="n">
        <v>0</v>
      </c>
      <c r="CO17" s="90" t="n">
        <v>0</v>
      </c>
      <c r="CP17" s="90" t="s">
        <v>51</v>
      </c>
      <c r="CQ17" s="183" t="n">
        <f aca="false">IF(BL17&gt;0,VLOOKUP(BL17&amp;"-"&amp;BM17&amp;"-"&amp;BN17,LocCost,2,0),0)</f>
        <v>0.673580428069428</v>
      </c>
      <c r="CR17" s="183" t="n">
        <f aca="false">IF(BO17&gt;0,VLOOKUP(BO17&amp;"-"&amp;BP17&amp;"-"&amp;BQ17,LocCost,2,0),0)</f>
        <v>0</v>
      </c>
      <c r="CS17" s="183" t="n">
        <f aca="false">IF(BR17&gt;0,VLOOKUP(BR17&amp;"-"&amp;BS17&amp;"-"&amp;BT17,LocCost,2,0),0)</f>
        <v>0</v>
      </c>
      <c r="CT17" s="183" t="n">
        <f aca="false">IF(BU17&gt;0,VLOOKUP(BU17&amp;"-"&amp;BV17&amp;"-"&amp;BW17,LocCost,2,0),0)</f>
        <v>0</v>
      </c>
      <c r="CU17" s="183" t="n">
        <f aca="false">IF(BX17&gt;0,VLOOKUP(BX17&amp;"-"&amp;BY17&amp;"-"&amp;BZ17,LocCost,2,0),0)</f>
        <v>0</v>
      </c>
      <c r="CV17" s="183" t="n">
        <f aca="false">IF(CA17&gt;0,VLOOKUP(CA17&amp;"-"&amp;CB17&amp;"-"&amp;CC17,LocCost,2,0),0)</f>
        <v>0</v>
      </c>
      <c r="CW17" s="183" t="n">
        <f aca="false">IF(CD17&gt;0,VLOOKUP(CD17&amp;"-"&amp;CE17&amp;"-"&amp;CF17,LocCost,2,0),0)</f>
        <v>0</v>
      </c>
      <c r="CX17" s="183" t="n">
        <f aca="false">IF(CG17&gt;0,VLOOKUP(CG17&amp;"-"&amp;CH17&amp;"-"&amp;CI17,LocCost,2,0),0)</f>
        <v>0</v>
      </c>
      <c r="CY17" s="183" t="n">
        <f aca="false">IF(CJ17&gt;0,VLOOKUP(CJ17&amp;"-"&amp;CK17&amp;"-"&amp;CL17,LocCost,2,0),0)</f>
        <v>0</v>
      </c>
      <c r="CZ17" s="183" t="n">
        <f aca="false">IF(CM17&gt;0,VLOOKUP(CM17&amp;"-"&amp;CN17&amp;"-"&amp;CO17,LocCost,2,0),0)</f>
        <v>0</v>
      </c>
      <c r="DA17" s="184" t="n">
        <f aca="false">IF(BF17&gt;0,SUM(CQ17:CZ17),"")</f>
        <v>0.673580428069428</v>
      </c>
    </row>
    <row r="18" customFormat="false" ht="14.65" hidden="false" customHeight="false" outlineLevel="0" collapsed="false"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183" t="n">
        <f aca="false">IF(I18&gt;0,VLOOKUP(I18&amp;"-"&amp;J18&amp;"-"&amp;K18,LocCost,2,0),0)</f>
        <v>0</v>
      </c>
      <c r="AO18" s="183" t="n">
        <f aca="false">IF(L18&gt;0,VLOOKUP(L18&amp;"-"&amp;M18&amp;"-"&amp;N18,LocCost,2,0),0)</f>
        <v>0</v>
      </c>
      <c r="AP18" s="183" t="n">
        <f aca="false">IF(O18&gt;0,VLOOKUP(O18&amp;"-"&amp;P18&amp;"-"&amp;Q18,LocCost,2,0),0)</f>
        <v>0</v>
      </c>
      <c r="AQ18" s="183" t="n">
        <f aca="false">IF(R18&gt;0,VLOOKUP(R18&amp;"-"&amp;S18&amp;"-"&amp;T18,LocCost,2,0),0)</f>
        <v>0</v>
      </c>
      <c r="AR18" s="183" t="n">
        <f aca="false">IF(U18&gt;0,VLOOKUP(U18&amp;"-"&amp;V18&amp;"-"&amp;W18,LocCost,2,0),0)</f>
        <v>0</v>
      </c>
      <c r="AS18" s="183" t="n">
        <f aca="false">IF(X18&gt;0,VLOOKUP(X18&amp;"-"&amp;Y18&amp;"-"&amp;Z18,LocCost,2,0),0)</f>
        <v>0</v>
      </c>
      <c r="AT18" s="183" t="n">
        <f aca="false">IF(AA18&gt;0,VLOOKUP(AA18&amp;"-"&amp;AB18&amp;"-"&amp;AC18,LocCost,2,0),0)</f>
        <v>0</v>
      </c>
      <c r="AU18" s="183" t="n">
        <f aca="false">IF(AD18&gt;0,VLOOKUP(AD18&amp;"-"&amp;AE18&amp;"-"&amp;AF18,LocCost,2,0),0)</f>
        <v>0</v>
      </c>
      <c r="AV18" s="183" t="n">
        <f aca="false">IF(AG18&gt;0,VLOOKUP(AG18&amp;"-"&amp;AH18&amp;"-"&amp;AI18,LocCost,2,0),0)</f>
        <v>0</v>
      </c>
      <c r="AW18" s="183" t="n">
        <f aca="false">IF(AJ18&gt;0,VLOOKUP(AJ18&amp;"-"&amp;AK18&amp;"-"&amp;AL18,LocCost,2,0),0)</f>
        <v>0</v>
      </c>
      <c r="AX18" s="184" t="str">
        <f aca="false">IF(C18&gt;0,SUM(AN18:AW18),"")</f>
        <v/>
      </c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183" t="n">
        <f aca="false">IF(BL18&gt;0,VLOOKUP(BL18&amp;"-"&amp;BM18&amp;"-"&amp;BN18,LocCost,2,0),0)</f>
        <v>0</v>
      </c>
      <c r="CR18" s="183" t="n">
        <f aca="false">IF(BO18&gt;0,VLOOKUP(BO18&amp;"-"&amp;BP18&amp;"-"&amp;BQ18,LocCost,2,0),0)</f>
        <v>0</v>
      </c>
      <c r="CS18" s="183" t="n">
        <f aca="false">IF(BR18&gt;0,VLOOKUP(BR18&amp;"-"&amp;BS18&amp;"-"&amp;BT18,LocCost,2,0),0)</f>
        <v>0</v>
      </c>
      <c r="CT18" s="183" t="n">
        <f aca="false">IF(BU18&gt;0,VLOOKUP(BU18&amp;"-"&amp;BV18&amp;"-"&amp;BW18,LocCost,2,0),0)</f>
        <v>0</v>
      </c>
      <c r="CU18" s="183" t="n">
        <f aca="false">IF(BX18&gt;0,VLOOKUP(BX18&amp;"-"&amp;BY18&amp;"-"&amp;BZ18,LocCost,2,0),0)</f>
        <v>0</v>
      </c>
      <c r="CV18" s="183" t="n">
        <f aca="false">IF(CA18&gt;0,VLOOKUP(CA18&amp;"-"&amp;CB18&amp;"-"&amp;CC18,LocCost,2,0),0)</f>
        <v>0</v>
      </c>
      <c r="CW18" s="183" t="n">
        <f aca="false">IF(CD18&gt;0,VLOOKUP(CD18&amp;"-"&amp;CE18&amp;"-"&amp;CF18,LocCost,2,0),0)</f>
        <v>0</v>
      </c>
      <c r="CX18" s="183" t="n">
        <f aca="false">IF(CG18&gt;0,VLOOKUP(CG18&amp;"-"&amp;CH18&amp;"-"&amp;CI18,LocCost,2,0),0)</f>
        <v>0</v>
      </c>
      <c r="CY18" s="183" t="n">
        <f aca="false">IF(CJ18&gt;0,VLOOKUP(CJ18&amp;"-"&amp;CK18&amp;"-"&amp;CL18,LocCost,2,0),0)</f>
        <v>0</v>
      </c>
      <c r="CZ18" s="183" t="n">
        <f aca="false">IF(CM18&gt;0,VLOOKUP(CM18&amp;"-"&amp;CN18&amp;"-"&amp;CO18,LocCost,2,0),0)</f>
        <v>0</v>
      </c>
      <c r="DA18" s="184" t="str">
        <f aca="false">IF(BF18&gt;0,SUM(CQ18:CZ18),"")</f>
        <v/>
      </c>
    </row>
    <row r="19" customFormat="false" ht="14.65" hidden="false" customHeight="false" outlineLevel="0" collapsed="false"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183" t="n">
        <f aca="false">IF(I19&gt;0,VLOOKUP(I19&amp;"-"&amp;J19&amp;"-"&amp;K19,LocCost,2,0),0)</f>
        <v>0</v>
      </c>
      <c r="AO19" s="183" t="n">
        <f aca="false">IF(L19&gt;0,VLOOKUP(L19&amp;"-"&amp;M19&amp;"-"&amp;N19,LocCost,2,0),0)</f>
        <v>0</v>
      </c>
      <c r="AP19" s="183" t="n">
        <f aca="false">IF(O19&gt;0,VLOOKUP(O19&amp;"-"&amp;P19&amp;"-"&amp;Q19,LocCost,2,0),0)</f>
        <v>0</v>
      </c>
      <c r="AQ19" s="183" t="n">
        <f aca="false">IF(R19&gt;0,VLOOKUP(R19&amp;"-"&amp;S19&amp;"-"&amp;T19,LocCost,2,0),0)</f>
        <v>0</v>
      </c>
      <c r="AR19" s="183" t="n">
        <f aca="false">IF(U19&gt;0,VLOOKUP(U19&amp;"-"&amp;V19&amp;"-"&amp;W19,LocCost,2,0),0)</f>
        <v>0</v>
      </c>
      <c r="AS19" s="183" t="n">
        <f aca="false">IF(X19&gt;0,VLOOKUP(X19&amp;"-"&amp;Y19&amp;"-"&amp;Z19,LocCost,2,0),0)</f>
        <v>0</v>
      </c>
      <c r="AT19" s="183" t="n">
        <f aca="false">IF(AA19&gt;0,VLOOKUP(AA19&amp;"-"&amp;AB19&amp;"-"&amp;AC19,LocCost,2,0),0)</f>
        <v>0</v>
      </c>
      <c r="AU19" s="183" t="n">
        <f aca="false">IF(AD19&gt;0,VLOOKUP(AD19&amp;"-"&amp;AE19&amp;"-"&amp;AF19,LocCost,2,0),0)</f>
        <v>0</v>
      </c>
      <c r="AV19" s="183" t="n">
        <f aca="false">IF(AG19&gt;0,VLOOKUP(AG19&amp;"-"&amp;AH19&amp;"-"&amp;AI19,LocCost,2,0),0)</f>
        <v>0</v>
      </c>
      <c r="AW19" s="183" t="n">
        <f aca="false">IF(AJ19&gt;0,VLOOKUP(AJ19&amp;"-"&amp;AK19&amp;"-"&amp;AL19,LocCost,2,0),0)</f>
        <v>0</v>
      </c>
      <c r="AX19" s="184" t="str">
        <f aca="false">IF(C19&gt;0,SUM(AN19:AW19),"")</f>
        <v/>
      </c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183" t="n">
        <f aca="false">IF(BL19&gt;0,VLOOKUP(BL19&amp;"-"&amp;BM19&amp;"-"&amp;BN19,LocCost,2,0),0)</f>
        <v>0</v>
      </c>
      <c r="CR19" s="183" t="n">
        <f aca="false">IF(BO19&gt;0,VLOOKUP(BO19&amp;"-"&amp;BP19&amp;"-"&amp;BQ19,LocCost,2,0),0)</f>
        <v>0</v>
      </c>
      <c r="CS19" s="183" t="n">
        <f aca="false">IF(BR19&gt;0,VLOOKUP(BR19&amp;"-"&amp;BS19&amp;"-"&amp;BT19,LocCost,2,0),0)</f>
        <v>0</v>
      </c>
      <c r="CT19" s="183" t="n">
        <f aca="false">IF(BU19&gt;0,VLOOKUP(BU19&amp;"-"&amp;BV19&amp;"-"&amp;BW19,LocCost,2,0),0)</f>
        <v>0</v>
      </c>
      <c r="CU19" s="183" t="n">
        <f aca="false">IF(BX19&gt;0,VLOOKUP(BX19&amp;"-"&amp;BY19&amp;"-"&amp;BZ19,LocCost,2,0),0)</f>
        <v>0</v>
      </c>
      <c r="CV19" s="183" t="n">
        <f aca="false">IF(CA19&gt;0,VLOOKUP(CA19&amp;"-"&amp;CB19&amp;"-"&amp;CC19,LocCost,2,0),0)</f>
        <v>0</v>
      </c>
      <c r="CW19" s="183" t="n">
        <f aca="false">IF(CD19&gt;0,VLOOKUP(CD19&amp;"-"&amp;CE19&amp;"-"&amp;CF19,LocCost,2,0),0)</f>
        <v>0</v>
      </c>
      <c r="CX19" s="183" t="n">
        <f aca="false">IF(CG19&gt;0,VLOOKUP(CG19&amp;"-"&amp;CH19&amp;"-"&amp;CI19,LocCost,2,0),0)</f>
        <v>0</v>
      </c>
      <c r="CY19" s="183" t="n">
        <f aca="false">IF(CJ19&gt;0,VLOOKUP(CJ19&amp;"-"&amp;CK19&amp;"-"&amp;CL19,LocCost,2,0),0)</f>
        <v>0</v>
      </c>
      <c r="CZ19" s="183" t="n">
        <f aca="false">IF(CM19&gt;0,VLOOKUP(CM19&amp;"-"&amp;CN19&amp;"-"&amp;CO19,LocCost,2,0),0)</f>
        <v>0</v>
      </c>
      <c r="DA19" s="184" t="str">
        <f aca="false">IF(BF19&gt;0,SUM(CQ19:CZ19),"")</f>
        <v/>
      </c>
    </row>
    <row r="20" customFormat="false" ht="14.65" hidden="false" customHeight="false" outlineLevel="0" collapsed="false"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183" t="n">
        <f aca="false">IF(I20&gt;0,VLOOKUP(I20&amp;"-"&amp;J20&amp;"-"&amp;K20,LocCost,2,0),0)</f>
        <v>0</v>
      </c>
      <c r="AO20" s="183" t="n">
        <f aca="false">IF(L20&gt;0,VLOOKUP(L20&amp;"-"&amp;M20&amp;"-"&amp;N20,LocCost,2,0),0)</f>
        <v>0</v>
      </c>
      <c r="AP20" s="183" t="n">
        <f aca="false">IF(O20&gt;0,VLOOKUP(O20&amp;"-"&amp;P20&amp;"-"&amp;Q20,LocCost,2,0),0)</f>
        <v>0</v>
      </c>
      <c r="AQ20" s="183" t="n">
        <f aca="false">IF(R20&gt;0,VLOOKUP(R20&amp;"-"&amp;S20&amp;"-"&amp;T20,LocCost,2,0),0)</f>
        <v>0</v>
      </c>
      <c r="AR20" s="183" t="n">
        <f aca="false">IF(U20&gt;0,VLOOKUP(U20&amp;"-"&amp;V20&amp;"-"&amp;W20,LocCost,2,0),0)</f>
        <v>0</v>
      </c>
      <c r="AS20" s="183" t="n">
        <f aca="false">IF(X20&gt;0,VLOOKUP(X20&amp;"-"&amp;Y20&amp;"-"&amp;Z20,LocCost,2,0),0)</f>
        <v>0</v>
      </c>
      <c r="AT20" s="183" t="n">
        <f aca="false">IF(AA20&gt;0,VLOOKUP(AA20&amp;"-"&amp;AB20&amp;"-"&amp;AC20,LocCost,2,0),0)</f>
        <v>0</v>
      </c>
      <c r="AU20" s="183" t="n">
        <f aca="false">IF(AD20&gt;0,VLOOKUP(AD20&amp;"-"&amp;AE20&amp;"-"&amp;AF20,LocCost,2,0),0)</f>
        <v>0</v>
      </c>
      <c r="AV20" s="183" t="n">
        <f aca="false">IF(AG20&gt;0,VLOOKUP(AG20&amp;"-"&amp;AH20&amp;"-"&amp;AI20,LocCost,2,0),0)</f>
        <v>0</v>
      </c>
      <c r="AW20" s="183" t="n">
        <f aca="false">IF(AJ20&gt;0,VLOOKUP(AJ20&amp;"-"&amp;AK20&amp;"-"&amp;AL20,LocCost,2,0),0)</f>
        <v>0</v>
      </c>
      <c r="AX20" s="184" t="str">
        <f aca="false">IF(C20&gt;0,SUM(AN20:AW20),"")</f>
        <v/>
      </c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183" t="n">
        <f aca="false">IF(BL20&gt;0,VLOOKUP(BL20&amp;"-"&amp;BM20&amp;"-"&amp;BN20,LocCost,2,0),0)</f>
        <v>0</v>
      </c>
      <c r="CR20" s="183" t="n">
        <f aca="false">IF(BO20&gt;0,VLOOKUP(BO20&amp;"-"&amp;BP20&amp;"-"&amp;BQ20,LocCost,2,0),0)</f>
        <v>0</v>
      </c>
      <c r="CS20" s="183" t="n">
        <f aca="false">IF(BR20&gt;0,VLOOKUP(BR20&amp;"-"&amp;BS20&amp;"-"&amp;BT20,LocCost,2,0),0)</f>
        <v>0</v>
      </c>
      <c r="CT20" s="183" t="n">
        <f aca="false">IF(BU20&gt;0,VLOOKUP(BU20&amp;"-"&amp;BV20&amp;"-"&amp;BW20,LocCost,2,0),0)</f>
        <v>0</v>
      </c>
      <c r="CU20" s="183" t="n">
        <f aca="false">IF(BX20&gt;0,VLOOKUP(BX20&amp;"-"&amp;BY20&amp;"-"&amp;BZ20,LocCost,2,0),0)</f>
        <v>0</v>
      </c>
      <c r="CV20" s="183" t="n">
        <f aca="false">IF(CA20&gt;0,VLOOKUP(CA20&amp;"-"&amp;CB20&amp;"-"&amp;CC20,LocCost,2,0),0)</f>
        <v>0</v>
      </c>
      <c r="CW20" s="183" t="n">
        <f aca="false">IF(CD20&gt;0,VLOOKUP(CD20&amp;"-"&amp;CE20&amp;"-"&amp;CF20,LocCost,2,0),0)</f>
        <v>0</v>
      </c>
      <c r="CX20" s="183" t="n">
        <f aca="false">IF(CG20&gt;0,VLOOKUP(CG20&amp;"-"&amp;CH20&amp;"-"&amp;CI20,LocCost,2,0),0)</f>
        <v>0</v>
      </c>
      <c r="CY20" s="183" t="n">
        <f aca="false">IF(CJ20&gt;0,VLOOKUP(CJ20&amp;"-"&amp;CK20&amp;"-"&amp;CL20,LocCost,2,0),0)</f>
        <v>0</v>
      </c>
      <c r="CZ20" s="183" t="n">
        <f aca="false">IF(CM20&gt;0,VLOOKUP(CM20&amp;"-"&amp;CN20&amp;"-"&amp;CO20,LocCost,2,0),0)</f>
        <v>0</v>
      </c>
      <c r="DA20" s="184" t="str">
        <f aca="false">IF(BF20&gt;0,SUM(CQ20:CZ20),"")</f>
        <v/>
      </c>
    </row>
    <row r="21" customFormat="false" ht="14.65" hidden="false" customHeight="false" outlineLevel="0" collapsed="false"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183" t="n">
        <f aca="false">IF(I21&gt;0,VLOOKUP(I21&amp;"-"&amp;J21&amp;"-"&amp;K21,LocCost,2,0),0)</f>
        <v>0</v>
      </c>
      <c r="AO21" s="183" t="n">
        <f aca="false">IF(L21&gt;0,VLOOKUP(L21&amp;"-"&amp;M21&amp;"-"&amp;N21,LocCost,2,0),0)</f>
        <v>0</v>
      </c>
      <c r="AP21" s="183" t="n">
        <f aca="false">IF(O21&gt;0,VLOOKUP(O21&amp;"-"&amp;P21&amp;"-"&amp;Q21,LocCost,2,0),0)</f>
        <v>0</v>
      </c>
      <c r="AQ21" s="183" t="n">
        <f aca="false">IF(R21&gt;0,VLOOKUP(R21&amp;"-"&amp;S21&amp;"-"&amp;T21,LocCost,2,0),0)</f>
        <v>0</v>
      </c>
      <c r="AR21" s="183" t="n">
        <f aca="false">IF(U21&gt;0,VLOOKUP(U21&amp;"-"&amp;V21&amp;"-"&amp;W21,LocCost,2,0),0)</f>
        <v>0</v>
      </c>
      <c r="AS21" s="183" t="n">
        <f aca="false">IF(X21&gt;0,VLOOKUP(X21&amp;"-"&amp;Y21&amp;"-"&amp;Z21,LocCost,2,0),0)</f>
        <v>0</v>
      </c>
      <c r="AT21" s="183" t="n">
        <f aca="false">IF(AA21&gt;0,VLOOKUP(AA21&amp;"-"&amp;AB21&amp;"-"&amp;AC21,LocCost,2,0),0)</f>
        <v>0</v>
      </c>
      <c r="AU21" s="183" t="n">
        <f aca="false">IF(AD21&gt;0,VLOOKUP(AD21&amp;"-"&amp;AE21&amp;"-"&amp;AF21,LocCost,2,0),0)</f>
        <v>0</v>
      </c>
      <c r="AV21" s="183" t="n">
        <f aca="false">IF(AG21&gt;0,VLOOKUP(AG21&amp;"-"&amp;AH21&amp;"-"&amp;AI21,LocCost,2,0),0)</f>
        <v>0</v>
      </c>
      <c r="AW21" s="183" t="n">
        <f aca="false">IF(AJ21&gt;0,VLOOKUP(AJ21&amp;"-"&amp;AK21&amp;"-"&amp;AL21,LocCost,2,0),0)</f>
        <v>0</v>
      </c>
      <c r="AX21" s="184" t="str">
        <f aca="false">IF(C21&gt;0,SUM(AN21:AW21),"")</f>
        <v/>
      </c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183" t="n">
        <f aca="false">IF(BL21&gt;0,VLOOKUP(BL21&amp;"-"&amp;BM21&amp;"-"&amp;BN21,LocCost,2,0),0)</f>
        <v>0</v>
      </c>
      <c r="CR21" s="183" t="n">
        <f aca="false">IF(BO21&gt;0,VLOOKUP(BO21&amp;"-"&amp;BP21&amp;"-"&amp;BQ21,LocCost,2,0),0)</f>
        <v>0</v>
      </c>
      <c r="CS21" s="183" t="n">
        <f aca="false">IF(BR21&gt;0,VLOOKUP(BR21&amp;"-"&amp;BS21&amp;"-"&amp;BT21,LocCost,2,0),0)</f>
        <v>0</v>
      </c>
      <c r="CT21" s="183" t="n">
        <f aca="false">IF(BU21&gt;0,VLOOKUP(BU21&amp;"-"&amp;BV21&amp;"-"&amp;BW21,LocCost,2,0),0)</f>
        <v>0</v>
      </c>
      <c r="CU21" s="183" t="n">
        <f aca="false">IF(BX21&gt;0,VLOOKUP(BX21&amp;"-"&amp;BY21&amp;"-"&amp;BZ21,LocCost,2,0),0)</f>
        <v>0</v>
      </c>
      <c r="CV21" s="183" t="n">
        <f aca="false">IF(CA21&gt;0,VLOOKUP(CA21&amp;"-"&amp;CB21&amp;"-"&amp;CC21,LocCost,2,0),0)</f>
        <v>0</v>
      </c>
      <c r="CW21" s="183" t="n">
        <f aca="false">IF(CD21&gt;0,VLOOKUP(CD21&amp;"-"&amp;CE21&amp;"-"&amp;CF21,LocCost,2,0),0)</f>
        <v>0</v>
      </c>
      <c r="CX21" s="183" t="n">
        <f aca="false">IF(CG21&gt;0,VLOOKUP(CG21&amp;"-"&amp;CH21&amp;"-"&amp;CI21,LocCost,2,0),0)</f>
        <v>0</v>
      </c>
      <c r="CY21" s="183" t="n">
        <f aca="false">IF(CJ21&gt;0,VLOOKUP(CJ21&amp;"-"&amp;CK21&amp;"-"&amp;CL21,LocCost,2,0),0)</f>
        <v>0</v>
      </c>
      <c r="CZ21" s="183" t="n">
        <f aca="false">IF(CM21&gt;0,VLOOKUP(CM21&amp;"-"&amp;CN21&amp;"-"&amp;CO21,LocCost,2,0),0)</f>
        <v>0</v>
      </c>
      <c r="DA21" s="184" t="str">
        <f aca="false">IF(BF21&gt;0,SUM(CQ21:CZ21),"")</f>
        <v/>
      </c>
    </row>
    <row r="22" customFormat="false" ht="14.65" hidden="false" customHeight="false" outlineLevel="0" collapsed="false"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183" t="n">
        <f aca="false">IF(I22&gt;0,VLOOKUP(I22&amp;"-"&amp;J22&amp;"-"&amp;K22,LocCost,2,0),0)</f>
        <v>0</v>
      </c>
      <c r="AO22" s="183" t="n">
        <f aca="false">IF(L22&gt;0,VLOOKUP(L22&amp;"-"&amp;M22&amp;"-"&amp;N22,LocCost,2,0),0)</f>
        <v>0</v>
      </c>
      <c r="AP22" s="183" t="n">
        <f aca="false">IF(O22&gt;0,VLOOKUP(O22&amp;"-"&amp;P22&amp;"-"&amp;Q22,LocCost,2,0),0)</f>
        <v>0</v>
      </c>
      <c r="AQ22" s="183" t="n">
        <f aca="false">IF(R22&gt;0,VLOOKUP(R22&amp;"-"&amp;S22&amp;"-"&amp;T22,LocCost,2,0),0)</f>
        <v>0</v>
      </c>
      <c r="AR22" s="183" t="n">
        <f aca="false">IF(U22&gt;0,VLOOKUP(U22&amp;"-"&amp;V22&amp;"-"&amp;W22,LocCost,2,0),0)</f>
        <v>0</v>
      </c>
      <c r="AS22" s="183" t="n">
        <f aca="false">IF(X22&gt;0,VLOOKUP(X22&amp;"-"&amp;Y22&amp;"-"&amp;Z22,LocCost,2,0),0)</f>
        <v>0</v>
      </c>
      <c r="AT22" s="183" t="n">
        <f aca="false">IF(AA22&gt;0,VLOOKUP(AA22&amp;"-"&amp;AB22&amp;"-"&amp;AC22,LocCost,2,0),0)</f>
        <v>0</v>
      </c>
      <c r="AU22" s="183" t="n">
        <f aca="false">IF(AD22&gt;0,VLOOKUP(AD22&amp;"-"&amp;AE22&amp;"-"&amp;AF22,LocCost,2,0),0)</f>
        <v>0</v>
      </c>
      <c r="AV22" s="183" t="n">
        <f aca="false">IF(AG22&gt;0,VLOOKUP(AG22&amp;"-"&amp;AH22&amp;"-"&amp;AI22,LocCost,2,0),0)</f>
        <v>0</v>
      </c>
      <c r="AW22" s="183" t="n">
        <f aca="false">IF(AJ22&gt;0,VLOOKUP(AJ22&amp;"-"&amp;AK22&amp;"-"&amp;AL22,LocCost,2,0),0)</f>
        <v>0</v>
      </c>
      <c r="AX22" s="184" t="str">
        <f aca="false">IF(C22&gt;0,SUM(AN22:AW22),"")</f>
        <v/>
      </c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183" t="n">
        <f aca="false">IF(BL22&gt;0,VLOOKUP(BL22&amp;"-"&amp;BM22&amp;"-"&amp;BN22,LocCost,2,0),0)</f>
        <v>0</v>
      </c>
      <c r="CR22" s="183" t="n">
        <f aca="false">IF(BO22&gt;0,VLOOKUP(BO22&amp;"-"&amp;BP22&amp;"-"&amp;BQ22,LocCost,2,0),0)</f>
        <v>0</v>
      </c>
      <c r="CS22" s="183" t="n">
        <f aca="false">IF(BR22&gt;0,VLOOKUP(BR22&amp;"-"&amp;BS22&amp;"-"&amp;BT22,LocCost,2,0),0)</f>
        <v>0</v>
      </c>
      <c r="CT22" s="183" t="n">
        <f aca="false">IF(BU22&gt;0,VLOOKUP(BU22&amp;"-"&amp;BV22&amp;"-"&amp;BW22,LocCost,2,0),0)</f>
        <v>0</v>
      </c>
      <c r="CU22" s="183" t="n">
        <f aca="false">IF(BX22&gt;0,VLOOKUP(BX22&amp;"-"&amp;BY22&amp;"-"&amp;BZ22,LocCost,2,0),0)</f>
        <v>0</v>
      </c>
      <c r="CV22" s="183" t="n">
        <f aca="false">IF(CA22&gt;0,VLOOKUP(CA22&amp;"-"&amp;CB22&amp;"-"&amp;CC22,LocCost,2,0),0)</f>
        <v>0</v>
      </c>
      <c r="CW22" s="183" t="n">
        <f aca="false">IF(CD22&gt;0,VLOOKUP(CD22&amp;"-"&amp;CE22&amp;"-"&amp;CF22,LocCost,2,0),0)</f>
        <v>0</v>
      </c>
      <c r="CX22" s="183" t="n">
        <f aca="false">IF(CG22&gt;0,VLOOKUP(CG22&amp;"-"&amp;CH22&amp;"-"&amp;CI22,LocCost,2,0),0)</f>
        <v>0</v>
      </c>
      <c r="CY22" s="183" t="n">
        <f aca="false">IF(CJ22&gt;0,VLOOKUP(CJ22&amp;"-"&amp;CK22&amp;"-"&amp;CL22,LocCost,2,0),0)</f>
        <v>0</v>
      </c>
      <c r="CZ22" s="183" t="n">
        <f aca="false">IF(CM22&gt;0,VLOOKUP(CM22&amp;"-"&amp;CN22&amp;"-"&amp;CO22,LocCost,2,0),0)</f>
        <v>0</v>
      </c>
      <c r="DA22" s="184" t="str">
        <f aca="false">IF(BF22&gt;0,SUM(CQ22:CZ22),"")</f>
        <v/>
      </c>
    </row>
    <row r="23" customFormat="false" ht="14.65" hidden="false" customHeight="false" outlineLevel="0" collapsed="false"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183" t="n">
        <f aca="false">IF(I23&gt;0,VLOOKUP(I23&amp;"-"&amp;J23&amp;"-"&amp;K23,LocCost,2,0),0)</f>
        <v>0</v>
      </c>
      <c r="AO23" s="183" t="n">
        <f aca="false">IF(L23&gt;0,VLOOKUP(L23&amp;"-"&amp;M23&amp;"-"&amp;N23,LocCost,2,0),0)</f>
        <v>0</v>
      </c>
      <c r="AP23" s="183" t="n">
        <f aca="false">IF(O23&gt;0,VLOOKUP(O23&amp;"-"&amp;P23&amp;"-"&amp;Q23,LocCost,2,0),0)</f>
        <v>0</v>
      </c>
      <c r="AQ23" s="183" t="n">
        <f aca="false">IF(R23&gt;0,VLOOKUP(R23&amp;"-"&amp;S23&amp;"-"&amp;T23,LocCost,2,0),0)</f>
        <v>0</v>
      </c>
      <c r="AR23" s="183" t="n">
        <f aca="false">IF(U23&gt;0,VLOOKUP(U23&amp;"-"&amp;V23&amp;"-"&amp;W23,LocCost,2,0),0)</f>
        <v>0</v>
      </c>
      <c r="AS23" s="183" t="n">
        <f aca="false">IF(X23&gt;0,VLOOKUP(X23&amp;"-"&amp;Y23&amp;"-"&amp;Z23,LocCost,2,0),0)</f>
        <v>0</v>
      </c>
      <c r="AT23" s="183" t="n">
        <f aca="false">IF(AA23&gt;0,VLOOKUP(AA23&amp;"-"&amp;AB23&amp;"-"&amp;AC23,LocCost,2,0),0)</f>
        <v>0</v>
      </c>
      <c r="AU23" s="183" t="n">
        <f aca="false">IF(AD23&gt;0,VLOOKUP(AD23&amp;"-"&amp;AE23&amp;"-"&amp;AF23,LocCost,2,0),0)</f>
        <v>0</v>
      </c>
      <c r="AV23" s="183" t="n">
        <f aca="false">IF(AG23&gt;0,VLOOKUP(AG23&amp;"-"&amp;AH23&amp;"-"&amp;AI23,LocCost,2,0),0)</f>
        <v>0</v>
      </c>
      <c r="AW23" s="183" t="n">
        <f aca="false">IF(AJ23&gt;0,VLOOKUP(AJ23&amp;"-"&amp;AK23&amp;"-"&amp;AL23,LocCost,2,0),0)</f>
        <v>0</v>
      </c>
      <c r="AX23" s="184" t="str">
        <f aca="false">IF(C23&gt;0,SUM(AN23:AW23),"")</f>
        <v/>
      </c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183" t="n">
        <f aca="false">IF(BL23&gt;0,VLOOKUP(BL23&amp;"-"&amp;BM23&amp;"-"&amp;BN23,LocCost,2,0),0)</f>
        <v>0</v>
      </c>
      <c r="CR23" s="183" t="n">
        <f aca="false">IF(BO23&gt;0,VLOOKUP(BO23&amp;"-"&amp;BP23&amp;"-"&amp;BQ23,LocCost,2,0),0)</f>
        <v>0</v>
      </c>
      <c r="CS23" s="183" t="n">
        <f aca="false">IF(BR23&gt;0,VLOOKUP(BR23&amp;"-"&amp;BS23&amp;"-"&amp;BT23,LocCost,2,0),0)</f>
        <v>0</v>
      </c>
      <c r="CT23" s="183" t="n">
        <f aca="false">IF(BU23&gt;0,VLOOKUP(BU23&amp;"-"&amp;BV23&amp;"-"&amp;BW23,LocCost,2,0),0)</f>
        <v>0</v>
      </c>
      <c r="CU23" s="183" t="n">
        <f aca="false">IF(BX23&gt;0,VLOOKUP(BX23&amp;"-"&amp;BY23&amp;"-"&amp;BZ23,LocCost,2,0),0)</f>
        <v>0</v>
      </c>
      <c r="CV23" s="183" t="n">
        <f aca="false">IF(CA23&gt;0,VLOOKUP(CA23&amp;"-"&amp;CB23&amp;"-"&amp;CC23,LocCost,2,0),0)</f>
        <v>0</v>
      </c>
      <c r="CW23" s="183" t="n">
        <f aca="false">IF(CD23&gt;0,VLOOKUP(CD23&amp;"-"&amp;CE23&amp;"-"&amp;CF23,LocCost,2,0),0)</f>
        <v>0</v>
      </c>
      <c r="CX23" s="183" t="n">
        <f aca="false">IF(CG23&gt;0,VLOOKUP(CG23&amp;"-"&amp;CH23&amp;"-"&amp;CI23,LocCost,2,0),0)</f>
        <v>0</v>
      </c>
      <c r="CY23" s="183" t="n">
        <f aca="false">IF(CJ23&gt;0,VLOOKUP(CJ23&amp;"-"&amp;CK23&amp;"-"&amp;CL23,LocCost,2,0),0)</f>
        <v>0</v>
      </c>
      <c r="CZ23" s="183" t="n">
        <f aca="false">IF(CM23&gt;0,VLOOKUP(CM23&amp;"-"&amp;CN23&amp;"-"&amp;CO23,LocCost,2,0),0)</f>
        <v>0</v>
      </c>
      <c r="DA23" s="184" t="str">
        <f aca="false">IF(BF23&gt;0,SUM(CQ23:CZ23),"")</f>
        <v/>
      </c>
    </row>
    <row r="24" customFormat="false" ht="14.65" hidden="false" customHeight="false" outlineLevel="0" collapsed="false"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183" t="n">
        <f aca="false">IF(I24&gt;0,VLOOKUP(I24&amp;"-"&amp;J24&amp;"-"&amp;K24,LocCost,2,0),0)</f>
        <v>0</v>
      </c>
      <c r="AO24" s="183" t="n">
        <f aca="false">IF(L24&gt;0,VLOOKUP(L24&amp;"-"&amp;M24&amp;"-"&amp;N24,LocCost,2,0),0)</f>
        <v>0</v>
      </c>
      <c r="AP24" s="183" t="n">
        <f aca="false">IF(O24&gt;0,VLOOKUP(O24&amp;"-"&amp;P24&amp;"-"&amp;Q24,LocCost,2,0),0)</f>
        <v>0</v>
      </c>
      <c r="AQ24" s="183" t="n">
        <f aca="false">IF(R24&gt;0,VLOOKUP(R24&amp;"-"&amp;S24&amp;"-"&amp;T24,LocCost,2,0),0)</f>
        <v>0</v>
      </c>
      <c r="AR24" s="183" t="n">
        <f aca="false">IF(U24&gt;0,VLOOKUP(U24&amp;"-"&amp;V24&amp;"-"&amp;W24,LocCost,2,0),0)</f>
        <v>0</v>
      </c>
      <c r="AS24" s="183" t="n">
        <f aca="false">IF(X24&gt;0,VLOOKUP(X24&amp;"-"&amp;Y24&amp;"-"&amp;Z24,LocCost,2,0),0)</f>
        <v>0</v>
      </c>
      <c r="AT24" s="183" t="n">
        <f aca="false">IF(AA24&gt;0,VLOOKUP(AA24&amp;"-"&amp;AB24&amp;"-"&amp;AC24,LocCost,2,0),0)</f>
        <v>0</v>
      </c>
      <c r="AU24" s="183" t="n">
        <f aca="false">IF(AD24&gt;0,VLOOKUP(AD24&amp;"-"&amp;AE24&amp;"-"&amp;AF24,LocCost,2,0),0)</f>
        <v>0</v>
      </c>
      <c r="AV24" s="183" t="n">
        <f aca="false">IF(AG24&gt;0,VLOOKUP(AG24&amp;"-"&amp;AH24&amp;"-"&amp;AI24,LocCost,2,0),0)</f>
        <v>0</v>
      </c>
      <c r="AW24" s="183" t="n">
        <f aca="false">IF(AJ24&gt;0,VLOOKUP(AJ24&amp;"-"&amp;AK24&amp;"-"&amp;AL24,LocCost,2,0),0)</f>
        <v>0</v>
      </c>
      <c r="AX24" s="184" t="str">
        <f aca="false">IF(C24&gt;0,SUM(AN24:AW24),"")</f>
        <v/>
      </c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183" t="n">
        <f aca="false">IF(BL24&gt;0,VLOOKUP(BL24&amp;"-"&amp;BM24&amp;"-"&amp;BN24,LocCost,2,0),0)</f>
        <v>0</v>
      </c>
      <c r="CR24" s="183" t="n">
        <f aca="false">IF(BO24&gt;0,VLOOKUP(BO24&amp;"-"&amp;BP24&amp;"-"&amp;BQ24,LocCost,2,0),0)</f>
        <v>0</v>
      </c>
      <c r="CS24" s="183" t="n">
        <f aca="false">IF(BR24&gt;0,VLOOKUP(BR24&amp;"-"&amp;BS24&amp;"-"&amp;BT24,LocCost,2,0),0)</f>
        <v>0</v>
      </c>
      <c r="CT24" s="183" t="n">
        <f aca="false">IF(BU24&gt;0,VLOOKUP(BU24&amp;"-"&amp;BV24&amp;"-"&amp;BW24,LocCost,2,0),0)</f>
        <v>0</v>
      </c>
      <c r="CU24" s="183" t="n">
        <f aca="false">IF(BX24&gt;0,VLOOKUP(BX24&amp;"-"&amp;BY24&amp;"-"&amp;BZ24,LocCost,2,0),0)</f>
        <v>0</v>
      </c>
      <c r="CV24" s="183" t="n">
        <f aca="false">IF(CA24&gt;0,VLOOKUP(CA24&amp;"-"&amp;CB24&amp;"-"&amp;CC24,LocCost,2,0),0)</f>
        <v>0</v>
      </c>
      <c r="CW24" s="183" t="n">
        <f aca="false">IF(CD24&gt;0,VLOOKUP(CD24&amp;"-"&amp;CE24&amp;"-"&amp;CF24,LocCost,2,0),0)</f>
        <v>0</v>
      </c>
      <c r="CX24" s="183" t="n">
        <f aca="false">IF(CG24&gt;0,VLOOKUP(CG24&amp;"-"&amp;CH24&amp;"-"&amp;CI24,LocCost,2,0),0)</f>
        <v>0</v>
      </c>
      <c r="CY24" s="183" t="n">
        <f aca="false">IF(CJ24&gt;0,VLOOKUP(CJ24&amp;"-"&amp;CK24&amp;"-"&amp;CL24,LocCost,2,0),0)</f>
        <v>0</v>
      </c>
      <c r="CZ24" s="183" t="n">
        <f aca="false">IF(CM24&gt;0,VLOOKUP(CM24&amp;"-"&amp;CN24&amp;"-"&amp;CO24,LocCost,2,0),0)</f>
        <v>0</v>
      </c>
      <c r="DA24" s="184" t="str">
        <f aca="false">IF(BF24&gt;0,SUM(CQ24:CZ24),"")</f>
        <v/>
      </c>
    </row>
    <row r="25" customFormat="false" ht="14.65" hidden="false" customHeight="false" outlineLevel="0" collapsed="false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183" t="n">
        <f aca="false">IF(I25&gt;0,VLOOKUP(I25&amp;"-"&amp;J25&amp;"-"&amp;K25,LocCost,2,0),0)</f>
        <v>0</v>
      </c>
      <c r="AO25" s="183" t="n">
        <f aca="false">IF(L25&gt;0,VLOOKUP(L25&amp;"-"&amp;M25&amp;"-"&amp;N25,LocCost,2,0),0)</f>
        <v>0</v>
      </c>
      <c r="AP25" s="183" t="n">
        <f aca="false">IF(O25&gt;0,VLOOKUP(O25&amp;"-"&amp;P25&amp;"-"&amp;Q25,LocCost,2,0),0)</f>
        <v>0</v>
      </c>
      <c r="AQ25" s="183" t="n">
        <f aca="false">IF(R25&gt;0,VLOOKUP(R25&amp;"-"&amp;S25&amp;"-"&amp;T25,LocCost,2,0),0)</f>
        <v>0</v>
      </c>
      <c r="AR25" s="183" t="n">
        <f aca="false">IF(U25&gt;0,VLOOKUP(U25&amp;"-"&amp;V25&amp;"-"&amp;W25,LocCost,2,0),0)</f>
        <v>0</v>
      </c>
      <c r="AS25" s="183" t="n">
        <f aca="false">IF(X25&gt;0,VLOOKUP(X25&amp;"-"&amp;Y25&amp;"-"&amp;Z25,LocCost,2,0),0)</f>
        <v>0</v>
      </c>
      <c r="AT25" s="183" t="n">
        <f aca="false">IF(AA25&gt;0,VLOOKUP(AA25&amp;"-"&amp;AB25&amp;"-"&amp;AC25,LocCost,2,0),0)</f>
        <v>0</v>
      </c>
      <c r="AU25" s="183" t="n">
        <f aca="false">IF(AD25&gt;0,VLOOKUP(AD25&amp;"-"&amp;AE25&amp;"-"&amp;AF25,LocCost,2,0),0)</f>
        <v>0</v>
      </c>
      <c r="AV25" s="183" t="n">
        <f aca="false">IF(AG25&gt;0,VLOOKUP(AG25&amp;"-"&amp;AH25&amp;"-"&amp;AI25,LocCost,2,0),0)</f>
        <v>0</v>
      </c>
      <c r="AW25" s="183" t="n">
        <f aca="false">IF(AJ25&gt;0,VLOOKUP(AJ25&amp;"-"&amp;AK25&amp;"-"&amp;AL25,LocCost,2,0),0)</f>
        <v>0</v>
      </c>
      <c r="AX25" s="184" t="str">
        <f aca="false">IF(C25&gt;0,SUM(AN25:AW25),"")</f>
        <v/>
      </c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183" t="n">
        <f aca="false">IF(BL25&gt;0,VLOOKUP(BL25&amp;"-"&amp;BM25&amp;"-"&amp;BN25,LocCost,2,0),0)</f>
        <v>0</v>
      </c>
      <c r="CR25" s="183" t="n">
        <f aca="false">IF(BO25&gt;0,VLOOKUP(BO25&amp;"-"&amp;BP25&amp;"-"&amp;BQ25,LocCost,2,0),0)</f>
        <v>0</v>
      </c>
      <c r="CS25" s="183" t="n">
        <f aca="false">IF(BR25&gt;0,VLOOKUP(BR25&amp;"-"&amp;BS25&amp;"-"&amp;BT25,LocCost,2,0),0)</f>
        <v>0</v>
      </c>
      <c r="CT25" s="183" t="n">
        <f aca="false">IF(BU25&gt;0,VLOOKUP(BU25&amp;"-"&amp;BV25&amp;"-"&amp;BW25,LocCost,2,0),0)</f>
        <v>0</v>
      </c>
      <c r="CU25" s="183" t="n">
        <f aca="false">IF(BX25&gt;0,VLOOKUP(BX25&amp;"-"&amp;BY25&amp;"-"&amp;BZ25,LocCost,2,0),0)</f>
        <v>0</v>
      </c>
      <c r="CV25" s="183" t="n">
        <f aca="false">IF(CA25&gt;0,VLOOKUP(CA25&amp;"-"&amp;CB25&amp;"-"&amp;CC25,LocCost,2,0),0)</f>
        <v>0</v>
      </c>
      <c r="CW25" s="183" t="n">
        <f aca="false">IF(CD25&gt;0,VLOOKUP(CD25&amp;"-"&amp;CE25&amp;"-"&amp;CF25,LocCost,2,0),0)</f>
        <v>0</v>
      </c>
      <c r="CX25" s="183" t="n">
        <f aca="false">IF(CG25&gt;0,VLOOKUP(CG25&amp;"-"&amp;CH25&amp;"-"&amp;CI25,LocCost,2,0),0)</f>
        <v>0</v>
      </c>
      <c r="CY25" s="183" t="n">
        <f aca="false">IF(CJ25&gt;0,VLOOKUP(CJ25&amp;"-"&amp;CK25&amp;"-"&amp;CL25,LocCost,2,0),0)</f>
        <v>0</v>
      </c>
      <c r="CZ25" s="183" t="n">
        <f aca="false">IF(CM25&gt;0,VLOOKUP(CM25&amp;"-"&amp;CN25&amp;"-"&amp;CO25,LocCost,2,0),0)</f>
        <v>0</v>
      </c>
      <c r="DA25" s="184" t="str">
        <f aca="false">IF(BF25&gt;0,SUM(CQ25:CZ25),"")</f>
        <v/>
      </c>
    </row>
    <row r="26" customFormat="false" ht="14.65" hidden="false" customHeight="false" outlineLevel="0" collapsed="false">
      <c r="N26" s="177"/>
      <c r="AN26" s="183" t="n">
        <f aca="false">IF(I26&gt;0,VLOOKUP(I26&amp;"-"&amp;J26&amp;"-"&amp;K26,LocCost,2,0),0)</f>
        <v>0</v>
      </c>
      <c r="AO26" s="183" t="n">
        <f aca="false">IF(L26&gt;0,VLOOKUP(L26&amp;"-"&amp;M26&amp;"-"&amp;N26,LocCost,2,0),0)</f>
        <v>0</v>
      </c>
      <c r="AP26" s="183" t="n">
        <f aca="false">IF(O26&gt;0,VLOOKUP(O26&amp;"-"&amp;P26&amp;"-"&amp;Q26,LocCost,2,0),0)</f>
        <v>0</v>
      </c>
      <c r="AQ26" s="183" t="n">
        <f aca="false">IF(R26&gt;0,VLOOKUP(R26&amp;"-"&amp;S26&amp;"-"&amp;T26,LocCost,2,0),0)</f>
        <v>0</v>
      </c>
      <c r="AR26" s="183" t="n">
        <f aca="false">IF(U26&gt;0,VLOOKUP(U26&amp;"-"&amp;V26&amp;"-"&amp;W26,LocCost,2,0),0)</f>
        <v>0</v>
      </c>
      <c r="AS26" s="183" t="n">
        <f aca="false">IF(X26&gt;0,VLOOKUP(X26&amp;"-"&amp;Y26&amp;"-"&amp;Z26,LocCost,2,0),0)</f>
        <v>0</v>
      </c>
      <c r="AT26" s="183" t="n">
        <f aca="false">IF(AA26&gt;0,VLOOKUP(AA26&amp;"-"&amp;AB26&amp;"-"&amp;AC26,LocCost,2,0),0)</f>
        <v>0</v>
      </c>
      <c r="AU26" s="183" t="n">
        <f aca="false">IF(AD26&gt;0,VLOOKUP(AD26&amp;"-"&amp;AE26&amp;"-"&amp;AF26,LocCost,2,0),0)</f>
        <v>0</v>
      </c>
      <c r="AV26" s="183" t="n">
        <f aca="false">IF(AG26&gt;0,VLOOKUP(AG26&amp;"-"&amp;AH26&amp;"-"&amp;AI26,LocCost,2,0),0)</f>
        <v>0</v>
      </c>
      <c r="AW26" s="183" t="n">
        <f aca="false">IF(AJ26&gt;0,VLOOKUP(AJ26&amp;"-"&amp;AK26&amp;"-"&amp;AL26,LocCost,2,0),0)</f>
        <v>0</v>
      </c>
      <c r="AX26" s="184" t="str">
        <f aca="false">IF(C26&gt;0,SUM(AN26:AW26),"")</f>
        <v/>
      </c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183" t="n">
        <f aca="false">IF(BL26&gt;0,VLOOKUP(BL26&amp;"-"&amp;BM26&amp;"-"&amp;BN26,LocCost,2,0),0)</f>
        <v>0</v>
      </c>
      <c r="CR26" s="183" t="n">
        <f aca="false">IF(BO26&gt;0,VLOOKUP(BO26&amp;"-"&amp;BP26&amp;"-"&amp;BQ26,LocCost,2,0),0)</f>
        <v>0</v>
      </c>
      <c r="CS26" s="183" t="n">
        <f aca="false">IF(BR26&gt;0,VLOOKUP(BR26&amp;"-"&amp;BS26&amp;"-"&amp;BT26,LocCost,2,0),0)</f>
        <v>0</v>
      </c>
      <c r="CT26" s="183" t="n">
        <f aca="false">IF(BU26&gt;0,VLOOKUP(BU26&amp;"-"&amp;BV26&amp;"-"&amp;BW26,LocCost,2,0),0)</f>
        <v>0</v>
      </c>
      <c r="CU26" s="183" t="n">
        <f aca="false">IF(BX26&gt;0,VLOOKUP(BX26&amp;"-"&amp;BY26&amp;"-"&amp;BZ26,LocCost,2,0),0)</f>
        <v>0</v>
      </c>
      <c r="CV26" s="183" t="n">
        <f aca="false">IF(CA26&gt;0,VLOOKUP(CA26&amp;"-"&amp;CB26&amp;"-"&amp;CC26,LocCost,2,0),0)</f>
        <v>0</v>
      </c>
      <c r="CW26" s="183" t="n">
        <f aca="false">IF(CD26&gt;0,VLOOKUP(CD26&amp;"-"&amp;CE26&amp;"-"&amp;CF26,LocCost,2,0),0)</f>
        <v>0</v>
      </c>
      <c r="CX26" s="183" t="n">
        <f aca="false">IF(CG26&gt;0,VLOOKUP(CG26&amp;"-"&amp;CH26&amp;"-"&amp;CI26,LocCost,2,0),0)</f>
        <v>0</v>
      </c>
      <c r="CY26" s="183" t="n">
        <f aca="false">IF(CJ26&gt;0,VLOOKUP(CJ26&amp;"-"&amp;CK26&amp;"-"&amp;CL26,LocCost,2,0),0)</f>
        <v>0</v>
      </c>
      <c r="CZ26" s="183" t="n">
        <f aca="false">IF(CM26&gt;0,VLOOKUP(CM26&amp;"-"&amp;CN26&amp;"-"&amp;CO26,LocCost,2,0),0)</f>
        <v>0</v>
      </c>
      <c r="DA26" s="184" t="str">
        <f aca="false">IF(BF26&gt;0,SUM(CQ26:CZ26),"")</f>
        <v/>
      </c>
    </row>
    <row r="27" customFormat="false" ht="14.65" hidden="false" customHeight="false" outlineLevel="0" collapsed="false">
      <c r="N27" s="177"/>
      <c r="AN27" s="183" t="n">
        <f aca="false">IF(I27&gt;0,VLOOKUP(I27&amp;"-"&amp;J27&amp;"-"&amp;K27,LocCost,2,0),0)</f>
        <v>0</v>
      </c>
      <c r="AO27" s="183" t="n">
        <f aca="false">IF(L27&gt;0,VLOOKUP(L27&amp;"-"&amp;M27&amp;"-"&amp;N27,LocCost,2,0),0)</f>
        <v>0</v>
      </c>
      <c r="AP27" s="183" t="n">
        <f aca="false">IF(O27&gt;0,VLOOKUP(O27&amp;"-"&amp;P27&amp;"-"&amp;Q27,LocCost,2,0),0)</f>
        <v>0</v>
      </c>
      <c r="AQ27" s="183" t="n">
        <f aca="false">IF(R27&gt;0,VLOOKUP(R27&amp;"-"&amp;S27&amp;"-"&amp;T27,LocCost,2,0),0)</f>
        <v>0</v>
      </c>
      <c r="AR27" s="183" t="n">
        <f aca="false">IF(U27&gt;0,VLOOKUP(U27&amp;"-"&amp;V27&amp;"-"&amp;W27,LocCost,2,0),0)</f>
        <v>0</v>
      </c>
      <c r="AS27" s="183" t="n">
        <f aca="false">IF(X27&gt;0,VLOOKUP(X27&amp;"-"&amp;Y27&amp;"-"&amp;Z27,LocCost,2,0),0)</f>
        <v>0</v>
      </c>
      <c r="AT27" s="183" t="n">
        <f aca="false">IF(AA27&gt;0,VLOOKUP(AA27&amp;"-"&amp;AB27&amp;"-"&amp;AC27,LocCost,2,0),0)</f>
        <v>0</v>
      </c>
      <c r="AU27" s="183" t="n">
        <f aca="false">IF(AD27&gt;0,VLOOKUP(AD27&amp;"-"&amp;AE27&amp;"-"&amp;AF27,LocCost,2,0),0)</f>
        <v>0</v>
      </c>
      <c r="AV27" s="183" t="n">
        <f aca="false">IF(AG27&gt;0,VLOOKUP(AG27&amp;"-"&amp;AH27&amp;"-"&amp;AI27,LocCost,2,0),0)</f>
        <v>0</v>
      </c>
      <c r="AW27" s="183" t="n">
        <f aca="false">IF(AJ27&gt;0,VLOOKUP(AJ27&amp;"-"&amp;AK27&amp;"-"&amp;AL27,LocCost,2,0),0)</f>
        <v>0</v>
      </c>
      <c r="AX27" s="184" t="str">
        <f aca="false">IF(C27&gt;0,SUM(AN27:AW27),"")</f>
        <v/>
      </c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183" t="n">
        <f aca="false">IF(BL27&gt;0,VLOOKUP(BL27&amp;"-"&amp;BM27&amp;"-"&amp;BN27,LocCost,2,0),0)</f>
        <v>0</v>
      </c>
      <c r="CR27" s="183" t="n">
        <f aca="false">IF(BO27&gt;0,VLOOKUP(BO27&amp;"-"&amp;BP27&amp;"-"&amp;BQ27,LocCost,2,0),0)</f>
        <v>0</v>
      </c>
      <c r="CS27" s="183" t="n">
        <f aca="false">IF(BR27&gt;0,VLOOKUP(BR27&amp;"-"&amp;BS27&amp;"-"&amp;BT27,LocCost,2,0),0)</f>
        <v>0</v>
      </c>
      <c r="CT27" s="183" t="n">
        <f aca="false">IF(BU27&gt;0,VLOOKUP(BU27&amp;"-"&amp;BV27&amp;"-"&amp;BW27,LocCost,2,0),0)</f>
        <v>0</v>
      </c>
      <c r="CU27" s="183" t="n">
        <f aca="false">IF(BX27&gt;0,VLOOKUP(BX27&amp;"-"&amp;BY27&amp;"-"&amp;BZ27,LocCost,2,0),0)</f>
        <v>0</v>
      </c>
      <c r="CV27" s="183" t="n">
        <f aca="false">IF(CA27&gt;0,VLOOKUP(CA27&amp;"-"&amp;CB27&amp;"-"&amp;CC27,LocCost,2,0),0)</f>
        <v>0</v>
      </c>
      <c r="CW27" s="183" t="n">
        <f aca="false">IF(CD27&gt;0,VLOOKUP(CD27&amp;"-"&amp;CE27&amp;"-"&amp;CF27,LocCost,2,0),0)</f>
        <v>0</v>
      </c>
      <c r="CX27" s="183" t="n">
        <f aca="false">IF(CG27&gt;0,VLOOKUP(CG27&amp;"-"&amp;CH27&amp;"-"&amp;CI27,LocCost,2,0),0)</f>
        <v>0</v>
      </c>
      <c r="CY27" s="183" t="n">
        <f aca="false">IF(CJ27&gt;0,VLOOKUP(CJ27&amp;"-"&amp;CK27&amp;"-"&amp;CL27,LocCost,2,0),0)</f>
        <v>0</v>
      </c>
      <c r="CZ27" s="183" t="n">
        <f aca="false">IF(CM27&gt;0,VLOOKUP(CM27&amp;"-"&amp;CN27&amp;"-"&amp;CO27,LocCost,2,0),0)</f>
        <v>0</v>
      </c>
      <c r="DA27" s="184" t="str">
        <f aca="false">IF(BF27&gt;0,SUM(CQ27:CZ27),"")</f>
        <v/>
      </c>
    </row>
    <row r="28" customFormat="false" ht="14.65" hidden="false" customHeight="false" outlineLevel="0" collapsed="false">
      <c r="N28" s="177"/>
      <c r="AN28" s="183" t="n">
        <f aca="false">IF(I28&gt;0,VLOOKUP(I28&amp;"-"&amp;J28&amp;"-"&amp;K28,LocCost,2,0),0)</f>
        <v>0</v>
      </c>
      <c r="AO28" s="183" t="n">
        <f aca="false">IF(L28&gt;0,VLOOKUP(L28&amp;"-"&amp;M28&amp;"-"&amp;N28,LocCost,2,0),0)</f>
        <v>0</v>
      </c>
      <c r="AP28" s="183" t="n">
        <f aca="false">IF(O28&gt;0,VLOOKUP(O28&amp;"-"&amp;P28&amp;"-"&amp;Q28,LocCost,2,0),0)</f>
        <v>0</v>
      </c>
      <c r="AQ28" s="183" t="n">
        <f aca="false">IF(R28&gt;0,VLOOKUP(R28&amp;"-"&amp;S28&amp;"-"&amp;T28,LocCost,2,0),0)</f>
        <v>0</v>
      </c>
      <c r="AR28" s="183" t="n">
        <f aca="false">IF(U28&gt;0,VLOOKUP(U28&amp;"-"&amp;V28&amp;"-"&amp;W28,LocCost,2,0),0)</f>
        <v>0</v>
      </c>
      <c r="AS28" s="183" t="n">
        <f aca="false">IF(X28&gt;0,VLOOKUP(X28&amp;"-"&amp;Y28&amp;"-"&amp;Z28,LocCost,2,0),0)</f>
        <v>0</v>
      </c>
      <c r="AT28" s="183" t="n">
        <f aca="false">IF(AA28&gt;0,VLOOKUP(AA28&amp;"-"&amp;AB28&amp;"-"&amp;AC28,LocCost,2,0),0)</f>
        <v>0</v>
      </c>
      <c r="AU28" s="183" t="n">
        <f aca="false">IF(AD28&gt;0,VLOOKUP(AD28&amp;"-"&amp;AE28&amp;"-"&amp;AF28,LocCost,2,0),0)</f>
        <v>0</v>
      </c>
      <c r="AV28" s="183" t="n">
        <f aca="false">IF(AG28&gt;0,VLOOKUP(AG28&amp;"-"&amp;AH28&amp;"-"&amp;AI28,LocCost,2,0),0)</f>
        <v>0</v>
      </c>
      <c r="AW28" s="183" t="n">
        <f aca="false">IF(AJ28&gt;0,VLOOKUP(AJ28&amp;"-"&amp;AK28&amp;"-"&amp;AL28,LocCost,2,0),0)</f>
        <v>0</v>
      </c>
      <c r="AX28" s="184" t="str">
        <f aca="false">IF(C28&gt;0,SUM(AN28:AW28),"")</f>
        <v/>
      </c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183" t="n">
        <f aca="false">IF(BL28&gt;0,VLOOKUP(BL28&amp;"-"&amp;BM28&amp;"-"&amp;BN28,LocCost,2,0),0)</f>
        <v>0</v>
      </c>
      <c r="CR28" s="183" t="n">
        <f aca="false">IF(BO28&gt;0,VLOOKUP(BO28&amp;"-"&amp;BP28&amp;"-"&amp;BQ28,LocCost,2,0),0)</f>
        <v>0</v>
      </c>
      <c r="CS28" s="183" t="n">
        <f aca="false">IF(BR28&gt;0,VLOOKUP(BR28&amp;"-"&amp;BS28&amp;"-"&amp;BT28,LocCost,2,0),0)</f>
        <v>0</v>
      </c>
      <c r="CT28" s="183" t="n">
        <f aca="false">IF(BU28&gt;0,VLOOKUP(BU28&amp;"-"&amp;BV28&amp;"-"&amp;BW28,LocCost,2,0),0)</f>
        <v>0</v>
      </c>
      <c r="CU28" s="183" t="n">
        <f aca="false">IF(BX28&gt;0,VLOOKUP(BX28&amp;"-"&amp;BY28&amp;"-"&amp;BZ28,LocCost,2,0),0)</f>
        <v>0</v>
      </c>
      <c r="CV28" s="183" t="n">
        <f aca="false">IF(CA28&gt;0,VLOOKUP(CA28&amp;"-"&amp;CB28&amp;"-"&amp;CC28,LocCost,2,0),0)</f>
        <v>0</v>
      </c>
      <c r="CW28" s="183" t="n">
        <f aca="false">IF(CD28&gt;0,VLOOKUP(CD28&amp;"-"&amp;CE28&amp;"-"&amp;CF28,LocCost,2,0),0)</f>
        <v>0</v>
      </c>
      <c r="CX28" s="183" t="n">
        <f aca="false">IF(CG28&gt;0,VLOOKUP(CG28&amp;"-"&amp;CH28&amp;"-"&amp;CI28,LocCost,2,0),0)</f>
        <v>0</v>
      </c>
      <c r="CY28" s="183" t="n">
        <f aca="false">IF(CJ28&gt;0,VLOOKUP(CJ28&amp;"-"&amp;CK28&amp;"-"&amp;CL28,LocCost,2,0),0)</f>
        <v>0</v>
      </c>
      <c r="CZ28" s="183" t="n">
        <f aca="false">IF(CM28&gt;0,VLOOKUP(CM28&amp;"-"&amp;CN28&amp;"-"&amp;CO28,LocCost,2,0),0)</f>
        <v>0</v>
      </c>
      <c r="DA28" s="184" t="str">
        <f aca="false">IF(BF28&gt;0,SUM(CQ28:CZ28),"")</f>
        <v/>
      </c>
    </row>
    <row r="29" customFormat="false" ht="14.65" hidden="false" customHeight="false" outlineLevel="0" collapsed="false">
      <c r="N29" s="177"/>
      <c r="AN29" s="183" t="n">
        <f aca="false">IF(I29&gt;0,VLOOKUP(I29&amp;"-"&amp;J29&amp;"-"&amp;K29,LocCost,2,0),0)</f>
        <v>0</v>
      </c>
      <c r="AO29" s="183" t="n">
        <f aca="false">IF(L29&gt;0,VLOOKUP(L29&amp;"-"&amp;M29&amp;"-"&amp;N29,LocCost,2,0),0)</f>
        <v>0</v>
      </c>
      <c r="AP29" s="183" t="n">
        <f aca="false">IF(O29&gt;0,VLOOKUP(O29&amp;"-"&amp;P29&amp;"-"&amp;Q29,LocCost,2,0),0)</f>
        <v>0</v>
      </c>
      <c r="AQ29" s="183" t="n">
        <f aca="false">IF(R29&gt;0,VLOOKUP(R29&amp;"-"&amp;S29&amp;"-"&amp;T29,LocCost,2,0),0)</f>
        <v>0</v>
      </c>
      <c r="AR29" s="183" t="n">
        <f aca="false">IF(U29&gt;0,VLOOKUP(U29&amp;"-"&amp;V29&amp;"-"&amp;W29,LocCost,2,0),0)</f>
        <v>0</v>
      </c>
      <c r="AS29" s="183" t="n">
        <f aca="false">IF(X29&gt;0,VLOOKUP(X29&amp;"-"&amp;Y29&amp;"-"&amp;Z29,LocCost,2,0),0)</f>
        <v>0</v>
      </c>
      <c r="AT29" s="183" t="n">
        <f aca="false">IF(AA29&gt;0,VLOOKUP(AA29&amp;"-"&amp;AB29&amp;"-"&amp;AC29,LocCost,2,0),0)</f>
        <v>0</v>
      </c>
      <c r="AU29" s="183" t="n">
        <f aca="false">IF(AD29&gt;0,VLOOKUP(AD29&amp;"-"&amp;AE29&amp;"-"&amp;AF29,LocCost,2,0),0)</f>
        <v>0</v>
      </c>
      <c r="AV29" s="183" t="n">
        <f aca="false">IF(AG29&gt;0,VLOOKUP(AG29&amp;"-"&amp;AH29&amp;"-"&amp;AI29,LocCost,2,0),0)</f>
        <v>0</v>
      </c>
      <c r="AW29" s="183" t="n">
        <f aca="false">IF(AJ29&gt;0,VLOOKUP(AJ29&amp;"-"&amp;AK29&amp;"-"&amp;AL29,LocCost,2,0),0)</f>
        <v>0</v>
      </c>
      <c r="AX29" s="184" t="str">
        <f aca="false">IF(C29&gt;0,SUM(AN29:AW29),"")</f>
        <v/>
      </c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183" t="n">
        <f aca="false">IF(BL29&gt;0,VLOOKUP(BL29&amp;"-"&amp;BM29&amp;"-"&amp;BN29,LocCost,2,0),0)</f>
        <v>0</v>
      </c>
      <c r="CR29" s="183" t="n">
        <f aca="false">IF(BO29&gt;0,VLOOKUP(BO29&amp;"-"&amp;BP29&amp;"-"&amp;BQ29,LocCost,2,0),0)</f>
        <v>0</v>
      </c>
      <c r="CS29" s="183" t="n">
        <f aca="false">IF(BR29&gt;0,VLOOKUP(BR29&amp;"-"&amp;BS29&amp;"-"&amp;BT29,LocCost,2,0),0)</f>
        <v>0</v>
      </c>
      <c r="CT29" s="183" t="n">
        <f aca="false">IF(BU29&gt;0,VLOOKUP(BU29&amp;"-"&amp;BV29&amp;"-"&amp;BW29,LocCost,2,0),0)</f>
        <v>0</v>
      </c>
      <c r="CU29" s="183" t="n">
        <f aca="false">IF(BX29&gt;0,VLOOKUP(BX29&amp;"-"&amp;BY29&amp;"-"&amp;BZ29,LocCost,2,0),0)</f>
        <v>0</v>
      </c>
      <c r="CV29" s="183" t="n">
        <f aca="false">IF(CA29&gt;0,VLOOKUP(CA29&amp;"-"&amp;CB29&amp;"-"&amp;CC29,LocCost,2,0),0)</f>
        <v>0</v>
      </c>
      <c r="CW29" s="183" t="n">
        <f aca="false">IF(CD29&gt;0,VLOOKUP(CD29&amp;"-"&amp;CE29&amp;"-"&amp;CF29,LocCost,2,0),0)</f>
        <v>0</v>
      </c>
      <c r="CX29" s="183" t="n">
        <f aca="false">IF(CG29&gt;0,VLOOKUP(CG29&amp;"-"&amp;CH29&amp;"-"&amp;CI29,LocCost,2,0),0)</f>
        <v>0</v>
      </c>
      <c r="CY29" s="183" t="n">
        <f aca="false">IF(CJ29&gt;0,VLOOKUP(CJ29&amp;"-"&amp;CK29&amp;"-"&amp;CL29,LocCost,2,0),0)</f>
        <v>0</v>
      </c>
      <c r="CZ29" s="183" t="n">
        <f aca="false">IF(CM29&gt;0,VLOOKUP(CM29&amp;"-"&amp;CN29&amp;"-"&amp;CO29,LocCost,2,0),0)</f>
        <v>0</v>
      </c>
      <c r="DA29" s="184" t="str">
        <f aca="false">IF(BF29&gt;0,SUM(CQ29:CZ29),"")</f>
        <v/>
      </c>
    </row>
    <row r="30" customFormat="false" ht="14.65" hidden="false" customHeight="false" outlineLevel="0" collapsed="false">
      <c r="N30" s="177"/>
      <c r="AN30" s="183" t="n">
        <f aca="false">IF(I30&gt;0,VLOOKUP(I30&amp;"-"&amp;J30&amp;"-"&amp;K30,LocCost,2,0),0)</f>
        <v>0</v>
      </c>
      <c r="AO30" s="183" t="n">
        <f aca="false">IF(L30&gt;0,VLOOKUP(L30&amp;"-"&amp;M30&amp;"-"&amp;N30,LocCost,2,0),0)</f>
        <v>0</v>
      </c>
      <c r="AP30" s="183" t="n">
        <f aca="false">IF(O30&gt;0,VLOOKUP(O30&amp;"-"&amp;P30&amp;"-"&amp;Q30,LocCost,2,0),0)</f>
        <v>0</v>
      </c>
      <c r="AQ30" s="183" t="n">
        <f aca="false">IF(R30&gt;0,VLOOKUP(R30&amp;"-"&amp;S30&amp;"-"&amp;T30,LocCost,2,0),0)</f>
        <v>0</v>
      </c>
      <c r="AR30" s="183" t="n">
        <f aca="false">IF(U30&gt;0,VLOOKUP(U30&amp;"-"&amp;V30&amp;"-"&amp;W30,LocCost,2,0),0)</f>
        <v>0</v>
      </c>
      <c r="AS30" s="183" t="n">
        <f aca="false">IF(X30&gt;0,VLOOKUP(X30&amp;"-"&amp;Y30&amp;"-"&amp;Z30,LocCost,2,0),0)</f>
        <v>0</v>
      </c>
      <c r="AT30" s="183" t="n">
        <f aca="false">IF(AA30&gt;0,VLOOKUP(AA30&amp;"-"&amp;AB30&amp;"-"&amp;AC30,LocCost,2,0),0)</f>
        <v>0</v>
      </c>
      <c r="AU30" s="183" t="n">
        <f aca="false">IF(AD30&gt;0,VLOOKUP(AD30&amp;"-"&amp;AE30&amp;"-"&amp;AF30,LocCost,2,0),0)</f>
        <v>0</v>
      </c>
      <c r="AV30" s="183" t="n">
        <f aca="false">IF(AG30&gt;0,VLOOKUP(AG30&amp;"-"&amp;AH30&amp;"-"&amp;AI30,LocCost,2,0),0)</f>
        <v>0</v>
      </c>
      <c r="AW30" s="183" t="n">
        <f aca="false">IF(AJ30&gt;0,VLOOKUP(AJ30&amp;"-"&amp;AK30&amp;"-"&amp;AL30,LocCost,2,0),0)</f>
        <v>0</v>
      </c>
      <c r="AX30" s="184" t="str">
        <f aca="false">IF(C30&gt;0,SUM(AN30:AW30),"")</f>
        <v/>
      </c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183" t="n">
        <f aca="false">IF(BL30&gt;0,VLOOKUP(BL30&amp;"-"&amp;BM30&amp;"-"&amp;BN30,LocCost,2,0),0)</f>
        <v>0</v>
      </c>
      <c r="CR30" s="183" t="n">
        <f aca="false">IF(BO30&gt;0,VLOOKUP(BO30&amp;"-"&amp;BP30&amp;"-"&amp;BQ30,LocCost,2,0),0)</f>
        <v>0</v>
      </c>
      <c r="CS30" s="183" t="n">
        <f aca="false">IF(BR30&gt;0,VLOOKUP(BR30&amp;"-"&amp;BS30&amp;"-"&amp;BT30,LocCost,2,0),0)</f>
        <v>0</v>
      </c>
      <c r="CT30" s="183" t="n">
        <f aca="false">IF(BU30&gt;0,VLOOKUP(BU30&amp;"-"&amp;BV30&amp;"-"&amp;BW30,LocCost,2,0),0)</f>
        <v>0</v>
      </c>
      <c r="CU30" s="183" t="n">
        <f aca="false">IF(BX30&gt;0,VLOOKUP(BX30&amp;"-"&amp;BY30&amp;"-"&amp;BZ30,LocCost,2,0),0)</f>
        <v>0</v>
      </c>
      <c r="CV30" s="183" t="n">
        <f aca="false">IF(CA30&gt;0,VLOOKUP(CA30&amp;"-"&amp;CB30&amp;"-"&amp;CC30,LocCost,2,0),0)</f>
        <v>0</v>
      </c>
      <c r="CW30" s="183" t="n">
        <f aca="false">IF(CD30&gt;0,VLOOKUP(CD30&amp;"-"&amp;CE30&amp;"-"&amp;CF30,LocCost,2,0),0)</f>
        <v>0</v>
      </c>
      <c r="CX30" s="183" t="n">
        <f aca="false">IF(CG30&gt;0,VLOOKUP(CG30&amp;"-"&amp;CH30&amp;"-"&amp;CI30,LocCost,2,0),0)</f>
        <v>0</v>
      </c>
      <c r="CY30" s="183" t="n">
        <f aca="false">IF(CJ30&gt;0,VLOOKUP(CJ30&amp;"-"&amp;CK30&amp;"-"&amp;CL30,LocCost,2,0),0)</f>
        <v>0</v>
      </c>
      <c r="CZ30" s="183" t="n">
        <f aca="false">IF(CM30&gt;0,VLOOKUP(CM30&amp;"-"&amp;CN30&amp;"-"&amp;CO30,LocCost,2,0),0)</f>
        <v>0</v>
      </c>
      <c r="DA30" s="184" t="str">
        <f aca="false">IF(BF30&gt;0,SUM(CQ30:CZ30),"")</f>
        <v/>
      </c>
    </row>
    <row r="31" customFormat="false" ht="14.65" hidden="false" customHeight="false" outlineLevel="0" collapsed="false">
      <c r="N31" s="177"/>
      <c r="AN31" s="183" t="n">
        <f aca="false">IF(I31&gt;0,VLOOKUP(I31&amp;"-"&amp;J31&amp;"-"&amp;K31,LocCost,2,0),0)</f>
        <v>0</v>
      </c>
      <c r="AO31" s="183" t="n">
        <f aca="false">IF(L31&gt;0,VLOOKUP(L31&amp;"-"&amp;M31&amp;"-"&amp;N31,LocCost,2,0),0)</f>
        <v>0</v>
      </c>
      <c r="AP31" s="183" t="n">
        <f aca="false">IF(O31&gt;0,VLOOKUP(O31&amp;"-"&amp;P31&amp;"-"&amp;Q31,LocCost,2,0),0)</f>
        <v>0</v>
      </c>
      <c r="AQ31" s="183" t="n">
        <f aca="false">IF(R31&gt;0,VLOOKUP(R31&amp;"-"&amp;S31&amp;"-"&amp;T31,LocCost,2,0),0)</f>
        <v>0</v>
      </c>
      <c r="AR31" s="183" t="n">
        <f aca="false">IF(U31&gt;0,VLOOKUP(U31&amp;"-"&amp;V31&amp;"-"&amp;W31,LocCost,2,0),0)</f>
        <v>0</v>
      </c>
      <c r="AS31" s="183" t="n">
        <f aca="false">IF(X31&gt;0,VLOOKUP(X31&amp;"-"&amp;Y31&amp;"-"&amp;Z31,LocCost,2,0),0)</f>
        <v>0</v>
      </c>
      <c r="AT31" s="183" t="n">
        <f aca="false">IF(AA31&gt;0,VLOOKUP(AA31&amp;"-"&amp;AB31&amp;"-"&amp;AC31,LocCost,2,0),0)</f>
        <v>0</v>
      </c>
      <c r="AU31" s="183" t="n">
        <f aca="false">IF(AD31&gt;0,VLOOKUP(AD31&amp;"-"&amp;AE31&amp;"-"&amp;AF31,LocCost,2,0),0)</f>
        <v>0</v>
      </c>
      <c r="AV31" s="183" t="n">
        <f aca="false">IF(AG31&gt;0,VLOOKUP(AG31&amp;"-"&amp;AH31&amp;"-"&amp;AI31,LocCost,2,0),0)</f>
        <v>0</v>
      </c>
      <c r="AW31" s="183" t="n">
        <f aca="false">IF(AJ31&gt;0,VLOOKUP(AJ31&amp;"-"&amp;AK31&amp;"-"&amp;AL31,LocCost,2,0),0)</f>
        <v>0</v>
      </c>
      <c r="AX31" s="184" t="str">
        <f aca="false">IF(C31&gt;0,SUM(AN31:AW31),"")</f>
        <v/>
      </c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183" t="n">
        <f aca="false">IF(BL31&gt;0,VLOOKUP(BL31&amp;"-"&amp;BM31&amp;"-"&amp;BN31,LocCost,2,0),0)</f>
        <v>0</v>
      </c>
      <c r="CR31" s="183" t="n">
        <f aca="false">IF(BO31&gt;0,VLOOKUP(BO31&amp;"-"&amp;BP31&amp;"-"&amp;BQ31,LocCost,2,0),0)</f>
        <v>0</v>
      </c>
      <c r="CS31" s="183" t="n">
        <f aca="false">IF(BR31&gt;0,VLOOKUP(BR31&amp;"-"&amp;BS31&amp;"-"&amp;BT31,LocCost,2,0),0)</f>
        <v>0</v>
      </c>
      <c r="CT31" s="183" t="n">
        <f aca="false">IF(BU31&gt;0,VLOOKUP(BU31&amp;"-"&amp;BV31&amp;"-"&amp;BW31,LocCost,2,0),0)</f>
        <v>0</v>
      </c>
      <c r="CU31" s="183" t="n">
        <f aca="false">IF(BX31&gt;0,VLOOKUP(BX31&amp;"-"&amp;BY31&amp;"-"&amp;BZ31,LocCost,2,0),0)</f>
        <v>0</v>
      </c>
      <c r="CV31" s="183" t="n">
        <f aca="false">IF(CA31&gt;0,VLOOKUP(CA31&amp;"-"&amp;CB31&amp;"-"&amp;CC31,LocCost,2,0),0)</f>
        <v>0</v>
      </c>
      <c r="CW31" s="183" t="n">
        <f aca="false">IF(CD31&gt;0,VLOOKUP(CD31&amp;"-"&amp;CE31&amp;"-"&amp;CF31,LocCost,2,0),0)</f>
        <v>0</v>
      </c>
      <c r="CX31" s="183" t="n">
        <f aca="false">IF(CG31&gt;0,VLOOKUP(CG31&amp;"-"&amp;CH31&amp;"-"&amp;CI31,LocCost,2,0),0)</f>
        <v>0</v>
      </c>
      <c r="CY31" s="183" t="n">
        <f aca="false">IF(CJ31&gt;0,VLOOKUP(CJ31&amp;"-"&amp;CK31&amp;"-"&amp;CL31,LocCost,2,0),0)</f>
        <v>0</v>
      </c>
      <c r="CZ31" s="183" t="n">
        <f aca="false">IF(CM31&gt;0,VLOOKUP(CM31&amp;"-"&amp;CN31&amp;"-"&amp;CO31,LocCost,2,0),0)</f>
        <v>0</v>
      </c>
      <c r="DA31" s="184" t="str">
        <f aca="false">IF(BF31&gt;0,SUM(CQ31:CZ31),"")</f>
        <v/>
      </c>
    </row>
    <row r="32" customFormat="false" ht="14.65" hidden="false" customHeight="false" outlineLevel="0" collapsed="false">
      <c r="N32" s="177"/>
      <c r="AN32" s="183" t="n">
        <f aca="false">IF(I32&gt;0,VLOOKUP(I32&amp;"-"&amp;J32&amp;"-"&amp;K32,LocCost,2,0),0)</f>
        <v>0</v>
      </c>
      <c r="AO32" s="183" t="n">
        <f aca="false">IF(L32&gt;0,VLOOKUP(L32&amp;"-"&amp;M32&amp;"-"&amp;N32,LocCost,2,0),0)</f>
        <v>0</v>
      </c>
      <c r="AP32" s="183" t="n">
        <f aca="false">IF(O32&gt;0,VLOOKUP(O32&amp;"-"&amp;P32&amp;"-"&amp;Q32,LocCost,2,0),0)</f>
        <v>0</v>
      </c>
      <c r="AQ32" s="183" t="n">
        <f aca="false">IF(R32&gt;0,VLOOKUP(R32&amp;"-"&amp;S32&amp;"-"&amp;T32,LocCost,2,0),0)</f>
        <v>0</v>
      </c>
      <c r="AR32" s="183" t="n">
        <f aca="false">IF(U32&gt;0,VLOOKUP(U32&amp;"-"&amp;V32&amp;"-"&amp;W32,LocCost,2,0),0)</f>
        <v>0</v>
      </c>
      <c r="AS32" s="183" t="n">
        <f aca="false">IF(X32&gt;0,VLOOKUP(X32&amp;"-"&amp;Y32&amp;"-"&amp;Z32,LocCost,2,0),0)</f>
        <v>0</v>
      </c>
      <c r="AT32" s="183" t="n">
        <f aca="false">IF(AA32&gt;0,VLOOKUP(AA32&amp;"-"&amp;AB32&amp;"-"&amp;AC32,LocCost,2,0),0)</f>
        <v>0</v>
      </c>
      <c r="AU32" s="183" t="n">
        <f aca="false">IF(AD32&gt;0,VLOOKUP(AD32&amp;"-"&amp;AE32&amp;"-"&amp;AF32,LocCost,2,0),0)</f>
        <v>0</v>
      </c>
      <c r="AV32" s="183" t="n">
        <f aca="false">IF(AG32&gt;0,VLOOKUP(AG32&amp;"-"&amp;AH32&amp;"-"&amp;AI32,LocCost,2,0),0)</f>
        <v>0</v>
      </c>
      <c r="AW32" s="183" t="n">
        <f aca="false">IF(AJ32&gt;0,VLOOKUP(AJ32&amp;"-"&amp;AK32&amp;"-"&amp;AL32,LocCost,2,0),0)</f>
        <v>0</v>
      </c>
      <c r="AX32" s="184" t="str">
        <f aca="false">IF(C32&gt;0,SUM(AN32:AW32),"")</f>
        <v/>
      </c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183" t="n">
        <f aca="false">IF(BL32&gt;0,VLOOKUP(BL32&amp;"-"&amp;BM32&amp;"-"&amp;BN32,LocCost,2,0),0)</f>
        <v>0</v>
      </c>
      <c r="CR32" s="183" t="n">
        <f aca="false">IF(BO32&gt;0,VLOOKUP(BO32&amp;"-"&amp;BP32&amp;"-"&amp;BQ32,LocCost,2,0),0)</f>
        <v>0</v>
      </c>
      <c r="CS32" s="183" t="n">
        <f aca="false">IF(BR32&gt;0,VLOOKUP(BR32&amp;"-"&amp;BS32&amp;"-"&amp;BT32,LocCost,2,0),0)</f>
        <v>0</v>
      </c>
      <c r="CT32" s="183" t="n">
        <f aca="false">IF(BU32&gt;0,VLOOKUP(BU32&amp;"-"&amp;BV32&amp;"-"&amp;BW32,LocCost,2,0),0)</f>
        <v>0</v>
      </c>
      <c r="CU32" s="183" t="n">
        <f aca="false">IF(BX32&gt;0,VLOOKUP(BX32&amp;"-"&amp;BY32&amp;"-"&amp;BZ32,LocCost,2,0),0)</f>
        <v>0</v>
      </c>
      <c r="CV32" s="183" t="n">
        <f aca="false">IF(CA32&gt;0,VLOOKUP(CA32&amp;"-"&amp;CB32&amp;"-"&amp;CC32,LocCost,2,0),0)</f>
        <v>0</v>
      </c>
      <c r="CW32" s="183" t="n">
        <f aca="false">IF(CD32&gt;0,VLOOKUP(CD32&amp;"-"&amp;CE32&amp;"-"&amp;CF32,LocCost,2,0),0)</f>
        <v>0</v>
      </c>
      <c r="CX32" s="183" t="n">
        <f aca="false">IF(CG32&gt;0,VLOOKUP(CG32&amp;"-"&amp;CH32&amp;"-"&amp;CI32,LocCost,2,0),0)</f>
        <v>0</v>
      </c>
      <c r="CY32" s="183" t="n">
        <f aca="false">IF(CJ32&gt;0,VLOOKUP(CJ32&amp;"-"&amp;CK32&amp;"-"&amp;CL32,LocCost,2,0),0)</f>
        <v>0</v>
      </c>
      <c r="CZ32" s="183" t="n">
        <f aca="false">IF(CM32&gt;0,VLOOKUP(CM32&amp;"-"&amp;CN32&amp;"-"&amp;CO32,LocCost,2,0),0)</f>
        <v>0</v>
      </c>
      <c r="DA32" s="184" t="str">
        <f aca="false">IF(BF32&gt;0,SUM(CQ32:CZ32),"")</f>
        <v/>
      </c>
    </row>
    <row r="33" customFormat="false" ht="14.65" hidden="false" customHeight="false" outlineLevel="0" collapsed="false">
      <c r="N33" s="177"/>
      <c r="AN33" s="183" t="n">
        <f aca="false">IF(I33&gt;0,VLOOKUP(I33&amp;"-"&amp;J33&amp;"-"&amp;K33,LocCost,2,0),0)</f>
        <v>0</v>
      </c>
      <c r="AO33" s="183" t="n">
        <f aca="false">IF(L33&gt;0,VLOOKUP(L33&amp;"-"&amp;M33&amp;"-"&amp;N33,LocCost,2,0),0)</f>
        <v>0</v>
      </c>
      <c r="AP33" s="183" t="n">
        <f aca="false">IF(O33&gt;0,VLOOKUP(O33&amp;"-"&amp;P33&amp;"-"&amp;Q33,LocCost,2,0),0)</f>
        <v>0</v>
      </c>
      <c r="AQ33" s="183" t="n">
        <f aca="false">IF(R33&gt;0,VLOOKUP(R33&amp;"-"&amp;S33&amp;"-"&amp;T33,LocCost,2,0),0)</f>
        <v>0</v>
      </c>
      <c r="AR33" s="183" t="n">
        <f aca="false">IF(U33&gt;0,VLOOKUP(U33&amp;"-"&amp;V33&amp;"-"&amp;W33,LocCost,2,0),0)</f>
        <v>0</v>
      </c>
      <c r="AS33" s="183" t="n">
        <f aca="false">IF(X33&gt;0,VLOOKUP(X33&amp;"-"&amp;Y33&amp;"-"&amp;Z33,LocCost,2,0),0)</f>
        <v>0</v>
      </c>
      <c r="AT33" s="183" t="n">
        <f aca="false">IF(AA33&gt;0,VLOOKUP(AA33&amp;"-"&amp;AB33&amp;"-"&amp;AC33,LocCost,2,0),0)</f>
        <v>0</v>
      </c>
      <c r="AU33" s="183" t="n">
        <f aca="false">IF(AD33&gt;0,VLOOKUP(AD33&amp;"-"&amp;AE33&amp;"-"&amp;AF33,LocCost,2,0),0)</f>
        <v>0</v>
      </c>
      <c r="AV33" s="183" t="n">
        <f aca="false">IF(AG33&gt;0,VLOOKUP(AG33&amp;"-"&amp;AH33&amp;"-"&amp;AI33,LocCost,2,0),0)</f>
        <v>0</v>
      </c>
      <c r="AW33" s="183" t="n">
        <f aca="false">IF(AJ33&gt;0,VLOOKUP(AJ33&amp;"-"&amp;AK33&amp;"-"&amp;AL33,LocCost,2,0),0)</f>
        <v>0</v>
      </c>
      <c r="AX33" s="184" t="str">
        <f aca="false">IF(C33&gt;0,SUM(AN33:AW33),"")</f>
        <v/>
      </c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183" t="n">
        <f aca="false">IF(BL33&gt;0,VLOOKUP(BL33&amp;"-"&amp;BM33&amp;"-"&amp;BN33,LocCost,2,0),0)</f>
        <v>0</v>
      </c>
      <c r="CR33" s="183" t="n">
        <f aca="false">IF(BO33&gt;0,VLOOKUP(BO33&amp;"-"&amp;BP33&amp;"-"&amp;BQ33,LocCost,2,0),0)</f>
        <v>0</v>
      </c>
      <c r="CS33" s="183" t="n">
        <f aca="false">IF(BR33&gt;0,VLOOKUP(BR33&amp;"-"&amp;BS33&amp;"-"&amp;BT33,LocCost,2,0),0)</f>
        <v>0</v>
      </c>
      <c r="CT33" s="183" t="n">
        <f aca="false">IF(BU33&gt;0,VLOOKUP(BU33&amp;"-"&amp;BV33&amp;"-"&amp;BW33,LocCost,2,0),0)</f>
        <v>0</v>
      </c>
      <c r="CU33" s="183" t="n">
        <f aca="false">IF(BX33&gt;0,VLOOKUP(BX33&amp;"-"&amp;BY33&amp;"-"&amp;BZ33,LocCost,2,0),0)</f>
        <v>0</v>
      </c>
      <c r="CV33" s="183" t="n">
        <f aca="false">IF(CA33&gt;0,VLOOKUP(CA33&amp;"-"&amp;CB33&amp;"-"&amp;CC33,LocCost,2,0),0)</f>
        <v>0</v>
      </c>
      <c r="CW33" s="183" t="n">
        <f aca="false">IF(CD33&gt;0,VLOOKUP(CD33&amp;"-"&amp;CE33&amp;"-"&amp;CF33,LocCost,2,0),0)</f>
        <v>0</v>
      </c>
      <c r="CX33" s="183" t="n">
        <f aca="false">IF(CG33&gt;0,VLOOKUP(CG33&amp;"-"&amp;CH33&amp;"-"&amp;CI33,LocCost,2,0),0)</f>
        <v>0</v>
      </c>
      <c r="CY33" s="183" t="n">
        <f aca="false">IF(CJ33&gt;0,VLOOKUP(CJ33&amp;"-"&amp;CK33&amp;"-"&amp;CL33,LocCost,2,0),0)</f>
        <v>0</v>
      </c>
      <c r="CZ33" s="183" t="n">
        <f aca="false">IF(CM33&gt;0,VLOOKUP(CM33&amp;"-"&amp;CN33&amp;"-"&amp;CO33,LocCost,2,0),0)</f>
        <v>0</v>
      </c>
      <c r="DA33" s="184" t="str">
        <f aca="false">IF(BF33&gt;0,SUM(CQ33:CZ33),"")</f>
        <v/>
      </c>
    </row>
    <row r="34" customFormat="false" ht="14.65" hidden="false" customHeight="false" outlineLevel="0" collapsed="false">
      <c r="N34" s="177"/>
      <c r="AN34" s="183" t="n">
        <f aca="false">IF(I34&gt;0,VLOOKUP(I34&amp;"-"&amp;J34&amp;"-"&amp;K34,LocCost,2,0),0)</f>
        <v>0</v>
      </c>
      <c r="AO34" s="183" t="n">
        <f aca="false">IF(L34&gt;0,VLOOKUP(L34&amp;"-"&amp;M34&amp;"-"&amp;N34,LocCost,2,0),0)</f>
        <v>0</v>
      </c>
      <c r="AP34" s="183" t="n">
        <f aca="false">IF(O34&gt;0,VLOOKUP(O34&amp;"-"&amp;P34&amp;"-"&amp;Q34,LocCost,2,0),0)</f>
        <v>0</v>
      </c>
      <c r="AQ34" s="183" t="n">
        <f aca="false">IF(R34&gt;0,VLOOKUP(R34&amp;"-"&amp;S34&amp;"-"&amp;T34,LocCost,2,0),0)</f>
        <v>0</v>
      </c>
      <c r="AR34" s="183" t="n">
        <f aca="false">IF(U34&gt;0,VLOOKUP(U34&amp;"-"&amp;V34&amp;"-"&amp;W34,LocCost,2,0),0)</f>
        <v>0</v>
      </c>
      <c r="AS34" s="183" t="n">
        <f aca="false">IF(X34&gt;0,VLOOKUP(X34&amp;"-"&amp;Y34&amp;"-"&amp;Z34,LocCost,2,0),0)</f>
        <v>0</v>
      </c>
      <c r="AT34" s="183" t="n">
        <f aca="false">IF(AA34&gt;0,VLOOKUP(AA34&amp;"-"&amp;AB34&amp;"-"&amp;AC34,LocCost,2,0),0)</f>
        <v>0</v>
      </c>
      <c r="AU34" s="183" t="n">
        <f aca="false">IF(AD34&gt;0,VLOOKUP(AD34&amp;"-"&amp;AE34&amp;"-"&amp;AF34,LocCost,2,0),0)</f>
        <v>0</v>
      </c>
      <c r="AV34" s="183" t="n">
        <f aca="false">IF(AG34&gt;0,VLOOKUP(AG34&amp;"-"&amp;AH34&amp;"-"&amp;AI34,LocCost,2,0),0)</f>
        <v>0</v>
      </c>
      <c r="AW34" s="183" t="n">
        <f aca="false">IF(AJ34&gt;0,VLOOKUP(AJ34&amp;"-"&amp;AK34&amp;"-"&amp;AL34,LocCost,2,0),0)</f>
        <v>0</v>
      </c>
      <c r="AX34" s="184" t="str">
        <f aca="false">IF(C34&gt;0,SUM(AN34:AW34),"")</f>
        <v/>
      </c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183" t="n">
        <f aca="false">IF(BL34&gt;0,VLOOKUP(BL34&amp;"-"&amp;BM34&amp;"-"&amp;BN34,LocCost,2,0),0)</f>
        <v>0</v>
      </c>
      <c r="CR34" s="183" t="n">
        <f aca="false">IF(BO34&gt;0,VLOOKUP(BO34&amp;"-"&amp;BP34&amp;"-"&amp;BQ34,LocCost,2,0),0)</f>
        <v>0</v>
      </c>
      <c r="CS34" s="183" t="n">
        <f aca="false">IF(BR34&gt;0,VLOOKUP(BR34&amp;"-"&amp;BS34&amp;"-"&amp;BT34,LocCost,2,0),0)</f>
        <v>0</v>
      </c>
      <c r="CT34" s="183" t="n">
        <f aca="false">IF(BU34&gt;0,VLOOKUP(BU34&amp;"-"&amp;BV34&amp;"-"&amp;BW34,LocCost,2,0),0)</f>
        <v>0</v>
      </c>
      <c r="CU34" s="183" t="n">
        <f aca="false">IF(BX34&gt;0,VLOOKUP(BX34&amp;"-"&amp;BY34&amp;"-"&amp;BZ34,LocCost,2,0),0)</f>
        <v>0</v>
      </c>
      <c r="CV34" s="183" t="n">
        <f aca="false">IF(CA34&gt;0,VLOOKUP(CA34&amp;"-"&amp;CB34&amp;"-"&amp;CC34,LocCost,2,0),0)</f>
        <v>0</v>
      </c>
      <c r="CW34" s="183" t="n">
        <f aca="false">IF(CD34&gt;0,VLOOKUP(CD34&amp;"-"&amp;CE34&amp;"-"&amp;CF34,LocCost,2,0),0)</f>
        <v>0</v>
      </c>
      <c r="CX34" s="183" t="n">
        <f aca="false">IF(CG34&gt;0,VLOOKUP(CG34&amp;"-"&amp;CH34&amp;"-"&amp;CI34,LocCost,2,0),0)</f>
        <v>0</v>
      </c>
      <c r="CY34" s="183" t="n">
        <f aca="false">IF(CJ34&gt;0,VLOOKUP(CJ34&amp;"-"&amp;CK34&amp;"-"&amp;CL34,LocCost,2,0),0)</f>
        <v>0</v>
      </c>
      <c r="CZ34" s="183" t="n">
        <f aca="false">IF(CM34&gt;0,VLOOKUP(CM34&amp;"-"&amp;CN34&amp;"-"&amp;CO34,LocCost,2,0),0)</f>
        <v>0</v>
      </c>
      <c r="DA34" s="184" t="str">
        <f aca="false">IF(BF34&gt;0,SUM(CQ34:CZ34),"")</f>
        <v/>
      </c>
    </row>
    <row r="35" customFormat="false" ht="14.65" hidden="false" customHeight="false" outlineLevel="0" collapsed="false">
      <c r="N35" s="177"/>
      <c r="AN35" s="183" t="n">
        <f aca="false">IF(I35&gt;0,VLOOKUP(I35&amp;"-"&amp;J35&amp;"-"&amp;K35,LocCost,2,0),0)</f>
        <v>0</v>
      </c>
      <c r="AO35" s="183" t="n">
        <f aca="false">IF(L35&gt;0,VLOOKUP(L35&amp;"-"&amp;M35&amp;"-"&amp;N35,LocCost,2,0),0)</f>
        <v>0</v>
      </c>
      <c r="AP35" s="183" t="n">
        <f aca="false">IF(O35&gt;0,VLOOKUP(O35&amp;"-"&amp;P35&amp;"-"&amp;Q35,LocCost,2,0),0)</f>
        <v>0</v>
      </c>
      <c r="AQ35" s="183" t="n">
        <f aca="false">IF(R35&gt;0,VLOOKUP(R35&amp;"-"&amp;S35&amp;"-"&amp;T35,LocCost,2,0),0)</f>
        <v>0</v>
      </c>
      <c r="AR35" s="183" t="n">
        <f aca="false">IF(U35&gt;0,VLOOKUP(U35&amp;"-"&amp;V35&amp;"-"&amp;W35,LocCost,2,0),0)</f>
        <v>0</v>
      </c>
      <c r="AS35" s="183" t="n">
        <f aca="false">IF(X35&gt;0,VLOOKUP(X35&amp;"-"&amp;Y35&amp;"-"&amp;Z35,LocCost,2,0),0)</f>
        <v>0</v>
      </c>
      <c r="AT35" s="183" t="n">
        <f aca="false">IF(AA35&gt;0,VLOOKUP(AA35&amp;"-"&amp;AB35&amp;"-"&amp;AC35,LocCost,2,0),0)</f>
        <v>0</v>
      </c>
      <c r="AU35" s="183" t="n">
        <f aca="false">IF(AD35&gt;0,VLOOKUP(AD35&amp;"-"&amp;AE35&amp;"-"&amp;AF35,LocCost,2,0),0)</f>
        <v>0</v>
      </c>
      <c r="AV35" s="183" t="n">
        <f aca="false">IF(AG35&gt;0,VLOOKUP(AG35&amp;"-"&amp;AH35&amp;"-"&amp;AI35,LocCost,2,0),0)</f>
        <v>0</v>
      </c>
      <c r="AW35" s="183" t="n">
        <f aca="false">IF(AJ35&gt;0,VLOOKUP(AJ35&amp;"-"&amp;AK35&amp;"-"&amp;AL35,LocCost,2,0),0)</f>
        <v>0</v>
      </c>
      <c r="AX35" s="184" t="str">
        <f aca="false">IF(C35&gt;0,SUM(AN35:AW35),"")</f>
        <v/>
      </c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183" t="n">
        <f aca="false">IF(BL35&gt;0,VLOOKUP(BL35&amp;"-"&amp;BM35&amp;"-"&amp;BN35,LocCost,2,0),0)</f>
        <v>0</v>
      </c>
      <c r="CR35" s="183" t="n">
        <f aca="false">IF(BO35&gt;0,VLOOKUP(BO35&amp;"-"&amp;BP35&amp;"-"&amp;BQ35,LocCost,2,0),0)</f>
        <v>0</v>
      </c>
      <c r="CS35" s="183" t="n">
        <f aca="false">IF(BR35&gt;0,VLOOKUP(BR35&amp;"-"&amp;BS35&amp;"-"&amp;BT35,LocCost,2,0),0)</f>
        <v>0</v>
      </c>
      <c r="CT35" s="183" t="n">
        <f aca="false">IF(BU35&gt;0,VLOOKUP(BU35&amp;"-"&amp;BV35&amp;"-"&amp;BW35,LocCost,2,0),0)</f>
        <v>0</v>
      </c>
      <c r="CU35" s="183" t="n">
        <f aca="false">IF(BX35&gt;0,VLOOKUP(BX35&amp;"-"&amp;BY35&amp;"-"&amp;BZ35,LocCost,2,0),0)</f>
        <v>0</v>
      </c>
      <c r="CV35" s="183" t="n">
        <f aca="false">IF(CA35&gt;0,VLOOKUP(CA35&amp;"-"&amp;CB35&amp;"-"&amp;CC35,LocCost,2,0),0)</f>
        <v>0</v>
      </c>
      <c r="CW35" s="183" t="n">
        <f aca="false">IF(CD35&gt;0,VLOOKUP(CD35&amp;"-"&amp;CE35&amp;"-"&amp;CF35,LocCost,2,0),0)</f>
        <v>0</v>
      </c>
      <c r="CX35" s="183" t="n">
        <f aca="false">IF(CG35&gt;0,VLOOKUP(CG35&amp;"-"&amp;CH35&amp;"-"&amp;CI35,LocCost,2,0),0)</f>
        <v>0</v>
      </c>
      <c r="CY35" s="183" t="n">
        <f aca="false">IF(CJ35&gt;0,VLOOKUP(CJ35&amp;"-"&amp;CK35&amp;"-"&amp;CL35,LocCost,2,0),0)</f>
        <v>0</v>
      </c>
      <c r="CZ35" s="183" t="n">
        <f aca="false">IF(CM35&gt;0,VLOOKUP(CM35&amp;"-"&amp;CN35&amp;"-"&amp;CO35,LocCost,2,0),0)</f>
        <v>0</v>
      </c>
      <c r="DA35" s="184" t="str">
        <f aca="false">IF(BF35&gt;0,SUM(CQ35:CZ35),"")</f>
        <v/>
      </c>
    </row>
    <row r="36" customFormat="false" ht="14.65" hidden="false" customHeight="false" outlineLevel="0" collapsed="false">
      <c r="N36" s="177"/>
      <c r="AN36" s="183" t="n">
        <f aca="false">IF(I36&gt;0,VLOOKUP(I36&amp;"-"&amp;J36&amp;"-"&amp;K36,LocCost,2,0),0)</f>
        <v>0</v>
      </c>
      <c r="AO36" s="183" t="n">
        <f aca="false">IF(L36&gt;0,VLOOKUP(L36&amp;"-"&amp;M36&amp;"-"&amp;N36,LocCost,2,0),0)</f>
        <v>0</v>
      </c>
      <c r="AP36" s="183" t="n">
        <f aca="false">IF(O36&gt;0,VLOOKUP(O36&amp;"-"&amp;P36&amp;"-"&amp;Q36,LocCost,2,0),0)</f>
        <v>0</v>
      </c>
      <c r="AQ36" s="183" t="n">
        <f aca="false">IF(R36&gt;0,VLOOKUP(R36&amp;"-"&amp;S36&amp;"-"&amp;T36,LocCost,2,0),0)</f>
        <v>0</v>
      </c>
      <c r="AR36" s="183" t="n">
        <f aca="false">IF(U36&gt;0,VLOOKUP(U36&amp;"-"&amp;V36&amp;"-"&amp;W36,LocCost,2,0),0)</f>
        <v>0</v>
      </c>
      <c r="AS36" s="183" t="n">
        <f aca="false">IF(X36&gt;0,VLOOKUP(X36&amp;"-"&amp;Y36&amp;"-"&amp;Z36,LocCost,2,0),0)</f>
        <v>0</v>
      </c>
      <c r="AT36" s="183" t="n">
        <f aca="false">IF(AA36&gt;0,VLOOKUP(AA36&amp;"-"&amp;AB36&amp;"-"&amp;AC36,LocCost,2,0),0)</f>
        <v>0</v>
      </c>
      <c r="AU36" s="183" t="n">
        <f aca="false">IF(AD36&gt;0,VLOOKUP(AD36&amp;"-"&amp;AE36&amp;"-"&amp;AF36,LocCost,2,0),0)</f>
        <v>0</v>
      </c>
      <c r="AV36" s="183" t="n">
        <f aca="false">IF(AG36&gt;0,VLOOKUP(AG36&amp;"-"&amp;AH36&amp;"-"&amp;AI36,LocCost,2,0),0)</f>
        <v>0</v>
      </c>
      <c r="AW36" s="183" t="n">
        <f aca="false">IF(AJ36&gt;0,VLOOKUP(AJ36&amp;"-"&amp;AK36&amp;"-"&amp;AL36,LocCost,2,0),0)</f>
        <v>0</v>
      </c>
      <c r="AX36" s="184" t="str">
        <f aca="false">IF(C36&gt;0,SUM(AN36:AW36),"")</f>
        <v/>
      </c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183" t="n">
        <f aca="false">IF(BL36&gt;0,VLOOKUP(BL36&amp;"-"&amp;BM36&amp;"-"&amp;BN36,LocCost,2,0),0)</f>
        <v>0</v>
      </c>
      <c r="CR36" s="183" t="n">
        <f aca="false">IF(BO36&gt;0,VLOOKUP(BO36&amp;"-"&amp;BP36&amp;"-"&amp;BQ36,LocCost,2,0),0)</f>
        <v>0</v>
      </c>
      <c r="CS36" s="183" t="n">
        <f aca="false">IF(BR36&gt;0,VLOOKUP(BR36&amp;"-"&amp;BS36&amp;"-"&amp;BT36,LocCost,2,0),0)</f>
        <v>0</v>
      </c>
      <c r="CT36" s="183" t="n">
        <f aca="false">IF(BU36&gt;0,VLOOKUP(BU36&amp;"-"&amp;BV36&amp;"-"&amp;BW36,LocCost,2,0),0)</f>
        <v>0</v>
      </c>
      <c r="CU36" s="183" t="n">
        <f aca="false">IF(BX36&gt;0,VLOOKUP(BX36&amp;"-"&amp;BY36&amp;"-"&amp;BZ36,LocCost,2,0),0)</f>
        <v>0</v>
      </c>
      <c r="CV36" s="183" t="n">
        <f aca="false">IF(CA36&gt;0,VLOOKUP(CA36&amp;"-"&amp;CB36&amp;"-"&amp;CC36,LocCost,2,0),0)</f>
        <v>0</v>
      </c>
      <c r="CW36" s="183" t="n">
        <f aca="false">IF(CD36&gt;0,VLOOKUP(CD36&amp;"-"&amp;CE36&amp;"-"&amp;CF36,LocCost,2,0),0)</f>
        <v>0</v>
      </c>
      <c r="CX36" s="183" t="n">
        <f aca="false">IF(CG36&gt;0,VLOOKUP(CG36&amp;"-"&amp;CH36&amp;"-"&amp;CI36,LocCost,2,0),0)</f>
        <v>0</v>
      </c>
      <c r="CY36" s="183" t="n">
        <f aca="false">IF(CJ36&gt;0,VLOOKUP(CJ36&amp;"-"&amp;CK36&amp;"-"&amp;CL36,LocCost,2,0),0)</f>
        <v>0</v>
      </c>
      <c r="CZ36" s="183" t="n">
        <f aca="false">IF(CM36&gt;0,VLOOKUP(CM36&amp;"-"&amp;CN36&amp;"-"&amp;CO36,LocCost,2,0),0)</f>
        <v>0</v>
      </c>
      <c r="DA36" s="184" t="str">
        <f aca="false">IF(BF36&gt;0,SUM(CQ36:CZ36),"")</f>
        <v/>
      </c>
    </row>
    <row r="37" customFormat="false" ht="14.65" hidden="false" customHeight="false" outlineLevel="0" collapsed="false">
      <c r="N37" s="177"/>
      <c r="AN37" s="183" t="n">
        <f aca="false">IF(I37&gt;0,VLOOKUP(I37&amp;"-"&amp;J37&amp;"-"&amp;K37,LocCost,2,0),0)</f>
        <v>0</v>
      </c>
      <c r="AO37" s="183" t="n">
        <f aca="false">IF(L37&gt;0,VLOOKUP(L37&amp;"-"&amp;M37&amp;"-"&amp;N37,LocCost,2,0),0)</f>
        <v>0</v>
      </c>
      <c r="AP37" s="183" t="n">
        <f aca="false">IF(O37&gt;0,VLOOKUP(O37&amp;"-"&amp;P37&amp;"-"&amp;Q37,LocCost,2,0),0)</f>
        <v>0</v>
      </c>
      <c r="AQ37" s="183" t="n">
        <f aca="false">IF(R37&gt;0,VLOOKUP(R37&amp;"-"&amp;S37&amp;"-"&amp;T37,LocCost,2,0),0)</f>
        <v>0</v>
      </c>
      <c r="AR37" s="183" t="n">
        <f aca="false">IF(U37&gt;0,VLOOKUP(U37&amp;"-"&amp;V37&amp;"-"&amp;W37,LocCost,2,0),0)</f>
        <v>0</v>
      </c>
      <c r="AS37" s="183" t="n">
        <f aca="false">IF(X37&gt;0,VLOOKUP(X37&amp;"-"&amp;Y37&amp;"-"&amp;Z37,LocCost,2,0),0)</f>
        <v>0</v>
      </c>
      <c r="AT37" s="183" t="n">
        <f aca="false">IF(AA37&gt;0,VLOOKUP(AA37&amp;"-"&amp;AB37&amp;"-"&amp;AC37,LocCost,2,0),0)</f>
        <v>0</v>
      </c>
      <c r="AU37" s="183" t="n">
        <f aca="false">IF(AD37&gt;0,VLOOKUP(AD37&amp;"-"&amp;AE37&amp;"-"&amp;AF37,LocCost,2,0),0)</f>
        <v>0</v>
      </c>
      <c r="AV37" s="183" t="n">
        <f aca="false">IF(AG37&gt;0,VLOOKUP(AG37&amp;"-"&amp;AH37&amp;"-"&amp;AI37,LocCost,2,0),0)</f>
        <v>0</v>
      </c>
      <c r="AW37" s="183" t="n">
        <f aca="false">IF(AJ37&gt;0,VLOOKUP(AJ37&amp;"-"&amp;AK37&amp;"-"&amp;AL37,LocCost,2,0),0)</f>
        <v>0</v>
      </c>
      <c r="AX37" s="184" t="str">
        <f aca="false">IF(C37&gt;0,SUM(AN37:AW37),"")</f>
        <v/>
      </c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183" t="n">
        <f aca="false">IF(BL37&gt;0,VLOOKUP(BL37&amp;"-"&amp;BM37&amp;"-"&amp;BN37,LocCost,2,0),0)</f>
        <v>0</v>
      </c>
      <c r="CR37" s="183" t="n">
        <f aca="false">IF(BO37&gt;0,VLOOKUP(BO37&amp;"-"&amp;BP37&amp;"-"&amp;BQ37,LocCost,2,0),0)</f>
        <v>0</v>
      </c>
      <c r="CS37" s="183" t="n">
        <f aca="false">IF(BR37&gt;0,VLOOKUP(BR37&amp;"-"&amp;BS37&amp;"-"&amp;BT37,LocCost,2,0),0)</f>
        <v>0</v>
      </c>
      <c r="CT37" s="183" t="n">
        <f aca="false">IF(BU37&gt;0,VLOOKUP(BU37&amp;"-"&amp;BV37&amp;"-"&amp;BW37,LocCost,2,0),0)</f>
        <v>0</v>
      </c>
      <c r="CU37" s="183" t="n">
        <f aca="false">IF(BX37&gt;0,VLOOKUP(BX37&amp;"-"&amp;BY37&amp;"-"&amp;BZ37,LocCost,2,0),0)</f>
        <v>0</v>
      </c>
      <c r="CV37" s="183" t="n">
        <f aca="false">IF(CA37&gt;0,VLOOKUP(CA37&amp;"-"&amp;CB37&amp;"-"&amp;CC37,LocCost,2,0),0)</f>
        <v>0</v>
      </c>
      <c r="CW37" s="183" t="n">
        <f aca="false">IF(CD37&gt;0,VLOOKUP(CD37&amp;"-"&amp;CE37&amp;"-"&amp;CF37,LocCost,2,0),0)</f>
        <v>0</v>
      </c>
      <c r="CX37" s="183" t="n">
        <f aca="false">IF(CG37&gt;0,VLOOKUP(CG37&amp;"-"&amp;CH37&amp;"-"&amp;CI37,LocCost,2,0),0)</f>
        <v>0</v>
      </c>
      <c r="CY37" s="183" t="n">
        <f aca="false">IF(CJ37&gt;0,VLOOKUP(CJ37&amp;"-"&amp;CK37&amp;"-"&amp;CL37,LocCost,2,0),0)</f>
        <v>0</v>
      </c>
      <c r="CZ37" s="183" t="n">
        <f aca="false">IF(CM37&gt;0,VLOOKUP(CM37&amp;"-"&amp;CN37&amp;"-"&amp;CO37,LocCost,2,0),0)</f>
        <v>0</v>
      </c>
      <c r="DA37" s="184" t="str">
        <f aca="false">IF(BF37&gt;0,SUM(CQ37:CZ37),"")</f>
        <v/>
      </c>
    </row>
    <row r="38" customFormat="false" ht="14.65" hidden="false" customHeight="false" outlineLevel="0" collapsed="false">
      <c r="N38" s="177"/>
      <c r="AN38" s="183" t="n">
        <f aca="false">IF(I38&gt;0,VLOOKUP(I38&amp;"-"&amp;J38&amp;"-"&amp;K38,LocCost,2,0),0)</f>
        <v>0</v>
      </c>
      <c r="AO38" s="183" t="n">
        <f aca="false">IF(L38&gt;0,VLOOKUP(L38&amp;"-"&amp;M38&amp;"-"&amp;N38,LocCost,2,0),0)</f>
        <v>0</v>
      </c>
      <c r="AP38" s="183" t="n">
        <f aca="false">IF(O38&gt;0,VLOOKUP(O38&amp;"-"&amp;P38&amp;"-"&amp;Q38,LocCost,2,0),0)</f>
        <v>0</v>
      </c>
      <c r="AQ38" s="183" t="n">
        <f aca="false">IF(R38&gt;0,VLOOKUP(R38&amp;"-"&amp;S38&amp;"-"&amp;T38,LocCost,2,0),0)</f>
        <v>0</v>
      </c>
      <c r="AR38" s="183" t="n">
        <f aca="false">IF(U38&gt;0,VLOOKUP(U38&amp;"-"&amp;V38&amp;"-"&amp;W38,LocCost,2,0),0)</f>
        <v>0</v>
      </c>
      <c r="AS38" s="183" t="n">
        <f aca="false">IF(X38&gt;0,VLOOKUP(X38&amp;"-"&amp;Y38&amp;"-"&amp;Z38,LocCost,2,0),0)</f>
        <v>0</v>
      </c>
      <c r="AT38" s="183" t="n">
        <f aca="false">IF(AA38&gt;0,VLOOKUP(AA38&amp;"-"&amp;AB38&amp;"-"&amp;AC38,LocCost,2,0),0)</f>
        <v>0</v>
      </c>
      <c r="AU38" s="183" t="n">
        <f aca="false">IF(AD38&gt;0,VLOOKUP(AD38&amp;"-"&amp;AE38&amp;"-"&amp;AF38,LocCost,2,0),0)</f>
        <v>0</v>
      </c>
      <c r="AV38" s="183" t="n">
        <f aca="false">IF(AG38&gt;0,VLOOKUP(AG38&amp;"-"&amp;AH38&amp;"-"&amp;AI38,LocCost,2,0),0)</f>
        <v>0</v>
      </c>
      <c r="AW38" s="183" t="n">
        <f aca="false">IF(AJ38&gt;0,VLOOKUP(AJ38&amp;"-"&amp;AK38&amp;"-"&amp;AL38,LocCost,2,0),0)</f>
        <v>0</v>
      </c>
      <c r="AX38" s="184" t="str">
        <f aca="false">IF(C38&gt;0,SUM(AN38:AW38),"")</f>
        <v/>
      </c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183" t="n">
        <f aca="false">IF(BL38&gt;0,VLOOKUP(BL38&amp;"-"&amp;BM38&amp;"-"&amp;BN38,LocCost,2,0),0)</f>
        <v>0</v>
      </c>
      <c r="CR38" s="183" t="n">
        <f aca="false">IF(BO38&gt;0,VLOOKUP(BO38&amp;"-"&amp;BP38&amp;"-"&amp;BQ38,LocCost,2,0),0)</f>
        <v>0</v>
      </c>
      <c r="CS38" s="183" t="n">
        <f aca="false">IF(BR38&gt;0,VLOOKUP(BR38&amp;"-"&amp;BS38&amp;"-"&amp;BT38,LocCost,2,0),0)</f>
        <v>0</v>
      </c>
      <c r="CT38" s="183" t="n">
        <f aca="false">IF(BU38&gt;0,VLOOKUP(BU38&amp;"-"&amp;BV38&amp;"-"&amp;BW38,LocCost,2,0),0)</f>
        <v>0</v>
      </c>
      <c r="CU38" s="183" t="n">
        <f aca="false">IF(BX38&gt;0,VLOOKUP(BX38&amp;"-"&amp;BY38&amp;"-"&amp;BZ38,LocCost,2,0),0)</f>
        <v>0</v>
      </c>
      <c r="CV38" s="183" t="n">
        <f aca="false">IF(CA38&gt;0,VLOOKUP(CA38&amp;"-"&amp;CB38&amp;"-"&amp;CC38,LocCost,2,0),0)</f>
        <v>0</v>
      </c>
      <c r="CW38" s="183" t="n">
        <f aca="false">IF(CD38&gt;0,VLOOKUP(CD38&amp;"-"&amp;CE38&amp;"-"&amp;CF38,LocCost,2,0),0)</f>
        <v>0</v>
      </c>
      <c r="CX38" s="183" t="n">
        <f aca="false">IF(CG38&gt;0,VLOOKUP(CG38&amp;"-"&amp;CH38&amp;"-"&amp;CI38,LocCost,2,0),0)</f>
        <v>0</v>
      </c>
      <c r="CY38" s="183" t="n">
        <f aca="false">IF(CJ38&gt;0,VLOOKUP(CJ38&amp;"-"&amp;CK38&amp;"-"&amp;CL38,LocCost,2,0),0)</f>
        <v>0</v>
      </c>
      <c r="CZ38" s="183" t="n">
        <f aca="false">IF(CM38&gt;0,VLOOKUP(CM38&amp;"-"&amp;CN38&amp;"-"&amp;CO38,LocCost,2,0),0)</f>
        <v>0</v>
      </c>
      <c r="DA38" s="184" t="str">
        <f aca="false">IF(BF38&gt;0,SUM(CQ38:CZ38),"")</f>
        <v/>
      </c>
    </row>
    <row r="39" customFormat="false" ht="14.65" hidden="false" customHeight="false" outlineLevel="0" collapsed="false">
      <c r="N39" s="177"/>
      <c r="AN39" s="183" t="n">
        <f aca="false">IF(I39&gt;0,VLOOKUP(I39&amp;"-"&amp;J39&amp;"-"&amp;K39,LocCost,2,0),0)</f>
        <v>0</v>
      </c>
      <c r="AO39" s="183" t="n">
        <f aca="false">IF(L39&gt;0,VLOOKUP(L39&amp;"-"&amp;M39&amp;"-"&amp;N39,LocCost,2,0),0)</f>
        <v>0</v>
      </c>
      <c r="AP39" s="183" t="n">
        <f aca="false">IF(O39&gt;0,VLOOKUP(O39&amp;"-"&amp;P39&amp;"-"&amp;Q39,LocCost,2,0),0)</f>
        <v>0</v>
      </c>
      <c r="AQ39" s="183" t="n">
        <f aca="false">IF(R39&gt;0,VLOOKUP(R39&amp;"-"&amp;S39&amp;"-"&amp;T39,LocCost,2,0),0)</f>
        <v>0</v>
      </c>
      <c r="AR39" s="183" t="n">
        <f aca="false">IF(U39&gt;0,VLOOKUP(U39&amp;"-"&amp;V39&amp;"-"&amp;W39,LocCost,2,0),0)</f>
        <v>0</v>
      </c>
      <c r="AS39" s="183" t="n">
        <f aca="false">IF(X39&gt;0,VLOOKUP(X39&amp;"-"&amp;Y39&amp;"-"&amp;Z39,LocCost,2,0),0)</f>
        <v>0</v>
      </c>
      <c r="AT39" s="183" t="n">
        <f aca="false">IF(AA39&gt;0,VLOOKUP(AA39&amp;"-"&amp;AB39&amp;"-"&amp;AC39,LocCost,2,0),0)</f>
        <v>0</v>
      </c>
      <c r="AU39" s="183" t="n">
        <f aca="false">IF(AD39&gt;0,VLOOKUP(AD39&amp;"-"&amp;AE39&amp;"-"&amp;AF39,LocCost,2,0),0)</f>
        <v>0</v>
      </c>
      <c r="AV39" s="183" t="n">
        <f aca="false">IF(AG39&gt;0,VLOOKUP(AG39&amp;"-"&amp;AH39&amp;"-"&amp;AI39,LocCost,2,0),0)</f>
        <v>0</v>
      </c>
      <c r="AW39" s="183" t="n">
        <f aca="false">IF(AJ39&gt;0,VLOOKUP(AJ39&amp;"-"&amp;AK39&amp;"-"&amp;AL39,LocCost,2,0),0)</f>
        <v>0</v>
      </c>
      <c r="AX39" s="184" t="str">
        <f aca="false">IF(C39&gt;0,SUM(AN39:AW39),"")</f>
        <v/>
      </c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183" t="n">
        <f aca="false">IF(BL39&gt;0,VLOOKUP(BL39&amp;"-"&amp;BM39&amp;"-"&amp;BN39,LocCost,2,0),0)</f>
        <v>0</v>
      </c>
      <c r="CR39" s="183" t="n">
        <f aca="false">IF(BO39&gt;0,VLOOKUP(BO39&amp;"-"&amp;BP39&amp;"-"&amp;BQ39,LocCost,2,0),0)</f>
        <v>0</v>
      </c>
      <c r="CS39" s="183" t="n">
        <f aca="false">IF(BR39&gt;0,VLOOKUP(BR39&amp;"-"&amp;BS39&amp;"-"&amp;BT39,LocCost,2,0),0)</f>
        <v>0</v>
      </c>
      <c r="CT39" s="183" t="n">
        <f aca="false">IF(BU39&gt;0,VLOOKUP(BU39&amp;"-"&amp;BV39&amp;"-"&amp;BW39,LocCost,2,0),0)</f>
        <v>0</v>
      </c>
      <c r="CU39" s="183" t="n">
        <f aca="false">IF(BX39&gt;0,VLOOKUP(BX39&amp;"-"&amp;BY39&amp;"-"&amp;BZ39,LocCost,2,0),0)</f>
        <v>0</v>
      </c>
      <c r="CV39" s="183" t="n">
        <f aca="false">IF(CA39&gt;0,VLOOKUP(CA39&amp;"-"&amp;CB39&amp;"-"&amp;CC39,LocCost,2,0),0)</f>
        <v>0</v>
      </c>
      <c r="CW39" s="183" t="n">
        <f aca="false">IF(CD39&gt;0,VLOOKUP(CD39&amp;"-"&amp;CE39&amp;"-"&amp;CF39,LocCost,2,0),0)</f>
        <v>0</v>
      </c>
      <c r="CX39" s="183" t="n">
        <f aca="false">IF(CG39&gt;0,VLOOKUP(CG39&amp;"-"&amp;CH39&amp;"-"&amp;CI39,LocCost,2,0),0)</f>
        <v>0</v>
      </c>
      <c r="CY39" s="183" t="n">
        <f aca="false">IF(CJ39&gt;0,VLOOKUP(CJ39&amp;"-"&amp;CK39&amp;"-"&amp;CL39,LocCost,2,0),0)</f>
        <v>0</v>
      </c>
      <c r="CZ39" s="183" t="n">
        <f aca="false">IF(CM39&gt;0,VLOOKUP(CM39&amp;"-"&amp;CN39&amp;"-"&amp;CO39,LocCost,2,0),0)</f>
        <v>0</v>
      </c>
      <c r="DA39" s="184" t="str">
        <f aca="false">IF(BF39&gt;0,SUM(CQ39:CZ39),"")</f>
        <v/>
      </c>
    </row>
    <row r="40" customFormat="false" ht="14.65" hidden="false" customHeight="false" outlineLevel="0" collapsed="false">
      <c r="N40" s="177"/>
      <c r="AN40" s="183" t="n">
        <f aca="false">IF(I40&gt;0,VLOOKUP(I40&amp;"-"&amp;J40&amp;"-"&amp;K40,LocCost,2,0),0)</f>
        <v>0</v>
      </c>
      <c r="AO40" s="183" t="n">
        <f aca="false">IF(L40&gt;0,VLOOKUP(L40&amp;"-"&amp;M40&amp;"-"&amp;N40,LocCost,2,0),0)</f>
        <v>0</v>
      </c>
      <c r="AP40" s="183" t="n">
        <f aca="false">IF(O40&gt;0,VLOOKUP(O40&amp;"-"&amp;P40&amp;"-"&amp;Q40,LocCost,2,0),0)</f>
        <v>0</v>
      </c>
      <c r="AQ40" s="183" t="n">
        <f aca="false">IF(R40&gt;0,VLOOKUP(R40&amp;"-"&amp;S40&amp;"-"&amp;T40,LocCost,2,0),0)</f>
        <v>0</v>
      </c>
      <c r="AR40" s="183" t="n">
        <f aca="false">IF(U40&gt;0,VLOOKUP(U40&amp;"-"&amp;V40&amp;"-"&amp;W40,LocCost,2,0),0)</f>
        <v>0</v>
      </c>
      <c r="AS40" s="183" t="n">
        <f aca="false">IF(X40&gt;0,VLOOKUP(X40&amp;"-"&amp;Y40&amp;"-"&amp;Z40,LocCost,2,0),0)</f>
        <v>0</v>
      </c>
      <c r="AT40" s="183" t="n">
        <f aca="false">IF(AA40&gt;0,VLOOKUP(AA40&amp;"-"&amp;AB40&amp;"-"&amp;AC40,LocCost,2,0),0)</f>
        <v>0</v>
      </c>
      <c r="AU40" s="183" t="n">
        <f aca="false">IF(AD40&gt;0,VLOOKUP(AD40&amp;"-"&amp;AE40&amp;"-"&amp;AF40,LocCost,2,0),0)</f>
        <v>0</v>
      </c>
      <c r="AV40" s="183" t="n">
        <f aca="false">IF(AG40&gt;0,VLOOKUP(AG40&amp;"-"&amp;AH40&amp;"-"&amp;AI40,LocCost,2,0),0)</f>
        <v>0</v>
      </c>
      <c r="AW40" s="183" t="n">
        <f aca="false">IF(AJ40&gt;0,VLOOKUP(AJ40&amp;"-"&amp;AK40&amp;"-"&amp;AL40,LocCost,2,0),0)</f>
        <v>0</v>
      </c>
      <c r="AX40" s="184" t="str">
        <f aca="false">IF(C40&gt;0,SUM(AN40:AW40),"")</f>
        <v/>
      </c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183" t="n">
        <f aca="false">IF(BL40&gt;0,VLOOKUP(BL40&amp;"-"&amp;BM40&amp;"-"&amp;BN40,LocCost,2,0),0)</f>
        <v>0</v>
      </c>
      <c r="CR40" s="183" t="n">
        <f aca="false">IF(BO40&gt;0,VLOOKUP(BO40&amp;"-"&amp;BP40&amp;"-"&amp;BQ40,LocCost,2,0),0)</f>
        <v>0</v>
      </c>
      <c r="CS40" s="183" t="n">
        <f aca="false">IF(BR40&gt;0,VLOOKUP(BR40&amp;"-"&amp;BS40&amp;"-"&amp;BT40,LocCost,2,0),0)</f>
        <v>0</v>
      </c>
      <c r="CT40" s="183" t="n">
        <f aca="false">IF(BU40&gt;0,VLOOKUP(BU40&amp;"-"&amp;BV40&amp;"-"&amp;BW40,LocCost,2,0),0)</f>
        <v>0</v>
      </c>
      <c r="CU40" s="183" t="n">
        <f aca="false">IF(BX40&gt;0,VLOOKUP(BX40&amp;"-"&amp;BY40&amp;"-"&amp;BZ40,LocCost,2,0),0)</f>
        <v>0</v>
      </c>
      <c r="CV40" s="183" t="n">
        <f aca="false">IF(CA40&gt;0,VLOOKUP(CA40&amp;"-"&amp;CB40&amp;"-"&amp;CC40,LocCost,2,0),0)</f>
        <v>0</v>
      </c>
      <c r="CW40" s="183" t="n">
        <f aca="false">IF(CD40&gt;0,VLOOKUP(CD40&amp;"-"&amp;CE40&amp;"-"&amp;CF40,LocCost,2,0),0)</f>
        <v>0</v>
      </c>
      <c r="CX40" s="183" t="n">
        <f aca="false">IF(CG40&gt;0,VLOOKUP(CG40&amp;"-"&amp;CH40&amp;"-"&amp;CI40,LocCost,2,0),0)</f>
        <v>0</v>
      </c>
      <c r="CY40" s="183" t="n">
        <f aca="false">IF(CJ40&gt;0,VLOOKUP(CJ40&amp;"-"&amp;CK40&amp;"-"&amp;CL40,LocCost,2,0),0)</f>
        <v>0</v>
      </c>
      <c r="CZ40" s="183" t="n">
        <f aca="false">IF(CM40&gt;0,VLOOKUP(CM40&amp;"-"&amp;CN40&amp;"-"&amp;CO40,LocCost,2,0),0)</f>
        <v>0</v>
      </c>
      <c r="DA40" s="184" t="str">
        <f aca="false">IF(BF40&gt;0,SUM(CQ40:CZ40),"")</f>
        <v/>
      </c>
    </row>
    <row r="41" customFormat="false" ht="14.65" hidden="false" customHeight="false" outlineLevel="0" collapsed="false">
      <c r="N41" s="177"/>
      <c r="AN41" s="183" t="n">
        <f aca="false">IF(I41&gt;0,VLOOKUP(I41&amp;"-"&amp;J41&amp;"-"&amp;K41,LocCost,2,0),0)</f>
        <v>0</v>
      </c>
      <c r="AO41" s="183" t="n">
        <f aca="false">IF(L41&gt;0,VLOOKUP(L41&amp;"-"&amp;M41&amp;"-"&amp;N41,LocCost,2,0),0)</f>
        <v>0</v>
      </c>
      <c r="AP41" s="183" t="n">
        <f aca="false">IF(O41&gt;0,VLOOKUP(O41&amp;"-"&amp;P41&amp;"-"&amp;Q41,LocCost,2,0),0)</f>
        <v>0</v>
      </c>
      <c r="AQ41" s="183" t="n">
        <f aca="false">IF(R41&gt;0,VLOOKUP(R41&amp;"-"&amp;S41&amp;"-"&amp;T41,LocCost,2,0),0)</f>
        <v>0</v>
      </c>
      <c r="AR41" s="183" t="n">
        <f aca="false">IF(U41&gt;0,VLOOKUP(U41&amp;"-"&amp;V41&amp;"-"&amp;W41,LocCost,2,0),0)</f>
        <v>0</v>
      </c>
      <c r="AS41" s="183" t="n">
        <f aca="false">IF(X41&gt;0,VLOOKUP(X41&amp;"-"&amp;Y41&amp;"-"&amp;Z41,LocCost,2,0),0)</f>
        <v>0</v>
      </c>
      <c r="AT41" s="183" t="n">
        <f aca="false">IF(AA41&gt;0,VLOOKUP(AA41&amp;"-"&amp;AB41&amp;"-"&amp;AC41,LocCost,2,0),0)</f>
        <v>0</v>
      </c>
      <c r="AU41" s="183" t="n">
        <f aca="false">IF(AD41&gt;0,VLOOKUP(AD41&amp;"-"&amp;AE41&amp;"-"&amp;AF41,LocCost,2,0),0)</f>
        <v>0</v>
      </c>
      <c r="AV41" s="183" t="n">
        <f aca="false">IF(AG41&gt;0,VLOOKUP(AG41&amp;"-"&amp;AH41&amp;"-"&amp;AI41,LocCost,2,0),0)</f>
        <v>0</v>
      </c>
      <c r="AW41" s="183" t="n">
        <f aca="false">IF(AJ41&gt;0,VLOOKUP(AJ41&amp;"-"&amp;AK41&amp;"-"&amp;AL41,LocCost,2,0),0)</f>
        <v>0</v>
      </c>
      <c r="AX41" s="184" t="str">
        <f aca="false">IF(C41&gt;0,SUM(AN41:AW41),"")</f>
        <v/>
      </c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183" t="n">
        <f aca="false">IF(BL41&gt;0,VLOOKUP(BL41&amp;"-"&amp;BM41&amp;"-"&amp;BN41,LocCost,2,0),0)</f>
        <v>0</v>
      </c>
      <c r="CR41" s="183" t="n">
        <f aca="false">IF(BO41&gt;0,VLOOKUP(BO41&amp;"-"&amp;BP41&amp;"-"&amp;BQ41,LocCost,2,0),0)</f>
        <v>0</v>
      </c>
      <c r="CS41" s="183" t="n">
        <f aca="false">IF(BR41&gt;0,VLOOKUP(BR41&amp;"-"&amp;BS41&amp;"-"&amp;BT41,LocCost,2,0),0)</f>
        <v>0</v>
      </c>
      <c r="CT41" s="183" t="n">
        <f aca="false">IF(BU41&gt;0,VLOOKUP(BU41&amp;"-"&amp;BV41&amp;"-"&amp;BW41,LocCost,2,0),0)</f>
        <v>0</v>
      </c>
      <c r="CU41" s="183" t="n">
        <f aca="false">IF(BX41&gt;0,VLOOKUP(BX41&amp;"-"&amp;BY41&amp;"-"&amp;BZ41,LocCost,2,0),0)</f>
        <v>0</v>
      </c>
      <c r="CV41" s="183" t="n">
        <f aca="false">IF(CA41&gt;0,VLOOKUP(CA41&amp;"-"&amp;CB41&amp;"-"&amp;CC41,LocCost,2,0),0)</f>
        <v>0</v>
      </c>
      <c r="CW41" s="183" t="n">
        <f aca="false">IF(CD41&gt;0,VLOOKUP(CD41&amp;"-"&amp;CE41&amp;"-"&amp;CF41,LocCost,2,0),0)</f>
        <v>0</v>
      </c>
      <c r="CX41" s="183" t="n">
        <f aca="false">IF(CG41&gt;0,VLOOKUP(CG41&amp;"-"&amp;CH41&amp;"-"&amp;CI41,LocCost,2,0),0)</f>
        <v>0</v>
      </c>
      <c r="CY41" s="183" t="n">
        <f aca="false">IF(CJ41&gt;0,VLOOKUP(CJ41&amp;"-"&amp;CK41&amp;"-"&amp;CL41,LocCost,2,0),0)</f>
        <v>0</v>
      </c>
      <c r="CZ41" s="183" t="n">
        <f aca="false">IF(CM41&gt;0,VLOOKUP(CM41&amp;"-"&amp;CN41&amp;"-"&amp;CO41,LocCost,2,0),0)</f>
        <v>0</v>
      </c>
      <c r="DA41" s="184" t="str">
        <f aca="false">IF(BF41&gt;0,SUM(CQ41:CZ41),"")</f>
        <v/>
      </c>
    </row>
    <row r="42" customFormat="false" ht="14.65" hidden="false" customHeight="false" outlineLevel="0" collapsed="false">
      <c r="N42" s="177"/>
      <c r="AN42" s="183" t="n">
        <f aca="false">IF(I42&gt;0,VLOOKUP(I42&amp;"-"&amp;J42&amp;"-"&amp;K42,LocCost,2,0),0)</f>
        <v>0</v>
      </c>
      <c r="AO42" s="183" t="n">
        <f aca="false">IF(L42&gt;0,VLOOKUP(L42&amp;"-"&amp;M42&amp;"-"&amp;N42,LocCost,2,0),0)</f>
        <v>0</v>
      </c>
      <c r="AP42" s="183" t="n">
        <f aca="false">IF(O42&gt;0,VLOOKUP(O42&amp;"-"&amp;P42&amp;"-"&amp;Q42,LocCost,2,0),0)</f>
        <v>0</v>
      </c>
      <c r="AQ42" s="183" t="n">
        <f aca="false">IF(R42&gt;0,VLOOKUP(R42&amp;"-"&amp;S42&amp;"-"&amp;T42,LocCost,2,0),0)</f>
        <v>0</v>
      </c>
      <c r="AR42" s="183" t="n">
        <f aca="false">IF(U42&gt;0,VLOOKUP(U42&amp;"-"&amp;V42&amp;"-"&amp;W42,LocCost,2,0),0)</f>
        <v>0</v>
      </c>
      <c r="AS42" s="183" t="n">
        <f aca="false">IF(X42&gt;0,VLOOKUP(X42&amp;"-"&amp;Y42&amp;"-"&amp;Z42,LocCost,2,0),0)</f>
        <v>0</v>
      </c>
      <c r="AT42" s="183" t="n">
        <f aca="false">IF(AA42&gt;0,VLOOKUP(AA42&amp;"-"&amp;AB42&amp;"-"&amp;AC42,LocCost,2,0),0)</f>
        <v>0</v>
      </c>
      <c r="AU42" s="183" t="n">
        <f aca="false">IF(AD42&gt;0,VLOOKUP(AD42&amp;"-"&amp;AE42&amp;"-"&amp;AF42,LocCost,2,0),0)</f>
        <v>0</v>
      </c>
      <c r="AV42" s="183" t="n">
        <f aca="false">IF(AG42&gt;0,VLOOKUP(AG42&amp;"-"&amp;AH42&amp;"-"&amp;AI42,LocCost,2,0),0)</f>
        <v>0</v>
      </c>
      <c r="AW42" s="183" t="n">
        <f aca="false">IF(AJ42&gt;0,VLOOKUP(AJ42&amp;"-"&amp;AK42&amp;"-"&amp;AL42,LocCost,2,0),0)</f>
        <v>0</v>
      </c>
      <c r="AX42" s="184" t="str">
        <f aca="false">IF(C42&gt;0,SUM(AN42:AW42),"")</f>
        <v/>
      </c>
      <c r="CQ42" s="183" t="n">
        <f aca="false">IF(BL42&gt;0,VLOOKUP(BL42&amp;"-"&amp;BM42&amp;"-"&amp;BN42,LocCost,2,0),0)</f>
        <v>0</v>
      </c>
      <c r="CR42" s="183" t="n">
        <f aca="false">IF(BO42&gt;0,VLOOKUP(BO42&amp;"-"&amp;BP42&amp;"-"&amp;BQ42,LocCost,2,0),0)</f>
        <v>0</v>
      </c>
      <c r="CS42" s="183" t="n">
        <f aca="false">IF(BR42&gt;0,VLOOKUP(BR42&amp;"-"&amp;BS42&amp;"-"&amp;BT42,LocCost,2,0),0)</f>
        <v>0</v>
      </c>
      <c r="CT42" s="183" t="n">
        <f aca="false">IF(BU42&gt;0,VLOOKUP(BU42&amp;"-"&amp;BV42&amp;"-"&amp;BW42,LocCost,2,0),0)</f>
        <v>0</v>
      </c>
      <c r="CU42" s="183" t="n">
        <f aca="false">IF(BX42&gt;0,VLOOKUP(BX42&amp;"-"&amp;BY42&amp;"-"&amp;BZ42,LocCost,2,0),0)</f>
        <v>0</v>
      </c>
      <c r="CV42" s="183" t="n">
        <f aca="false">IF(CA42&gt;0,VLOOKUP(CA42&amp;"-"&amp;CB42&amp;"-"&amp;CC42,LocCost,2,0),0)</f>
        <v>0</v>
      </c>
      <c r="CW42" s="183" t="n">
        <f aca="false">IF(CD42&gt;0,VLOOKUP(CD42&amp;"-"&amp;CE42&amp;"-"&amp;CF42,LocCost,2,0),0)</f>
        <v>0</v>
      </c>
      <c r="CX42" s="183" t="n">
        <f aca="false">IF(CG42&gt;0,VLOOKUP(CG42&amp;"-"&amp;CH42&amp;"-"&amp;CI42,LocCost,2,0),0)</f>
        <v>0</v>
      </c>
      <c r="CY42" s="183" t="n">
        <f aca="false">IF(CJ42&gt;0,VLOOKUP(CJ42&amp;"-"&amp;CK42&amp;"-"&amp;CL42,LocCost,2,0),0)</f>
        <v>0</v>
      </c>
      <c r="CZ42" s="183" t="n">
        <f aca="false">IF(CM42&gt;0,VLOOKUP(CM42&amp;"-"&amp;CN42&amp;"-"&amp;CO42,LocCost,2,0),0)</f>
        <v>0</v>
      </c>
      <c r="DA42" s="184" t="str">
        <f aca="false">IF(BF42&gt;0,SUM(CQ42:CZ42),"")</f>
        <v/>
      </c>
    </row>
    <row r="43" customFormat="false" ht="14.65" hidden="false" customHeight="false" outlineLevel="0" collapsed="false">
      <c r="N43" s="177"/>
      <c r="AN43" s="183" t="n">
        <f aca="false">IF(I43&gt;0,VLOOKUP(I43&amp;"-"&amp;J43&amp;"-"&amp;K43,LocCost,2,0),0)</f>
        <v>0</v>
      </c>
      <c r="AO43" s="183" t="n">
        <f aca="false">IF(L43&gt;0,VLOOKUP(L43&amp;"-"&amp;M43&amp;"-"&amp;N43,LocCost,2,0),0)</f>
        <v>0</v>
      </c>
      <c r="AP43" s="183" t="n">
        <f aca="false">IF(O43&gt;0,VLOOKUP(O43&amp;"-"&amp;P43&amp;"-"&amp;Q43,LocCost,2,0),0)</f>
        <v>0</v>
      </c>
      <c r="AQ43" s="183" t="n">
        <f aca="false">IF(R43&gt;0,VLOOKUP(R43&amp;"-"&amp;S43&amp;"-"&amp;T43,LocCost,2,0),0)</f>
        <v>0</v>
      </c>
      <c r="AR43" s="183" t="n">
        <f aca="false">IF(U43&gt;0,VLOOKUP(U43&amp;"-"&amp;V43&amp;"-"&amp;W43,LocCost,2,0),0)</f>
        <v>0</v>
      </c>
      <c r="AS43" s="183" t="n">
        <f aca="false">IF(X43&gt;0,VLOOKUP(X43&amp;"-"&amp;Y43&amp;"-"&amp;Z43,LocCost,2,0),0)</f>
        <v>0</v>
      </c>
      <c r="AT43" s="183" t="n">
        <f aca="false">IF(AA43&gt;0,VLOOKUP(AA43&amp;"-"&amp;AB43&amp;"-"&amp;AC43,LocCost,2,0),0)</f>
        <v>0</v>
      </c>
      <c r="AU43" s="183" t="n">
        <f aca="false">IF(AD43&gt;0,VLOOKUP(AD43&amp;"-"&amp;AE43&amp;"-"&amp;AF43,LocCost,2,0),0)</f>
        <v>0</v>
      </c>
      <c r="AV43" s="183" t="n">
        <f aca="false">IF(AG43&gt;0,VLOOKUP(AG43&amp;"-"&amp;AH43&amp;"-"&amp;AI43,LocCost,2,0),0)</f>
        <v>0</v>
      </c>
      <c r="AW43" s="183" t="n">
        <f aca="false">IF(AJ43&gt;0,VLOOKUP(AJ43&amp;"-"&amp;AK43&amp;"-"&amp;AL43,LocCost,2,0),0)</f>
        <v>0</v>
      </c>
      <c r="AX43" s="184" t="str">
        <f aca="false">IF(C43&gt;0,SUM(AN43:AW43),"")</f>
        <v/>
      </c>
      <c r="CQ43" s="183" t="n">
        <f aca="false">IF(BL43&gt;0,VLOOKUP(BL43&amp;"-"&amp;BM43&amp;"-"&amp;BN43,LocCost,2,0),0)</f>
        <v>0</v>
      </c>
      <c r="CR43" s="183" t="n">
        <f aca="false">IF(BO43&gt;0,VLOOKUP(BO43&amp;"-"&amp;BP43&amp;"-"&amp;BQ43,LocCost,2,0),0)</f>
        <v>0</v>
      </c>
      <c r="CS43" s="183" t="n">
        <f aca="false">IF(BR43&gt;0,VLOOKUP(BR43&amp;"-"&amp;BS43&amp;"-"&amp;BT43,LocCost,2,0),0)</f>
        <v>0</v>
      </c>
      <c r="CT43" s="183" t="n">
        <f aca="false">IF(BU43&gt;0,VLOOKUP(BU43&amp;"-"&amp;BV43&amp;"-"&amp;BW43,LocCost,2,0),0)</f>
        <v>0</v>
      </c>
      <c r="CU43" s="183" t="n">
        <f aca="false">IF(BX43&gt;0,VLOOKUP(BX43&amp;"-"&amp;BY43&amp;"-"&amp;BZ43,LocCost,2,0),0)</f>
        <v>0</v>
      </c>
      <c r="CV43" s="183" t="n">
        <f aca="false">IF(CA43&gt;0,VLOOKUP(CA43&amp;"-"&amp;CB43&amp;"-"&amp;CC43,LocCost,2,0),0)</f>
        <v>0</v>
      </c>
      <c r="CW43" s="183" t="n">
        <f aca="false">IF(CD43&gt;0,VLOOKUP(CD43&amp;"-"&amp;CE43&amp;"-"&amp;CF43,LocCost,2,0),0)</f>
        <v>0</v>
      </c>
      <c r="CX43" s="183" t="n">
        <f aca="false">IF(CG43&gt;0,VLOOKUP(CG43&amp;"-"&amp;CH43&amp;"-"&amp;CI43,LocCost,2,0),0)</f>
        <v>0</v>
      </c>
      <c r="CY43" s="183" t="n">
        <f aca="false">IF(CJ43&gt;0,VLOOKUP(CJ43&amp;"-"&amp;CK43&amp;"-"&amp;CL43,LocCost,2,0),0)</f>
        <v>0</v>
      </c>
      <c r="CZ43" s="183" t="n">
        <f aca="false">IF(CM43&gt;0,VLOOKUP(CM43&amp;"-"&amp;CN43&amp;"-"&amp;CO43,LocCost,2,0),0)</f>
        <v>0</v>
      </c>
      <c r="DA43" s="184" t="str">
        <f aca="false">IF(BF43&gt;0,SUM(CQ43:CZ43),"")</f>
        <v/>
      </c>
    </row>
    <row r="44" customFormat="false" ht="14.65" hidden="false" customHeight="false" outlineLevel="0" collapsed="false">
      <c r="N44" s="177"/>
      <c r="AN44" s="183" t="n">
        <f aca="false">IF(I44&gt;0,VLOOKUP(I44&amp;"-"&amp;J44&amp;"-"&amp;K44,LocCost,2,0),0)</f>
        <v>0</v>
      </c>
      <c r="AO44" s="183" t="n">
        <f aca="false">IF(L44&gt;0,VLOOKUP(L44&amp;"-"&amp;M44&amp;"-"&amp;N44,LocCost,2,0),0)</f>
        <v>0</v>
      </c>
      <c r="AP44" s="183" t="n">
        <f aca="false">IF(O44&gt;0,VLOOKUP(O44&amp;"-"&amp;P44&amp;"-"&amp;Q44,LocCost,2,0),0)</f>
        <v>0</v>
      </c>
      <c r="AQ44" s="183" t="n">
        <f aca="false">IF(R44&gt;0,VLOOKUP(R44&amp;"-"&amp;S44&amp;"-"&amp;T44,LocCost,2,0),0)</f>
        <v>0</v>
      </c>
      <c r="AR44" s="183" t="n">
        <f aca="false">IF(U44&gt;0,VLOOKUP(U44&amp;"-"&amp;V44&amp;"-"&amp;W44,LocCost,2,0),0)</f>
        <v>0</v>
      </c>
      <c r="AS44" s="183" t="n">
        <f aca="false">IF(X44&gt;0,VLOOKUP(X44&amp;"-"&amp;Y44&amp;"-"&amp;Z44,LocCost,2,0),0)</f>
        <v>0</v>
      </c>
      <c r="AT44" s="183" t="n">
        <f aca="false">IF(AA44&gt;0,VLOOKUP(AA44&amp;"-"&amp;AB44&amp;"-"&amp;AC44,LocCost,2,0),0)</f>
        <v>0</v>
      </c>
      <c r="AU44" s="183" t="n">
        <f aca="false">IF(AD44&gt;0,VLOOKUP(AD44&amp;"-"&amp;AE44&amp;"-"&amp;AF44,LocCost,2,0),0)</f>
        <v>0</v>
      </c>
      <c r="AV44" s="183" t="n">
        <f aca="false">IF(AG44&gt;0,VLOOKUP(AG44&amp;"-"&amp;AH44&amp;"-"&amp;AI44,LocCost,2,0),0)</f>
        <v>0</v>
      </c>
      <c r="AW44" s="183" t="n">
        <f aca="false">IF(AJ44&gt;0,VLOOKUP(AJ44&amp;"-"&amp;AK44&amp;"-"&amp;AL44,LocCost,2,0),0)</f>
        <v>0</v>
      </c>
      <c r="AX44" s="184" t="str">
        <f aca="false">IF(C44&gt;0,SUM(AN44:AW44),"")</f>
        <v/>
      </c>
      <c r="CQ44" s="183" t="n">
        <f aca="false">IF(BL44&gt;0,VLOOKUP(BL44&amp;"-"&amp;BM44&amp;"-"&amp;BN44,LocCost,2,0),0)</f>
        <v>0</v>
      </c>
      <c r="CR44" s="183" t="n">
        <f aca="false">IF(BO44&gt;0,VLOOKUP(BO44&amp;"-"&amp;BP44&amp;"-"&amp;BQ44,LocCost,2,0),0)</f>
        <v>0</v>
      </c>
      <c r="CS44" s="183" t="n">
        <f aca="false">IF(BR44&gt;0,VLOOKUP(BR44&amp;"-"&amp;BS44&amp;"-"&amp;BT44,LocCost,2,0),0)</f>
        <v>0</v>
      </c>
      <c r="CT44" s="183" t="n">
        <f aca="false">IF(BU44&gt;0,VLOOKUP(BU44&amp;"-"&amp;BV44&amp;"-"&amp;BW44,LocCost,2,0),0)</f>
        <v>0</v>
      </c>
      <c r="CU44" s="183" t="n">
        <f aca="false">IF(BX44&gt;0,VLOOKUP(BX44&amp;"-"&amp;BY44&amp;"-"&amp;BZ44,LocCost,2,0),0)</f>
        <v>0</v>
      </c>
      <c r="CV44" s="183" t="n">
        <f aca="false">IF(CA44&gt;0,VLOOKUP(CA44&amp;"-"&amp;CB44&amp;"-"&amp;CC44,LocCost,2,0),0)</f>
        <v>0</v>
      </c>
      <c r="CW44" s="183" t="n">
        <f aca="false">IF(CD44&gt;0,VLOOKUP(CD44&amp;"-"&amp;CE44&amp;"-"&amp;CF44,LocCost,2,0),0)</f>
        <v>0</v>
      </c>
      <c r="CX44" s="183" t="n">
        <f aca="false">IF(CG44&gt;0,VLOOKUP(CG44&amp;"-"&amp;CH44&amp;"-"&amp;CI44,LocCost,2,0),0)</f>
        <v>0</v>
      </c>
      <c r="CY44" s="183" t="n">
        <f aca="false">IF(CJ44&gt;0,VLOOKUP(CJ44&amp;"-"&amp;CK44&amp;"-"&amp;CL44,LocCost,2,0),0)</f>
        <v>0</v>
      </c>
      <c r="CZ44" s="183" t="n">
        <f aca="false">IF(CM44&gt;0,VLOOKUP(CM44&amp;"-"&amp;CN44&amp;"-"&amp;CO44,LocCost,2,0),0)</f>
        <v>0</v>
      </c>
      <c r="DA44" s="184" t="str">
        <f aca="false">IF(BF44&gt;0,SUM(CQ44:CZ44),"")</f>
        <v/>
      </c>
    </row>
    <row r="45" customFormat="false" ht="14.65" hidden="false" customHeight="false" outlineLevel="0" collapsed="false">
      <c r="N45" s="177"/>
      <c r="AN45" s="183" t="n">
        <f aca="false">IF(I45&gt;0,VLOOKUP(I45&amp;"-"&amp;J45&amp;"-"&amp;K45,LocCost,2,0),0)</f>
        <v>0</v>
      </c>
      <c r="AO45" s="183" t="n">
        <f aca="false">IF(L45&gt;0,VLOOKUP(L45&amp;"-"&amp;M45&amp;"-"&amp;N45,LocCost,2,0),0)</f>
        <v>0</v>
      </c>
      <c r="AP45" s="183" t="n">
        <f aca="false">IF(O45&gt;0,VLOOKUP(O45&amp;"-"&amp;P45&amp;"-"&amp;Q45,LocCost,2,0),0)</f>
        <v>0</v>
      </c>
      <c r="AQ45" s="183" t="n">
        <f aca="false">IF(R45&gt;0,VLOOKUP(R45&amp;"-"&amp;S45&amp;"-"&amp;T45,LocCost,2,0),0)</f>
        <v>0</v>
      </c>
      <c r="AR45" s="183" t="n">
        <f aca="false">IF(U45&gt;0,VLOOKUP(U45&amp;"-"&amp;V45&amp;"-"&amp;W45,LocCost,2,0),0)</f>
        <v>0</v>
      </c>
      <c r="AS45" s="183" t="n">
        <f aca="false">IF(X45&gt;0,VLOOKUP(X45&amp;"-"&amp;Y45&amp;"-"&amp;Z45,LocCost,2,0),0)</f>
        <v>0</v>
      </c>
      <c r="AT45" s="183" t="n">
        <f aca="false">IF(AA45&gt;0,VLOOKUP(AA45&amp;"-"&amp;AB45&amp;"-"&amp;AC45,LocCost,2,0),0)</f>
        <v>0</v>
      </c>
      <c r="AU45" s="183" t="n">
        <f aca="false">IF(AD45&gt;0,VLOOKUP(AD45&amp;"-"&amp;AE45&amp;"-"&amp;AF45,LocCost,2,0),0)</f>
        <v>0</v>
      </c>
      <c r="AV45" s="183" t="n">
        <f aca="false">IF(AG45&gt;0,VLOOKUP(AG45&amp;"-"&amp;AH45&amp;"-"&amp;AI45,LocCost,2,0),0)</f>
        <v>0</v>
      </c>
      <c r="AW45" s="183" t="n">
        <f aca="false">IF(AJ45&gt;0,VLOOKUP(AJ45&amp;"-"&amp;AK45&amp;"-"&amp;AL45,LocCost,2,0),0)</f>
        <v>0</v>
      </c>
      <c r="AX45" s="184" t="str">
        <f aca="false">IF(C45&gt;0,SUM(AN45:AW45),"")</f>
        <v/>
      </c>
      <c r="CQ45" s="183" t="n">
        <f aca="false">IF(BL45&gt;0,VLOOKUP(BL45&amp;"-"&amp;BM45&amp;"-"&amp;BN45,LocCost,2,0),0)</f>
        <v>0</v>
      </c>
      <c r="CR45" s="183" t="n">
        <f aca="false">IF(BO45&gt;0,VLOOKUP(BO45&amp;"-"&amp;BP45&amp;"-"&amp;BQ45,LocCost,2,0),0)</f>
        <v>0</v>
      </c>
      <c r="CS45" s="183" t="n">
        <f aca="false">IF(BR45&gt;0,VLOOKUP(BR45&amp;"-"&amp;BS45&amp;"-"&amp;BT45,LocCost,2,0),0)</f>
        <v>0</v>
      </c>
      <c r="CT45" s="183" t="n">
        <f aca="false">IF(BU45&gt;0,VLOOKUP(BU45&amp;"-"&amp;BV45&amp;"-"&amp;BW45,LocCost,2,0),0)</f>
        <v>0</v>
      </c>
      <c r="CU45" s="183" t="n">
        <f aca="false">IF(BX45&gt;0,VLOOKUP(BX45&amp;"-"&amp;BY45&amp;"-"&amp;BZ45,LocCost,2,0),0)</f>
        <v>0</v>
      </c>
      <c r="CV45" s="183" t="n">
        <f aca="false">IF(CA45&gt;0,VLOOKUP(CA45&amp;"-"&amp;CB45&amp;"-"&amp;CC45,LocCost,2,0),0)</f>
        <v>0</v>
      </c>
      <c r="CW45" s="183" t="n">
        <f aca="false">IF(CD45&gt;0,VLOOKUP(CD45&amp;"-"&amp;CE45&amp;"-"&amp;CF45,LocCost,2,0),0)</f>
        <v>0</v>
      </c>
      <c r="CX45" s="183" t="n">
        <f aca="false">IF(CG45&gt;0,VLOOKUP(CG45&amp;"-"&amp;CH45&amp;"-"&amp;CI45,LocCost,2,0),0)</f>
        <v>0</v>
      </c>
      <c r="CY45" s="183" t="n">
        <f aca="false">IF(CJ45&gt;0,VLOOKUP(CJ45&amp;"-"&amp;CK45&amp;"-"&amp;CL45,LocCost,2,0),0)</f>
        <v>0</v>
      </c>
      <c r="CZ45" s="183" t="n">
        <f aca="false">IF(CM45&gt;0,VLOOKUP(CM45&amp;"-"&amp;CN45&amp;"-"&amp;CO45,LocCost,2,0),0)</f>
        <v>0</v>
      </c>
      <c r="DA45" s="184" t="str">
        <f aca="false">IF(BF45&gt;0,SUM(CQ45:CZ45),"")</f>
        <v/>
      </c>
    </row>
    <row r="46" customFormat="false" ht="14.65" hidden="false" customHeight="false" outlineLevel="0" collapsed="false">
      <c r="N46" s="177"/>
      <c r="AN46" s="183" t="n">
        <f aca="false">IF(I46&gt;0,VLOOKUP(I46&amp;"-"&amp;J46&amp;"-"&amp;K46,LocCost,2,0),0)</f>
        <v>0</v>
      </c>
      <c r="AO46" s="183" t="n">
        <f aca="false">IF(L46&gt;0,VLOOKUP(L46&amp;"-"&amp;M46&amp;"-"&amp;N46,LocCost,2,0),0)</f>
        <v>0</v>
      </c>
      <c r="AP46" s="183" t="n">
        <f aca="false">IF(O46&gt;0,VLOOKUP(O46&amp;"-"&amp;P46&amp;"-"&amp;Q46,LocCost,2,0),0)</f>
        <v>0</v>
      </c>
      <c r="AQ46" s="183" t="n">
        <f aca="false">IF(R46&gt;0,VLOOKUP(R46&amp;"-"&amp;S46&amp;"-"&amp;T46,LocCost,2,0),0)</f>
        <v>0</v>
      </c>
      <c r="AR46" s="183" t="n">
        <f aca="false">IF(U46&gt;0,VLOOKUP(U46&amp;"-"&amp;V46&amp;"-"&amp;W46,LocCost,2,0),0)</f>
        <v>0</v>
      </c>
      <c r="AS46" s="183" t="n">
        <f aca="false">IF(X46&gt;0,VLOOKUP(X46&amp;"-"&amp;Y46&amp;"-"&amp;Z46,LocCost,2,0),0)</f>
        <v>0</v>
      </c>
      <c r="AT46" s="183" t="n">
        <f aca="false">IF(AA46&gt;0,VLOOKUP(AA46&amp;"-"&amp;AB46&amp;"-"&amp;AC46,LocCost,2,0),0)</f>
        <v>0</v>
      </c>
      <c r="AU46" s="183" t="n">
        <f aca="false">IF(AD46&gt;0,VLOOKUP(AD46&amp;"-"&amp;AE46&amp;"-"&amp;AF46,LocCost,2,0),0)</f>
        <v>0</v>
      </c>
      <c r="AV46" s="183" t="n">
        <f aca="false">IF(AG46&gt;0,VLOOKUP(AG46&amp;"-"&amp;AH46&amp;"-"&amp;AI46,LocCost,2,0),0)</f>
        <v>0</v>
      </c>
      <c r="AW46" s="183" t="n">
        <f aca="false">IF(AJ46&gt;0,VLOOKUP(AJ46&amp;"-"&amp;AK46&amp;"-"&amp;AL46,LocCost,2,0),0)</f>
        <v>0</v>
      </c>
      <c r="AX46" s="184" t="str">
        <f aca="false">IF(C46&gt;0,SUM(AN46:AW46),"")</f>
        <v/>
      </c>
      <c r="CQ46" s="183" t="n">
        <f aca="false">IF(BL46&gt;0,VLOOKUP(BL46&amp;"-"&amp;BM46&amp;"-"&amp;BN46,LocCost,2,0),0)</f>
        <v>0</v>
      </c>
      <c r="CR46" s="183" t="n">
        <f aca="false">IF(BO46&gt;0,VLOOKUP(BO46&amp;"-"&amp;BP46&amp;"-"&amp;BQ46,LocCost,2,0),0)</f>
        <v>0</v>
      </c>
      <c r="CS46" s="183" t="n">
        <f aca="false">IF(BR46&gt;0,VLOOKUP(BR46&amp;"-"&amp;BS46&amp;"-"&amp;BT46,LocCost,2,0),0)</f>
        <v>0</v>
      </c>
      <c r="CT46" s="183" t="n">
        <f aca="false">IF(BU46&gt;0,VLOOKUP(BU46&amp;"-"&amp;BV46&amp;"-"&amp;BW46,LocCost,2,0),0)</f>
        <v>0</v>
      </c>
      <c r="CU46" s="183" t="n">
        <f aca="false">IF(BX46&gt;0,VLOOKUP(BX46&amp;"-"&amp;BY46&amp;"-"&amp;BZ46,LocCost,2,0),0)</f>
        <v>0</v>
      </c>
      <c r="CV46" s="183" t="n">
        <f aca="false">IF(CA46&gt;0,VLOOKUP(CA46&amp;"-"&amp;CB46&amp;"-"&amp;CC46,LocCost,2,0),0)</f>
        <v>0</v>
      </c>
      <c r="CW46" s="183" t="n">
        <f aca="false">IF(CD46&gt;0,VLOOKUP(CD46&amp;"-"&amp;CE46&amp;"-"&amp;CF46,LocCost,2,0),0)</f>
        <v>0</v>
      </c>
      <c r="CX46" s="183" t="n">
        <f aca="false">IF(CG46&gt;0,VLOOKUP(CG46&amp;"-"&amp;CH46&amp;"-"&amp;CI46,LocCost,2,0),0)</f>
        <v>0</v>
      </c>
      <c r="CY46" s="183" t="n">
        <f aca="false">IF(CJ46&gt;0,VLOOKUP(CJ46&amp;"-"&amp;CK46&amp;"-"&amp;CL46,LocCost,2,0),0)</f>
        <v>0</v>
      </c>
      <c r="CZ46" s="183" t="n">
        <f aca="false">IF(CM46&gt;0,VLOOKUP(CM46&amp;"-"&amp;CN46&amp;"-"&amp;CO46,LocCost,2,0),0)</f>
        <v>0</v>
      </c>
      <c r="DA46" s="184" t="str">
        <f aca="false">IF(BF46&gt;0,SUM(CQ46:CZ46),"")</f>
        <v/>
      </c>
    </row>
    <row r="47" customFormat="false" ht="14.65" hidden="false" customHeight="false" outlineLevel="0" collapsed="false">
      <c r="N47" s="177"/>
      <c r="AN47" s="183" t="n">
        <f aca="false">IF(I47&gt;0,VLOOKUP(I47&amp;"-"&amp;J47&amp;"-"&amp;K47,LocCost,2,0),0)</f>
        <v>0</v>
      </c>
      <c r="AO47" s="183" t="n">
        <f aca="false">IF(L47&gt;0,VLOOKUP(L47&amp;"-"&amp;M47&amp;"-"&amp;N47,LocCost,2,0),0)</f>
        <v>0</v>
      </c>
      <c r="AP47" s="183" t="n">
        <f aca="false">IF(O47&gt;0,VLOOKUP(O47&amp;"-"&amp;P47&amp;"-"&amp;Q47,LocCost,2,0),0)</f>
        <v>0</v>
      </c>
      <c r="AQ47" s="183" t="n">
        <f aca="false">IF(R47&gt;0,VLOOKUP(R47&amp;"-"&amp;S47&amp;"-"&amp;T47,LocCost,2,0),0)</f>
        <v>0</v>
      </c>
      <c r="AR47" s="183" t="n">
        <f aca="false">IF(U47&gt;0,VLOOKUP(U47&amp;"-"&amp;V47&amp;"-"&amp;W47,LocCost,2,0),0)</f>
        <v>0</v>
      </c>
      <c r="AS47" s="183" t="n">
        <f aca="false">IF(X47&gt;0,VLOOKUP(X47&amp;"-"&amp;Y47&amp;"-"&amp;Z47,LocCost,2,0),0)</f>
        <v>0</v>
      </c>
      <c r="AT47" s="183" t="n">
        <f aca="false">IF(AA47&gt;0,VLOOKUP(AA47&amp;"-"&amp;AB47&amp;"-"&amp;AC47,LocCost,2,0),0)</f>
        <v>0</v>
      </c>
      <c r="AU47" s="183" t="n">
        <f aca="false">IF(AD47&gt;0,VLOOKUP(AD47&amp;"-"&amp;AE47&amp;"-"&amp;AF47,LocCost,2,0),0)</f>
        <v>0</v>
      </c>
      <c r="AV47" s="183" t="n">
        <f aca="false">IF(AG47&gt;0,VLOOKUP(AG47&amp;"-"&amp;AH47&amp;"-"&amp;AI47,LocCost,2,0),0)</f>
        <v>0</v>
      </c>
      <c r="AW47" s="183" t="n">
        <f aca="false">IF(AJ47&gt;0,VLOOKUP(AJ47&amp;"-"&amp;AK47&amp;"-"&amp;AL47,LocCost,2,0),0)</f>
        <v>0</v>
      </c>
      <c r="AX47" s="184" t="str">
        <f aca="false">IF(C47&gt;0,SUM(AN47:AW47),"")</f>
        <v/>
      </c>
      <c r="CQ47" s="183" t="n">
        <f aca="false">IF(BL47&gt;0,VLOOKUP(BL47&amp;"-"&amp;BM47&amp;"-"&amp;BN47,LocCost,2,0),0)</f>
        <v>0</v>
      </c>
      <c r="CR47" s="183" t="n">
        <f aca="false">IF(BO47&gt;0,VLOOKUP(BO47&amp;"-"&amp;BP47&amp;"-"&amp;BQ47,LocCost,2,0),0)</f>
        <v>0</v>
      </c>
      <c r="CS47" s="183" t="n">
        <f aca="false">IF(BR47&gt;0,VLOOKUP(BR47&amp;"-"&amp;BS47&amp;"-"&amp;BT47,LocCost,2,0),0)</f>
        <v>0</v>
      </c>
      <c r="CT47" s="183" t="n">
        <f aca="false">IF(BU47&gt;0,VLOOKUP(BU47&amp;"-"&amp;BV47&amp;"-"&amp;BW47,LocCost,2,0),0)</f>
        <v>0</v>
      </c>
      <c r="CU47" s="183" t="n">
        <f aca="false">IF(BX47&gt;0,VLOOKUP(BX47&amp;"-"&amp;BY47&amp;"-"&amp;BZ47,LocCost,2,0),0)</f>
        <v>0</v>
      </c>
      <c r="CV47" s="183" t="n">
        <f aca="false">IF(CA47&gt;0,VLOOKUP(CA47&amp;"-"&amp;CB47&amp;"-"&amp;CC47,LocCost,2,0),0)</f>
        <v>0</v>
      </c>
      <c r="CW47" s="183" t="n">
        <f aca="false">IF(CD47&gt;0,VLOOKUP(CD47&amp;"-"&amp;CE47&amp;"-"&amp;CF47,LocCost,2,0),0)</f>
        <v>0</v>
      </c>
      <c r="CX47" s="183" t="n">
        <f aca="false">IF(CG47&gt;0,VLOOKUP(CG47&amp;"-"&amp;CH47&amp;"-"&amp;CI47,LocCost,2,0),0)</f>
        <v>0</v>
      </c>
      <c r="CY47" s="183" t="n">
        <f aca="false">IF(CJ47&gt;0,VLOOKUP(CJ47&amp;"-"&amp;CK47&amp;"-"&amp;CL47,LocCost,2,0),0)</f>
        <v>0</v>
      </c>
      <c r="CZ47" s="183" t="n">
        <f aca="false">IF(CM47&gt;0,VLOOKUP(CM47&amp;"-"&amp;CN47&amp;"-"&amp;CO47,LocCost,2,0),0)</f>
        <v>0</v>
      </c>
      <c r="DA47" s="184" t="str">
        <f aca="false">IF(BF47&gt;0,SUM(CQ47:CZ47),"")</f>
        <v/>
      </c>
    </row>
    <row r="48" customFormat="false" ht="14.65" hidden="false" customHeight="false" outlineLevel="0" collapsed="false">
      <c r="N48" s="177"/>
      <c r="AN48" s="183" t="n">
        <f aca="false">IF(I48&gt;0,VLOOKUP(I48&amp;"-"&amp;J48&amp;"-"&amp;K48,LocCost,2,0),0)</f>
        <v>0</v>
      </c>
      <c r="AO48" s="183" t="n">
        <f aca="false">IF(L48&gt;0,VLOOKUP(L48&amp;"-"&amp;M48&amp;"-"&amp;N48,LocCost,2,0),0)</f>
        <v>0</v>
      </c>
      <c r="AP48" s="183" t="n">
        <f aca="false">IF(O48&gt;0,VLOOKUP(O48&amp;"-"&amp;P48&amp;"-"&amp;Q48,LocCost,2,0),0)</f>
        <v>0</v>
      </c>
      <c r="AQ48" s="183" t="n">
        <f aca="false">IF(R48&gt;0,VLOOKUP(R48&amp;"-"&amp;S48&amp;"-"&amp;T48,LocCost,2,0),0)</f>
        <v>0</v>
      </c>
      <c r="AR48" s="183" t="n">
        <f aca="false">IF(U48&gt;0,VLOOKUP(U48&amp;"-"&amp;V48&amp;"-"&amp;W48,LocCost,2,0),0)</f>
        <v>0</v>
      </c>
      <c r="AS48" s="183" t="n">
        <f aca="false">IF(X48&gt;0,VLOOKUP(X48&amp;"-"&amp;Y48&amp;"-"&amp;Z48,LocCost,2,0),0)</f>
        <v>0</v>
      </c>
      <c r="AT48" s="183" t="n">
        <f aca="false">IF(AA48&gt;0,VLOOKUP(AA48&amp;"-"&amp;AB48&amp;"-"&amp;AC48,LocCost,2,0),0)</f>
        <v>0</v>
      </c>
      <c r="AU48" s="183" t="n">
        <f aca="false">IF(AD48&gt;0,VLOOKUP(AD48&amp;"-"&amp;AE48&amp;"-"&amp;AF48,LocCost,2,0),0)</f>
        <v>0</v>
      </c>
      <c r="AV48" s="183" t="n">
        <f aca="false">IF(AG48&gt;0,VLOOKUP(AG48&amp;"-"&amp;AH48&amp;"-"&amp;AI48,LocCost,2,0),0)</f>
        <v>0</v>
      </c>
      <c r="AW48" s="183" t="n">
        <f aca="false">IF(AJ48&gt;0,VLOOKUP(AJ48&amp;"-"&amp;AK48&amp;"-"&amp;AL48,LocCost,2,0),0)</f>
        <v>0</v>
      </c>
      <c r="AX48" s="184" t="str">
        <f aca="false">IF(C48&gt;0,SUM(AN48:AW48),"")</f>
        <v/>
      </c>
      <c r="CQ48" s="183" t="n">
        <f aca="false">IF(BL48&gt;0,VLOOKUP(BL48&amp;"-"&amp;BM48&amp;"-"&amp;BN48,LocCost,2,0),0)</f>
        <v>0</v>
      </c>
      <c r="CR48" s="183" t="n">
        <f aca="false">IF(BO48&gt;0,VLOOKUP(BO48&amp;"-"&amp;BP48&amp;"-"&amp;BQ48,LocCost,2,0),0)</f>
        <v>0</v>
      </c>
      <c r="CS48" s="183" t="n">
        <f aca="false">IF(BR48&gt;0,VLOOKUP(BR48&amp;"-"&amp;BS48&amp;"-"&amp;BT48,LocCost,2,0),0)</f>
        <v>0</v>
      </c>
      <c r="CT48" s="183" t="n">
        <f aca="false">IF(BU48&gt;0,VLOOKUP(BU48&amp;"-"&amp;BV48&amp;"-"&amp;BW48,LocCost,2,0),0)</f>
        <v>0</v>
      </c>
      <c r="CU48" s="183" t="n">
        <f aca="false">IF(BX48&gt;0,VLOOKUP(BX48&amp;"-"&amp;BY48&amp;"-"&amp;BZ48,LocCost,2,0),0)</f>
        <v>0</v>
      </c>
      <c r="CV48" s="183" t="n">
        <f aca="false">IF(CA48&gt;0,VLOOKUP(CA48&amp;"-"&amp;CB48&amp;"-"&amp;CC48,LocCost,2,0),0)</f>
        <v>0</v>
      </c>
      <c r="CW48" s="183" t="n">
        <f aca="false">IF(CD48&gt;0,VLOOKUP(CD48&amp;"-"&amp;CE48&amp;"-"&amp;CF48,LocCost,2,0),0)</f>
        <v>0</v>
      </c>
      <c r="CX48" s="183" t="n">
        <f aca="false">IF(CG48&gt;0,VLOOKUP(CG48&amp;"-"&amp;CH48&amp;"-"&amp;CI48,LocCost,2,0),0)</f>
        <v>0</v>
      </c>
      <c r="CY48" s="183" t="n">
        <f aca="false">IF(CJ48&gt;0,VLOOKUP(CJ48&amp;"-"&amp;CK48&amp;"-"&amp;CL48,LocCost,2,0),0)</f>
        <v>0</v>
      </c>
      <c r="CZ48" s="183" t="n">
        <f aca="false">IF(CM48&gt;0,VLOOKUP(CM48&amp;"-"&amp;CN48&amp;"-"&amp;CO48,LocCost,2,0),0)</f>
        <v>0</v>
      </c>
      <c r="DA48" s="184" t="str">
        <f aca="false">IF(BF48&gt;0,SUM(CQ48:CZ48),"")</f>
        <v/>
      </c>
    </row>
    <row r="49" customFormat="false" ht="14.65" hidden="false" customHeight="false" outlineLevel="0" collapsed="false">
      <c r="N49" s="177"/>
      <c r="AN49" s="183" t="n">
        <f aca="false">IF(I49&gt;0,VLOOKUP(I49&amp;"-"&amp;J49&amp;"-"&amp;K49,LocCost,2,0),0)</f>
        <v>0</v>
      </c>
      <c r="AO49" s="183" t="n">
        <f aca="false">IF(L49&gt;0,VLOOKUP(L49&amp;"-"&amp;M49&amp;"-"&amp;N49,LocCost,2,0),0)</f>
        <v>0</v>
      </c>
      <c r="AP49" s="183" t="n">
        <f aca="false">IF(O49&gt;0,VLOOKUP(O49&amp;"-"&amp;P49&amp;"-"&amp;Q49,LocCost,2,0),0)</f>
        <v>0</v>
      </c>
      <c r="AQ49" s="183" t="n">
        <f aca="false">IF(R49&gt;0,VLOOKUP(R49&amp;"-"&amp;S49&amp;"-"&amp;T49,LocCost,2,0),0)</f>
        <v>0</v>
      </c>
      <c r="AR49" s="183" t="n">
        <f aca="false">IF(U49&gt;0,VLOOKUP(U49&amp;"-"&amp;V49&amp;"-"&amp;W49,LocCost,2,0),0)</f>
        <v>0</v>
      </c>
      <c r="AS49" s="183" t="n">
        <f aca="false">IF(X49&gt;0,VLOOKUP(X49&amp;"-"&amp;Y49&amp;"-"&amp;Z49,LocCost,2,0),0)</f>
        <v>0</v>
      </c>
      <c r="AT49" s="183" t="n">
        <f aca="false">IF(AA49&gt;0,VLOOKUP(AA49&amp;"-"&amp;AB49&amp;"-"&amp;AC49,LocCost,2,0),0)</f>
        <v>0</v>
      </c>
      <c r="AU49" s="183" t="n">
        <f aca="false">IF(AD49&gt;0,VLOOKUP(AD49&amp;"-"&amp;AE49&amp;"-"&amp;AF49,LocCost,2,0),0)</f>
        <v>0</v>
      </c>
      <c r="AV49" s="183" t="n">
        <f aca="false">IF(AG49&gt;0,VLOOKUP(AG49&amp;"-"&amp;AH49&amp;"-"&amp;AI49,LocCost,2,0),0)</f>
        <v>0</v>
      </c>
      <c r="AW49" s="183" t="n">
        <f aca="false">IF(AJ49&gt;0,VLOOKUP(AJ49&amp;"-"&amp;AK49&amp;"-"&amp;AL49,LocCost,2,0),0)</f>
        <v>0</v>
      </c>
      <c r="AX49" s="184" t="str">
        <f aca="false">IF(C49&gt;0,SUM(AN49:AW49),"")</f>
        <v/>
      </c>
      <c r="CQ49" s="183" t="n">
        <f aca="false">IF(BL49&gt;0,VLOOKUP(BL49&amp;"-"&amp;BM49&amp;"-"&amp;BN49,LocCost,2,0),0)</f>
        <v>0</v>
      </c>
      <c r="CR49" s="183" t="n">
        <f aca="false">IF(BO49&gt;0,VLOOKUP(BO49&amp;"-"&amp;BP49&amp;"-"&amp;BQ49,LocCost,2,0),0)</f>
        <v>0</v>
      </c>
      <c r="CS49" s="183" t="n">
        <f aca="false">IF(BR49&gt;0,VLOOKUP(BR49&amp;"-"&amp;BS49&amp;"-"&amp;BT49,LocCost,2,0),0)</f>
        <v>0</v>
      </c>
      <c r="CT49" s="183" t="n">
        <f aca="false">IF(BU49&gt;0,VLOOKUP(BU49&amp;"-"&amp;BV49&amp;"-"&amp;BW49,LocCost,2,0),0)</f>
        <v>0</v>
      </c>
      <c r="CU49" s="183" t="n">
        <f aca="false">IF(BX49&gt;0,VLOOKUP(BX49&amp;"-"&amp;BY49&amp;"-"&amp;BZ49,LocCost,2,0),0)</f>
        <v>0</v>
      </c>
      <c r="CV49" s="183" t="n">
        <f aca="false">IF(CA49&gt;0,VLOOKUP(CA49&amp;"-"&amp;CB49&amp;"-"&amp;CC49,LocCost,2,0),0)</f>
        <v>0</v>
      </c>
      <c r="CW49" s="183" t="n">
        <f aca="false">IF(CD49&gt;0,VLOOKUP(CD49&amp;"-"&amp;CE49&amp;"-"&amp;CF49,LocCost,2,0),0)</f>
        <v>0</v>
      </c>
      <c r="CX49" s="183" t="n">
        <f aca="false">IF(CG49&gt;0,VLOOKUP(CG49&amp;"-"&amp;CH49&amp;"-"&amp;CI49,LocCost,2,0),0)</f>
        <v>0</v>
      </c>
      <c r="CY49" s="183" t="n">
        <f aca="false">IF(CJ49&gt;0,VLOOKUP(CJ49&amp;"-"&amp;CK49&amp;"-"&amp;CL49,LocCost,2,0),0)</f>
        <v>0</v>
      </c>
      <c r="CZ49" s="183" t="n">
        <f aca="false">IF(CM49&gt;0,VLOOKUP(CM49&amp;"-"&amp;CN49&amp;"-"&amp;CO49,LocCost,2,0),0)</f>
        <v>0</v>
      </c>
      <c r="DA49" s="184" t="str">
        <f aca="false">IF(BF49&gt;0,SUM(CQ49:CZ49),"")</f>
        <v/>
      </c>
    </row>
    <row r="50" customFormat="false" ht="14.65" hidden="false" customHeight="false" outlineLevel="0" collapsed="false">
      <c r="N50" s="177"/>
      <c r="AN50" s="183" t="n">
        <f aca="false">IF(I50&gt;0,VLOOKUP(I50&amp;"-"&amp;J50&amp;"-"&amp;K50,LocCost,2,0),0)</f>
        <v>0</v>
      </c>
      <c r="AO50" s="183" t="n">
        <f aca="false">IF(L50&gt;0,VLOOKUP(L50&amp;"-"&amp;M50&amp;"-"&amp;N50,LocCost,2,0),0)</f>
        <v>0</v>
      </c>
      <c r="AP50" s="183" t="n">
        <f aca="false">IF(O50&gt;0,VLOOKUP(O50&amp;"-"&amp;P50&amp;"-"&amp;Q50,LocCost,2,0),0)</f>
        <v>0</v>
      </c>
      <c r="AQ50" s="183" t="n">
        <f aca="false">IF(R50&gt;0,VLOOKUP(R50&amp;"-"&amp;S50&amp;"-"&amp;T50,LocCost,2,0),0)</f>
        <v>0</v>
      </c>
      <c r="AR50" s="183" t="n">
        <f aca="false">IF(U50&gt;0,VLOOKUP(U50&amp;"-"&amp;V50&amp;"-"&amp;W50,LocCost,2,0),0)</f>
        <v>0</v>
      </c>
      <c r="AS50" s="183" t="n">
        <f aca="false">IF(X50&gt;0,VLOOKUP(X50&amp;"-"&amp;Y50&amp;"-"&amp;Z50,LocCost,2,0),0)</f>
        <v>0</v>
      </c>
      <c r="AT50" s="183" t="n">
        <f aca="false">IF(AA50&gt;0,VLOOKUP(AA50&amp;"-"&amp;AB50&amp;"-"&amp;AC50,LocCost,2,0),0)</f>
        <v>0</v>
      </c>
      <c r="AU50" s="183" t="n">
        <f aca="false">IF(AD50&gt;0,VLOOKUP(AD50&amp;"-"&amp;AE50&amp;"-"&amp;AF50,LocCost,2,0),0)</f>
        <v>0</v>
      </c>
      <c r="AV50" s="183" t="n">
        <f aca="false">IF(AG50&gt;0,VLOOKUP(AG50&amp;"-"&amp;AH50&amp;"-"&amp;AI50,LocCost,2,0),0)</f>
        <v>0</v>
      </c>
      <c r="AW50" s="183" t="n">
        <f aca="false">IF(AJ50&gt;0,VLOOKUP(AJ50&amp;"-"&amp;AK50&amp;"-"&amp;AL50,LocCost,2,0),0)</f>
        <v>0</v>
      </c>
      <c r="AX50" s="184" t="str">
        <f aca="false">IF(C50&gt;0,SUM(AN50:AW50),"")</f>
        <v/>
      </c>
      <c r="CQ50" s="183" t="n">
        <f aca="false">IF(BL50&gt;0,VLOOKUP(BL50&amp;"-"&amp;BM50&amp;"-"&amp;BN50,LocCost,2,0),0)</f>
        <v>0</v>
      </c>
      <c r="CR50" s="183" t="n">
        <f aca="false">IF(BO50&gt;0,VLOOKUP(BO50&amp;"-"&amp;BP50&amp;"-"&amp;BQ50,LocCost,2,0),0)</f>
        <v>0</v>
      </c>
      <c r="CS50" s="183" t="n">
        <f aca="false">IF(BR50&gt;0,VLOOKUP(BR50&amp;"-"&amp;BS50&amp;"-"&amp;BT50,LocCost,2,0),0)</f>
        <v>0</v>
      </c>
      <c r="CT50" s="183" t="n">
        <f aca="false">IF(BU50&gt;0,VLOOKUP(BU50&amp;"-"&amp;BV50&amp;"-"&amp;BW50,LocCost,2,0),0)</f>
        <v>0</v>
      </c>
      <c r="CU50" s="183" t="n">
        <f aca="false">IF(BX50&gt;0,VLOOKUP(BX50&amp;"-"&amp;BY50&amp;"-"&amp;BZ50,LocCost,2,0),0)</f>
        <v>0</v>
      </c>
      <c r="CV50" s="183" t="n">
        <f aca="false">IF(CA50&gt;0,VLOOKUP(CA50&amp;"-"&amp;CB50&amp;"-"&amp;CC50,LocCost,2,0),0)</f>
        <v>0</v>
      </c>
      <c r="CW50" s="183" t="n">
        <f aca="false">IF(CD50&gt;0,VLOOKUP(CD50&amp;"-"&amp;CE50&amp;"-"&amp;CF50,LocCost,2,0),0)</f>
        <v>0</v>
      </c>
      <c r="CX50" s="183" t="n">
        <f aca="false">IF(CG50&gt;0,VLOOKUP(CG50&amp;"-"&amp;CH50&amp;"-"&amp;CI50,LocCost,2,0),0)</f>
        <v>0</v>
      </c>
      <c r="CY50" s="183" t="n">
        <f aca="false">IF(CJ50&gt;0,VLOOKUP(CJ50&amp;"-"&amp;CK50&amp;"-"&amp;CL50,LocCost,2,0),0)</f>
        <v>0</v>
      </c>
      <c r="CZ50" s="183" t="n">
        <f aca="false">IF(CM50&gt;0,VLOOKUP(CM50&amp;"-"&amp;CN50&amp;"-"&amp;CO50,LocCost,2,0),0)</f>
        <v>0</v>
      </c>
      <c r="DA50" s="184" t="str">
        <f aca="false">IF(BF50&gt;0,SUM(CQ50:CZ50),"")</f>
        <v/>
      </c>
    </row>
    <row r="51" customFormat="false" ht="14.65" hidden="false" customHeight="false" outlineLevel="0" collapsed="false">
      <c r="N51" s="177"/>
      <c r="AN51" s="183" t="n">
        <f aca="false">IF(I51&gt;0,VLOOKUP(I51&amp;"-"&amp;J51&amp;"-"&amp;K51,LocCost,2,0),0)</f>
        <v>0</v>
      </c>
      <c r="AO51" s="183" t="n">
        <f aca="false">IF(L51&gt;0,VLOOKUP(L51&amp;"-"&amp;M51&amp;"-"&amp;N51,LocCost,2,0),0)</f>
        <v>0</v>
      </c>
      <c r="AP51" s="183" t="n">
        <f aca="false">IF(O51&gt;0,VLOOKUP(O51&amp;"-"&amp;P51&amp;"-"&amp;Q51,LocCost,2,0),0)</f>
        <v>0</v>
      </c>
      <c r="AQ51" s="183" t="n">
        <f aca="false">IF(R51&gt;0,VLOOKUP(R51&amp;"-"&amp;S51&amp;"-"&amp;T51,LocCost,2,0),0)</f>
        <v>0</v>
      </c>
      <c r="AR51" s="183" t="n">
        <f aca="false">IF(U51&gt;0,VLOOKUP(U51&amp;"-"&amp;V51&amp;"-"&amp;W51,LocCost,2,0),0)</f>
        <v>0</v>
      </c>
      <c r="AS51" s="183" t="n">
        <f aca="false">IF(X51&gt;0,VLOOKUP(X51&amp;"-"&amp;Y51&amp;"-"&amp;Z51,LocCost,2,0),0)</f>
        <v>0</v>
      </c>
      <c r="AT51" s="183" t="n">
        <f aca="false">IF(AA51&gt;0,VLOOKUP(AA51&amp;"-"&amp;AB51&amp;"-"&amp;AC51,LocCost,2,0),0)</f>
        <v>0</v>
      </c>
      <c r="AU51" s="183" t="n">
        <f aca="false">IF(AD51&gt;0,VLOOKUP(AD51&amp;"-"&amp;AE51&amp;"-"&amp;AF51,LocCost,2,0),0)</f>
        <v>0</v>
      </c>
      <c r="AV51" s="183" t="n">
        <f aca="false">IF(AG51&gt;0,VLOOKUP(AG51&amp;"-"&amp;AH51&amp;"-"&amp;AI51,LocCost,2,0),0)</f>
        <v>0</v>
      </c>
      <c r="AW51" s="183" t="n">
        <f aca="false">IF(AJ51&gt;0,VLOOKUP(AJ51&amp;"-"&amp;AK51&amp;"-"&amp;AL51,LocCost,2,0),0)</f>
        <v>0</v>
      </c>
      <c r="AX51" s="184" t="str">
        <f aca="false">IF(C51&gt;0,SUM(AN51:AW51),"")</f>
        <v/>
      </c>
      <c r="CQ51" s="183" t="n">
        <f aca="false">IF(BL51&gt;0,VLOOKUP(BL51&amp;"-"&amp;BM51&amp;"-"&amp;BN51,LocCost,2,0),0)</f>
        <v>0</v>
      </c>
      <c r="CR51" s="183" t="n">
        <f aca="false">IF(BO51&gt;0,VLOOKUP(BO51&amp;"-"&amp;BP51&amp;"-"&amp;BQ51,LocCost,2,0),0)</f>
        <v>0</v>
      </c>
      <c r="CS51" s="183" t="n">
        <f aca="false">IF(BR51&gt;0,VLOOKUP(BR51&amp;"-"&amp;BS51&amp;"-"&amp;BT51,LocCost,2,0),0)</f>
        <v>0</v>
      </c>
      <c r="CT51" s="183" t="n">
        <f aca="false">IF(BU51&gt;0,VLOOKUP(BU51&amp;"-"&amp;BV51&amp;"-"&amp;BW51,LocCost,2,0),0)</f>
        <v>0</v>
      </c>
      <c r="CU51" s="183" t="n">
        <f aca="false">IF(BX51&gt;0,VLOOKUP(BX51&amp;"-"&amp;BY51&amp;"-"&amp;BZ51,LocCost,2,0),0)</f>
        <v>0</v>
      </c>
      <c r="CV51" s="183" t="n">
        <f aca="false">IF(CA51&gt;0,VLOOKUP(CA51&amp;"-"&amp;CB51&amp;"-"&amp;CC51,LocCost,2,0),0)</f>
        <v>0</v>
      </c>
      <c r="CW51" s="183" t="n">
        <f aca="false">IF(CD51&gt;0,VLOOKUP(CD51&amp;"-"&amp;CE51&amp;"-"&amp;CF51,LocCost,2,0),0)</f>
        <v>0</v>
      </c>
      <c r="CX51" s="183" t="n">
        <f aca="false">IF(CG51&gt;0,VLOOKUP(CG51&amp;"-"&amp;CH51&amp;"-"&amp;CI51,LocCost,2,0),0)</f>
        <v>0</v>
      </c>
      <c r="CY51" s="183" t="n">
        <f aca="false">IF(CJ51&gt;0,VLOOKUP(CJ51&amp;"-"&amp;CK51&amp;"-"&amp;CL51,LocCost,2,0),0)</f>
        <v>0</v>
      </c>
      <c r="CZ51" s="183" t="n">
        <f aca="false">IF(CM51&gt;0,VLOOKUP(CM51&amp;"-"&amp;CN51&amp;"-"&amp;CO51,LocCost,2,0),0)</f>
        <v>0</v>
      </c>
      <c r="DA51" s="184" t="str">
        <f aca="false">IF(BF51&gt;0,SUM(CQ51:CZ51),"")</f>
        <v/>
      </c>
    </row>
    <row r="52" customFormat="false" ht="14.65" hidden="false" customHeight="false" outlineLevel="0" collapsed="false">
      <c r="N52" s="177"/>
      <c r="AN52" s="183" t="n">
        <f aca="false">IF(I52&gt;0,VLOOKUP(I52&amp;"-"&amp;J52&amp;"-"&amp;K52,LocCost,2,0),0)</f>
        <v>0</v>
      </c>
      <c r="AO52" s="183" t="n">
        <f aca="false">IF(L52&gt;0,VLOOKUP(L52&amp;"-"&amp;M52&amp;"-"&amp;N52,LocCost,2,0),0)</f>
        <v>0</v>
      </c>
      <c r="AP52" s="183" t="n">
        <f aca="false">IF(O52&gt;0,VLOOKUP(O52&amp;"-"&amp;P52&amp;"-"&amp;Q52,LocCost,2,0),0)</f>
        <v>0</v>
      </c>
      <c r="AQ52" s="183" t="n">
        <f aca="false">IF(R52&gt;0,VLOOKUP(R52&amp;"-"&amp;S52&amp;"-"&amp;T52,LocCost,2,0),0)</f>
        <v>0</v>
      </c>
      <c r="AR52" s="183" t="n">
        <f aca="false">IF(U52&gt;0,VLOOKUP(U52&amp;"-"&amp;V52&amp;"-"&amp;W52,LocCost,2,0),0)</f>
        <v>0</v>
      </c>
      <c r="AS52" s="183" t="n">
        <f aca="false">IF(X52&gt;0,VLOOKUP(X52&amp;"-"&amp;Y52&amp;"-"&amp;Z52,LocCost,2,0),0)</f>
        <v>0</v>
      </c>
      <c r="AT52" s="183" t="n">
        <f aca="false">IF(AA52&gt;0,VLOOKUP(AA52&amp;"-"&amp;AB52&amp;"-"&amp;AC52,LocCost,2,0),0)</f>
        <v>0</v>
      </c>
      <c r="AU52" s="183" t="n">
        <f aca="false">IF(AD52&gt;0,VLOOKUP(AD52&amp;"-"&amp;AE52&amp;"-"&amp;AF52,LocCost,2,0),0)</f>
        <v>0</v>
      </c>
      <c r="AV52" s="183" t="n">
        <f aca="false">IF(AG52&gt;0,VLOOKUP(AG52&amp;"-"&amp;AH52&amp;"-"&amp;AI52,LocCost,2,0),0)</f>
        <v>0</v>
      </c>
      <c r="AW52" s="183" t="n">
        <f aca="false">IF(AJ52&gt;0,VLOOKUP(AJ52&amp;"-"&amp;AK52&amp;"-"&amp;AL52,LocCost,2,0),0)</f>
        <v>0</v>
      </c>
      <c r="AX52" s="184" t="str">
        <f aca="false">IF(C52&gt;0,SUM(AN52:AW52),"")</f>
        <v/>
      </c>
      <c r="CQ52" s="183" t="n">
        <f aca="false">IF(BL52&gt;0,VLOOKUP(BL52&amp;"-"&amp;BM52&amp;"-"&amp;BN52,LocCost,2,0),0)</f>
        <v>0</v>
      </c>
      <c r="CR52" s="183" t="n">
        <f aca="false">IF(BO52&gt;0,VLOOKUP(BO52&amp;"-"&amp;BP52&amp;"-"&amp;BQ52,LocCost,2,0),0)</f>
        <v>0</v>
      </c>
      <c r="CS52" s="183" t="n">
        <f aca="false">IF(BR52&gt;0,VLOOKUP(BR52&amp;"-"&amp;BS52&amp;"-"&amp;BT52,LocCost,2,0),0)</f>
        <v>0</v>
      </c>
      <c r="CT52" s="183" t="n">
        <f aca="false">IF(BU52&gt;0,VLOOKUP(BU52&amp;"-"&amp;BV52&amp;"-"&amp;BW52,LocCost,2,0),0)</f>
        <v>0</v>
      </c>
      <c r="CU52" s="183" t="n">
        <f aca="false">IF(BX52&gt;0,VLOOKUP(BX52&amp;"-"&amp;BY52&amp;"-"&amp;BZ52,LocCost,2,0),0)</f>
        <v>0</v>
      </c>
      <c r="CV52" s="183" t="n">
        <f aca="false">IF(CA52&gt;0,VLOOKUP(CA52&amp;"-"&amp;CB52&amp;"-"&amp;CC52,LocCost,2,0),0)</f>
        <v>0</v>
      </c>
      <c r="CW52" s="183" t="n">
        <f aca="false">IF(CD52&gt;0,VLOOKUP(CD52&amp;"-"&amp;CE52&amp;"-"&amp;CF52,LocCost,2,0),0)</f>
        <v>0</v>
      </c>
      <c r="CX52" s="183" t="n">
        <f aca="false">IF(CG52&gt;0,VLOOKUP(CG52&amp;"-"&amp;CH52&amp;"-"&amp;CI52,LocCost,2,0),0)</f>
        <v>0</v>
      </c>
      <c r="CY52" s="183" t="n">
        <f aca="false">IF(CJ52&gt;0,VLOOKUP(CJ52&amp;"-"&amp;CK52&amp;"-"&amp;CL52,LocCost,2,0),0)</f>
        <v>0</v>
      </c>
      <c r="CZ52" s="183" t="n">
        <f aca="false">IF(CM52&gt;0,VLOOKUP(CM52&amp;"-"&amp;CN52&amp;"-"&amp;CO52,LocCost,2,0),0)</f>
        <v>0</v>
      </c>
      <c r="DA52" s="184" t="str">
        <f aca="false">IF(BF52&gt;0,SUM(CQ52:CZ52),"")</f>
        <v/>
      </c>
    </row>
    <row r="53" customFormat="false" ht="14.65" hidden="false" customHeight="false" outlineLevel="0" collapsed="false">
      <c r="N53" s="177"/>
      <c r="AN53" s="183" t="n">
        <f aca="false">IF(I53&gt;0,VLOOKUP(I53&amp;"-"&amp;J53&amp;"-"&amp;K53,LocCost,2,0),0)</f>
        <v>0</v>
      </c>
      <c r="AO53" s="183" t="n">
        <f aca="false">IF(L53&gt;0,VLOOKUP(L53&amp;"-"&amp;M53&amp;"-"&amp;N53,LocCost,2,0),0)</f>
        <v>0</v>
      </c>
      <c r="AP53" s="183" t="n">
        <f aca="false">IF(O53&gt;0,VLOOKUP(O53&amp;"-"&amp;P53&amp;"-"&amp;Q53,LocCost,2,0),0)</f>
        <v>0</v>
      </c>
      <c r="AQ53" s="183" t="n">
        <f aca="false">IF(R53&gt;0,VLOOKUP(R53&amp;"-"&amp;S53&amp;"-"&amp;T53,LocCost,2,0),0)</f>
        <v>0</v>
      </c>
      <c r="AR53" s="183" t="n">
        <f aca="false">IF(U53&gt;0,VLOOKUP(U53&amp;"-"&amp;V53&amp;"-"&amp;W53,LocCost,2,0),0)</f>
        <v>0</v>
      </c>
      <c r="AS53" s="183" t="n">
        <f aca="false">IF(X53&gt;0,VLOOKUP(X53&amp;"-"&amp;Y53&amp;"-"&amp;Z53,LocCost,2,0),0)</f>
        <v>0</v>
      </c>
      <c r="AT53" s="183" t="n">
        <f aca="false">IF(AA53&gt;0,VLOOKUP(AA53&amp;"-"&amp;AB53&amp;"-"&amp;AC53,LocCost,2,0),0)</f>
        <v>0</v>
      </c>
      <c r="AU53" s="183" t="n">
        <f aca="false">IF(AD53&gt;0,VLOOKUP(AD53&amp;"-"&amp;AE53&amp;"-"&amp;AF53,LocCost,2,0),0)</f>
        <v>0</v>
      </c>
      <c r="AV53" s="183" t="n">
        <f aca="false">IF(AG53&gt;0,VLOOKUP(AG53&amp;"-"&amp;AH53&amp;"-"&amp;AI53,LocCost,2,0),0)</f>
        <v>0</v>
      </c>
      <c r="AW53" s="183" t="n">
        <f aca="false">IF(AJ53&gt;0,VLOOKUP(AJ53&amp;"-"&amp;AK53&amp;"-"&amp;AL53,LocCost,2,0),0)</f>
        <v>0</v>
      </c>
      <c r="AX53" s="184" t="str">
        <f aca="false">IF(C53&gt;0,SUM(AN53:AW53),"")</f>
        <v/>
      </c>
      <c r="CQ53" s="183" t="n">
        <f aca="false">IF(BL53&gt;0,VLOOKUP(BL53&amp;"-"&amp;BM53&amp;"-"&amp;BN53,LocCost,2,0),0)</f>
        <v>0</v>
      </c>
      <c r="CR53" s="183" t="n">
        <f aca="false">IF(BO53&gt;0,VLOOKUP(BO53&amp;"-"&amp;BP53&amp;"-"&amp;BQ53,LocCost,2,0),0)</f>
        <v>0</v>
      </c>
      <c r="CS53" s="183" t="n">
        <f aca="false">IF(BR53&gt;0,VLOOKUP(BR53&amp;"-"&amp;BS53&amp;"-"&amp;BT53,LocCost,2,0),0)</f>
        <v>0</v>
      </c>
      <c r="CT53" s="183" t="n">
        <f aca="false">IF(BU53&gt;0,VLOOKUP(BU53&amp;"-"&amp;BV53&amp;"-"&amp;BW53,LocCost,2,0),0)</f>
        <v>0</v>
      </c>
      <c r="CU53" s="183" t="n">
        <f aca="false">IF(BX53&gt;0,VLOOKUP(BX53&amp;"-"&amp;BY53&amp;"-"&amp;BZ53,LocCost,2,0),0)</f>
        <v>0</v>
      </c>
      <c r="CV53" s="183" t="n">
        <f aca="false">IF(CA53&gt;0,VLOOKUP(CA53&amp;"-"&amp;CB53&amp;"-"&amp;CC53,LocCost,2,0),0)</f>
        <v>0</v>
      </c>
      <c r="CW53" s="183" t="n">
        <f aca="false">IF(CD53&gt;0,VLOOKUP(CD53&amp;"-"&amp;CE53&amp;"-"&amp;CF53,LocCost,2,0),0)</f>
        <v>0</v>
      </c>
      <c r="CX53" s="183" t="n">
        <f aca="false">IF(CG53&gt;0,VLOOKUP(CG53&amp;"-"&amp;CH53&amp;"-"&amp;CI53,LocCost,2,0),0)</f>
        <v>0</v>
      </c>
      <c r="CY53" s="183" t="n">
        <f aca="false">IF(CJ53&gt;0,VLOOKUP(CJ53&amp;"-"&amp;CK53&amp;"-"&amp;CL53,LocCost,2,0),0)</f>
        <v>0</v>
      </c>
      <c r="CZ53" s="183" t="n">
        <f aca="false">IF(CM53&gt;0,VLOOKUP(CM53&amp;"-"&amp;CN53&amp;"-"&amp;CO53,LocCost,2,0),0)</f>
        <v>0</v>
      </c>
      <c r="DA53" s="184" t="str">
        <f aca="false">IF(BF53&gt;0,SUM(CQ53:CZ53),"")</f>
        <v/>
      </c>
    </row>
    <row r="54" customFormat="false" ht="14.65" hidden="false" customHeight="false" outlineLevel="0" collapsed="false">
      <c r="N54" s="177"/>
      <c r="AN54" s="183" t="n">
        <f aca="false">IF(I54&gt;0,VLOOKUP(I54&amp;"-"&amp;J54&amp;"-"&amp;K54,LocCost,2,0),0)</f>
        <v>0</v>
      </c>
      <c r="AO54" s="183" t="n">
        <f aca="false">IF(L54&gt;0,VLOOKUP(L54&amp;"-"&amp;M54&amp;"-"&amp;N54,LocCost,2,0),0)</f>
        <v>0</v>
      </c>
      <c r="AP54" s="183" t="n">
        <f aca="false">IF(O54&gt;0,VLOOKUP(O54&amp;"-"&amp;P54&amp;"-"&amp;Q54,LocCost,2,0),0)</f>
        <v>0</v>
      </c>
      <c r="AQ54" s="183" t="n">
        <f aca="false">IF(R54&gt;0,VLOOKUP(R54&amp;"-"&amp;S54&amp;"-"&amp;T54,LocCost,2,0),0)</f>
        <v>0</v>
      </c>
      <c r="AR54" s="183" t="n">
        <f aca="false">IF(U54&gt;0,VLOOKUP(U54&amp;"-"&amp;V54&amp;"-"&amp;W54,LocCost,2,0),0)</f>
        <v>0</v>
      </c>
      <c r="AS54" s="183" t="n">
        <f aca="false">IF(X54&gt;0,VLOOKUP(X54&amp;"-"&amp;Y54&amp;"-"&amp;Z54,LocCost,2,0),0)</f>
        <v>0</v>
      </c>
      <c r="AT54" s="183" t="n">
        <f aca="false">IF(AA54&gt;0,VLOOKUP(AA54&amp;"-"&amp;AB54&amp;"-"&amp;AC54,LocCost,2,0),0)</f>
        <v>0</v>
      </c>
      <c r="AU54" s="183" t="n">
        <f aca="false">IF(AD54&gt;0,VLOOKUP(AD54&amp;"-"&amp;AE54&amp;"-"&amp;AF54,LocCost,2,0),0)</f>
        <v>0</v>
      </c>
      <c r="AV54" s="183" t="n">
        <f aca="false">IF(AG54&gt;0,VLOOKUP(AG54&amp;"-"&amp;AH54&amp;"-"&amp;AI54,LocCost,2,0),0)</f>
        <v>0</v>
      </c>
      <c r="AW54" s="183" t="n">
        <f aca="false">IF(AJ54&gt;0,VLOOKUP(AJ54&amp;"-"&amp;AK54&amp;"-"&amp;AL54,LocCost,2,0),0)</f>
        <v>0</v>
      </c>
      <c r="AX54" s="184" t="str">
        <f aca="false">IF(C54&gt;0,SUM(AN54:AW54),"")</f>
        <v/>
      </c>
      <c r="CQ54" s="183" t="n">
        <f aca="false">IF(BL54&gt;0,VLOOKUP(BL54&amp;"-"&amp;BM54&amp;"-"&amp;BN54,LocCost,2,0),0)</f>
        <v>0</v>
      </c>
      <c r="CR54" s="183" t="n">
        <f aca="false">IF(BO54&gt;0,VLOOKUP(BO54&amp;"-"&amp;BP54&amp;"-"&amp;BQ54,LocCost,2,0),0)</f>
        <v>0</v>
      </c>
      <c r="CS54" s="183" t="n">
        <f aca="false">IF(BR54&gt;0,VLOOKUP(BR54&amp;"-"&amp;BS54&amp;"-"&amp;BT54,LocCost,2,0),0)</f>
        <v>0</v>
      </c>
      <c r="CT54" s="183" t="n">
        <f aca="false">IF(BU54&gt;0,VLOOKUP(BU54&amp;"-"&amp;BV54&amp;"-"&amp;BW54,LocCost,2,0),0)</f>
        <v>0</v>
      </c>
      <c r="CU54" s="183" t="n">
        <f aca="false">IF(BX54&gt;0,VLOOKUP(BX54&amp;"-"&amp;BY54&amp;"-"&amp;BZ54,LocCost,2,0),0)</f>
        <v>0</v>
      </c>
      <c r="CV54" s="183" t="n">
        <f aca="false">IF(CA54&gt;0,VLOOKUP(CA54&amp;"-"&amp;CB54&amp;"-"&amp;CC54,LocCost,2,0),0)</f>
        <v>0</v>
      </c>
      <c r="CW54" s="183" t="n">
        <f aca="false">IF(CD54&gt;0,VLOOKUP(CD54&amp;"-"&amp;CE54&amp;"-"&amp;CF54,LocCost,2,0),0)</f>
        <v>0</v>
      </c>
      <c r="CX54" s="183" t="n">
        <f aca="false">IF(CG54&gt;0,VLOOKUP(CG54&amp;"-"&amp;CH54&amp;"-"&amp;CI54,LocCost,2,0),0)</f>
        <v>0</v>
      </c>
      <c r="CY54" s="183" t="n">
        <f aca="false">IF(CJ54&gt;0,VLOOKUP(CJ54&amp;"-"&amp;CK54&amp;"-"&amp;CL54,LocCost,2,0),0)</f>
        <v>0</v>
      </c>
      <c r="CZ54" s="183" t="n">
        <f aca="false">IF(CM54&gt;0,VLOOKUP(CM54&amp;"-"&amp;CN54&amp;"-"&amp;CO54,LocCost,2,0),0)</f>
        <v>0</v>
      </c>
      <c r="DA54" s="184" t="str">
        <f aca="false">IF(BF54&gt;0,SUM(CQ54:CZ54),"")</f>
        <v/>
      </c>
    </row>
    <row r="55" customFormat="false" ht="14.65" hidden="false" customHeight="false" outlineLevel="0" collapsed="false">
      <c r="N55" s="177"/>
      <c r="AN55" s="183" t="n">
        <f aca="false">IF(I55&gt;0,VLOOKUP(I55&amp;"-"&amp;J55&amp;"-"&amp;K55,LocCost,2,0),0)</f>
        <v>0</v>
      </c>
      <c r="AO55" s="183" t="n">
        <f aca="false">IF(L55&gt;0,VLOOKUP(L55&amp;"-"&amp;M55&amp;"-"&amp;N55,LocCost,2,0),0)</f>
        <v>0</v>
      </c>
      <c r="AP55" s="183" t="n">
        <f aca="false">IF(O55&gt;0,VLOOKUP(O55&amp;"-"&amp;P55&amp;"-"&amp;Q55,LocCost,2,0),0)</f>
        <v>0</v>
      </c>
      <c r="AQ55" s="183" t="n">
        <f aca="false">IF(R55&gt;0,VLOOKUP(R55&amp;"-"&amp;S55&amp;"-"&amp;T55,LocCost,2,0),0)</f>
        <v>0</v>
      </c>
      <c r="AR55" s="183" t="n">
        <f aca="false">IF(U55&gt;0,VLOOKUP(U55&amp;"-"&amp;V55&amp;"-"&amp;W55,LocCost,2,0),0)</f>
        <v>0</v>
      </c>
      <c r="AS55" s="183" t="n">
        <f aca="false">IF(X55&gt;0,VLOOKUP(X55&amp;"-"&amp;Y55&amp;"-"&amp;Z55,LocCost,2,0),0)</f>
        <v>0</v>
      </c>
      <c r="AT55" s="183" t="n">
        <f aca="false">IF(AA55&gt;0,VLOOKUP(AA55&amp;"-"&amp;AB55&amp;"-"&amp;AC55,LocCost,2,0),0)</f>
        <v>0</v>
      </c>
      <c r="AU55" s="183" t="n">
        <f aca="false">IF(AD55&gt;0,VLOOKUP(AD55&amp;"-"&amp;AE55&amp;"-"&amp;AF55,LocCost,2,0),0)</f>
        <v>0</v>
      </c>
      <c r="AV55" s="183" t="n">
        <f aca="false">IF(AG55&gt;0,VLOOKUP(AG55&amp;"-"&amp;AH55&amp;"-"&amp;AI55,LocCost,2,0),0)</f>
        <v>0</v>
      </c>
      <c r="AW55" s="183" t="n">
        <f aca="false">IF(AJ55&gt;0,VLOOKUP(AJ55&amp;"-"&amp;AK55&amp;"-"&amp;AL55,LocCost,2,0),0)</f>
        <v>0</v>
      </c>
      <c r="AX55" s="184" t="str">
        <f aca="false">IF(C55&gt;0,SUM(AN55:AW55),"")</f>
        <v/>
      </c>
      <c r="CQ55" s="183" t="n">
        <f aca="false">IF(BL55&gt;0,VLOOKUP(BL55&amp;"-"&amp;BM55&amp;"-"&amp;BN55,LocCost,2,0),0)</f>
        <v>0</v>
      </c>
      <c r="CR55" s="183" t="n">
        <f aca="false">IF(BO55&gt;0,VLOOKUP(BO55&amp;"-"&amp;BP55&amp;"-"&amp;BQ55,LocCost,2,0),0)</f>
        <v>0</v>
      </c>
      <c r="CS55" s="183" t="n">
        <f aca="false">IF(BR55&gt;0,VLOOKUP(BR55&amp;"-"&amp;BS55&amp;"-"&amp;BT55,LocCost,2,0),0)</f>
        <v>0</v>
      </c>
      <c r="CT55" s="183" t="n">
        <f aca="false">IF(BU55&gt;0,VLOOKUP(BU55&amp;"-"&amp;BV55&amp;"-"&amp;BW55,LocCost,2,0),0)</f>
        <v>0</v>
      </c>
      <c r="CU55" s="183" t="n">
        <f aca="false">IF(BX55&gt;0,VLOOKUP(BX55&amp;"-"&amp;BY55&amp;"-"&amp;BZ55,LocCost,2,0),0)</f>
        <v>0</v>
      </c>
      <c r="CV55" s="183" t="n">
        <f aca="false">IF(CA55&gt;0,VLOOKUP(CA55&amp;"-"&amp;CB55&amp;"-"&amp;CC55,LocCost,2,0),0)</f>
        <v>0</v>
      </c>
      <c r="CW55" s="183" t="n">
        <f aca="false">IF(CD55&gt;0,VLOOKUP(CD55&amp;"-"&amp;CE55&amp;"-"&amp;CF55,LocCost,2,0),0)</f>
        <v>0</v>
      </c>
      <c r="CX55" s="183" t="n">
        <f aca="false">IF(CG55&gt;0,VLOOKUP(CG55&amp;"-"&amp;CH55&amp;"-"&amp;CI55,LocCost,2,0),0)</f>
        <v>0</v>
      </c>
      <c r="CY55" s="183" t="n">
        <f aca="false">IF(CJ55&gt;0,VLOOKUP(CJ55&amp;"-"&amp;CK55&amp;"-"&amp;CL55,LocCost,2,0),0)</f>
        <v>0</v>
      </c>
      <c r="CZ55" s="183" t="n">
        <f aca="false">IF(CM55&gt;0,VLOOKUP(CM55&amp;"-"&amp;CN55&amp;"-"&amp;CO55,LocCost,2,0),0)</f>
        <v>0</v>
      </c>
      <c r="DA55" s="184" t="str">
        <f aca="false">IF(BF55&gt;0,SUM(CQ55:CZ55),"")</f>
        <v/>
      </c>
    </row>
    <row r="56" customFormat="false" ht="14.65" hidden="false" customHeight="false" outlineLevel="0" collapsed="false">
      <c r="N56" s="177"/>
      <c r="AN56" s="183" t="n">
        <f aca="false">IF(I56&gt;0,VLOOKUP(I56&amp;"-"&amp;J56&amp;"-"&amp;K56,LocCost,2,0),0)</f>
        <v>0</v>
      </c>
      <c r="AO56" s="183" t="n">
        <f aca="false">IF(L56&gt;0,VLOOKUP(L56&amp;"-"&amp;M56&amp;"-"&amp;N56,LocCost,2,0),0)</f>
        <v>0</v>
      </c>
      <c r="AP56" s="183" t="n">
        <f aca="false">IF(O56&gt;0,VLOOKUP(O56&amp;"-"&amp;P56&amp;"-"&amp;Q56,LocCost,2,0),0)</f>
        <v>0</v>
      </c>
      <c r="AQ56" s="183" t="n">
        <f aca="false">IF(R56&gt;0,VLOOKUP(R56&amp;"-"&amp;S56&amp;"-"&amp;T56,LocCost,2,0),0)</f>
        <v>0</v>
      </c>
      <c r="AR56" s="183" t="n">
        <f aca="false">IF(U56&gt;0,VLOOKUP(U56&amp;"-"&amp;V56&amp;"-"&amp;W56,LocCost,2,0),0)</f>
        <v>0</v>
      </c>
      <c r="AS56" s="183" t="n">
        <f aca="false">IF(X56&gt;0,VLOOKUP(X56&amp;"-"&amp;Y56&amp;"-"&amp;Z56,LocCost,2,0),0)</f>
        <v>0</v>
      </c>
      <c r="AT56" s="183" t="n">
        <f aca="false">IF(AA56&gt;0,VLOOKUP(AA56&amp;"-"&amp;AB56&amp;"-"&amp;AC56,LocCost,2,0),0)</f>
        <v>0</v>
      </c>
      <c r="AU56" s="183" t="n">
        <f aca="false">IF(AD56&gt;0,VLOOKUP(AD56&amp;"-"&amp;AE56&amp;"-"&amp;AF56,LocCost,2,0),0)</f>
        <v>0</v>
      </c>
      <c r="AV56" s="183" t="n">
        <f aca="false">IF(AG56&gt;0,VLOOKUP(AG56&amp;"-"&amp;AH56&amp;"-"&amp;AI56,LocCost,2,0),0)</f>
        <v>0</v>
      </c>
      <c r="AW56" s="183" t="n">
        <f aca="false">IF(AJ56&gt;0,VLOOKUP(AJ56&amp;"-"&amp;AK56&amp;"-"&amp;AL56,LocCost,2,0),0)</f>
        <v>0</v>
      </c>
      <c r="AX56" s="184" t="str">
        <f aca="false">IF(C56&gt;0,SUM(AN56:AW56),"")</f>
        <v/>
      </c>
      <c r="CQ56" s="183" t="n">
        <f aca="false">IF(BL56&gt;0,VLOOKUP(BL56&amp;"-"&amp;BM56&amp;"-"&amp;BN56,LocCost,2,0),0)</f>
        <v>0</v>
      </c>
      <c r="CR56" s="183" t="n">
        <f aca="false">IF(BO56&gt;0,VLOOKUP(BO56&amp;"-"&amp;BP56&amp;"-"&amp;BQ56,LocCost,2,0),0)</f>
        <v>0</v>
      </c>
      <c r="CS56" s="183" t="n">
        <f aca="false">IF(BR56&gt;0,VLOOKUP(BR56&amp;"-"&amp;BS56&amp;"-"&amp;BT56,LocCost,2,0),0)</f>
        <v>0</v>
      </c>
      <c r="CT56" s="183" t="n">
        <f aca="false">IF(BU56&gt;0,VLOOKUP(BU56&amp;"-"&amp;BV56&amp;"-"&amp;BW56,LocCost,2,0),0)</f>
        <v>0</v>
      </c>
      <c r="CU56" s="183" t="n">
        <f aca="false">IF(BX56&gt;0,VLOOKUP(BX56&amp;"-"&amp;BY56&amp;"-"&amp;BZ56,LocCost,2,0),0)</f>
        <v>0</v>
      </c>
      <c r="CV56" s="183" t="n">
        <f aca="false">IF(CA56&gt;0,VLOOKUP(CA56&amp;"-"&amp;CB56&amp;"-"&amp;CC56,LocCost,2,0),0)</f>
        <v>0</v>
      </c>
      <c r="CW56" s="183" t="n">
        <f aca="false">IF(CD56&gt;0,VLOOKUP(CD56&amp;"-"&amp;CE56&amp;"-"&amp;CF56,LocCost,2,0),0)</f>
        <v>0</v>
      </c>
      <c r="CX56" s="183" t="n">
        <f aca="false">IF(CG56&gt;0,VLOOKUP(CG56&amp;"-"&amp;CH56&amp;"-"&amp;CI56,LocCost,2,0),0)</f>
        <v>0</v>
      </c>
      <c r="CY56" s="183" t="n">
        <f aca="false">IF(CJ56&gt;0,VLOOKUP(CJ56&amp;"-"&amp;CK56&amp;"-"&amp;CL56,LocCost,2,0),0)</f>
        <v>0</v>
      </c>
      <c r="CZ56" s="183" t="n">
        <f aca="false">IF(CM56&gt;0,VLOOKUP(CM56&amp;"-"&amp;CN56&amp;"-"&amp;CO56,LocCost,2,0),0)</f>
        <v>0</v>
      </c>
      <c r="DA56" s="184" t="str">
        <f aca="false">IF(BF56&gt;0,SUM(CQ56:CZ56),"")</f>
        <v/>
      </c>
    </row>
    <row r="57" customFormat="false" ht="14.65" hidden="false" customHeight="false" outlineLevel="0" collapsed="false">
      <c r="N57" s="177"/>
      <c r="AN57" s="183" t="n">
        <f aca="false">IF(I57&gt;0,VLOOKUP(I57&amp;"-"&amp;J57&amp;"-"&amp;K57,LocCost,2,0),0)</f>
        <v>0</v>
      </c>
      <c r="AO57" s="183" t="n">
        <f aca="false">IF(L57&gt;0,VLOOKUP(L57&amp;"-"&amp;M57&amp;"-"&amp;N57,LocCost,2,0),0)</f>
        <v>0</v>
      </c>
      <c r="AP57" s="183" t="n">
        <f aca="false">IF(O57&gt;0,VLOOKUP(O57&amp;"-"&amp;P57&amp;"-"&amp;Q57,LocCost,2,0),0)</f>
        <v>0</v>
      </c>
      <c r="AQ57" s="183" t="n">
        <f aca="false">IF(R57&gt;0,VLOOKUP(R57&amp;"-"&amp;S57&amp;"-"&amp;T57,LocCost,2,0),0)</f>
        <v>0</v>
      </c>
      <c r="AR57" s="183" t="n">
        <f aca="false">IF(U57&gt;0,VLOOKUP(U57&amp;"-"&amp;V57&amp;"-"&amp;W57,LocCost,2,0),0)</f>
        <v>0</v>
      </c>
      <c r="AS57" s="183" t="n">
        <f aca="false">IF(X57&gt;0,VLOOKUP(X57&amp;"-"&amp;Y57&amp;"-"&amp;Z57,LocCost,2,0),0)</f>
        <v>0</v>
      </c>
      <c r="AT57" s="183" t="n">
        <f aca="false">IF(AA57&gt;0,VLOOKUP(AA57&amp;"-"&amp;AB57&amp;"-"&amp;AC57,LocCost,2,0),0)</f>
        <v>0</v>
      </c>
      <c r="AU57" s="183" t="n">
        <f aca="false">IF(AD57&gt;0,VLOOKUP(AD57&amp;"-"&amp;AE57&amp;"-"&amp;AF57,LocCost,2,0),0)</f>
        <v>0</v>
      </c>
      <c r="AV57" s="183" t="n">
        <f aca="false">IF(AG57&gt;0,VLOOKUP(AG57&amp;"-"&amp;AH57&amp;"-"&amp;AI57,LocCost,2,0),0)</f>
        <v>0</v>
      </c>
      <c r="AW57" s="183" t="n">
        <f aca="false">IF(AJ57&gt;0,VLOOKUP(AJ57&amp;"-"&amp;AK57&amp;"-"&amp;AL57,LocCost,2,0),0)</f>
        <v>0</v>
      </c>
      <c r="AX57" s="184" t="str">
        <f aca="false">IF(C57&gt;0,SUM(AN57:AW57),"")</f>
        <v/>
      </c>
      <c r="CQ57" s="183" t="n">
        <f aca="false">IF(BL57&gt;0,VLOOKUP(BL57&amp;"-"&amp;BM57&amp;"-"&amp;BN57,LocCost,2,0),0)</f>
        <v>0</v>
      </c>
      <c r="CR57" s="183" t="n">
        <f aca="false">IF(BO57&gt;0,VLOOKUP(BO57&amp;"-"&amp;BP57&amp;"-"&amp;BQ57,LocCost,2,0),0)</f>
        <v>0</v>
      </c>
      <c r="CS57" s="183" t="n">
        <f aca="false">IF(BR57&gt;0,VLOOKUP(BR57&amp;"-"&amp;BS57&amp;"-"&amp;BT57,LocCost,2,0),0)</f>
        <v>0</v>
      </c>
      <c r="CT57" s="183" t="n">
        <f aca="false">IF(BU57&gt;0,VLOOKUP(BU57&amp;"-"&amp;BV57&amp;"-"&amp;BW57,LocCost,2,0),0)</f>
        <v>0</v>
      </c>
      <c r="CU57" s="183" t="n">
        <f aca="false">IF(BX57&gt;0,VLOOKUP(BX57&amp;"-"&amp;BY57&amp;"-"&amp;BZ57,LocCost,2,0),0)</f>
        <v>0</v>
      </c>
      <c r="CV57" s="183" t="n">
        <f aca="false">IF(CA57&gt;0,VLOOKUP(CA57&amp;"-"&amp;CB57&amp;"-"&amp;CC57,LocCost,2,0),0)</f>
        <v>0</v>
      </c>
      <c r="CW57" s="183" t="n">
        <f aca="false">IF(CD57&gt;0,VLOOKUP(CD57&amp;"-"&amp;CE57&amp;"-"&amp;CF57,LocCost,2,0),0)</f>
        <v>0</v>
      </c>
      <c r="CX57" s="183" t="n">
        <f aca="false">IF(CG57&gt;0,VLOOKUP(CG57&amp;"-"&amp;CH57&amp;"-"&amp;CI57,LocCost,2,0),0)</f>
        <v>0</v>
      </c>
      <c r="CY57" s="183" t="n">
        <f aca="false">IF(CJ57&gt;0,VLOOKUP(CJ57&amp;"-"&amp;CK57&amp;"-"&amp;CL57,LocCost,2,0),0)</f>
        <v>0</v>
      </c>
      <c r="CZ57" s="183" t="n">
        <f aca="false">IF(CM57&gt;0,VLOOKUP(CM57&amp;"-"&amp;CN57&amp;"-"&amp;CO57,LocCost,2,0),0)</f>
        <v>0</v>
      </c>
      <c r="DA57" s="184" t="str">
        <f aca="false">IF(BF57&gt;0,SUM(CQ57:CZ57),"")</f>
        <v/>
      </c>
    </row>
    <row r="58" customFormat="false" ht="14.65" hidden="false" customHeight="false" outlineLevel="0" collapsed="false">
      <c r="N58" s="177"/>
      <c r="AN58" s="183" t="n">
        <f aca="false">IF(I58&gt;0,VLOOKUP(I58&amp;"-"&amp;J58&amp;"-"&amp;K58,LocCost,2,0),0)</f>
        <v>0</v>
      </c>
      <c r="AO58" s="183" t="n">
        <f aca="false">IF(L58&gt;0,VLOOKUP(L58&amp;"-"&amp;M58&amp;"-"&amp;N58,LocCost,2,0),0)</f>
        <v>0</v>
      </c>
      <c r="AP58" s="183" t="n">
        <f aca="false">IF(O58&gt;0,VLOOKUP(O58&amp;"-"&amp;P58&amp;"-"&amp;Q58,LocCost,2,0),0)</f>
        <v>0</v>
      </c>
      <c r="AQ58" s="183" t="n">
        <f aca="false">IF(R58&gt;0,VLOOKUP(R58&amp;"-"&amp;S58&amp;"-"&amp;T58,LocCost,2,0),0)</f>
        <v>0</v>
      </c>
      <c r="AR58" s="183" t="n">
        <f aca="false">IF(U58&gt;0,VLOOKUP(U58&amp;"-"&amp;V58&amp;"-"&amp;W58,LocCost,2,0),0)</f>
        <v>0</v>
      </c>
      <c r="AS58" s="183" t="n">
        <f aca="false">IF(X58&gt;0,VLOOKUP(X58&amp;"-"&amp;Y58&amp;"-"&amp;Z58,LocCost,2,0),0)</f>
        <v>0</v>
      </c>
      <c r="AT58" s="183" t="n">
        <f aca="false">IF(AA58&gt;0,VLOOKUP(AA58&amp;"-"&amp;AB58&amp;"-"&amp;AC58,LocCost,2,0),0)</f>
        <v>0</v>
      </c>
      <c r="AU58" s="183" t="n">
        <f aca="false">IF(AD58&gt;0,VLOOKUP(AD58&amp;"-"&amp;AE58&amp;"-"&amp;AF58,LocCost,2,0),0)</f>
        <v>0</v>
      </c>
      <c r="AV58" s="183" t="n">
        <f aca="false">IF(AG58&gt;0,VLOOKUP(AG58&amp;"-"&amp;AH58&amp;"-"&amp;AI58,LocCost,2,0),0)</f>
        <v>0</v>
      </c>
      <c r="AW58" s="183" t="n">
        <f aca="false">IF(AJ58&gt;0,VLOOKUP(AJ58&amp;"-"&amp;AK58&amp;"-"&amp;AL58,LocCost,2,0),0)</f>
        <v>0</v>
      </c>
      <c r="AX58" s="184" t="str">
        <f aca="false">IF(C58&gt;0,SUM(AN58:AW58),"")</f>
        <v/>
      </c>
      <c r="CQ58" s="183" t="n">
        <f aca="false">IF(BL58&gt;0,VLOOKUP(BL58&amp;"-"&amp;BM58&amp;"-"&amp;BN58,LocCost,2,0),0)</f>
        <v>0</v>
      </c>
      <c r="CR58" s="183" t="n">
        <f aca="false">IF(BO58&gt;0,VLOOKUP(BO58&amp;"-"&amp;BP58&amp;"-"&amp;BQ58,LocCost,2,0),0)</f>
        <v>0</v>
      </c>
      <c r="CS58" s="183" t="n">
        <f aca="false">IF(BR58&gt;0,VLOOKUP(BR58&amp;"-"&amp;BS58&amp;"-"&amp;BT58,LocCost,2,0),0)</f>
        <v>0</v>
      </c>
      <c r="CT58" s="183" t="n">
        <f aca="false">IF(BU58&gt;0,VLOOKUP(BU58&amp;"-"&amp;BV58&amp;"-"&amp;BW58,LocCost,2,0),0)</f>
        <v>0</v>
      </c>
      <c r="CU58" s="183" t="n">
        <f aca="false">IF(BX58&gt;0,VLOOKUP(BX58&amp;"-"&amp;BY58&amp;"-"&amp;BZ58,LocCost,2,0),0)</f>
        <v>0</v>
      </c>
      <c r="CV58" s="183" t="n">
        <f aca="false">IF(CA58&gt;0,VLOOKUP(CA58&amp;"-"&amp;CB58&amp;"-"&amp;CC58,LocCost,2,0),0)</f>
        <v>0</v>
      </c>
      <c r="CW58" s="183" t="n">
        <f aca="false">IF(CD58&gt;0,VLOOKUP(CD58&amp;"-"&amp;CE58&amp;"-"&amp;CF58,LocCost,2,0),0)</f>
        <v>0</v>
      </c>
      <c r="CX58" s="183" t="n">
        <f aca="false">IF(CG58&gt;0,VLOOKUP(CG58&amp;"-"&amp;CH58&amp;"-"&amp;CI58,LocCost,2,0),0)</f>
        <v>0</v>
      </c>
      <c r="CY58" s="183" t="n">
        <f aca="false">IF(CJ58&gt;0,VLOOKUP(CJ58&amp;"-"&amp;CK58&amp;"-"&amp;CL58,LocCost,2,0),0)</f>
        <v>0</v>
      </c>
      <c r="CZ58" s="183" t="n">
        <f aca="false">IF(CM58&gt;0,VLOOKUP(CM58&amp;"-"&amp;CN58&amp;"-"&amp;CO58,LocCost,2,0),0)</f>
        <v>0</v>
      </c>
      <c r="DA58" s="184" t="str">
        <f aca="false">IF(BF58&gt;0,SUM(CQ58:CZ58),"")</f>
        <v/>
      </c>
    </row>
    <row r="59" customFormat="false" ht="14.65" hidden="false" customHeight="false" outlineLevel="0" collapsed="false">
      <c r="N59" s="177"/>
      <c r="AN59" s="183" t="n">
        <f aca="false">IF(I59&gt;0,VLOOKUP(I59&amp;"-"&amp;J59&amp;"-"&amp;K59,LocCost,2,0),0)</f>
        <v>0</v>
      </c>
      <c r="AO59" s="183" t="n">
        <f aca="false">IF(L59&gt;0,VLOOKUP(L59&amp;"-"&amp;M59&amp;"-"&amp;N59,LocCost,2,0),0)</f>
        <v>0</v>
      </c>
      <c r="AP59" s="183" t="n">
        <f aca="false">IF(O59&gt;0,VLOOKUP(O59&amp;"-"&amp;P59&amp;"-"&amp;Q59,LocCost,2,0),0)</f>
        <v>0</v>
      </c>
      <c r="AQ59" s="183" t="n">
        <f aca="false">IF(R59&gt;0,VLOOKUP(R59&amp;"-"&amp;S59&amp;"-"&amp;T59,LocCost,2,0),0)</f>
        <v>0</v>
      </c>
      <c r="AR59" s="183" t="n">
        <f aca="false">IF(U59&gt;0,VLOOKUP(U59&amp;"-"&amp;V59&amp;"-"&amp;W59,LocCost,2,0),0)</f>
        <v>0</v>
      </c>
      <c r="AS59" s="183" t="n">
        <f aca="false">IF(X59&gt;0,VLOOKUP(X59&amp;"-"&amp;Y59&amp;"-"&amp;Z59,LocCost,2,0),0)</f>
        <v>0</v>
      </c>
      <c r="AT59" s="183" t="n">
        <f aca="false">IF(AA59&gt;0,VLOOKUP(AA59&amp;"-"&amp;AB59&amp;"-"&amp;AC59,LocCost,2,0),0)</f>
        <v>0</v>
      </c>
      <c r="AU59" s="183" t="n">
        <f aca="false">IF(AD59&gt;0,VLOOKUP(AD59&amp;"-"&amp;AE59&amp;"-"&amp;AF59,LocCost,2,0),0)</f>
        <v>0</v>
      </c>
      <c r="AV59" s="183" t="n">
        <f aca="false">IF(AG59&gt;0,VLOOKUP(AG59&amp;"-"&amp;AH59&amp;"-"&amp;AI59,LocCost,2,0),0)</f>
        <v>0</v>
      </c>
      <c r="AW59" s="183" t="n">
        <f aca="false">IF(AJ59&gt;0,VLOOKUP(AJ59&amp;"-"&amp;AK59&amp;"-"&amp;AL59,LocCost,2,0),0)</f>
        <v>0</v>
      </c>
      <c r="AX59" s="184" t="str">
        <f aca="false">IF(C59&gt;0,SUM(AN59:AW59),"")</f>
        <v/>
      </c>
      <c r="CQ59" s="183" t="n">
        <f aca="false">IF(BL59&gt;0,VLOOKUP(BL59&amp;"-"&amp;BM59&amp;"-"&amp;BN59,LocCost,2,0),0)</f>
        <v>0</v>
      </c>
      <c r="CR59" s="183" t="n">
        <f aca="false">IF(BO59&gt;0,VLOOKUP(BO59&amp;"-"&amp;BP59&amp;"-"&amp;BQ59,LocCost,2,0),0)</f>
        <v>0</v>
      </c>
      <c r="CS59" s="183" t="n">
        <f aca="false">IF(BR59&gt;0,VLOOKUP(BR59&amp;"-"&amp;BS59&amp;"-"&amp;BT59,LocCost,2,0),0)</f>
        <v>0</v>
      </c>
      <c r="CT59" s="183" t="n">
        <f aca="false">IF(BU59&gt;0,VLOOKUP(BU59&amp;"-"&amp;BV59&amp;"-"&amp;BW59,LocCost,2,0),0)</f>
        <v>0</v>
      </c>
      <c r="CU59" s="183" t="n">
        <f aca="false">IF(BX59&gt;0,VLOOKUP(BX59&amp;"-"&amp;BY59&amp;"-"&amp;BZ59,LocCost,2,0),0)</f>
        <v>0</v>
      </c>
      <c r="CV59" s="183" t="n">
        <f aca="false">IF(CA59&gt;0,VLOOKUP(CA59&amp;"-"&amp;CB59&amp;"-"&amp;CC59,LocCost,2,0),0)</f>
        <v>0</v>
      </c>
      <c r="CW59" s="183" t="n">
        <f aca="false">IF(CD59&gt;0,VLOOKUP(CD59&amp;"-"&amp;CE59&amp;"-"&amp;CF59,LocCost,2,0),0)</f>
        <v>0</v>
      </c>
      <c r="CX59" s="183" t="n">
        <f aca="false">IF(CG59&gt;0,VLOOKUP(CG59&amp;"-"&amp;CH59&amp;"-"&amp;CI59,LocCost,2,0),0)</f>
        <v>0</v>
      </c>
      <c r="CY59" s="183" t="n">
        <f aca="false">IF(CJ59&gt;0,VLOOKUP(CJ59&amp;"-"&amp;CK59&amp;"-"&amp;CL59,LocCost,2,0),0)</f>
        <v>0</v>
      </c>
      <c r="CZ59" s="183" t="n">
        <f aca="false">IF(CM59&gt;0,VLOOKUP(CM59&amp;"-"&amp;CN59&amp;"-"&amp;CO59,LocCost,2,0),0)</f>
        <v>0</v>
      </c>
      <c r="DA59" s="184" t="str">
        <f aca="false">IF(BF59&gt;0,SUM(CQ59:CZ59),"")</f>
        <v/>
      </c>
    </row>
    <row r="60" customFormat="false" ht="14.65" hidden="false" customHeight="false" outlineLevel="0" collapsed="false">
      <c r="N60" s="177"/>
      <c r="AN60" s="183" t="n">
        <f aca="false">IF(I60&gt;0,VLOOKUP(I60&amp;"-"&amp;J60&amp;"-"&amp;K60,LocCost,2,0),0)</f>
        <v>0</v>
      </c>
      <c r="AO60" s="183" t="n">
        <f aca="false">IF(L60&gt;0,VLOOKUP(L60&amp;"-"&amp;M60&amp;"-"&amp;N60,LocCost,2,0),0)</f>
        <v>0</v>
      </c>
      <c r="AP60" s="183" t="n">
        <f aca="false">IF(O60&gt;0,VLOOKUP(O60&amp;"-"&amp;P60&amp;"-"&amp;Q60,LocCost,2,0),0)</f>
        <v>0</v>
      </c>
      <c r="AQ60" s="183" t="n">
        <f aca="false">IF(R60&gt;0,VLOOKUP(R60&amp;"-"&amp;S60&amp;"-"&amp;T60,LocCost,2,0),0)</f>
        <v>0</v>
      </c>
      <c r="AR60" s="183" t="n">
        <f aca="false">IF(U60&gt;0,VLOOKUP(U60&amp;"-"&amp;V60&amp;"-"&amp;W60,LocCost,2,0),0)</f>
        <v>0</v>
      </c>
      <c r="AS60" s="183" t="n">
        <f aca="false">IF(X60&gt;0,VLOOKUP(X60&amp;"-"&amp;Y60&amp;"-"&amp;Z60,LocCost,2,0),0)</f>
        <v>0</v>
      </c>
      <c r="AT60" s="183" t="n">
        <f aca="false">IF(AA60&gt;0,VLOOKUP(AA60&amp;"-"&amp;AB60&amp;"-"&amp;AC60,LocCost,2,0),0)</f>
        <v>0</v>
      </c>
      <c r="AU60" s="183" t="n">
        <f aca="false">IF(AD60&gt;0,VLOOKUP(AD60&amp;"-"&amp;AE60&amp;"-"&amp;AF60,LocCost,2,0),0)</f>
        <v>0</v>
      </c>
      <c r="AV60" s="183" t="n">
        <f aca="false">IF(AG60&gt;0,VLOOKUP(AG60&amp;"-"&amp;AH60&amp;"-"&amp;AI60,LocCost,2,0),0)</f>
        <v>0</v>
      </c>
      <c r="AW60" s="183" t="n">
        <f aca="false">IF(AJ60&gt;0,VLOOKUP(AJ60&amp;"-"&amp;AK60&amp;"-"&amp;AL60,LocCost,2,0),0)</f>
        <v>0</v>
      </c>
      <c r="AX60" s="184" t="str">
        <f aca="false">IF(C60&gt;0,SUM(AN60:AW60),"")</f>
        <v/>
      </c>
      <c r="CQ60" s="183" t="n">
        <f aca="false">IF(BL60&gt;0,VLOOKUP(BL60&amp;"-"&amp;BM60&amp;"-"&amp;BN60,LocCost,2,0),0)</f>
        <v>0</v>
      </c>
      <c r="CR60" s="183" t="n">
        <f aca="false">IF(BO60&gt;0,VLOOKUP(BO60&amp;"-"&amp;BP60&amp;"-"&amp;BQ60,LocCost,2,0),0)</f>
        <v>0</v>
      </c>
      <c r="CS60" s="183" t="n">
        <f aca="false">IF(BR60&gt;0,VLOOKUP(BR60&amp;"-"&amp;BS60&amp;"-"&amp;BT60,LocCost,2,0),0)</f>
        <v>0</v>
      </c>
      <c r="CT60" s="183" t="n">
        <f aca="false">IF(BU60&gt;0,VLOOKUP(BU60&amp;"-"&amp;BV60&amp;"-"&amp;BW60,LocCost,2,0),0)</f>
        <v>0</v>
      </c>
      <c r="CU60" s="183" t="n">
        <f aca="false">IF(BX60&gt;0,VLOOKUP(BX60&amp;"-"&amp;BY60&amp;"-"&amp;BZ60,LocCost,2,0),0)</f>
        <v>0</v>
      </c>
      <c r="CV60" s="183" t="n">
        <f aca="false">IF(CA60&gt;0,VLOOKUP(CA60&amp;"-"&amp;CB60&amp;"-"&amp;CC60,LocCost,2,0),0)</f>
        <v>0</v>
      </c>
      <c r="CW60" s="183" t="n">
        <f aca="false">IF(CD60&gt;0,VLOOKUP(CD60&amp;"-"&amp;CE60&amp;"-"&amp;CF60,LocCost,2,0),0)</f>
        <v>0</v>
      </c>
      <c r="CX60" s="183" t="n">
        <f aca="false">IF(CG60&gt;0,VLOOKUP(CG60&amp;"-"&amp;CH60&amp;"-"&amp;CI60,LocCost,2,0),0)</f>
        <v>0</v>
      </c>
      <c r="CY60" s="183" t="n">
        <f aca="false">IF(CJ60&gt;0,VLOOKUP(CJ60&amp;"-"&amp;CK60&amp;"-"&amp;CL60,LocCost,2,0),0)</f>
        <v>0</v>
      </c>
      <c r="CZ60" s="183" t="n">
        <f aca="false">IF(CM60&gt;0,VLOOKUP(CM60&amp;"-"&amp;CN60&amp;"-"&amp;CO60,LocCost,2,0),0)</f>
        <v>0</v>
      </c>
      <c r="DA60" s="184" t="str">
        <f aca="false">IF(BF60&gt;0,SUM(CQ60:CZ60),"")</f>
        <v/>
      </c>
    </row>
    <row r="61" customFormat="false" ht="14.65" hidden="false" customHeight="false" outlineLevel="0" collapsed="false">
      <c r="N61" s="177"/>
      <c r="AN61" s="183" t="n">
        <f aca="false">IF(I61&gt;0,VLOOKUP(I61&amp;"-"&amp;J61&amp;"-"&amp;K61,LocCost,2,0),0)</f>
        <v>0</v>
      </c>
      <c r="AO61" s="183" t="n">
        <f aca="false">IF(L61&gt;0,VLOOKUP(L61&amp;"-"&amp;M61&amp;"-"&amp;N61,LocCost,2,0),0)</f>
        <v>0</v>
      </c>
      <c r="AP61" s="183" t="n">
        <f aca="false">IF(O61&gt;0,VLOOKUP(O61&amp;"-"&amp;P61&amp;"-"&amp;Q61,LocCost,2,0),0)</f>
        <v>0</v>
      </c>
      <c r="AQ61" s="183" t="n">
        <f aca="false">IF(R61&gt;0,VLOOKUP(R61&amp;"-"&amp;S61&amp;"-"&amp;T61,LocCost,2,0),0)</f>
        <v>0</v>
      </c>
      <c r="AR61" s="183" t="n">
        <f aca="false">IF(U61&gt;0,VLOOKUP(U61&amp;"-"&amp;V61&amp;"-"&amp;W61,LocCost,2,0),0)</f>
        <v>0</v>
      </c>
      <c r="AS61" s="183" t="n">
        <f aca="false">IF(X61&gt;0,VLOOKUP(X61&amp;"-"&amp;Y61&amp;"-"&amp;Z61,LocCost,2,0),0)</f>
        <v>0</v>
      </c>
      <c r="AT61" s="183" t="n">
        <f aca="false">IF(AA61&gt;0,VLOOKUP(AA61&amp;"-"&amp;AB61&amp;"-"&amp;AC61,LocCost,2,0),0)</f>
        <v>0</v>
      </c>
      <c r="AU61" s="183" t="n">
        <f aca="false">IF(AD61&gt;0,VLOOKUP(AD61&amp;"-"&amp;AE61&amp;"-"&amp;AF61,LocCost,2,0),0)</f>
        <v>0</v>
      </c>
      <c r="AV61" s="183" t="n">
        <f aca="false">IF(AG61&gt;0,VLOOKUP(AG61&amp;"-"&amp;AH61&amp;"-"&amp;AI61,LocCost,2,0),0)</f>
        <v>0</v>
      </c>
      <c r="AW61" s="183" t="n">
        <f aca="false">IF(AJ61&gt;0,VLOOKUP(AJ61&amp;"-"&amp;AK61&amp;"-"&amp;AL61,LocCost,2,0),0)</f>
        <v>0</v>
      </c>
      <c r="AX61" s="184" t="str">
        <f aca="false">IF(C61&gt;0,SUM(AN61:AW61),"")</f>
        <v/>
      </c>
      <c r="CQ61" s="183" t="n">
        <f aca="false">IF(BL61&gt;0,VLOOKUP(BL61&amp;"-"&amp;BM61&amp;"-"&amp;BN61,LocCost,2,0),0)</f>
        <v>0</v>
      </c>
      <c r="CR61" s="183" t="n">
        <f aca="false">IF(BO61&gt;0,VLOOKUP(BO61&amp;"-"&amp;BP61&amp;"-"&amp;BQ61,LocCost,2,0),0)</f>
        <v>0</v>
      </c>
      <c r="CS61" s="183" t="n">
        <f aca="false">IF(BR61&gt;0,VLOOKUP(BR61&amp;"-"&amp;BS61&amp;"-"&amp;BT61,LocCost,2,0),0)</f>
        <v>0</v>
      </c>
      <c r="CT61" s="183" t="n">
        <f aca="false">IF(BU61&gt;0,VLOOKUP(BU61&amp;"-"&amp;BV61&amp;"-"&amp;BW61,LocCost,2,0),0)</f>
        <v>0</v>
      </c>
      <c r="CU61" s="183" t="n">
        <f aca="false">IF(BX61&gt;0,VLOOKUP(BX61&amp;"-"&amp;BY61&amp;"-"&amp;BZ61,LocCost,2,0),0)</f>
        <v>0</v>
      </c>
      <c r="CV61" s="183" t="n">
        <f aca="false">IF(CA61&gt;0,VLOOKUP(CA61&amp;"-"&amp;CB61&amp;"-"&amp;CC61,LocCost,2,0),0)</f>
        <v>0</v>
      </c>
      <c r="CW61" s="183" t="n">
        <f aca="false">IF(CD61&gt;0,VLOOKUP(CD61&amp;"-"&amp;CE61&amp;"-"&amp;CF61,LocCost,2,0),0)</f>
        <v>0</v>
      </c>
      <c r="CX61" s="183" t="n">
        <f aca="false">IF(CG61&gt;0,VLOOKUP(CG61&amp;"-"&amp;CH61&amp;"-"&amp;CI61,LocCost,2,0),0)</f>
        <v>0</v>
      </c>
      <c r="CY61" s="183" t="n">
        <f aca="false">IF(CJ61&gt;0,VLOOKUP(CJ61&amp;"-"&amp;CK61&amp;"-"&amp;CL61,LocCost,2,0),0)</f>
        <v>0</v>
      </c>
      <c r="CZ61" s="183" t="n">
        <f aca="false">IF(CM61&gt;0,VLOOKUP(CM61&amp;"-"&amp;CN61&amp;"-"&amp;CO61,LocCost,2,0),0)</f>
        <v>0</v>
      </c>
      <c r="DA61" s="184" t="str">
        <f aca="false">IF(BF61&gt;0,SUM(CQ61:CZ61),"")</f>
        <v/>
      </c>
    </row>
    <row r="62" customFormat="false" ht="14.65" hidden="false" customHeight="false" outlineLevel="0" collapsed="false">
      <c r="N62" s="177"/>
      <c r="AN62" s="183" t="n">
        <f aca="false">IF(I62&gt;0,VLOOKUP(I62&amp;"-"&amp;J62&amp;"-"&amp;K62,LocCost,2,0),0)</f>
        <v>0</v>
      </c>
      <c r="AO62" s="183" t="n">
        <f aca="false">IF(L62&gt;0,VLOOKUP(L62&amp;"-"&amp;M62&amp;"-"&amp;N62,LocCost,2,0),0)</f>
        <v>0</v>
      </c>
      <c r="AP62" s="183" t="n">
        <f aca="false">IF(O62&gt;0,VLOOKUP(O62&amp;"-"&amp;P62&amp;"-"&amp;Q62,LocCost,2,0),0)</f>
        <v>0</v>
      </c>
      <c r="AQ62" s="183" t="n">
        <f aca="false">IF(R62&gt;0,VLOOKUP(R62&amp;"-"&amp;S62&amp;"-"&amp;T62,LocCost,2,0),0)</f>
        <v>0</v>
      </c>
      <c r="AR62" s="183" t="n">
        <f aca="false">IF(U62&gt;0,VLOOKUP(U62&amp;"-"&amp;V62&amp;"-"&amp;W62,LocCost,2,0),0)</f>
        <v>0</v>
      </c>
      <c r="AS62" s="183" t="n">
        <f aca="false">IF(X62&gt;0,VLOOKUP(X62&amp;"-"&amp;Y62&amp;"-"&amp;Z62,LocCost,2,0),0)</f>
        <v>0</v>
      </c>
      <c r="AT62" s="183" t="n">
        <f aca="false">IF(AA62&gt;0,VLOOKUP(AA62&amp;"-"&amp;AB62&amp;"-"&amp;AC62,LocCost,2,0),0)</f>
        <v>0</v>
      </c>
      <c r="AU62" s="183" t="n">
        <f aca="false">IF(AD62&gt;0,VLOOKUP(AD62&amp;"-"&amp;AE62&amp;"-"&amp;AF62,LocCost,2,0),0)</f>
        <v>0</v>
      </c>
      <c r="AV62" s="183" t="n">
        <f aca="false">IF(AG62&gt;0,VLOOKUP(AG62&amp;"-"&amp;AH62&amp;"-"&amp;AI62,LocCost,2,0),0)</f>
        <v>0</v>
      </c>
      <c r="AW62" s="183" t="n">
        <f aca="false">IF(AJ62&gt;0,VLOOKUP(AJ62&amp;"-"&amp;AK62&amp;"-"&amp;AL62,LocCost,2,0),0)</f>
        <v>0</v>
      </c>
      <c r="AX62" s="184" t="str">
        <f aca="false">IF(C62&gt;0,SUM(AN62:AW62),"")</f>
        <v/>
      </c>
      <c r="CQ62" s="183" t="n">
        <f aca="false">IF(BL62&gt;0,VLOOKUP(BL62&amp;"-"&amp;BM62&amp;"-"&amp;BN62,LocCost,2,0),0)</f>
        <v>0</v>
      </c>
      <c r="CR62" s="183" t="n">
        <f aca="false">IF(BO62&gt;0,VLOOKUP(BO62&amp;"-"&amp;BP62&amp;"-"&amp;BQ62,LocCost,2,0),0)</f>
        <v>0</v>
      </c>
      <c r="CS62" s="183" t="n">
        <f aca="false">IF(BR62&gt;0,VLOOKUP(BR62&amp;"-"&amp;BS62&amp;"-"&amp;BT62,LocCost,2,0),0)</f>
        <v>0</v>
      </c>
      <c r="CT62" s="183" t="n">
        <f aca="false">IF(BU62&gt;0,VLOOKUP(BU62&amp;"-"&amp;BV62&amp;"-"&amp;BW62,LocCost,2,0),0)</f>
        <v>0</v>
      </c>
      <c r="CU62" s="183" t="n">
        <f aca="false">IF(BX62&gt;0,VLOOKUP(BX62&amp;"-"&amp;BY62&amp;"-"&amp;BZ62,LocCost,2,0),0)</f>
        <v>0</v>
      </c>
      <c r="CV62" s="183" t="n">
        <f aca="false">IF(CA62&gt;0,VLOOKUP(CA62&amp;"-"&amp;CB62&amp;"-"&amp;CC62,LocCost,2,0),0)</f>
        <v>0</v>
      </c>
      <c r="CW62" s="183" t="n">
        <f aca="false">IF(CD62&gt;0,VLOOKUP(CD62&amp;"-"&amp;CE62&amp;"-"&amp;CF62,LocCost,2,0),0)</f>
        <v>0</v>
      </c>
      <c r="CX62" s="183" t="n">
        <f aca="false">IF(CG62&gt;0,VLOOKUP(CG62&amp;"-"&amp;CH62&amp;"-"&amp;CI62,LocCost,2,0),0)</f>
        <v>0</v>
      </c>
      <c r="CY62" s="183" t="n">
        <f aca="false">IF(CJ62&gt;0,VLOOKUP(CJ62&amp;"-"&amp;CK62&amp;"-"&amp;CL62,LocCost,2,0),0)</f>
        <v>0</v>
      </c>
      <c r="CZ62" s="183" t="n">
        <f aca="false">IF(CM62&gt;0,VLOOKUP(CM62&amp;"-"&amp;CN62&amp;"-"&amp;CO62,LocCost,2,0),0)</f>
        <v>0</v>
      </c>
      <c r="DA62" s="184" t="str">
        <f aca="false">IF(BF62&gt;0,SUM(CQ62:CZ62),"")</f>
        <v/>
      </c>
    </row>
    <row r="63" customFormat="false" ht="14.65" hidden="false" customHeight="false" outlineLevel="0" collapsed="false">
      <c r="N63" s="177"/>
      <c r="AN63" s="183" t="n">
        <f aca="false">IF(I63&gt;0,VLOOKUP(I63&amp;"-"&amp;J63&amp;"-"&amp;K63,LocCost,2,0),0)</f>
        <v>0</v>
      </c>
      <c r="AO63" s="183" t="n">
        <f aca="false">IF(L63&gt;0,VLOOKUP(L63&amp;"-"&amp;M63&amp;"-"&amp;N63,LocCost,2,0),0)</f>
        <v>0</v>
      </c>
      <c r="AP63" s="183" t="n">
        <f aca="false">IF(O63&gt;0,VLOOKUP(O63&amp;"-"&amp;P63&amp;"-"&amp;Q63,LocCost,2,0),0)</f>
        <v>0</v>
      </c>
      <c r="AQ63" s="183" t="n">
        <f aca="false">IF(R63&gt;0,VLOOKUP(R63&amp;"-"&amp;S63&amp;"-"&amp;T63,LocCost,2,0),0)</f>
        <v>0</v>
      </c>
      <c r="AR63" s="183" t="n">
        <f aca="false">IF(U63&gt;0,VLOOKUP(U63&amp;"-"&amp;V63&amp;"-"&amp;W63,LocCost,2,0),0)</f>
        <v>0</v>
      </c>
      <c r="AS63" s="183" t="n">
        <f aca="false">IF(X63&gt;0,VLOOKUP(X63&amp;"-"&amp;Y63&amp;"-"&amp;Z63,LocCost,2,0),0)</f>
        <v>0</v>
      </c>
      <c r="AT63" s="183" t="n">
        <f aca="false">IF(AA63&gt;0,VLOOKUP(AA63&amp;"-"&amp;AB63&amp;"-"&amp;AC63,LocCost,2,0),0)</f>
        <v>0</v>
      </c>
      <c r="AU63" s="183" t="n">
        <f aca="false">IF(AD63&gt;0,VLOOKUP(AD63&amp;"-"&amp;AE63&amp;"-"&amp;AF63,LocCost,2,0),0)</f>
        <v>0</v>
      </c>
      <c r="AV63" s="183" t="n">
        <f aca="false">IF(AG63&gt;0,VLOOKUP(AG63&amp;"-"&amp;AH63&amp;"-"&amp;AI63,LocCost,2,0),0)</f>
        <v>0</v>
      </c>
      <c r="AW63" s="183" t="n">
        <f aca="false">IF(AJ63&gt;0,VLOOKUP(AJ63&amp;"-"&amp;AK63&amp;"-"&amp;AL63,LocCost,2,0),0)</f>
        <v>0</v>
      </c>
      <c r="AX63" s="184" t="str">
        <f aca="false">IF(C63&gt;0,SUM(AN63:AW63),"")</f>
        <v/>
      </c>
      <c r="CQ63" s="183" t="n">
        <f aca="false">IF(BL63&gt;0,VLOOKUP(BL63&amp;"-"&amp;BM63&amp;"-"&amp;BN63,LocCost,2,0),0)</f>
        <v>0</v>
      </c>
      <c r="CR63" s="183" t="n">
        <f aca="false">IF(BO63&gt;0,VLOOKUP(BO63&amp;"-"&amp;BP63&amp;"-"&amp;BQ63,LocCost,2,0),0)</f>
        <v>0</v>
      </c>
      <c r="CS63" s="183" t="n">
        <f aca="false">IF(BR63&gt;0,VLOOKUP(BR63&amp;"-"&amp;BS63&amp;"-"&amp;BT63,LocCost,2,0),0)</f>
        <v>0</v>
      </c>
      <c r="CT63" s="183" t="n">
        <f aca="false">IF(BU63&gt;0,VLOOKUP(BU63&amp;"-"&amp;BV63&amp;"-"&amp;BW63,LocCost,2,0),0)</f>
        <v>0</v>
      </c>
      <c r="CU63" s="183" t="n">
        <f aca="false">IF(BX63&gt;0,VLOOKUP(BX63&amp;"-"&amp;BY63&amp;"-"&amp;BZ63,LocCost,2,0),0)</f>
        <v>0</v>
      </c>
      <c r="CV63" s="183" t="n">
        <f aca="false">IF(CA63&gt;0,VLOOKUP(CA63&amp;"-"&amp;CB63&amp;"-"&amp;CC63,LocCost,2,0),0)</f>
        <v>0</v>
      </c>
      <c r="CW63" s="183" t="n">
        <f aca="false">IF(CD63&gt;0,VLOOKUP(CD63&amp;"-"&amp;CE63&amp;"-"&amp;CF63,LocCost,2,0),0)</f>
        <v>0</v>
      </c>
      <c r="CX63" s="183" t="n">
        <f aca="false">IF(CG63&gt;0,VLOOKUP(CG63&amp;"-"&amp;CH63&amp;"-"&amp;CI63,LocCost,2,0),0)</f>
        <v>0</v>
      </c>
      <c r="CY63" s="183" t="n">
        <f aca="false">IF(CJ63&gt;0,VLOOKUP(CJ63&amp;"-"&amp;CK63&amp;"-"&amp;CL63,LocCost,2,0),0)</f>
        <v>0</v>
      </c>
      <c r="CZ63" s="183" t="n">
        <f aca="false">IF(CM63&gt;0,VLOOKUP(CM63&amp;"-"&amp;CN63&amp;"-"&amp;CO63,LocCost,2,0),0)</f>
        <v>0</v>
      </c>
      <c r="DA63" s="184" t="str">
        <f aca="false">IF(BF63&gt;0,SUM(CQ63:CZ63),"")</f>
        <v/>
      </c>
    </row>
    <row r="64" customFormat="false" ht="14.65" hidden="false" customHeight="false" outlineLevel="0" collapsed="false">
      <c r="N64" s="177"/>
      <c r="AN64" s="183" t="n">
        <f aca="false">IF(I64&gt;0,VLOOKUP(I64&amp;"-"&amp;J64&amp;"-"&amp;K64,LocCost,2,0),0)</f>
        <v>0</v>
      </c>
      <c r="AO64" s="183" t="n">
        <f aca="false">IF(L64&gt;0,VLOOKUP(L64&amp;"-"&amp;M64&amp;"-"&amp;N64,LocCost,2,0),0)</f>
        <v>0</v>
      </c>
      <c r="AP64" s="183" t="n">
        <f aca="false">IF(O64&gt;0,VLOOKUP(O64&amp;"-"&amp;P64&amp;"-"&amp;Q64,LocCost,2,0),0)</f>
        <v>0</v>
      </c>
      <c r="AQ64" s="183" t="n">
        <f aca="false">IF(R64&gt;0,VLOOKUP(R64&amp;"-"&amp;S64&amp;"-"&amp;T64,LocCost,2,0),0)</f>
        <v>0</v>
      </c>
      <c r="AR64" s="183" t="n">
        <f aca="false">IF(U64&gt;0,VLOOKUP(U64&amp;"-"&amp;V64&amp;"-"&amp;W64,LocCost,2,0),0)</f>
        <v>0</v>
      </c>
      <c r="AS64" s="183" t="n">
        <f aca="false">IF(X64&gt;0,VLOOKUP(X64&amp;"-"&amp;Y64&amp;"-"&amp;Z64,LocCost,2,0),0)</f>
        <v>0</v>
      </c>
      <c r="AT64" s="183" t="n">
        <f aca="false">IF(AA64&gt;0,VLOOKUP(AA64&amp;"-"&amp;AB64&amp;"-"&amp;AC64,LocCost,2,0),0)</f>
        <v>0</v>
      </c>
      <c r="AU64" s="183" t="n">
        <f aca="false">IF(AD64&gt;0,VLOOKUP(AD64&amp;"-"&amp;AE64&amp;"-"&amp;AF64,LocCost,2,0),0)</f>
        <v>0</v>
      </c>
      <c r="AV64" s="183" t="n">
        <f aca="false">IF(AG64&gt;0,VLOOKUP(AG64&amp;"-"&amp;AH64&amp;"-"&amp;AI64,LocCost,2,0),0)</f>
        <v>0</v>
      </c>
      <c r="AW64" s="183" t="n">
        <f aca="false">IF(AJ64&gt;0,VLOOKUP(AJ64&amp;"-"&amp;AK64&amp;"-"&amp;AL64,LocCost,2,0),0)</f>
        <v>0</v>
      </c>
      <c r="AX64" s="184" t="str">
        <f aca="false">IF(C64&gt;0,SUM(AN64:AW64),"")</f>
        <v/>
      </c>
      <c r="CQ64" s="183" t="n">
        <f aca="false">IF(BL64&gt;0,VLOOKUP(BL64&amp;"-"&amp;BM64&amp;"-"&amp;BN64,LocCost,2,0),0)</f>
        <v>0</v>
      </c>
      <c r="CR64" s="183" t="n">
        <f aca="false">IF(BO64&gt;0,VLOOKUP(BO64&amp;"-"&amp;BP64&amp;"-"&amp;BQ64,LocCost,2,0),0)</f>
        <v>0</v>
      </c>
      <c r="CS64" s="183" t="n">
        <f aca="false">IF(BR64&gt;0,VLOOKUP(BR64&amp;"-"&amp;BS64&amp;"-"&amp;BT64,LocCost,2,0),0)</f>
        <v>0</v>
      </c>
      <c r="CT64" s="183" t="n">
        <f aca="false">IF(BU64&gt;0,VLOOKUP(BU64&amp;"-"&amp;BV64&amp;"-"&amp;BW64,LocCost,2,0),0)</f>
        <v>0</v>
      </c>
      <c r="CU64" s="183" t="n">
        <f aca="false">IF(BX64&gt;0,VLOOKUP(BX64&amp;"-"&amp;BY64&amp;"-"&amp;BZ64,LocCost,2,0),0)</f>
        <v>0</v>
      </c>
      <c r="CV64" s="183" t="n">
        <f aca="false">IF(CA64&gt;0,VLOOKUP(CA64&amp;"-"&amp;CB64&amp;"-"&amp;CC64,LocCost,2,0),0)</f>
        <v>0</v>
      </c>
      <c r="CW64" s="183" t="n">
        <f aca="false">IF(CD64&gt;0,VLOOKUP(CD64&amp;"-"&amp;CE64&amp;"-"&amp;CF64,LocCost,2,0),0)</f>
        <v>0</v>
      </c>
      <c r="CX64" s="183" t="n">
        <f aca="false">IF(CG64&gt;0,VLOOKUP(CG64&amp;"-"&amp;CH64&amp;"-"&amp;CI64,LocCost,2,0),0)</f>
        <v>0</v>
      </c>
      <c r="CY64" s="183" t="n">
        <f aca="false">IF(CJ64&gt;0,VLOOKUP(CJ64&amp;"-"&amp;CK64&amp;"-"&amp;CL64,LocCost,2,0),0)</f>
        <v>0</v>
      </c>
      <c r="CZ64" s="183" t="n">
        <f aca="false">IF(CM64&gt;0,VLOOKUP(CM64&amp;"-"&amp;CN64&amp;"-"&amp;CO64,LocCost,2,0),0)</f>
        <v>0</v>
      </c>
      <c r="DA64" s="184" t="str">
        <f aca="false">IF(BF64&gt;0,SUM(CQ64:CZ64),"")</f>
        <v/>
      </c>
    </row>
    <row r="65" customFormat="false" ht="14.65" hidden="false" customHeight="false" outlineLevel="0" collapsed="false">
      <c r="N65" s="177"/>
      <c r="AN65" s="183" t="n">
        <f aca="false">IF(I65&gt;0,VLOOKUP(I65&amp;"-"&amp;J65&amp;"-"&amp;K65,LocCost,2,0),0)</f>
        <v>0</v>
      </c>
      <c r="AO65" s="183" t="n">
        <f aca="false">IF(L65&gt;0,VLOOKUP(L65&amp;"-"&amp;M65&amp;"-"&amp;N65,LocCost,2,0),0)</f>
        <v>0</v>
      </c>
      <c r="AP65" s="183" t="n">
        <f aca="false">IF(O65&gt;0,VLOOKUP(O65&amp;"-"&amp;P65&amp;"-"&amp;Q65,LocCost,2,0),0)</f>
        <v>0</v>
      </c>
      <c r="AQ65" s="183" t="n">
        <f aca="false">IF(R65&gt;0,VLOOKUP(R65&amp;"-"&amp;S65&amp;"-"&amp;T65,LocCost,2,0),0)</f>
        <v>0</v>
      </c>
      <c r="AR65" s="183" t="n">
        <f aca="false">IF(U65&gt;0,VLOOKUP(U65&amp;"-"&amp;V65&amp;"-"&amp;W65,LocCost,2,0),0)</f>
        <v>0</v>
      </c>
      <c r="AS65" s="183" t="n">
        <f aca="false">IF(X65&gt;0,VLOOKUP(X65&amp;"-"&amp;Y65&amp;"-"&amp;Z65,LocCost,2,0),0)</f>
        <v>0</v>
      </c>
      <c r="AT65" s="183" t="n">
        <f aca="false">IF(AA65&gt;0,VLOOKUP(AA65&amp;"-"&amp;AB65&amp;"-"&amp;AC65,LocCost,2,0),0)</f>
        <v>0</v>
      </c>
      <c r="AU65" s="183" t="n">
        <f aca="false">IF(AD65&gt;0,VLOOKUP(AD65&amp;"-"&amp;AE65&amp;"-"&amp;AF65,LocCost,2,0),0)</f>
        <v>0</v>
      </c>
      <c r="AV65" s="183" t="n">
        <f aca="false">IF(AG65&gt;0,VLOOKUP(AG65&amp;"-"&amp;AH65&amp;"-"&amp;AI65,LocCost,2,0),0)</f>
        <v>0</v>
      </c>
      <c r="AW65" s="183" t="n">
        <f aca="false">IF(AJ65&gt;0,VLOOKUP(AJ65&amp;"-"&amp;AK65&amp;"-"&amp;AL65,LocCost,2,0),0)</f>
        <v>0</v>
      </c>
      <c r="AX65" s="184" t="str">
        <f aca="false">IF(C65&gt;0,SUM(AN65:AW65),"")</f>
        <v/>
      </c>
      <c r="CQ65" s="183" t="n">
        <f aca="false">IF(BL65&gt;0,VLOOKUP(BL65&amp;"-"&amp;BM65&amp;"-"&amp;BN65,LocCost,2,0),0)</f>
        <v>0</v>
      </c>
      <c r="CR65" s="183" t="n">
        <f aca="false">IF(BO65&gt;0,VLOOKUP(BO65&amp;"-"&amp;BP65&amp;"-"&amp;BQ65,LocCost,2,0),0)</f>
        <v>0</v>
      </c>
      <c r="CS65" s="183" t="n">
        <f aca="false">IF(BR65&gt;0,VLOOKUP(BR65&amp;"-"&amp;BS65&amp;"-"&amp;BT65,LocCost,2,0),0)</f>
        <v>0</v>
      </c>
      <c r="CT65" s="183" t="n">
        <f aca="false">IF(BU65&gt;0,VLOOKUP(BU65&amp;"-"&amp;BV65&amp;"-"&amp;BW65,LocCost,2,0),0)</f>
        <v>0</v>
      </c>
      <c r="CU65" s="183" t="n">
        <f aca="false">IF(BX65&gt;0,VLOOKUP(BX65&amp;"-"&amp;BY65&amp;"-"&amp;BZ65,LocCost,2,0),0)</f>
        <v>0</v>
      </c>
      <c r="CV65" s="183" t="n">
        <f aca="false">IF(CA65&gt;0,VLOOKUP(CA65&amp;"-"&amp;CB65&amp;"-"&amp;CC65,LocCost,2,0),0)</f>
        <v>0</v>
      </c>
      <c r="CW65" s="183" t="n">
        <f aca="false">IF(CD65&gt;0,VLOOKUP(CD65&amp;"-"&amp;CE65&amp;"-"&amp;CF65,LocCost,2,0),0)</f>
        <v>0</v>
      </c>
      <c r="CX65" s="183" t="n">
        <f aca="false">IF(CG65&gt;0,VLOOKUP(CG65&amp;"-"&amp;CH65&amp;"-"&amp;CI65,LocCost,2,0),0)</f>
        <v>0</v>
      </c>
      <c r="CY65" s="183" t="n">
        <f aca="false">IF(CJ65&gt;0,VLOOKUP(CJ65&amp;"-"&amp;CK65&amp;"-"&amp;CL65,LocCost,2,0),0)</f>
        <v>0</v>
      </c>
      <c r="CZ65" s="183" t="n">
        <f aca="false">IF(CM65&gt;0,VLOOKUP(CM65&amp;"-"&amp;CN65&amp;"-"&amp;CO65,LocCost,2,0),0)</f>
        <v>0</v>
      </c>
      <c r="DA65" s="184" t="str">
        <f aca="false">IF(BF65&gt;0,SUM(CQ65:CZ65),"")</f>
        <v/>
      </c>
    </row>
    <row r="66" customFormat="false" ht="14.65" hidden="false" customHeight="false" outlineLevel="0" collapsed="false">
      <c r="N66" s="177"/>
      <c r="AN66" s="183" t="n">
        <f aca="false">IF(I66&gt;0,VLOOKUP(I66&amp;"-"&amp;J66&amp;"-"&amp;K66,LocCost,2,0),0)</f>
        <v>0</v>
      </c>
      <c r="AO66" s="183" t="n">
        <f aca="false">IF(L66&gt;0,VLOOKUP(L66&amp;"-"&amp;M66&amp;"-"&amp;N66,LocCost,2,0),0)</f>
        <v>0</v>
      </c>
      <c r="AP66" s="183" t="n">
        <f aca="false">IF(O66&gt;0,VLOOKUP(O66&amp;"-"&amp;P66&amp;"-"&amp;Q66,LocCost,2,0),0)</f>
        <v>0</v>
      </c>
      <c r="AQ66" s="183" t="n">
        <f aca="false">IF(R66&gt;0,VLOOKUP(R66&amp;"-"&amp;S66&amp;"-"&amp;T66,LocCost,2,0),0)</f>
        <v>0</v>
      </c>
      <c r="AR66" s="183" t="n">
        <f aca="false">IF(U66&gt;0,VLOOKUP(U66&amp;"-"&amp;V66&amp;"-"&amp;W66,LocCost,2,0),0)</f>
        <v>0</v>
      </c>
      <c r="AS66" s="183" t="n">
        <f aca="false">IF(X66&gt;0,VLOOKUP(X66&amp;"-"&amp;Y66&amp;"-"&amp;Z66,LocCost,2,0),0)</f>
        <v>0</v>
      </c>
      <c r="AT66" s="183" t="n">
        <f aca="false">IF(AA66&gt;0,VLOOKUP(AA66&amp;"-"&amp;AB66&amp;"-"&amp;AC66,LocCost,2,0),0)</f>
        <v>0</v>
      </c>
      <c r="AU66" s="183" t="n">
        <f aca="false">IF(AD66&gt;0,VLOOKUP(AD66&amp;"-"&amp;AE66&amp;"-"&amp;AF66,LocCost,2,0),0)</f>
        <v>0</v>
      </c>
      <c r="AV66" s="183" t="n">
        <f aca="false">IF(AG66&gt;0,VLOOKUP(AG66&amp;"-"&amp;AH66&amp;"-"&amp;AI66,LocCost,2,0),0)</f>
        <v>0</v>
      </c>
      <c r="AW66" s="183" t="n">
        <f aca="false">IF(AJ66&gt;0,VLOOKUP(AJ66&amp;"-"&amp;AK66&amp;"-"&amp;AL66,LocCost,2,0),0)</f>
        <v>0</v>
      </c>
      <c r="AX66" s="184" t="str">
        <f aca="false">IF(C66&gt;0,SUM(AN66:AW66),"")</f>
        <v/>
      </c>
      <c r="CQ66" s="183" t="n">
        <f aca="false">IF(BL66&gt;0,VLOOKUP(BL66&amp;"-"&amp;BM66&amp;"-"&amp;BN66,LocCost,2,0),0)</f>
        <v>0</v>
      </c>
      <c r="CR66" s="183" t="n">
        <f aca="false">IF(BO66&gt;0,VLOOKUP(BO66&amp;"-"&amp;BP66&amp;"-"&amp;BQ66,LocCost,2,0),0)</f>
        <v>0</v>
      </c>
      <c r="CS66" s="183" t="n">
        <f aca="false">IF(BR66&gt;0,VLOOKUP(BR66&amp;"-"&amp;BS66&amp;"-"&amp;BT66,LocCost,2,0),0)</f>
        <v>0</v>
      </c>
      <c r="CT66" s="183" t="n">
        <f aca="false">IF(BU66&gt;0,VLOOKUP(BU66&amp;"-"&amp;BV66&amp;"-"&amp;BW66,LocCost,2,0),0)</f>
        <v>0</v>
      </c>
      <c r="CU66" s="183" t="n">
        <f aca="false">IF(BX66&gt;0,VLOOKUP(BX66&amp;"-"&amp;BY66&amp;"-"&amp;BZ66,LocCost,2,0),0)</f>
        <v>0</v>
      </c>
      <c r="CV66" s="183" t="n">
        <f aca="false">IF(CA66&gt;0,VLOOKUP(CA66&amp;"-"&amp;CB66&amp;"-"&amp;CC66,LocCost,2,0),0)</f>
        <v>0</v>
      </c>
      <c r="CW66" s="183" t="n">
        <f aca="false">IF(CD66&gt;0,VLOOKUP(CD66&amp;"-"&amp;CE66&amp;"-"&amp;CF66,LocCost,2,0),0)</f>
        <v>0</v>
      </c>
      <c r="CX66" s="183" t="n">
        <f aca="false">IF(CG66&gt;0,VLOOKUP(CG66&amp;"-"&amp;CH66&amp;"-"&amp;CI66,LocCost,2,0),0)</f>
        <v>0</v>
      </c>
      <c r="CY66" s="183" t="n">
        <f aca="false">IF(CJ66&gt;0,VLOOKUP(CJ66&amp;"-"&amp;CK66&amp;"-"&amp;CL66,LocCost,2,0),0)</f>
        <v>0</v>
      </c>
      <c r="CZ66" s="183" t="n">
        <f aca="false">IF(CM66&gt;0,VLOOKUP(CM66&amp;"-"&amp;CN66&amp;"-"&amp;CO66,LocCost,2,0),0)</f>
        <v>0</v>
      </c>
      <c r="DA66" s="184" t="str">
        <f aca="false">IF(BF66&gt;0,SUM(CQ66:CZ66),"")</f>
        <v/>
      </c>
    </row>
    <row r="67" customFormat="false" ht="14.65" hidden="false" customHeight="false" outlineLevel="0" collapsed="false">
      <c r="N67" s="177"/>
      <c r="AN67" s="183" t="n">
        <f aca="false">IF(I67&gt;0,VLOOKUP(I67&amp;"-"&amp;J67&amp;"-"&amp;K67,LocCost,2,0),0)</f>
        <v>0</v>
      </c>
      <c r="AO67" s="183" t="n">
        <f aca="false">IF(L67&gt;0,VLOOKUP(L67&amp;"-"&amp;M67&amp;"-"&amp;N67,LocCost,2,0),0)</f>
        <v>0</v>
      </c>
      <c r="AP67" s="183" t="n">
        <f aca="false">IF(O67&gt;0,VLOOKUP(O67&amp;"-"&amp;P67&amp;"-"&amp;Q67,LocCost,2,0),0)</f>
        <v>0</v>
      </c>
      <c r="AQ67" s="183" t="n">
        <f aca="false">IF(R67&gt;0,VLOOKUP(R67&amp;"-"&amp;S67&amp;"-"&amp;T67,LocCost,2,0),0)</f>
        <v>0</v>
      </c>
      <c r="AR67" s="183" t="n">
        <f aca="false">IF(U67&gt;0,VLOOKUP(U67&amp;"-"&amp;V67&amp;"-"&amp;W67,LocCost,2,0),0)</f>
        <v>0</v>
      </c>
      <c r="AS67" s="183" t="n">
        <f aca="false">IF(X67&gt;0,VLOOKUP(X67&amp;"-"&amp;Y67&amp;"-"&amp;Z67,LocCost,2,0),0)</f>
        <v>0</v>
      </c>
      <c r="AT67" s="183" t="n">
        <f aca="false">IF(AA67&gt;0,VLOOKUP(AA67&amp;"-"&amp;AB67&amp;"-"&amp;AC67,LocCost,2,0),0)</f>
        <v>0</v>
      </c>
      <c r="AU67" s="183" t="n">
        <f aca="false">IF(AD67&gt;0,VLOOKUP(AD67&amp;"-"&amp;AE67&amp;"-"&amp;AF67,LocCost,2,0),0)</f>
        <v>0</v>
      </c>
      <c r="AV67" s="183" t="n">
        <f aca="false">IF(AG67&gt;0,VLOOKUP(AG67&amp;"-"&amp;AH67&amp;"-"&amp;AI67,LocCost,2,0),0)</f>
        <v>0</v>
      </c>
      <c r="AW67" s="183" t="n">
        <f aca="false">IF(AJ67&gt;0,VLOOKUP(AJ67&amp;"-"&amp;AK67&amp;"-"&amp;AL67,LocCost,2,0),0)</f>
        <v>0</v>
      </c>
      <c r="AX67" s="184" t="str">
        <f aca="false">IF(C67&gt;0,SUM(AN67:AW67),"")</f>
        <v/>
      </c>
      <c r="CQ67" s="183" t="n">
        <f aca="false">IF(BL67&gt;0,VLOOKUP(BL67&amp;"-"&amp;BM67&amp;"-"&amp;BN67,LocCost,2,0),0)</f>
        <v>0</v>
      </c>
      <c r="CR67" s="183" t="n">
        <f aca="false">IF(BO67&gt;0,VLOOKUP(BO67&amp;"-"&amp;BP67&amp;"-"&amp;BQ67,LocCost,2,0),0)</f>
        <v>0</v>
      </c>
      <c r="CS67" s="183" t="n">
        <f aca="false">IF(BR67&gt;0,VLOOKUP(BR67&amp;"-"&amp;BS67&amp;"-"&amp;BT67,LocCost,2,0),0)</f>
        <v>0</v>
      </c>
      <c r="CT67" s="183" t="n">
        <f aca="false">IF(BU67&gt;0,VLOOKUP(BU67&amp;"-"&amp;BV67&amp;"-"&amp;BW67,LocCost,2,0),0)</f>
        <v>0</v>
      </c>
      <c r="CU67" s="183" t="n">
        <f aca="false">IF(BX67&gt;0,VLOOKUP(BX67&amp;"-"&amp;BY67&amp;"-"&amp;BZ67,LocCost,2,0),0)</f>
        <v>0</v>
      </c>
      <c r="CV67" s="183" t="n">
        <f aca="false">IF(CA67&gt;0,VLOOKUP(CA67&amp;"-"&amp;CB67&amp;"-"&amp;CC67,LocCost,2,0),0)</f>
        <v>0</v>
      </c>
      <c r="CW67" s="183" t="n">
        <f aca="false">IF(CD67&gt;0,VLOOKUP(CD67&amp;"-"&amp;CE67&amp;"-"&amp;CF67,LocCost,2,0),0)</f>
        <v>0</v>
      </c>
      <c r="CX67" s="183" t="n">
        <f aca="false">IF(CG67&gt;0,VLOOKUP(CG67&amp;"-"&amp;CH67&amp;"-"&amp;CI67,LocCost,2,0),0)</f>
        <v>0</v>
      </c>
      <c r="CY67" s="183" t="n">
        <f aca="false">IF(CJ67&gt;0,VLOOKUP(CJ67&amp;"-"&amp;CK67&amp;"-"&amp;CL67,LocCost,2,0),0)</f>
        <v>0</v>
      </c>
      <c r="CZ67" s="183" t="n">
        <f aca="false">IF(CM67&gt;0,VLOOKUP(CM67&amp;"-"&amp;CN67&amp;"-"&amp;CO67,LocCost,2,0),0)</f>
        <v>0</v>
      </c>
      <c r="DA67" s="184" t="str">
        <f aca="false">IF(BF67&gt;0,SUM(CQ67:CZ67),"")</f>
        <v/>
      </c>
    </row>
    <row r="68" customFormat="false" ht="14.65" hidden="false" customHeight="false" outlineLevel="0" collapsed="false">
      <c r="N68" s="177"/>
      <c r="AN68" s="183" t="n">
        <f aca="false">IF(I68&gt;0,VLOOKUP(I68&amp;"-"&amp;J68&amp;"-"&amp;K68,LocCost,2,0),0)</f>
        <v>0</v>
      </c>
      <c r="AO68" s="183" t="n">
        <f aca="false">IF(L68&gt;0,VLOOKUP(L68&amp;"-"&amp;M68&amp;"-"&amp;N68,LocCost,2,0),0)</f>
        <v>0</v>
      </c>
      <c r="AP68" s="183" t="n">
        <f aca="false">IF(O68&gt;0,VLOOKUP(O68&amp;"-"&amp;P68&amp;"-"&amp;Q68,LocCost,2,0),0)</f>
        <v>0</v>
      </c>
      <c r="AQ68" s="183" t="n">
        <f aca="false">IF(R68&gt;0,VLOOKUP(R68&amp;"-"&amp;S68&amp;"-"&amp;T68,LocCost,2,0),0)</f>
        <v>0</v>
      </c>
      <c r="AR68" s="183" t="n">
        <f aca="false">IF(U68&gt;0,VLOOKUP(U68&amp;"-"&amp;V68&amp;"-"&amp;W68,LocCost,2,0),0)</f>
        <v>0</v>
      </c>
      <c r="AS68" s="183" t="n">
        <f aca="false">IF(X68&gt;0,VLOOKUP(X68&amp;"-"&amp;Y68&amp;"-"&amp;Z68,LocCost,2,0),0)</f>
        <v>0</v>
      </c>
      <c r="AT68" s="183" t="n">
        <f aca="false">IF(AA68&gt;0,VLOOKUP(AA68&amp;"-"&amp;AB68&amp;"-"&amp;AC68,LocCost,2,0),0)</f>
        <v>0</v>
      </c>
      <c r="AU68" s="183" t="n">
        <f aca="false">IF(AD68&gt;0,VLOOKUP(AD68&amp;"-"&amp;AE68&amp;"-"&amp;AF68,LocCost,2,0),0)</f>
        <v>0</v>
      </c>
      <c r="AV68" s="183" t="n">
        <f aca="false">IF(AG68&gt;0,VLOOKUP(AG68&amp;"-"&amp;AH68&amp;"-"&amp;AI68,LocCost,2,0),0)</f>
        <v>0</v>
      </c>
      <c r="AW68" s="183" t="n">
        <f aca="false">IF(AJ68&gt;0,VLOOKUP(AJ68&amp;"-"&amp;AK68&amp;"-"&amp;AL68,LocCost,2,0),0)</f>
        <v>0</v>
      </c>
      <c r="AX68" s="184" t="str">
        <f aca="false">IF(C68&gt;0,SUM(AN68:AW68),"")</f>
        <v/>
      </c>
      <c r="CQ68" s="183" t="n">
        <f aca="false">IF(BL68&gt;0,VLOOKUP(BL68&amp;"-"&amp;BM68&amp;"-"&amp;BN68,LocCost,2,0),0)</f>
        <v>0</v>
      </c>
      <c r="CR68" s="183" t="n">
        <f aca="false">IF(BO68&gt;0,VLOOKUP(BO68&amp;"-"&amp;BP68&amp;"-"&amp;BQ68,LocCost,2,0),0)</f>
        <v>0</v>
      </c>
      <c r="CS68" s="183" t="n">
        <f aca="false">IF(BR68&gt;0,VLOOKUP(BR68&amp;"-"&amp;BS68&amp;"-"&amp;BT68,LocCost,2,0),0)</f>
        <v>0</v>
      </c>
      <c r="CT68" s="183" t="n">
        <f aca="false">IF(BU68&gt;0,VLOOKUP(BU68&amp;"-"&amp;BV68&amp;"-"&amp;BW68,LocCost,2,0),0)</f>
        <v>0</v>
      </c>
      <c r="CU68" s="183" t="n">
        <f aca="false">IF(BX68&gt;0,VLOOKUP(BX68&amp;"-"&amp;BY68&amp;"-"&amp;BZ68,LocCost,2,0),0)</f>
        <v>0</v>
      </c>
      <c r="CV68" s="183" t="n">
        <f aca="false">IF(CA68&gt;0,VLOOKUP(CA68&amp;"-"&amp;CB68&amp;"-"&amp;CC68,LocCost,2,0),0)</f>
        <v>0</v>
      </c>
      <c r="CW68" s="183" t="n">
        <f aca="false">IF(CD68&gt;0,VLOOKUP(CD68&amp;"-"&amp;CE68&amp;"-"&amp;CF68,LocCost,2,0),0)</f>
        <v>0</v>
      </c>
      <c r="CX68" s="183" t="n">
        <f aca="false">IF(CG68&gt;0,VLOOKUP(CG68&amp;"-"&amp;CH68&amp;"-"&amp;CI68,LocCost,2,0),0)</f>
        <v>0</v>
      </c>
      <c r="CY68" s="183" t="n">
        <f aca="false">IF(CJ68&gt;0,VLOOKUP(CJ68&amp;"-"&amp;CK68&amp;"-"&amp;CL68,LocCost,2,0),0)</f>
        <v>0</v>
      </c>
      <c r="CZ68" s="183" t="n">
        <f aca="false">IF(CM68&gt;0,VLOOKUP(CM68&amp;"-"&amp;CN68&amp;"-"&amp;CO68,LocCost,2,0),0)</f>
        <v>0</v>
      </c>
      <c r="DA68" s="184" t="str">
        <f aca="false">IF(BF68&gt;0,SUM(CQ68:CZ68),"")</f>
        <v/>
      </c>
    </row>
    <row r="69" customFormat="false" ht="14.65" hidden="false" customHeight="false" outlineLevel="0" collapsed="false">
      <c r="N69" s="177"/>
      <c r="AN69" s="183" t="n">
        <f aca="false">IF(I69&gt;0,VLOOKUP(I69&amp;"-"&amp;J69&amp;"-"&amp;K69,LocCost,2,0),0)</f>
        <v>0</v>
      </c>
      <c r="AO69" s="183" t="n">
        <f aca="false">IF(L69&gt;0,VLOOKUP(L69&amp;"-"&amp;M69&amp;"-"&amp;N69,LocCost,2,0),0)</f>
        <v>0</v>
      </c>
      <c r="AP69" s="183" t="n">
        <f aca="false">IF(O69&gt;0,VLOOKUP(O69&amp;"-"&amp;P69&amp;"-"&amp;Q69,LocCost,2,0),0)</f>
        <v>0</v>
      </c>
      <c r="AQ69" s="183" t="n">
        <f aca="false">IF(R69&gt;0,VLOOKUP(R69&amp;"-"&amp;S69&amp;"-"&amp;T69,LocCost,2,0),0)</f>
        <v>0</v>
      </c>
      <c r="AR69" s="183" t="n">
        <f aca="false">IF(U69&gt;0,VLOOKUP(U69&amp;"-"&amp;V69&amp;"-"&amp;W69,LocCost,2,0),0)</f>
        <v>0</v>
      </c>
      <c r="AS69" s="183" t="n">
        <f aca="false">IF(X69&gt;0,VLOOKUP(X69&amp;"-"&amp;Y69&amp;"-"&amp;Z69,LocCost,2,0),0)</f>
        <v>0</v>
      </c>
      <c r="AT69" s="183" t="n">
        <f aca="false">IF(AA69&gt;0,VLOOKUP(AA69&amp;"-"&amp;AB69&amp;"-"&amp;AC69,LocCost,2,0),0)</f>
        <v>0</v>
      </c>
      <c r="AU69" s="183" t="n">
        <f aca="false">IF(AD69&gt;0,VLOOKUP(AD69&amp;"-"&amp;AE69&amp;"-"&amp;AF69,LocCost,2,0),0)</f>
        <v>0</v>
      </c>
      <c r="AV69" s="183" t="n">
        <f aca="false">IF(AG69&gt;0,VLOOKUP(AG69&amp;"-"&amp;AH69&amp;"-"&amp;AI69,LocCost,2,0),0)</f>
        <v>0</v>
      </c>
      <c r="AW69" s="183" t="n">
        <f aca="false">IF(AJ69&gt;0,VLOOKUP(AJ69&amp;"-"&amp;AK69&amp;"-"&amp;AL69,LocCost,2,0),0)</f>
        <v>0</v>
      </c>
      <c r="AX69" s="184" t="str">
        <f aca="false">IF(C69&gt;0,SUM(AN69:AW69),"")</f>
        <v/>
      </c>
      <c r="CQ69" s="183" t="n">
        <f aca="false">IF(BL69&gt;0,VLOOKUP(BL69&amp;"-"&amp;BM69&amp;"-"&amp;BN69,LocCost,2,0),0)</f>
        <v>0</v>
      </c>
      <c r="CR69" s="183" t="n">
        <f aca="false">IF(BO69&gt;0,VLOOKUP(BO69&amp;"-"&amp;BP69&amp;"-"&amp;BQ69,LocCost,2,0),0)</f>
        <v>0</v>
      </c>
      <c r="CS69" s="183" t="n">
        <f aca="false">IF(BR69&gt;0,VLOOKUP(BR69&amp;"-"&amp;BS69&amp;"-"&amp;BT69,LocCost,2,0),0)</f>
        <v>0</v>
      </c>
      <c r="CT69" s="183" t="n">
        <f aca="false">IF(BU69&gt;0,VLOOKUP(BU69&amp;"-"&amp;BV69&amp;"-"&amp;BW69,LocCost,2,0),0)</f>
        <v>0</v>
      </c>
      <c r="CU69" s="183" t="n">
        <f aca="false">IF(BX69&gt;0,VLOOKUP(BX69&amp;"-"&amp;BY69&amp;"-"&amp;BZ69,LocCost,2,0),0)</f>
        <v>0</v>
      </c>
      <c r="CV69" s="183" t="n">
        <f aca="false">IF(CA69&gt;0,VLOOKUP(CA69&amp;"-"&amp;CB69&amp;"-"&amp;CC69,LocCost,2,0),0)</f>
        <v>0</v>
      </c>
      <c r="CW69" s="183" t="n">
        <f aca="false">IF(CD69&gt;0,VLOOKUP(CD69&amp;"-"&amp;CE69&amp;"-"&amp;CF69,LocCost,2,0),0)</f>
        <v>0</v>
      </c>
      <c r="CX69" s="183" t="n">
        <f aca="false">IF(CG69&gt;0,VLOOKUP(CG69&amp;"-"&amp;CH69&amp;"-"&amp;CI69,LocCost,2,0),0)</f>
        <v>0</v>
      </c>
      <c r="CY69" s="183" t="n">
        <f aca="false">IF(CJ69&gt;0,VLOOKUP(CJ69&amp;"-"&amp;CK69&amp;"-"&amp;CL69,LocCost,2,0),0)</f>
        <v>0</v>
      </c>
      <c r="CZ69" s="183" t="n">
        <f aca="false">IF(CM69&gt;0,VLOOKUP(CM69&amp;"-"&amp;CN69&amp;"-"&amp;CO69,LocCost,2,0),0)</f>
        <v>0</v>
      </c>
      <c r="DA69" s="184" t="str">
        <f aca="false">IF(BF69&gt;0,SUM(CQ69:CZ69),"")</f>
        <v/>
      </c>
    </row>
    <row r="70" customFormat="false" ht="14.65" hidden="false" customHeight="false" outlineLevel="0" collapsed="false">
      <c r="N70" s="177"/>
      <c r="AN70" s="183" t="n">
        <f aca="false">IF(I70&gt;0,VLOOKUP(I70&amp;"-"&amp;J70&amp;"-"&amp;K70,LocCost,2,0),0)</f>
        <v>0</v>
      </c>
      <c r="AO70" s="183" t="n">
        <f aca="false">IF(L70&gt;0,VLOOKUP(L70&amp;"-"&amp;M70&amp;"-"&amp;N70,LocCost,2,0),0)</f>
        <v>0</v>
      </c>
      <c r="AP70" s="183" t="n">
        <f aca="false">IF(O70&gt;0,VLOOKUP(O70&amp;"-"&amp;P70&amp;"-"&amp;Q70,LocCost,2,0),0)</f>
        <v>0</v>
      </c>
      <c r="AQ70" s="183" t="n">
        <f aca="false">IF(R70&gt;0,VLOOKUP(R70&amp;"-"&amp;S70&amp;"-"&amp;T70,LocCost,2,0),0)</f>
        <v>0</v>
      </c>
      <c r="AR70" s="183" t="n">
        <f aca="false">IF(U70&gt;0,VLOOKUP(U70&amp;"-"&amp;V70&amp;"-"&amp;W70,LocCost,2,0),0)</f>
        <v>0</v>
      </c>
      <c r="AS70" s="183" t="n">
        <f aca="false">IF(X70&gt;0,VLOOKUP(X70&amp;"-"&amp;Y70&amp;"-"&amp;Z70,LocCost,2,0),0)</f>
        <v>0</v>
      </c>
      <c r="AT70" s="183" t="n">
        <f aca="false">IF(AA70&gt;0,VLOOKUP(AA70&amp;"-"&amp;AB70&amp;"-"&amp;AC70,LocCost,2,0),0)</f>
        <v>0</v>
      </c>
      <c r="AU70" s="183" t="n">
        <f aca="false">IF(AD70&gt;0,VLOOKUP(AD70&amp;"-"&amp;AE70&amp;"-"&amp;AF70,LocCost,2,0),0)</f>
        <v>0</v>
      </c>
      <c r="AV70" s="183" t="n">
        <f aca="false">IF(AG70&gt;0,VLOOKUP(AG70&amp;"-"&amp;AH70&amp;"-"&amp;AI70,LocCost,2,0),0)</f>
        <v>0</v>
      </c>
      <c r="AW70" s="183" t="n">
        <f aca="false">IF(AJ70&gt;0,VLOOKUP(AJ70&amp;"-"&amp;AK70&amp;"-"&amp;AL70,LocCost,2,0),0)</f>
        <v>0</v>
      </c>
      <c r="AX70" s="184" t="str">
        <f aca="false">IF(C70&gt;0,SUM(AN70:AW70),"")</f>
        <v/>
      </c>
      <c r="CQ70" s="183" t="n">
        <f aca="false">IF(BL70&gt;0,VLOOKUP(BL70&amp;"-"&amp;BM70&amp;"-"&amp;BN70,LocCost,2,0),0)</f>
        <v>0</v>
      </c>
      <c r="CR70" s="183" t="n">
        <f aca="false">IF(BO70&gt;0,VLOOKUP(BO70&amp;"-"&amp;BP70&amp;"-"&amp;BQ70,LocCost,2,0),0)</f>
        <v>0</v>
      </c>
      <c r="CS70" s="183" t="n">
        <f aca="false">IF(BR70&gt;0,VLOOKUP(BR70&amp;"-"&amp;BS70&amp;"-"&amp;BT70,LocCost,2,0),0)</f>
        <v>0</v>
      </c>
      <c r="CT70" s="183" t="n">
        <f aca="false">IF(BU70&gt;0,VLOOKUP(BU70&amp;"-"&amp;BV70&amp;"-"&amp;BW70,LocCost,2,0),0)</f>
        <v>0</v>
      </c>
      <c r="CU70" s="183" t="n">
        <f aca="false">IF(BX70&gt;0,VLOOKUP(BX70&amp;"-"&amp;BY70&amp;"-"&amp;BZ70,LocCost,2,0),0)</f>
        <v>0</v>
      </c>
      <c r="CV70" s="183" t="n">
        <f aca="false">IF(CA70&gt;0,VLOOKUP(CA70&amp;"-"&amp;CB70&amp;"-"&amp;CC70,LocCost,2,0),0)</f>
        <v>0</v>
      </c>
      <c r="CW70" s="183" t="n">
        <f aca="false">IF(CD70&gt;0,VLOOKUP(CD70&amp;"-"&amp;CE70&amp;"-"&amp;CF70,LocCost,2,0),0)</f>
        <v>0</v>
      </c>
      <c r="CX70" s="183" t="n">
        <f aca="false">IF(CG70&gt;0,VLOOKUP(CG70&amp;"-"&amp;CH70&amp;"-"&amp;CI70,LocCost,2,0),0)</f>
        <v>0</v>
      </c>
      <c r="CY70" s="183" t="n">
        <f aca="false">IF(CJ70&gt;0,VLOOKUP(CJ70&amp;"-"&amp;CK70&amp;"-"&amp;CL70,LocCost,2,0),0)</f>
        <v>0</v>
      </c>
      <c r="CZ70" s="183" t="n">
        <f aca="false">IF(CM70&gt;0,VLOOKUP(CM70&amp;"-"&amp;CN70&amp;"-"&amp;CO70,LocCost,2,0),0)</f>
        <v>0</v>
      </c>
      <c r="DA70" s="184" t="str">
        <f aca="false">IF(BF70&gt;0,SUM(CQ70:CZ70),"")</f>
        <v/>
      </c>
    </row>
    <row r="71" customFormat="false" ht="14.65" hidden="false" customHeight="false" outlineLevel="0" collapsed="false">
      <c r="N71" s="177"/>
      <c r="AN71" s="183" t="n">
        <f aca="false">IF(I71&gt;0,VLOOKUP(I71&amp;"-"&amp;J71&amp;"-"&amp;K71,LocCost,2,0),0)</f>
        <v>0</v>
      </c>
      <c r="AO71" s="183" t="n">
        <f aca="false">IF(L71&gt;0,VLOOKUP(L71&amp;"-"&amp;M71&amp;"-"&amp;N71,LocCost,2,0),0)</f>
        <v>0</v>
      </c>
      <c r="AP71" s="183" t="n">
        <f aca="false">IF(O71&gt;0,VLOOKUP(O71&amp;"-"&amp;P71&amp;"-"&amp;Q71,LocCost,2,0),0)</f>
        <v>0</v>
      </c>
      <c r="AQ71" s="183" t="n">
        <f aca="false">IF(R71&gt;0,VLOOKUP(R71&amp;"-"&amp;S71&amp;"-"&amp;T71,LocCost,2,0),0)</f>
        <v>0</v>
      </c>
      <c r="AR71" s="183" t="n">
        <f aca="false">IF(U71&gt;0,VLOOKUP(U71&amp;"-"&amp;V71&amp;"-"&amp;W71,LocCost,2,0),0)</f>
        <v>0</v>
      </c>
      <c r="AS71" s="183" t="n">
        <f aca="false">IF(X71&gt;0,VLOOKUP(X71&amp;"-"&amp;Y71&amp;"-"&amp;Z71,LocCost,2,0),0)</f>
        <v>0</v>
      </c>
      <c r="AT71" s="183" t="n">
        <f aca="false">IF(AA71&gt;0,VLOOKUP(AA71&amp;"-"&amp;AB71&amp;"-"&amp;AC71,LocCost,2,0),0)</f>
        <v>0</v>
      </c>
      <c r="AU71" s="183" t="n">
        <f aca="false">IF(AD71&gt;0,VLOOKUP(AD71&amp;"-"&amp;AE71&amp;"-"&amp;AF71,LocCost,2,0),0)</f>
        <v>0</v>
      </c>
      <c r="AV71" s="183" t="n">
        <f aca="false">IF(AG71&gt;0,VLOOKUP(AG71&amp;"-"&amp;AH71&amp;"-"&amp;AI71,LocCost,2,0),0)</f>
        <v>0</v>
      </c>
      <c r="AW71" s="183" t="n">
        <f aca="false">IF(AJ71&gt;0,VLOOKUP(AJ71&amp;"-"&amp;AK71&amp;"-"&amp;AL71,LocCost,2,0),0)</f>
        <v>0</v>
      </c>
      <c r="AX71" s="184" t="str">
        <f aca="false">IF(C71&gt;0,SUM(AN71:AW71),"")</f>
        <v/>
      </c>
      <c r="CQ71" s="183" t="n">
        <f aca="false">IF(BL71&gt;0,VLOOKUP(BL71&amp;"-"&amp;BM71&amp;"-"&amp;BN71,LocCost,2,0),0)</f>
        <v>0</v>
      </c>
      <c r="CR71" s="183" t="n">
        <f aca="false">IF(BO71&gt;0,VLOOKUP(BO71&amp;"-"&amp;BP71&amp;"-"&amp;BQ71,LocCost,2,0),0)</f>
        <v>0</v>
      </c>
      <c r="CS71" s="183" t="n">
        <f aca="false">IF(BR71&gt;0,VLOOKUP(BR71&amp;"-"&amp;BS71&amp;"-"&amp;BT71,LocCost,2,0),0)</f>
        <v>0</v>
      </c>
      <c r="CT71" s="183" t="n">
        <f aca="false">IF(BU71&gt;0,VLOOKUP(BU71&amp;"-"&amp;BV71&amp;"-"&amp;BW71,LocCost,2,0),0)</f>
        <v>0</v>
      </c>
      <c r="CU71" s="183" t="n">
        <f aca="false">IF(BX71&gt;0,VLOOKUP(BX71&amp;"-"&amp;BY71&amp;"-"&amp;BZ71,LocCost,2,0),0)</f>
        <v>0</v>
      </c>
      <c r="CV71" s="183" t="n">
        <f aca="false">IF(CA71&gt;0,VLOOKUP(CA71&amp;"-"&amp;CB71&amp;"-"&amp;CC71,LocCost,2,0),0)</f>
        <v>0</v>
      </c>
      <c r="CW71" s="183" t="n">
        <f aca="false">IF(CD71&gt;0,VLOOKUP(CD71&amp;"-"&amp;CE71&amp;"-"&amp;CF71,LocCost,2,0),0)</f>
        <v>0</v>
      </c>
      <c r="CX71" s="183" t="n">
        <f aca="false">IF(CG71&gt;0,VLOOKUP(CG71&amp;"-"&amp;CH71&amp;"-"&amp;CI71,LocCost,2,0),0)</f>
        <v>0</v>
      </c>
      <c r="CY71" s="183" t="n">
        <f aca="false">IF(CJ71&gt;0,VLOOKUP(CJ71&amp;"-"&amp;CK71&amp;"-"&amp;CL71,LocCost,2,0),0)</f>
        <v>0</v>
      </c>
      <c r="CZ71" s="183" t="n">
        <f aca="false">IF(CM71&gt;0,VLOOKUP(CM71&amp;"-"&amp;CN71&amp;"-"&amp;CO71,LocCost,2,0),0)</f>
        <v>0</v>
      </c>
      <c r="DA71" s="184" t="str">
        <f aca="false">IF(BF71&gt;0,SUM(CQ71:CZ71),"")</f>
        <v/>
      </c>
    </row>
    <row r="72" customFormat="false" ht="14.65" hidden="false" customHeight="false" outlineLevel="0" collapsed="false">
      <c r="N72" s="177"/>
      <c r="AN72" s="183" t="n">
        <f aca="false">IF(I72&gt;0,VLOOKUP(I72&amp;"-"&amp;J72&amp;"-"&amp;K72,LocCost,2,0),0)</f>
        <v>0</v>
      </c>
      <c r="AO72" s="183" t="n">
        <f aca="false">IF(L72&gt;0,VLOOKUP(L72&amp;"-"&amp;M72&amp;"-"&amp;N72,LocCost,2,0),0)</f>
        <v>0</v>
      </c>
      <c r="AP72" s="183" t="n">
        <f aca="false">IF(O72&gt;0,VLOOKUP(O72&amp;"-"&amp;P72&amp;"-"&amp;Q72,LocCost,2,0),0)</f>
        <v>0</v>
      </c>
      <c r="AQ72" s="183" t="n">
        <f aca="false">IF(R72&gt;0,VLOOKUP(R72&amp;"-"&amp;S72&amp;"-"&amp;T72,LocCost,2,0),0)</f>
        <v>0</v>
      </c>
      <c r="AR72" s="183" t="n">
        <f aca="false">IF(U72&gt;0,VLOOKUP(U72&amp;"-"&amp;V72&amp;"-"&amp;W72,LocCost,2,0),0)</f>
        <v>0</v>
      </c>
      <c r="AS72" s="183" t="n">
        <f aca="false">IF(X72&gt;0,VLOOKUP(X72&amp;"-"&amp;Y72&amp;"-"&amp;Z72,LocCost,2,0),0)</f>
        <v>0</v>
      </c>
      <c r="AT72" s="183" t="n">
        <f aca="false">IF(AA72&gt;0,VLOOKUP(AA72&amp;"-"&amp;AB72&amp;"-"&amp;AC72,LocCost,2,0),0)</f>
        <v>0</v>
      </c>
      <c r="AU72" s="183" t="n">
        <f aca="false">IF(AD72&gt;0,VLOOKUP(AD72&amp;"-"&amp;AE72&amp;"-"&amp;AF72,LocCost,2,0),0)</f>
        <v>0</v>
      </c>
      <c r="AV72" s="183" t="n">
        <f aca="false">IF(AG72&gt;0,VLOOKUP(AG72&amp;"-"&amp;AH72&amp;"-"&amp;AI72,LocCost,2,0),0)</f>
        <v>0</v>
      </c>
      <c r="AW72" s="183" t="n">
        <f aca="false">IF(AJ72&gt;0,VLOOKUP(AJ72&amp;"-"&amp;AK72&amp;"-"&amp;AL72,LocCost,2,0),0)</f>
        <v>0</v>
      </c>
      <c r="AX72" s="184" t="str">
        <f aca="false">IF(C72&gt;0,SUM(AN72:AW72),"")</f>
        <v/>
      </c>
      <c r="CQ72" s="183" t="n">
        <f aca="false">IF(BL72&gt;0,VLOOKUP(BL72&amp;"-"&amp;BM72&amp;"-"&amp;BN72,LocCost,2,0),0)</f>
        <v>0</v>
      </c>
      <c r="CR72" s="183" t="n">
        <f aca="false">IF(BO72&gt;0,VLOOKUP(BO72&amp;"-"&amp;BP72&amp;"-"&amp;BQ72,LocCost,2,0),0)</f>
        <v>0</v>
      </c>
      <c r="CS72" s="183" t="n">
        <f aca="false">IF(BR72&gt;0,VLOOKUP(BR72&amp;"-"&amp;BS72&amp;"-"&amp;BT72,LocCost,2,0),0)</f>
        <v>0</v>
      </c>
      <c r="CT72" s="183" t="n">
        <f aca="false">IF(BU72&gt;0,VLOOKUP(BU72&amp;"-"&amp;BV72&amp;"-"&amp;BW72,LocCost,2,0),0)</f>
        <v>0</v>
      </c>
      <c r="CU72" s="183" t="n">
        <f aca="false">IF(BX72&gt;0,VLOOKUP(BX72&amp;"-"&amp;BY72&amp;"-"&amp;BZ72,LocCost,2,0),0)</f>
        <v>0</v>
      </c>
      <c r="CV72" s="183" t="n">
        <f aca="false">IF(CA72&gt;0,VLOOKUP(CA72&amp;"-"&amp;CB72&amp;"-"&amp;CC72,LocCost,2,0),0)</f>
        <v>0</v>
      </c>
      <c r="CW72" s="183" t="n">
        <f aca="false">IF(CD72&gt;0,VLOOKUP(CD72&amp;"-"&amp;CE72&amp;"-"&amp;CF72,LocCost,2,0),0)</f>
        <v>0</v>
      </c>
      <c r="CX72" s="183" t="n">
        <f aca="false">IF(CG72&gt;0,VLOOKUP(CG72&amp;"-"&amp;CH72&amp;"-"&amp;CI72,LocCost,2,0),0)</f>
        <v>0</v>
      </c>
      <c r="CY72" s="183" t="n">
        <f aca="false">IF(CJ72&gt;0,VLOOKUP(CJ72&amp;"-"&amp;CK72&amp;"-"&amp;CL72,LocCost,2,0),0)</f>
        <v>0</v>
      </c>
      <c r="CZ72" s="183" t="n">
        <f aca="false">IF(CM72&gt;0,VLOOKUP(CM72&amp;"-"&amp;CN72&amp;"-"&amp;CO72,LocCost,2,0),0)</f>
        <v>0</v>
      </c>
      <c r="DA72" s="184" t="str">
        <f aca="false">IF(BF72&gt;0,SUM(CQ72:CZ72),"")</f>
        <v/>
      </c>
    </row>
    <row r="73" customFormat="false" ht="14.65" hidden="false" customHeight="false" outlineLevel="0" collapsed="false">
      <c r="AN73" s="183" t="n">
        <f aca="false">IF(I73&gt;0,VLOOKUP(I73&amp;"-"&amp;J73&amp;"-"&amp;K73,LocCost,2,0),0)</f>
        <v>0</v>
      </c>
      <c r="AO73" s="183" t="n">
        <f aca="false">IF(L73&gt;0,VLOOKUP(L73&amp;"-"&amp;M73&amp;"-"&amp;N73,LocCost,2,0),0)</f>
        <v>0</v>
      </c>
      <c r="AP73" s="183" t="n">
        <f aca="false">IF(O73&gt;0,VLOOKUP(O73&amp;"-"&amp;P73&amp;"-"&amp;Q73,LocCost,2,0),0)</f>
        <v>0</v>
      </c>
      <c r="AQ73" s="183" t="n">
        <f aca="false">IF(R73&gt;0,VLOOKUP(R73&amp;"-"&amp;S73&amp;"-"&amp;T73,LocCost,2,0),0)</f>
        <v>0</v>
      </c>
      <c r="AR73" s="183" t="n">
        <f aca="false">IF(U73&gt;0,VLOOKUP(U73&amp;"-"&amp;V73&amp;"-"&amp;W73,LocCost,2,0),0)</f>
        <v>0</v>
      </c>
      <c r="AS73" s="183" t="n">
        <f aca="false">IF(X73&gt;0,VLOOKUP(X73&amp;"-"&amp;Y73&amp;"-"&amp;Z73,LocCost,2,0),0)</f>
        <v>0</v>
      </c>
      <c r="AT73" s="183" t="n">
        <f aca="false">IF(AA73&gt;0,VLOOKUP(AA73&amp;"-"&amp;AB73&amp;"-"&amp;AC73,LocCost,2,0),0)</f>
        <v>0</v>
      </c>
      <c r="AU73" s="183" t="n">
        <f aca="false">IF(AD73&gt;0,VLOOKUP(AD73&amp;"-"&amp;AE73&amp;"-"&amp;AF73,LocCost,2,0),0)</f>
        <v>0</v>
      </c>
      <c r="AV73" s="183" t="n">
        <f aca="false">IF(AG73&gt;0,VLOOKUP(AG73&amp;"-"&amp;AH73&amp;"-"&amp;AI73,LocCost,2,0),0)</f>
        <v>0</v>
      </c>
      <c r="AW73" s="183" t="n">
        <f aca="false">IF(AJ73&gt;0,VLOOKUP(AJ73&amp;"-"&amp;AK73&amp;"-"&amp;AL73,LocCost,2,0),0)</f>
        <v>0</v>
      </c>
      <c r="AX73" s="184" t="str">
        <f aca="false">IF(C73&gt;0,SUM(AN73:AW73),"")</f>
        <v/>
      </c>
      <c r="CQ73" s="183" t="n">
        <f aca="false">IF(BL73&gt;0,VLOOKUP(BL73&amp;"-"&amp;BM73&amp;"-"&amp;BN73,LocCost,2,0),0)</f>
        <v>0</v>
      </c>
      <c r="CR73" s="183" t="n">
        <f aca="false">IF(BO73&gt;0,VLOOKUP(BO73&amp;"-"&amp;BP73&amp;"-"&amp;BQ73,LocCost,2,0),0)</f>
        <v>0</v>
      </c>
      <c r="CS73" s="183" t="n">
        <f aca="false">IF(BR73&gt;0,VLOOKUP(BR73&amp;"-"&amp;BS73&amp;"-"&amp;BT73,LocCost,2,0),0)</f>
        <v>0</v>
      </c>
      <c r="CT73" s="183" t="n">
        <f aca="false">IF(BU73&gt;0,VLOOKUP(BU73&amp;"-"&amp;BV73&amp;"-"&amp;BW73,LocCost,2,0),0)</f>
        <v>0</v>
      </c>
      <c r="CU73" s="183" t="n">
        <f aca="false">IF(BX73&gt;0,VLOOKUP(BX73&amp;"-"&amp;BY73&amp;"-"&amp;BZ73,LocCost,2,0),0)</f>
        <v>0</v>
      </c>
      <c r="CV73" s="183" t="n">
        <f aca="false">IF(CA73&gt;0,VLOOKUP(CA73&amp;"-"&amp;CB73&amp;"-"&amp;CC73,LocCost,2,0),0)</f>
        <v>0</v>
      </c>
      <c r="CW73" s="183" t="n">
        <f aca="false">IF(CD73&gt;0,VLOOKUP(CD73&amp;"-"&amp;CE73&amp;"-"&amp;CF73,LocCost,2,0),0)</f>
        <v>0</v>
      </c>
      <c r="CX73" s="183" t="n">
        <f aca="false">IF(CG73&gt;0,VLOOKUP(CG73&amp;"-"&amp;CH73&amp;"-"&amp;CI73,LocCost,2,0),0)</f>
        <v>0</v>
      </c>
      <c r="CY73" s="183" t="n">
        <f aca="false">IF(CJ73&gt;0,VLOOKUP(CJ73&amp;"-"&amp;CK73&amp;"-"&amp;CL73,LocCost,2,0),0)</f>
        <v>0</v>
      </c>
      <c r="CZ73" s="183" t="n">
        <f aca="false">IF(CM73&gt;0,VLOOKUP(CM73&amp;"-"&amp;CN73&amp;"-"&amp;CO73,LocCost,2,0),0)</f>
        <v>0</v>
      </c>
      <c r="DA73" s="184" t="str">
        <f aca="false">IF(BF73&gt;0,SUM(CQ73:CZ73),"")</f>
        <v/>
      </c>
    </row>
    <row r="74" customFormat="false" ht="14.65" hidden="false" customHeight="false" outlineLevel="0" collapsed="false">
      <c r="AN74" s="183" t="n">
        <f aca="false">IF(I74&gt;0,VLOOKUP(I74&amp;"-"&amp;J74&amp;"-"&amp;K74,LocCost,2,0),0)</f>
        <v>0</v>
      </c>
      <c r="AO74" s="183" t="n">
        <f aca="false">IF(L74&gt;0,VLOOKUP(L74&amp;"-"&amp;M74&amp;"-"&amp;N74,LocCost,2,0),0)</f>
        <v>0</v>
      </c>
      <c r="AP74" s="183" t="n">
        <f aca="false">IF(O74&gt;0,VLOOKUP(O74&amp;"-"&amp;P74&amp;"-"&amp;Q74,LocCost,2,0),0)</f>
        <v>0</v>
      </c>
      <c r="AQ74" s="183" t="n">
        <f aca="false">IF(R74&gt;0,VLOOKUP(R74&amp;"-"&amp;S74&amp;"-"&amp;T74,LocCost,2,0),0)</f>
        <v>0</v>
      </c>
      <c r="AR74" s="183" t="n">
        <f aca="false">IF(U74&gt;0,VLOOKUP(U74&amp;"-"&amp;V74&amp;"-"&amp;W74,LocCost,2,0),0)</f>
        <v>0</v>
      </c>
      <c r="AS74" s="183" t="n">
        <f aca="false">IF(X74&gt;0,VLOOKUP(X74&amp;"-"&amp;Y74&amp;"-"&amp;Z74,LocCost,2,0),0)</f>
        <v>0</v>
      </c>
      <c r="AT74" s="183" t="n">
        <f aca="false">IF(AA74&gt;0,VLOOKUP(AA74&amp;"-"&amp;AB74&amp;"-"&amp;AC74,LocCost,2,0),0)</f>
        <v>0</v>
      </c>
      <c r="AU74" s="183" t="n">
        <f aca="false">IF(AD74&gt;0,VLOOKUP(AD74&amp;"-"&amp;AE74&amp;"-"&amp;AF74,LocCost,2,0),0)</f>
        <v>0</v>
      </c>
      <c r="AV74" s="183" t="n">
        <f aca="false">IF(AG74&gt;0,VLOOKUP(AG74&amp;"-"&amp;AH74&amp;"-"&amp;AI74,LocCost,2,0),0)</f>
        <v>0</v>
      </c>
      <c r="AW74" s="183" t="n">
        <f aca="false">IF(AJ74&gt;0,VLOOKUP(AJ74&amp;"-"&amp;AK74&amp;"-"&amp;AL74,LocCost,2,0),0)</f>
        <v>0</v>
      </c>
      <c r="AX74" s="184" t="str">
        <f aca="false">IF(C74&gt;0,SUM(AN74:AW74),"")</f>
        <v/>
      </c>
      <c r="CQ74" s="183" t="n">
        <f aca="false">IF(BL74&gt;0,VLOOKUP(BL74&amp;"-"&amp;BM74&amp;"-"&amp;BN74,LocCost,2,0),0)</f>
        <v>0</v>
      </c>
      <c r="CR74" s="183" t="n">
        <f aca="false">IF(BO74&gt;0,VLOOKUP(BO74&amp;"-"&amp;BP74&amp;"-"&amp;BQ74,LocCost,2,0),0)</f>
        <v>0</v>
      </c>
      <c r="CS74" s="183" t="n">
        <f aca="false">IF(BR74&gt;0,VLOOKUP(BR74&amp;"-"&amp;BS74&amp;"-"&amp;BT74,LocCost,2,0),0)</f>
        <v>0</v>
      </c>
      <c r="CT74" s="183" t="n">
        <f aca="false">IF(BU74&gt;0,VLOOKUP(BU74&amp;"-"&amp;BV74&amp;"-"&amp;BW74,LocCost,2,0),0)</f>
        <v>0</v>
      </c>
      <c r="CU74" s="183" t="n">
        <f aca="false">IF(BX74&gt;0,VLOOKUP(BX74&amp;"-"&amp;BY74&amp;"-"&amp;BZ74,LocCost,2,0),0)</f>
        <v>0</v>
      </c>
      <c r="CV74" s="183" t="n">
        <f aca="false">IF(CA74&gt;0,VLOOKUP(CA74&amp;"-"&amp;CB74&amp;"-"&amp;CC74,LocCost,2,0),0)</f>
        <v>0</v>
      </c>
      <c r="CW74" s="183" t="n">
        <f aca="false">IF(CD74&gt;0,VLOOKUP(CD74&amp;"-"&amp;CE74&amp;"-"&amp;CF74,LocCost,2,0),0)</f>
        <v>0</v>
      </c>
      <c r="CX74" s="183" t="n">
        <f aca="false">IF(CG74&gt;0,VLOOKUP(CG74&amp;"-"&amp;CH74&amp;"-"&amp;CI74,LocCost,2,0),0)</f>
        <v>0</v>
      </c>
      <c r="CY74" s="183" t="n">
        <f aca="false">IF(CJ74&gt;0,VLOOKUP(CJ74&amp;"-"&amp;CK74&amp;"-"&amp;CL74,LocCost,2,0),0)</f>
        <v>0</v>
      </c>
      <c r="CZ74" s="183" t="n">
        <f aca="false">IF(CM74&gt;0,VLOOKUP(CM74&amp;"-"&amp;CN74&amp;"-"&amp;CO74,LocCost,2,0),0)</f>
        <v>0</v>
      </c>
      <c r="DA74" s="184" t="str">
        <f aca="false">IF(BF74&gt;0,SUM(CQ74:CZ74),"")</f>
        <v/>
      </c>
    </row>
    <row r="75" customFormat="false" ht="14.65" hidden="false" customHeight="false" outlineLevel="0" collapsed="false">
      <c r="AN75" s="183" t="n">
        <f aca="false">IF(I75&gt;0,VLOOKUP(I75&amp;"-"&amp;J75&amp;"-"&amp;K75,LocCost,2,0),0)</f>
        <v>0</v>
      </c>
      <c r="AO75" s="183" t="n">
        <f aca="false">IF(L75&gt;0,VLOOKUP(L75&amp;"-"&amp;M75&amp;"-"&amp;N75,LocCost,2,0),0)</f>
        <v>0</v>
      </c>
      <c r="AP75" s="183" t="n">
        <f aca="false">IF(O75&gt;0,VLOOKUP(O75&amp;"-"&amp;P75&amp;"-"&amp;Q75,LocCost,2,0),0)</f>
        <v>0</v>
      </c>
      <c r="AQ75" s="183" t="n">
        <f aca="false">IF(R75&gt;0,VLOOKUP(R75&amp;"-"&amp;S75&amp;"-"&amp;T75,LocCost,2,0),0)</f>
        <v>0</v>
      </c>
      <c r="AR75" s="183" t="n">
        <f aca="false">IF(U75&gt;0,VLOOKUP(U75&amp;"-"&amp;V75&amp;"-"&amp;W75,LocCost,2,0),0)</f>
        <v>0</v>
      </c>
      <c r="AS75" s="183" t="n">
        <f aca="false">IF(X75&gt;0,VLOOKUP(X75&amp;"-"&amp;Y75&amp;"-"&amp;Z75,LocCost,2,0),0)</f>
        <v>0</v>
      </c>
      <c r="AT75" s="183" t="n">
        <f aca="false">IF(AA75&gt;0,VLOOKUP(AA75&amp;"-"&amp;AB75&amp;"-"&amp;AC75,LocCost,2,0),0)</f>
        <v>0</v>
      </c>
      <c r="AU75" s="183" t="n">
        <f aca="false">IF(AD75&gt;0,VLOOKUP(AD75&amp;"-"&amp;AE75&amp;"-"&amp;AF75,LocCost,2,0),0)</f>
        <v>0</v>
      </c>
      <c r="AV75" s="183" t="n">
        <f aca="false">IF(AG75&gt;0,VLOOKUP(AG75&amp;"-"&amp;AH75&amp;"-"&amp;AI75,LocCost,2,0),0)</f>
        <v>0</v>
      </c>
      <c r="AW75" s="183" t="n">
        <f aca="false">IF(AJ75&gt;0,VLOOKUP(AJ75&amp;"-"&amp;AK75&amp;"-"&amp;AL75,LocCost,2,0),0)</f>
        <v>0</v>
      </c>
      <c r="AX75" s="184" t="str">
        <f aca="false">IF(C75&gt;0,SUM(AN75:AW75),"")</f>
        <v/>
      </c>
      <c r="CQ75" s="183" t="n">
        <f aca="false">IF(BL75&gt;0,VLOOKUP(BL75&amp;"-"&amp;BM75&amp;"-"&amp;BN75,LocCost,2,0),0)</f>
        <v>0</v>
      </c>
      <c r="CR75" s="183" t="n">
        <f aca="false">IF(BO75&gt;0,VLOOKUP(BO75&amp;"-"&amp;BP75&amp;"-"&amp;BQ75,LocCost,2,0),0)</f>
        <v>0</v>
      </c>
      <c r="CS75" s="183" t="n">
        <f aca="false">IF(BR75&gt;0,VLOOKUP(BR75&amp;"-"&amp;BS75&amp;"-"&amp;BT75,LocCost,2,0),0)</f>
        <v>0</v>
      </c>
      <c r="CT75" s="183" t="n">
        <f aca="false">IF(BU75&gt;0,VLOOKUP(BU75&amp;"-"&amp;BV75&amp;"-"&amp;BW75,LocCost,2,0),0)</f>
        <v>0</v>
      </c>
      <c r="CU75" s="183" t="n">
        <f aca="false">IF(BX75&gt;0,VLOOKUP(BX75&amp;"-"&amp;BY75&amp;"-"&amp;BZ75,LocCost,2,0),0)</f>
        <v>0</v>
      </c>
      <c r="CV75" s="183" t="n">
        <f aca="false">IF(CA75&gt;0,VLOOKUP(CA75&amp;"-"&amp;CB75&amp;"-"&amp;CC75,LocCost,2,0),0)</f>
        <v>0</v>
      </c>
      <c r="CW75" s="183" t="n">
        <f aca="false">IF(CD75&gt;0,VLOOKUP(CD75&amp;"-"&amp;CE75&amp;"-"&amp;CF75,LocCost,2,0),0)</f>
        <v>0</v>
      </c>
      <c r="CX75" s="183" t="n">
        <f aca="false">IF(CG75&gt;0,VLOOKUP(CG75&amp;"-"&amp;CH75&amp;"-"&amp;CI75,LocCost,2,0),0)</f>
        <v>0</v>
      </c>
      <c r="CY75" s="183" t="n">
        <f aca="false">IF(CJ75&gt;0,VLOOKUP(CJ75&amp;"-"&amp;CK75&amp;"-"&amp;CL75,LocCost,2,0),0)</f>
        <v>0</v>
      </c>
      <c r="CZ75" s="183" t="n">
        <f aca="false">IF(CM75&gt;0,VLOOKUP(CM75&amp;"-"&amp;CN75&amp;"-"&amp;CO75,LocCost,2,0),0)</f>
        <v>0</v>
      </c>
      <c r="DA75" s="184" t="str">
        <f aca="false">IF(BF75&gt;0,SUM(CQ75:CZ75),"")</f>
        <v/>
      </c>
    </row>
    <row r="76" customFormat="false" ht="14.65" hidden="false" customHeight="false" outlineLevel="0" collapsed="false">
      <c r="AN76" s="183" t="n">
        <f aca="false">IF(I76&gt;0,VLOOKUP(I76&amp;"-"&amp;J76&amp;"-"&amp;K76,LocCost,2,0),0)</f>
        <v>0</v>
      </c>
      <c r="AO76" s="183" t="n">
        <f aca="false">IF(L76&gt;0,VLOOKUP(L76&amp;"-"&amp;M76&amp;"-"&amp;N76,LocCost,2,0),0)</f>
        <v>0</v>
      </c>
      <c r="AP76" s="183" t="n">
        <f aca="false">IF(O76&gt;0,VLOOKUP(O76&amp;"-"&amp;P76&amp;"-"&amp;Q76,LocCost,2,0),0)</f>
        <v>0</v>
      </c>
      <c r="AQ76" s="183" t="n">
        <f aca="false">IF(R76&gt;0,VLOOKUP(R76&amp;"-"&amp;S76&amp;"-"&amp;T76,LocCost,2,0),0)</f>
        <v>0</v>
      </c>
      <c r="AR76" s="183" t="n">
        <f aca="false">IF(U76&gt;0,VLOOKUP(U76&amp;"-"&amp;V76&amp;"-"&amp;W76,LocCost,2,0),0)</f>
        <v>0</v>
      </c>
      <c r="AS76" s="183" t="n">
        <f aca="false">IF(X76&gt;0,VLOOKUP(X76&amp;"-"&amp;Y76&amp;"-"&amp;Z76,LocCost,2,0),0)</f>
        <v>0</v>
      </c>
      <c r="AT76" s="183" t="n">
        <f aca="false">IF(AA76&gt;0,VLOOKUP(AA76&amp;"-"&amp;AB76&amp;"-"&amp;AC76,LocCost,2,0),0)</f>
        <v>0</v>
      </c>
      <c r="AU76" s="183" t="n">
        <f aca="false">IF(AD76&gt;0,VLOOKUP(AD76&amp;"-"&amp;AE76&amp;"-"&amp;AF76,LocCost,2,0),0)</f>
        <v>0</v>
      </c>
      <c r="AV76" s="183" t="n">
        <f aca="false">IF(AG76&gt;0,VLOOKUP(AG76&amp;"-"&amp;AH76&amp;"-"&amp;AI76,LocCost,2,0),0)</f>
        <v>0</v>
      </c>
      <c r="AW76" s="183" t="n">
        <f aca="false">IF(AJ76&gt;0,VLOOKUP(AJ76&amp;"-"&amp;AK76&amp;"-"&amp;AL76,LocCost,2,0),0)</f>
        <v>0</v>
      </c>
      <c r="AX76" s="184" t="str">
        <f aca="false">IF(C76&gt;0,SUM(AN76:AW76),"")</f>
        <v/>
      </c>
      <c r="CQ76" s="183" t="n">
        <f aca="false">IF(BL76&gt;0,VLOOKUP(BL76&amp;"-"&amp;BM76&amp;"-"&amp;BN76,LocCost,2,0),0)</f>
        <v>0</v>
      </c>
      <c r="CR76" s="183" t="n">
        <f aca="false">IF(BO76&gt;0,VLOOKUP(BO76&amp;"-"&amp;BP76&amp;"-"&amp;BQ76,LocCost,2,0),0)</f>
        <v>0</v>
      </c>
      <c r="CS76" s="183" t="n">
        <f aca="false">IF(BR76&gt;0,VLOOKUP(BR76&amp;"-"&amp;BS76&amp;"-"&amp;BT76,LocCost,2,0),0)</f>
        <v>0</v>
      </c>
      <c r="CT76" s="183" t="n">
        <f aca="false">IF(BU76&gt;0,VLOOKUP(BU76&amp;"-"&amp;BV76&amp;"-"&amp;BW76,LocCost,2,0),0)</f>
        <v>0</v>
      </c>
      <c r="CU76" s="183" t="n">
        <f aca="false">IF(BX76&gt;0,VLOOKUP(BX76&amp;"-"&amp;BY76&amp;"-"&amp;BZ76,LocCost,2,0),0)</f>
        <v>0</v>
      </c>
      <c r="CV76" s="183" t="n">
        <f aca="false">IF(CA76&gt;0,VLOOKUP(CA76&amp;"-"&amp;CB76&amp;"-"&amp;CC76,LocCost,2,0),0)</f>
        <v>0</v>
      </c>
      <c r="CW76" s="183" t="n">
        <f aca="false">IF(CD76&gt;0,VLOOKUP(CD76&amp;"-"&amp;CE76&amp;"-"&amp;CF76,LocCost,2,0),0)</f>
        <v>0</v>
      </c>
      <c r="CX76" s="183" t="n">
        <f aca="false">IF(CG76&gt;0,VLOOKUP(CG76&amp;"-"&amp;CH76&amp;"-"&amp;CI76,LocCost,2,0),0)</f>
        <v>0</v>
      </c>
      <c r="CY76" s="183" t="n">
        <f aca="false">IF(CJ76&gt;0,VLOOKUP(CJ76&amp;"-"&amp;CK76&amp;"-"&amp;CL76,LocCost,2,0),0)</f>
        <v>0</v>
      </c>
      <c r="CZ76" s="183" t="n">
        <f aca="false">IF(CM76&gt;0,VLOOKUP(CM76&amp;"-"&amp;CN76&amp;"-"&amp;CO76,LocCost,2,0),0)</f>
        <v>0</v>
      </c>
      <c r="DA76" s="184" t="str">
        <f aca="false">IF(BF76&gt;0,SUM(CQ76:CZ76),"")</f>
        <v/>
      </c>
    </row>
    <row r="77" customFormat="false" ht="14.65" hidden="false" customHeight="false" outlineLevel="0" collapsed="false">
      <c r="AN77" s="183" t="n">
        <f aca="false">IF(I77&gt;0,VLOOKUP(I77&amp;"-"&amp;J77&amp;"-"&amp;K77,LocCost,2,0),0)</f>
        <v>0</v>
      </c>
      <c r="AO77" s="183" t="n">
        <f aca="false">IF(L77&gt;0,VLOOKUP(L77&amp;"-"&amp;M77&amp;"-"&amp;N77,LocCost,2,0),0)</f>
        <v>0</v>
      </c>
      <c r="AP77" s="183" t="n">
        <f aca="false">IF(O77&gt;0,VLOOKUP(O77&amp;"-"&amp;P77&amp;"-"&amp;Q77,LocCost,2,0),0)</f>
        <v>0</v>
      </c>
      <c r="AQ77" s="183" t="n">
        <f aca="false">IF(R77&gt;0,VLOOKUP(R77&amp;"-"&amp;S77&amp;"-"&amp;T77,LocCost,2,0),0)</f>
        <v>0</v>
      </c>
      <c r="AR77" s="183" t="n">
        <f aca="false">IF(U77&gt;0,VLOOKUP(U77&amp;"-"&amp;V77&amp;"-"&amp;W77,LocCost,2,0),0)</f>
        <v>0</v>
      </c>
      <c r="AS77" s="183" t="n">
        <f aca="false">IF(X77&gt;0,VLOOKUP(X77&amp;"-"&amp;Y77&amp;"-"&amp;Z77,LocCost,2,0),0)</f>
        <v>0</v>
      </c>
      <c r="AT77" s="183" t="n">
        <f aca="false">IF(AA77&gt;0,VLOOKUP(AA77&amp;"-"&amp;AB77&amp;"-"&amp;AC77,LocCost,2,0),0)</f>
        <v>0</v>
      </c>
      <c r="AU77" s="183" t="n">
        <f aca="false">IF(AD77&gt;0,VLOOKUP(AD77&amp;"-"&amp;AE77&amp;"-"&amp;AF77,LocCost,2,0),0)</f>
        <v>0</v>
      </c>
      <c r="AV77" s="183" t="n">
        <f aca="false">IF(AG77&gt;0,VLOOKUP(AG77&amp;"-"&amp;AH77&amp;"-"&amp;AI77,LocCost,2,0),0)</f>
        <v>0</v>
      </c>
      <c r="AW77" s="183" t="n">
        <f aca="false">IF(AJ77&gt;0,VLOOKUP(AJ77&amp;"-"&amp;AK77&amp;"-"&amp;AL77,LocCost,2,0),0)</f>
        <v>0</v>
      </c>
      <c r="AX77" s="184" t="str">
        <f aca="false">IF(C77&gt;0,SUM(AN77:AW77),"")</f>
        <v/>
      </c>
      <c r="CQ77" s="183" t="n">
        <f aca="false">IF(BL77&gt;0,VLOOKUP(BL77&amp;"-"&amp;BM77&amp;"-"&amp;BN77,LocCost,2,0),0)</f>
        <v>0</v>
      </c>
      <c r="CR77" s="183" t="n">
        <f aca="false">IF(BO77&gt;0,VLOOKUP(BO77&amp;"-"&amp;BP77&amp;"-"&amp;BQ77,LocCost,2,0),0)</f>
        <v>0</v>
      </c>
      <c r="CS77" s="183" t="n">
        <f aca="false">IF(BR77&gt;0,VLOOKUP(BR77&amp;"-"&amp;BS77&amp;"-"&amp;BT77,LocCost,2,0),0)</f>
        <v>0</v>
      </c>
      <c r="CT77" s="183" t="n">
        <f aca="false">IF(BU77&gt;0,VLOOKUP(BU77&amp;"-"&amp;BV77&amp;"-"&amp;BW77,LocCost,2,0),0)</f>
        <v>0</v>
      </c>
      <c r="CU77" s="183" t="n">
        <f aca="false">IF(BX77&gt;0,VLOOKUP(BX77&amp;"-"&amp;BY77&amp;"-"&amp;BZ77,LocCost,2,0),0)</f>
        <v>0</v>
      </c>
      <c r="CV77" s="183" t="n">
        <f aca="false">IF(CA77&gt;0,VLOOKUP(CA77&amp;"-"&amp;CB77&amp;"-"&amp;CC77,LocCost,2,0),0)</f>
        <v>0</v>
      </c>
      <c r="CW77" s="183" t="n">
        <f aca="false">IF(CD77&gt;0,VLOOKUP(CD77&amp;"-"&amp;CE77&amp;"-"&amp;CF77,LocCost,2,0),0)</f>
        <v>0</v>
      </c>
      <c r="CX77" s="183" t="n">
        <f aca="false">IF(CG77&gt;0,VLOOKUP(CG77&amp;"-"&amp;CH77&amp;"-"&amp;CI77,LocCost,2,0),0)</f>
        <v>0</v>
      </c>
      <c r="CY77" s="183" t="n">
        <f aca="false">IF(CJ77&gt;0,VLOOKUP(CJ77&amp;"-"&amp;CK77&amp;"-"&amp;CL77,LocCost,2,0),0)</f>
        <v>0</v>
      </c>
      <c r="CZ77" s="183" t="n">
        <f aca="false">IF(CM77&gt;0,VLOOKUP(CM77&amp;"-"&amp;CN77&amp;"-"&amp;CO77,LocCost,2,0),0)</f>
        <v>0</v>
      </c>
      <c r="DA77" s="184" t="str">
        <f aca="false">IF(BF77&gt;0,SUM(CQ77:CZ77),"")</f>
        <v/>
      </c>
    </row>
    <row r="78" customFormat="false" ht="14.65" hidden="false" customHeight="false" outlineLevel="0" collapsed="false">
      <c r="AN78" s="183" t="n">
        <f aca="false">IF(I78&gt;0,VLOOKUP(I78&amp;"-"&amp;J78&amp;"-"&amp;K78,LocCost,2,0),0)</f>
        <v>0</v>
      </c>
      <c r="AO78" s="183" t="n">
        <f aca="false">IF(L78&gt;0,VLOOKUP(L78&amp;"-"&amp;M78&amp;"-"&amp;N78,LocCost,2,0),0)</f>
        <v>0</v>
      </c>
      <c r="AP78" s="183" t="n">
        <f aca="false">IF(O78&gt;0,VLOOKUP(O78&amp;"-"&amp;P78&amp;"-"&amp;Q78,LocCost,2,0),0)</f>
        <v>0</v>
      </c>
      <c r="AQ78" s="183" t="n">
        <f aca="false">IF(R78&gt;0,VLOOKUP(R78&amp;"-"&amp;S78&amp;"-"&amp;T78,LocCost,2,0),0)</f>
        <v>0</v>
      </c>
      <c r="AR78" s="183" t="n">
        <f aca="false">IF(U78&gt;0,VLOOKUP(U78&amp;"-"&amp;V78&amp;"-"&amp;W78,LocCost,2,0),0)</f>
        <v>0</v>
      </c>
      <c r="AS78" s="183" t="n">
        <f aca="false">IF(X78&gt;0,VLOOKUP(X78&amp;"-"&amp;Y78&amp;"-"&amp;Z78,LocCost,2,0),0)</f>
        <v>0</v>
      </c>
      <c r="AT78" s="183" t="n">
        <f aca="false">IF(AA78&gt;0,VLOOKUP(AA78&amp;"-"&amp;AB78&amp;"-"&amp;AC78,LocCost,2,0),0)</f>
        <v>0</v>
      </c>
      <c r="AU78" s="183" t="n">
        <f aca="false">IF(AD78&gt;0,VLOOKUP(AD78&amp;"-"&amp;AE78&amp;"-"&amp;AF78,LocCost,2,0),0)</f>
        <v>0</v>
      </c>
      <c r="AV78" s="183" t="n">
        <f aca="false">IF(AG78&gt;0,VLOOKUP(AG78&amp;"-"&amp;AH78&amp;"-"&amp;AI78,LocCost,2,0),0)</f>
        <v>0</v>
      </c>
      <c r="AW78" s="183" t="n">
        <f aca="false">IF(AJ78&gt;0,VLOOKUP(AJ78&amp;"-"&amp;AK78&amp;"-"&amp;AL78,LocCost,2,0),0)</f>
        <v>0</v>
      </c>
      <c r="AX78" s="184" t="str">
        <f aca="false">IF(C78&gt;0,SUM(AN78:AW78),"")</f>
        <v/>
      </c>
      <c r="CQ78" s="183" t="n">
        <f aca="false">IF(BL78&gt;0,VLOOKUP(BL78&amp;"-"&amp;BM78&amp;"-"&amp;BN78,LocCost,2,0),0)</f>
        <v>0</v>
      </c>
      <c r="CR78" s="183" t="n">
        <f aca="false">IF(BO78&gt;0,VLOOKUP(BO78&amp;"-"&amp;BP78&amp;"-"&amp;BQ78,LocCost,2,0),0)</f>
        <v>0</v>
      </c>
      <c r="CS78" s="183" t="n">
        <f aca="false">IF(BR78&gt;0,VLOOKUP(BR78&amp;"-"&amp;BS78&amp;"-"&amp;BT78,LocCost,2,0),0)</f>
        <v>0</v>
      </c>
      <c r="CT78" s="183" t="n">
        <f aca="false">IF(BU78&gt;0,VLOOKUP(BU78&amp;"-"&amp;BV78&amp;"-"&amp;BW78,LocCost,2,0),0)</f>
        <v>0</v>
      </c>
      <c r="CU78" s="183" t="n">
        <f aca="false">IF(BX78&gt;0,VLOOKUP(BX78&amp;"-"&amp;BY78&amp;"-"&amp;BZ78,LocCost,2,0),0)</f>
        <v>0</v>
      </c>
      <c r="CV78" s="183" t="n">
        <f aca="false">IF(CA78&gt;0,VLOOKUP(CA78&amp;"-"&amp;CB78&amp;"-"&amp;CC78,LocCost,2,0),0)</f>
        <v>0</v>
      </c>
      <c r="CW78" s="183" t="n">
        <f aca="false">IF(CD78&gt;0,VLOOKUP(CD78&amp;"-"&amp;CE78&amp;"-"&amp;CF78,LocCost,2,0),0)</f>
        <v>0</v>
      </c>
      <c r="CX78" s="183" t="n">
        <f aca="false">IF(CG78&gt;0,VLOOKUP(CG78&amp;"-"&amp;CH78&amp;"-"&amp;CI78,LocCost,2,0),0)</f>
        <v>0</v>
      </c>
      <c r="CY78" s="183" t="n">
        <f aca="false">IF(CJ78&gt;0,VLOOKUP(CJ78&amp;"-"&amp;CK78&amp;"-"&amp;CL78,LocCost,2,0),0)</f>
        <v>0</v>
      </c>
      <c r="CZ78" s="183" t="n">
        <f aca="false">IF(CM78&gt;0,VLOOKUP(CM78&amp;"-"&amp;CN78&amp;"-"&amp;CO78,LocCost,2,0),0)</f>
        <v>0</v>
      </c>
      <c r="DA78" s="184" t="str">
        <f aca="false">IF(BF78&gt;0,SUM(CQ78:CZ78),"")</f>
        <v/>
      </c>
    </row>
    <row r="79" customFormat="false" ht="14.65" hidden="false" customHeight="false" outlineLevel="0" collapsed="false">
      <c r="AN79" s="183" t="n">
        <f aca="false">IF(I79&gt;0,VLOOKUP(I79&amp;"-"&amp;J79&amp;"-"&amp;K79,LocCost,2,0),0)</f>
        <v>0</v>
      </c>
      <c r="AO79" s="183" t="n">
        <f aca="false">IF(L79&gt;0,VLOOKUP(L79&amp;"-"&amp;M79&amp;"-"&amp;N79,LocCost,2,0),0)</f>
        <v>0</v>
      </c>
      <c r="AP79" s="183" t="n">
        <f aca="false">IF(O79&gt;0,VLOOKUP(O79&amp;"-"&amp;P79&amp;"-"&amp;Q79,LocCost,2,0),0)</f>
        <v>0</v>
      </c>
      <c r="AQ79" s="183" t="n">
        <f aca="false">IF(R79&gt;0,VLOOKUP(R79&amp;"-"&amp;S79&amp;"-"&amp;T79,LocCost,2,0),0)</f>
        <v>0</v>
      </c>
      <c r="AR79" s="183" t="n">
        <f aca="false">IF(U79&gt;0,VLOOKUP(U79&amp;"-"&amp;V79&amp;"-"&amp;W79,LocCost,2,0),0)</f>
        <v>0</v>
      </c>
      <c r="AS79" s="183" t="n">
        <f aca="false">IF(X79&gt;0,VLOOKUP(X79&amp;"-"&amp;Y79&amp;"-"&amp;Z79,LocCost,2,0),0)</f>
        <v>0</v>
      </c>
      <c r="AT79" s="183" t="n">
        <f aca="false">IF(AA79&gt;0,VLOOKUP(AA79&amp;"-"&amp;AB79&amp;"-"&amp;AC79,LocCost,2,0),0)</f>
        <v>0</v>
      </c>
      <c r="AU79" s="183" t="n">
        <f aca="false">IF(AD79&gt;0,VLOOKUP(AD79&amp;"-"&amp;AE79&amp;"-"&amp;AF79,LocCost,2,0),0)</f>
        <v>0</v>
      </c>
      <c r="AV79" s="183" t="n">
        <f aca="false">IF(AG79&gt;0,VLOOKUP(AG79&amp;"-"&amp;AH79&amp;"-"&amp;AI79,LocCost,2,0),0)</f>
        <v>0</v>
      </c>
      <c r="AW79" s="183" t="n">
        <f aca="false">IF(AJ79&gt;0,VLOOKUP(AJ79&amp;"-"&amp;AK79&amp;"-"&amp;AL79,LocCost,2,0),0)</f>
        <v>0</v>
      </c>
      <c r="AX79" s="184" t="str">
        <f aca="false">IF(C79&gt;0,SUM(AN79:AW79),"")</f>
        <v/>
      </c>
      <c r="CQ79" s="183" t="n">
        <f aca="false">IF(BL79&gt;0,VLOOKUP(BL79&amp;"-"&amp;BM79&amp;"-"&amp;BN79,LocCost,2,0),0)</f>
        <v>0</v>
      </c>
      <c r="CR79" s="183" t="n">
        <f aca="false">IF(BO79&gt;0,VLOOKUP(BO79&amp;"-"&amp;BP79&amp;"-"&amp;BQ79,LocCost,2,0),0)</f>
        <v>0</v>
      </c>
      <c r="CS79" s="183" t="n">
        <f aca="false">IF(BR79&gt;0,VLOOKUP(BR79&amp;"-"&amp;BS79&amp;"-"&amp;BT79,LocCost,2,0),0)</f>
        <v>0</v>
      </c>
      <c r="CT79" s="183" t="n">
        <f aca="false">IF(BU79&gt;0,VLOOKUP(BU79&amp;"-"&amp;BV79&amp;"-"&amp;BW79,LocCost,2,0),0)</f>
        <v>0</v>
      </c>
      <c r="CU79" s="183" t="n">
        <f aca="false">IF(BX79&gt;0,VLOOKUP(BX79&amp;"-"&amp;BY79&amp;"-"&amp;BZ79,LocCost,2,0),0)</f>
        <v>0</v>
      </c>
      <c r="CV79" s="183" t="n">
        <f aca="false">IF(CA79&gt;0,VLOOKUP(CA79&amp;"-"&amp;CB79&amp;"-"&amp;CC79,LocCost,2,0),0)</f>
        <v>0</v>
      </c>
      <c r="CW79" s="183" t="n">
        <f aca="false">IF(CD79&gt;0,VLOOKUP(CD79&amp;"-"&amp;CE79&amp;"-"&amp;CF79,LocCost,2,0),0)</f>
        <v>0</v>
      </c>
      <c r="CX79" s="183" t="n">
        <f aca="false">IF(CG79&gt;0,VLOOKUP(CG79&amp;"-"&amp;CH79&amp;"-"&amp;CI79,LocCost,2,0),0)</f>
        <v>0</v>
      </c>
      <c r="CY79" s="183" t="n">
        <f aca="false">IF(CJ79&gt;0,VLOOKUP(CJ79&amp;"-"&amp;CK79&amp;"-"&amp;CL79,LocCost,2,0),0)</f>
        <v>0</v>
      </c>
      <c r="CZ79" s="183" t="n">
        <f aca="false">IF(CM79&gt;0,VLOOKUP(CM79&amp;"-"&amp;CN79&amp;"-"&amp;CO79,LocCost,2,0),0)</f>
        <v>0</v>
      </c>
      <c r="DA79" s="184" t="str">
        <f aca="false">IF(BF79&gt;0,SUM(CQ79:CZ79),"")</f>
        <v/>
      </c>
    </row>
    <row r="80" customFormat="false" ht="14.65" hidden="false" customHeight="false" outlineLevel="0" collapsed="false">
      <c r="AN80" s="183" t="n">
        <f aca="false">IF(I80&gt;0,VLOOKUP(I80&amp;"-"&amp;J80&amp;"-"&amp;K80,LocCost,2,0),0)</f>
        <v>0</v>
      </c>
      <c r="AO80" s="183" t="n">
        <f aca="false">IF(L80&gt;0,VLOOKUP(L80&amp;"-"&amp;M80&amp;"-"&amp;N80,LocCost,2,0),0)</f>
        <v>0</v>
      </c>
      <c r="AP80" s="183" t="n">
        <f aca="false">IF(O80&gt;0,VLOOKUP(O80&amp;"-"&amp;P80&amp;"-"&amp;Q80,LocCost,2,0),0)</f>
        <v>0</v>
      </c>
      <c r="AQ80" s="183" t="n">
        <f aca="false">IF(R80&gt;0,VLOOKUP(R80&amp;"-"&amp;S80&amp;"-"&amp;T80,LocCost,2,0),0)</f>
        <v>0</v>
      </c>
      <c r="AR80" s="183" t="n">
        <f aca="false">IF(U80&gt;0,VLOOKUP(U80&amp;"-"&amp;V80&amp;"-"&amp;W80,LocCost,2,0),0)</f>
        <v>0</v>
      </c>
      <c r="AS80" s="183" t="n">
        <f aca="false">IF(X80&gt;0,VLOOKUP(X80&amp;"-"&amp;Y80&amp;"-"&amp;Z80,LocCost,2,0),0)</f>
        <v>0</v>
      </c>
      <c r="AT80" s="183" t="n">
        <f aca="false">IF(AA80&gt;0,VLOOKUP(AA80&amp;"-"&amp;AB80&amp;"-"&amp;AC80,LocCost,2,0),0)</f>
        <v>0</v>
      </c>
      <c r="AU80" s="183" t="n">
        <f aca="false">IF(AD80&gt;0,VLOOKUP(AD80&amp;"-"&amp;AE80&amp;"-"&amp;AF80,LocCost,2,0),0)</f>
        <v>0</v>
      </c>
      <c r="AV80" s="183" t="n">
        <f aca="false">IF(AG80&gt;0,VLOOKUP(AG80&amp;"-"&amp;AH80&amp;"-"&amp;AI80,LocCost,2,0),0)</f>
        <v>0</v>
      </c>
      <c r="AW80" s="183" t="n">
        <f aca="false">IF(AJ80&gt;0,VLOOKUP(AJ80&amp;"-"&amp;AK80&amp;"-"&amp;AL80,LocCost,2,0),0)</f>
        <v>0</v>
      </c>
      <c r="AX80" s="184" t="str">
        <f aca="false">IF(C80&gt;0,SUM(AN80:AW80),"")</f>
        <v/>
      </c>
      <c r="CQ80" s="183" t="n">
        <f aca="false">IF(BL80&gt;0,VLOOKUP(BL80&amp;"-"&amp;BM80&amp;"-"&amp;BN80,LocCost,2,0),0)</f>
        <v>0</v>
      </c>
      <c r="CR80" s="183" t="n">
        <f aca="false">IF(BO80&gt;0,VLOOKUP(BO80&amp;"-"&amp;BP80&amp;"-"&amp;BQ80,LocCost,2,0),0)</f>
        <v>0</v>
      </c>
      <c r="CS80" s="183" t="n">
        <f aca="false">IF(BR80&gt;0,VLOOKUP(BR80&amp;"-"&amp;BS80&amp;"-"&amp;BT80,LocCost,2,0),0)</f>
        <v>0</v>
      </c>
      <c r="CT80" s="183" t="n">
        <f aca="false">IF(BU80&gt;0,VLOOKUP(BU80&amp;"-"&amp;BV80&amp;"-"&amp;BW80,LocCost,2,0),0)</f>
        <v>0</v>
      </c>
      <c r="CU80" s="183" t="n">
        <f aca="false">IF(BX80&gt;0,VLOOKUP(BX80&amp;"-"&amp;BY80&amp;"-"&amp;BZ80,LocCost,2,0),0)</f>
        <v>0</v>
      </c>
      <c r="CV80" s="183" t="n">
        <f aca="false">IF(CA80&gt;0,VLOOKUP(CA80&amp;"-"&amp;CB80&amp;"-"&amp;CC80,LocCost,2,0),0)</f>
        <v>0</v>
      </c>
      <c r="CW80" s="183" t="n">
        <f aca="false">IF(CD80&gt;0,VLOOKUP(CD80&amp;"-"&amp;CE80&amp;"-"&amp;CF80,LocCost,2,0),0)</f>
        <v>0</v>
      </c>
      <c r="CX80" s="183" t="n">
        <f aca="false">IF(CG80&gt;0,VLOOKUP(CG80&amp;"-"&amp;CH80&amp;"-"&amp;CI80,LocCost,2,0),0)</f>
        <v>0</v>
      </c>
      <c r="CY80" s="183" t="n">
        <f aca="false">IF(CJ80&gt;0,VLOOKUP(CJ80&amp;"-"&amp;CK80&amp;"-"&amp;CL80,LocCost,2,0),0)</f>
        <v>0</v>
      </c>
      <c r="CZ80" s="183" t="n">
        <f aca="false">IF(CM80&gt;0,VLOOKUP(CM80&amp;"-"&amp;CN80&amp;"-"&amp;CO80,LocCost,2,0),0)</f>
        <v>0</v>
      </c>
      <c r="DA80" s="184" t="str">
        <f aca="false">IF(BF80&gt;0,SUM(CQ80:CZ80),"")</f>
        <v/>
      </c>
    </row>
    <row r="81" customFormat="false" ht="14.65" hidden="false" customHeight="false" outlineLevel="0" collapsed="false">
      <c r="AN81" s="183" t="n">
        <f aca="false">IF(I81&gt;0,VLOOKUP(I81&amp;"-"&amp;J81&amp;"-"&amp;K81,LocCost,2,0),0)</f>
        <v>0</v>
      </c>
      <c r="AO81" s="183" t="n">
        <f aca="false">IF(L81&gt;0,VLOOKUP(L81&amp;"-"&amp;M81&amp;"-"&amp;N81,LocCost,2,0),0)</f>
        <v>0</v>
      </c>
      <c r="AP81" s="183" t="n">
        <f aca="false">IF(O81&gt;0,VLOOKUP(O81&amp;"-"&amp;P81&amp;"-"&amp;Q81,LocCost,2,0),0)</f>
        <v>0</v>
      </c>
      <c r="AQ81" s="183" t="n">
        <f aca="false">IF(R81&gt;0,VLOOKUP(R81&amp;"-"&amp;S81&amp;"-"&amp;T81,LocCost,2,0),0)</f>
        <v>0</v>
      </c>
      <c r="AR81" s="183" t="n">
        <f aca="false">IF(U81&gt;0,VLOOKUP(U81&amp;"-"&amp;V81&amp;"-"&amp;W81,LocCost,2,0),0)</f>
        <v>0</v>
      </c>
      <c r="AS81" s="183" t="n">
        <f aca="false">IF(X81&gt;0,VLOOKUP(X81&amp;"-"&amp;Y81&amp;"-"&amp;Z81,LocCost,2,0),0)</f>
        <v>0</v>
      </c>
      <c r="AT81" s="183" t="n">
        <f aca="false">IF(AA81&gt;0,VLOOKUP(AA81&amp;"-"&amp;AB81&amp;"-"&amp;AC81,LocCost,2,0),0)</f>
        <v>0</v>
      </c>
      <c r="AU81" s="183" t="n">
        <f aca="false">IF(AD81&gt;0,VLOOKUP(AD81&amp;"-"&amp;AE81&amp;"-"&amp;AF81,LocCost,2,0),0)</f>
        <v>0</v>
      </c>
      <c r="AV81" s="183" t="n">
        <f aca="false">IF(AG81&gt;0,VLOOKUP(AG81&amp;"-"&amp;AH81&amp;"-"&amp;AI81,LocCost,2,0),0)</f>
        <v>0</v>
      </c>
      <c r="AW81" s="183" t="n">
        <f aca="false">IF(AJ81&gt;0,VLOOKUP(AJ81&amp;"-"&amp;AK81&amp;"-"&amp;AL81,LocCost,2,0),0)</f>
        <v>0</v>
      </c>
      <c r="AX81" s="184" t="str">
        <f aca="false">IF(C81&gt;0,SUM(AN81:AW81),"")</f>
        <v/>
      </c>
      <c r="CQ81" s="183" t="n">
        <f aca="false">IF(BL81&gt;0,VLOOKUP(BL81&amp;"-"&amp;BM81&amp;"-"&amp;BN81,LocCost,2,0),0)</f>
        <v>0</v>
      </c>
      <c r="CR81" s="183" t="n">
        <f aca="false">IF(BO81&gt;0,VLOOKUP(BO81&amp;"-"&amp;BP81&amp;"-"&amp;BQ81,LocCost,2,0),0)</f>
        <v>0</v>
      </c>
      <c r="CS81" s="183" t="n">
        <f aca="false">IF(BR81&gt;0,VLOOKUP(BR81&amp;"-"&amp;BS81&amp;"-"&amp;BT81,LocCost,2,0),0)</f>
        <v>0</v>
      </c>
      <c r="CT81" s="183" t="n">
        <f aca="false">IF(BU81&gt;0,VLOOKUP(BU81&amp;"-"&amp;BV81&amp;"-"&amp;BW81,LocCost,2,0),0)</f>
        <v>0</v>
      </c>
      <c r="CU81" s="183" t="n">
        <f aca="false">IF(BX81&gt;0,VLOOKUP(BX81&amp;"-"&amp;BY81&amp;"-"&amp;BZ81,LocCost,2,0),0)</f>
        <v>0</v>
      </c>
      <c r="CV81" s="183" t="n">
        <f aca="false">IF(CA81&gt;0,VLOOKUP(CA81&amp;"-"&amp;CB81&amp;"-"&amp;CC81,LocCost,2,0),0)</f>
        <v>0</v>
      </c>
      <c r="CW81" s="183" t="n">
        <f aca="false">IF(CD81&gt;0,VLOOKUP(CD81&amp;"-"&amp;CE81&amp;"-"&amp;CF81,LocCost,2,0),0)</f>
        <v>0</v>
      </c>
      <c r="CX81" s="183" t="n">
        <f aca="false">IF(CG81&gt;0,VLOOKUP(CG81&amp;"-"&amp;CH81&amp;"-"&amp;CI81,LocCost,2,0),0)</f>
        <v>0</v>
      </c>
      <c r="CY81" s="183" t="n">
        <f aca="false">IF(CJ81&gt;0,VLOOKUP(CJ81&amp;"-"&amp;CK81&amp;"-"&amp;CL81,LocCost,2,0),0)</f>
        <v>0</v>
      </c>
      <c r="CZ81" s="183" t="n">
        <f aca="false">IF(CM81&gt;0,VLOOKUP(CM81&amp;"-"&amp;CN81&amp;"-"&amp;CO81,LocCost,2,0),0)</f>
        <v>0</v>
      </c>
      <c r="DA81" s="184" t="str">
        <f aca="false">IF(BF81&gt;0,SUM(CQ81:CZ81),"")</f>
        <v/>
      </c>
    </row>
    <row r="82" customFormat="false" ht="14.65" hidden="false" customHeight="false" outlineLevel="0" collapsed="false">
      <c r="AN82" s="183" t="n">
        <f aca="false">IF(I82&gt;0,VLOOKUP(I82&amp;"-"&amp;J82&amp;"-"&amp;K82,LocCost,2,0),0)</f>
        <v>0</v>
      </c>
      <c r="AO82" s="183" t="n">
        <f aca="false">IF(L82&gt;0,VLOOKUP(L82&amp;"-"&amp;M82&amp;"-"&amp;N82,LocCost,2,0),0)</f>
        <v>0</v>
      </c>
      <c r="AP82" s="183" t="n">
        <f aca="false">IF(O82&gt;0,VLOOKUP(O82&amp;"-"&amp;P82&amp;"-"&amp;Q82,LocCost,2,0),0)</f>
        <v>0</v>
      </c>
      <c r="AQ82" s="183" t="n">
        <f aca="false">IF(R82&gt;0,VLOOKUP(R82&amp;"-"&amp;S82&amp;"-"&amp;T82,LocCost,2,0),0)</f>
        <v>0</v>
      </c>
      <c r="AR82" s="183" t="n">
        <f aca="false">IF(U82&gt;0,VLOOKUP(U82&amp;"-"&amp;V82&amp;"-"&amp;W82,LocCost,2,0),0)</f>
        <v>0</v>
      </c>
      <c r="AS82" s="183" t="n">
        <f aca="false">IF(X82&gt;0,VLOOKUP(X82&amp;"-"&amp;Y82&amp;"-"&amp;Z82,LocCost,2,0),0)</f>
        <v>0</v>
      </c>
      <c r="AT82" s="183" t="n">
        <f aca="false">IF(AA82&gt;0,VLOOKUP(AA82&amp;"-"&amp;AB82&amp;"-"&amp;AC82,LocCost,2,0),0)</f>
        <v>0</v>
      </c>
      <c r="AU82" s="183" t="n">
        <f aca="false">IF(AD82&gt;0,VLOOKUP(AD82&amp;"-"&amp;AE82&amp;"-"&amp;AF82,LocCost,2,0),0)</f>
        <v>0</v>
      </c>
      <c r="AV82" s="183" t="n">
        <f aca="false">IF(AG82&gt;0,VLOOKUP(AG82&amp;"-"&amp;AH82&amp;"-"&amp;AI82,LocCost,2,0),0)</f>
        <v>0</v>
      </c>
      <c r="AW82" s="183" t="n">
        <f aca="false">IF(AJ82&gt;0,VLOOKUP(AJ82&amp;"-"&amp;AK82&amp;"-"&amp;AL82,LocCost,2,0),0)</f>
        <v>0</v>
      </c>
      <c r="AX82" s="184" t="str">
        <f aca="false">IF(C82&gt;0,SUM(AN82:AW82),"")</f>
        <v/>
      </c>
      <c r="CQ82" s="183" t="n">
        <f aca="false">IF(BL82&gt;0,VLOOKUP(BL82&amp;"-"&amp;BM82&amp;"-"&amp;BN82,LocCost,2,0),0)</f>
        <v>0</v>
      </c>
      <c r="CR82" s="183" t="n">
        <f aca="false">IF(BO82&gt;0,VLOOKUP(BO82&amp;"-"&amp;BP82&amp;"-"&amp;BQ82,LocCost,2,0),0)</f>
        <v>0</v>
      </c>
      <c r="CS82" s="183" t="n">
        <f aca="false">IF(BR82&gt;0,VLOOKUP(BR82&amp;"-"&amp;BS82&amp;"-"&amp;BT82,LocCost,2,0),0)</f>
        <v>0</v>
      </c>
      <c r="CT82" s="183" t="n">
        <f aca="false">IF(BU82&gt;0,VLOOKUP(BU82&amp;"-"&amp;BV82&amp;"-"&amp;BW82,LocCost,2,0),0)</f>
        <v>0</v>
      </c>
      <c r="CU82" s="183" t="n">
        <f aca="false">IF(BX82&gt;0,VLOOKUP(BX82&amp;"-"&amp;BY82&amp;"-"&amp;BZ82,LocCost,2,0),0)</f>
        <v>0</v>
      </c>
      <c r="CV82" s="183" t="n">
        <f aca="false">IF(CA82&gt;0,VLOOKUP(CA82&amp;"-"&amp;CB82&amp;"-"&amp;CC82,LocCost,2,0),0)</f>
        <v>0</v>
      </c>
      <c r="CW82" s="183" t="n">
        <f aca="false">IF(CD82&gt;0,VLOOKUP(CD82&amp;"-"&amp;CE82&amp;"-"&amp;CF82,LocCost,2,0),0)</f>
        <v>0</v>
      </c>
      <c r="CX82" s="183" t="n">
        <f aca="false">IF(CG82&gt;0,VLOOKUP(CG82&amp;"-"&amp;CH82&amp;"-"&amp;CI82,LocCost,2,0),0)</f>
        <v>0</v>
      </c>
      <c r="CY82" s="183" t="n">
        <f aca="false">IF(CJ82&gt;0,VLOOKUP(CJ82&amp;"-"&amp;CK82&amp;"-"&amp;CL82,LocCost,2,0),0)</f>
        <v>0</v>
      </c>
      <c r="CZ82" s="183" t="n">
        <f aca="false">IF(CM82&gt;0,VLOOKUP(CM82&amp;"-"&amp;CN82&amp;"-"&amp;CO82,LocCost,2,0),0)</f>
        <v>0</v>
      </c>
      <c r="DA82" s="184" t="str">
        <f aca="false">IF(BF82&gt;0,SUM(CQ82:CZ82),"")</f>
        <v/>
      </c>
    </row>
    <row r="83" customFormat="false" ht="14.65" hidden="false" customHeight="false" outlineLevel="0" collapsed="false">
      <c r="AN83" s="183" t="n">
        <f aca="false">IF(I83&gt;0,VLOOKUP(I83&amp;"-"&amp;J83&amp;"-"&amp;K83,LocCost,2,0),0)</f>
        <v>0</v>
      </c>
      <c r="AO83" s="183" t="n">
        <f aca="false">IF(L83&gt;0,VLOOKUP(L83&amp;"-"&amp;M83&amp;"-"&amp;N83,LocCost,2,0),0)</f>
        <v>0</v>
      </c>
      <c r="AP83" s="183" t="n">
        <f aca="false">IF(O83&gt;0,VLOOKUP(O83&amp;"-"&amp;P83&amp;"-"&amp;Q83,LocCost,2,0),0)</f>
        <v>0</v>
      </c>
      <c r="AQ83" s="183" t="n">
        <f aca="false">IF(R83&gt;0,VLOOKUP(R83&amp;"-"&amp;S83&amp;"-"&amp;T83,LocCost,2,0),0)</f>
        <v>0</v>
      </c>
      <c r="AR83" s="183" t="n">
        <f aca="false">IF(U83&gt;0,VLOOKUP(U83&amp;"-"&amp;V83&amp;"-"&amp;W83,LocCost,2,0),0)</f>
        <v>0</v>
      </c>
      <c r="AS83" s="183" t="n">
        <f aca="false">IF(X83&gt;0,VLOOKUP(X83&amp;"-"&amp;Y83&amp;"-"&amp;Z83,LocCost,2,0),0)</f>
        <v>0</v>
      </c>
      <c r="AT83" s="183" t="n">
        <f aca="false">IF(AA83&gt;0,VLOOKUP(AA83&amp;"-"&amp;AB83&amp;"-"&amp;AC83,LocCost,2,0),0)</f>
        <v>0</v>
      </c>
      <c r="AU83" s="183" t="n">
        <f aca="false">IF(AD83&gt;0,VLOOKUP(AD83&amp;"-"&amp;AE83&amp;"-"&amp;AF83,LocCost,2,0),0)</f>
        <v>0</v>
      </c>
      <c r="AV83" s="183" t="n">
        <f aca="false">IF(AG83&gt;0,VLOOKUP(AG83&amp;"-"&amp;AH83&amp;"-"&amp;AI83,LocCost,2,0),0)</f>
        <v>0</v>
      </c>
      <c r="AW83" s="183" t="n">
        <f aca="false">IF(AJ83&gt;0,VLOOKUP(AJ83&amp;"-"&amp;AK83&amp;"-"&amp;AL83,LocCost,2,0),0)</f>
        <v>0</v>
      </c>
      <c r="AX83" s="184" t="str">
        <f aca="false">IF(C83&gt;0,SUM(AN83:AW83),"")</f>
        <v/>
      </c>
      <c r="CQ83" s="183" t="n">
        <f aca="false">IF(BL83&gt;0,VLOOKUP(BL83&amp;"-"&amp;BM83&amp;"-"&amp;BN83,LocCost,2,0),0)</f>
        <v>0</v>
      </c>
      <c r="CR83" s="183" t="n">
        <f aca="false">IF(BO83&gt;0,VLOOKUP(BO83&amp;"-"&amp;BP83&amp;"-"&amp;BQ83,LocCost,2,0),0)</f>
        <v>0</v>
      </c>
      <c r="CS83" s="183" t="n">
        <f aca="false">IF(BR83&gt;0,VLOOKUP(BR83&amp;"-"&amp;BS83&amp;"-"&amp;BT83,LocCost,2,0),0)</f>
        <v>0</v>
      </c>
      <c r="CT83" s="183" t="n">
        <f aca="false">IF(BU83&gt;0,VLOOKUP(BU83&amp;"-"&amp;BV83&amp;"-"&amp;BW83,LocCost,2,0),0)</f>
        <v>0</v>
      </c>
      <c r="CU83" s="183" t="n">
        <f aca="false">IF(BX83&gt;0,VLOOKUP(BX83&amp;"-"&amp;BY83&amp;"-"&amp;BZ83,LocCost,2,0),0)</f>
        <v>0</v>
      </c>
      <c r="CV83" s="183" t="n">
        <f aca="false">IF(CA83&gt;0,VLOOKUP(CA83&amp;"-"&amp;CB83&amp;"-"&amp;CC83,LocCost,2,0),0)</f>
        <v>0</v>
      </c>
      <c r="CW83" s="183" t="n">
        <f aca="false">IF(CD83&gt;0,VLOOKUP(CD83&amp;"-"&amp;CE83&amp;"-"&amp;CF83,LocCost,2,0),0)</f>
        <v>0</v>
      </c>
      <c r="CX83" s="183" t="n">
        <f aca="false">IF(CG83&gt;0,VLOOKUP(CG83&amp;"-"&amp;CH83&amp;"-"&amp;CI83,LocCost,2,0),0)</f>
        <v>0</v>
      </c>
      <c r="CY83" s="183" t="n">
        <f aca="false">IF(CJ83&gt;0,VLOOKUP(CJ83&amp;"-"&amp;CK83&amp;"-"&amp;CL83,LocCost,2,0),0)</f>
        <v>0</v>
      </c>
      <c r="CZ83" s="183" t="n">
        <f aca="false">IF(CM83&gt;0,VLOOKUP(CM83&amp;"-"&amp;CN83&amp;"-"&amp;CO83,LocCost,2,0),0)</f>
        <v>0</v>
      </c>
      <c r="DA83" s="184" t="str">
        <f aca="false">IF(BF83&gt;0,SUM(CQ83:CZ83),"")</f>
        <v/>
      </c>
    </row>
    <row r="84" customFormat="false" ht="14.65" hidden="false" customHeight="false" outlineLevel="0" collapsed="false">
      <c r="AN84" s="183" t="n">
        <f aca="false">IF(I84&gt;0,VLOOKUP(I84&amp;"-"&amp;J84&amp;"-"&amp;K84,LocCost,2,0),0)</f>
        <v>0</v>
      </c>
      <c r="AO84" s="183" t="n">
        <f aca="false">IF(L84&gt;0,VLOOKUP(L84&amp;"-"&amp;M84&amp;"-"&amp;N84,LocCost,2,0),0)</f>
        <v>0</v>
      </c>
      <c r="AP84" s="183" t="n">
        <f aca="false">IF(O84&gt;0,VLOOKUP(O84&amp;"-"&amp;P84&amp;"-"&amp;Q84,LocCost,2,0),0)</f>
        <v>0</v>
      </c>
      <c r="AQ84" s="183" t="n">
        <f aca="false">IF(R84&gt;0,VLOOKUP(R84&amp;"-"&amp;S84&amp;"-"&amp;T84,LocCost,2,0),0)</f>
        <v>0</v>
      </c>
      <c r="AR84" s="183" t="n">
        <f aca="false">IF(U84&gt;0,VLOOKUP(U84&amp;"-"&amp;V84&amp;"-"&amp;W84,LocCost,2,0),0)</f>
        <v>0</v>
      </c>
      <c r="AS84" s="183" t="n">
        <f aca="false">IF(X84&gt;0,VLOOKUP(X84&amp;"-"&amp;Y84&amp;"-"&amp;Z84,LocCost,2,0),0)</f>
        <v>0</v>
      </c>
      <c r="AT84" s="183" t="n">
        <f aca="false">IF(AA84&gt;0,VLOOKUP(AA84&amp;"-"&amp;AB84&amp;"-"&amp;AC84,LocCost,2,0),0)</f>
        <v>0</v>
      </c>
      <c r="AU84" s="183" t="n">
        <f aca="false">IF(AD84&gt;0,VLOOKUP(AD84&amp;"-"&amp;AE84&amp;"-"&amp;AF84,LocCost,2,0),0)</f>
        <v>0</v>
      </c>
      <c r="AV84" s="183" t="n">
        <f aca="false">IF(AG84&gt;0,VLOOKUP(AG84&amp;"-"&amp;AH84&amp;"-"&amp;AI84,LocCost,2,0),0)</f>
        <v>0</v>
      </c>
      <c r="AW84" s="183" t="n">
        <f aca="false">IF(AJ84&gt;0,VLOOKUP(AJ84&amp;"-"&amp;AK84&amp;"-"&amp;AL84,LocCost,2,0),0)</f>
        <v>0</v>
      </c>
      <c r="AX84" s="184" t="str">
        <f aca="false">IF(C84&gt;0,SUM(AN84:AW84),"")</f>
        <v/>
      </c>
      <c r="CQ84" s="183" t="n">
        <f aca="false">IF(BL84&gt;0,VLOOKUP(BL84&amp;"-"&amp;BM84&amp;"-"&amp;BN84,LocCost,2,0),0)</f>
        <v>0</v>
      </c>
      <c r="CR84" s="183" t="n">
        <f aca="false">IF(BO84&gt;0,VLOOKUP(BO84&amp;"-"&amp;BP84&amp;"-"&amp;BQ84,LocCost,2,0),0)</f>
        <v>0</v>
      </c>
      <c r="CS84" s="183" t="n">
        <f aca="false">IF(BR84&gt;0,VLOOKUP(BR84&amp;"-"&amp;BS84&amp;"-"&amp;BT84,LocCost,2,0),0)</f>
        <v>0</v>
      </c>
      <c r="CT84" s="183" t="n">
        <f aca="false">IF(BU84&gt;0,VLOOKUP(BU84&amp;"-"&amp;BV84&amp;"-"&amp;BW84,LocCost,2,0),0)</f>
        <v>0</v>
      </c>
      <c r="CU84" s="183" t="n">
        <f aca="false">IF(BX84&gt;0,VLOOKUP(BX84&amp;"-"&amp;BY84&amp;"-"&amp;BZ84,LocCost,2,0),0)</f>
        <v>0</v>
      </c>
      <c r="CV84" s="183" t="n">
        <f aca="false">IF(CA84&gt;0,VLOOKUP(CA84&amp;"-"&amp;CB84&amp;"-"&amp;CC84,LocCost,2,0),0)</f>
        <v>0</v>
      </c>
      <c r="CW84" s="183" t="n">
        <f aca="false">IF(CD84&gt;0,VLOOKUP(CD84&amp;"-"&amp;CE84&amp;"-"&amp;CF84,LocCost,2,0),0)</f>
        <v>0</v>
      </c>
      <c r="CX84" s="183" t="n">
        <f aca="false">IF(CG84&gt;0,VLOOKUP(CG84&amp;"-"&amp;CH84&amp;"-"&amp;CI84,LocCost,2,0),0)</f>
        <v>0</v>
      </c>
      <c r="CY84" s="183" t="n">
        <f aca="false">IF(CJ84&gt;0,VLOOKUP(CJ84&amp;"-"&amp;CK84&amp;"-"&amp;CL84,LocCost,2,0),0)</f>
        <v>0</v>
      </c>
      <c r="CZ84" s="183" t="n">
        <f aca="false">IF(CM84&gt;0,VLOOKUP(CM84&amp;"-"&amp;CN84&amp;"-"&amp;CO84,LocCost,2,0),0)</f>
        <v>0</v>
      </c>
      <c r="DA84" s="184" t="str">
        <f aca="false">IF(BF84&gt;0,SUM(CQ84:CZ84),"")</f>
        <v/>
      </c>
    </row>
    <row r="85" customFormat="false" ht="14.65" hidden="false" customHeight="false" outlineLevel="0" collapsed="false">
      <c r="AN85" s="183" t="n">
        <f aca="false">IF(I85&gt;0,VLOOKUP(I85&amp;"-"&amp;J85&amp;"-"&amp;K85,LocCost,2,0),0)</f>
        <v>0</v>
      </c>
      <c r="AO85" s="183" t="n">
        <f aca="false">IF(L85&gt;0,VLOOKUP(L85&amp;"-"&amp;M85&amp;"-"&amp;N85,LocCost,2,0),0)</f>
        <v>0</v>
      </c>
      <c r="AP85" s="183" t="n">
        <f aca="false">IF(O85&gt;0,VLOOKUP(O85&amp;"-"&amp;P85&amp;"-"&amp;Q85,LocCost,2,0),0)</f>
        <v>0</v>
      </c>
      <c r="AQ85" s="183" t="n">
        <f aca="false">IF(R85&gt;0,VLOOKUP(R85&amp;"-"&amp;S85&amp;"-"&amp;T85,LocCost,2,0),0)</f>
        <v>0</v>
      </c>
      <c r="AR85" s="183" t="n">
        <f aca="false">IF(U85&gt;0,VLOOKUP(U85&amp;"-"&amp;V85&amp;"-"&amp;W85,LocCost,2,0),0)</f>
        <v>0</v>
      </c>
      <c r="AS85" s="183" t="n">
        <f aca="false">IF(X85&gt;0,VLOOKUP(X85&amp;"-"&amp;Y85&amp;"-"&amp;Z85,LocCost,2,0),0)</f>
        <v>0</v>
      </c>
      <c r="AT85" s="183" t="n">
        <f aca="false">IF(AA85&gt;0,VLOOKUP(AA85&amp;"-"&amp;AB85&amp;"-"&amp;AC85,LocCost,2,0),0)</f>
        <v>0</v>
      </c>
      <c r="AU85" s="183" t="n">
        <f aca="false">IF(AD85&gt;0,VLOOKUP(AD85&amp;"-"&amp;AE85&amp;"-"&amp;AF85,LocCost,2,0),0)</f>
        <v>0</v>
      </c>
      <c r="AV85" s="183" t="n">
        <f aca="false">IF(AG85&gt;0,VLOOKUP(AG85&amp;"-"&amp;AH85&amp;"-"&amp;AI85,LocCost,2,0),0)</f>
        <v>0</v>
      </c>
      <c r="AW85" s="183" t="n">
        <f aca="false">IF(AJ85&gt;0,VLOOKUP(AJ85&amp;"-"&amp;AK85&amp;"-"&amp;AL85,LocCost,2,0),0)</f>
        <v>0</v>
      </c>
      <c r="AX85" s="184" t="str">
        <f aca="false">IF(C85&gt;0,SUM(AN85:AW85),"")</f>
        <v/>
      </c>
      <c r="CQ85" s="183" t="n">
        <f aca="false">IF(BL85&gt;0,VLOOKUP(BL85&amp;"-"&amp;BM85&amp;"-"&amp;BN85,LocCost,2,0),0)</f>
        <v>0</v>
      </c>
      <c r="CR85" s="183" t="n">
        <f aca="false">IF(BO85&gt;0,VLOOKUP(BO85&amp;"-"&amp;BP85&amp;"-"&amp;BQ85,LocCost,2,0),0)</f>
        <v>0</v>
      </c>
      <c r="CS85" s="183" t="n">
        <f aca="false">IF(BR85&gt;0,VLOOKUP(BR85&amp;"-"&amp;BS85&amp;"-"&amp;BT85,LocCost,2,0),0)</f>
        <v>0</v>
      </c>
      <c r="CT85" s="183" t="n">
        <f aca="false">IF(BU85&gt;0,VLOOKUP(BU85&amp;"-"&amp;BV85&amp;"-"&amp;BW85,LocCost,2,0),0)</f>
        <v>0</v>
      </c>
      <c r="CU85" s="183" t="n">
        <f aca="false">IF(BX85&gt;0,VLOOKUP(BX85&amp;"-"&amp;BY85&amp;"-"&amp;BZ85,LocCost,2,0),0)</f>
        <v>0</v>
      </c>
      <c r="CV85" s="183" t="n">
        <f aca="false">IF(CA85&gt;0,VLOOKUP(CA85&amp;"-"&amp;CB85&amp;"-"&amp;CC85,LocCost,2,0),0)</f>
        <v>0</v>
      </c>
      <c r="CW85" s="183" t="n">
        <f aca="false">IF(CD85&gt;0,VLOOKUP(CD85&amp;"-"&amp;CE85&amp;"-"&amp;CF85,LocCost,2,0),0)</f>
        <v>0</v>
      </c>
      <c r="CX85" s="183" t="n">
        <f aca="false">IF(CG85&gt;0,VLOOKUP(CG85&amp;"-"&amp;CH85&amp;"-"&amp;CI85,LocCost,2,0),0)</f>
        <v>0</v>
      </c>
      <c r="CY85" s="183" t="n">
        <f aca="false">IF(CJ85&gt;0,VLOOKUP(CJ85&amp;"-"&amp;CK85&amp;"-"&amp;CL85,LocCost,2,0),0)</f>
        <v>0</v>
      </c>
      <c r="CZ85" s="183" t="n">
        <f aca="false">IF(CM85&gt;0,VLOOKUP(CM85&amp;"-"&amp;CN85&amp;"-"&amp;CO85,LocCost,2,0),0)</f>
        <v>0</v>
      </c>
      <c r="DA85" s="184" t="str">
        <f aca="false">IF(BF85&gt;0,SUM(CQ85:CZ85),"")</f>
        <v/>
      </c>
    </row>
    <row r="86" customFormat="false" ht="14.65" hidden="false" customHeight="false" outlineLevel="0" collapsed="false">
      <c r="AN86" s="183" t="n">
        <f aca="false">IF(I86&gt;0,VLOOKUP(I86&amp;"-"&amp;J86&amp;"-"&amp;K86,LocCost,2,0),0)</f>
        <v>0</v>
      </c>
      <c r="AO86" s="183" t="n">
        <f aca="false">IF(L86&gt;0,VLOOKUP(L86&amp;"-"&amp;M86&amp;"-"&amp;N86,LocCost,2,0),0)</f>
        <v>0</v>
      </c>
      <c r="AP86" s="183" t="n">
        <f aca="false">IF(O86&gt;0,VLOOKUP(O86&amp;"-"&amp;P86&amp;"-"&amp;Q86,LocCost,2,0),0)</f>
        <v>0</v>
      </c>
      <c r="AQ86" s="183" t="n">
        <f aca="false">IF(R86&gt;0,VLOOKUP(R86&amp;"-"&amp;S86&amp;"-"&amp;T86,LocCost,2,0),0)</f>
        <v>0</v>
      </c>
      <c r="AR86" s="183" t="n">
        <f aca="false">IF(U86&gt;0,VLOOKUP(U86&amp;"-"&amp;V86&amp;"-"&amp;W86,LocCost,2,0),0)</f>
        <v>0</v>
      </c>
      <c r="AS86" s="183" t="n">
        <f aca="false">IF(X86&gt;0,VLOOKUP(X86&amp;"-"&amp;Y86&amp;"-"&amp;Z86,LocCost,2,0),0)</f>
        <v>0</v>
      </c>
      <c r="AT86" s="183" t="n">
        <f aca="false">IF(AA86&gt;0,VLOOKUP(AA86&amp;"-"&amp;AB86&amp;"-"&amp;AC86,LocCost,2,0),0)</f>
        <v>0</v>
      </c>
      <c r="AU86" s="183" t="n">
        <f aca="false">IF(AD86&gt;0,VLOOKUP(AD86&amp;"-"&amp;AE86&amp;"-"&amp;AF86,LocCost,2,0),0)</f>
        <v>0</v>
      </c>
      <c r="AV86" s="183" t="n">
        <f aca="false">IF(AG86&gt;0,VLOOKUP(AG86&amp;"-"&amp;AH86&amp;"-"&amp;AI86,LocCost,2,0),0)</f>
        <v>0</v>
      </c>
      <c r="AW86" s="183" t="n">
        <f aca="false">IF(AJ86&gt;0,VLOOKUP(AJ86&amp;"-"&amp;AK86&amp;"-"&amp;AL86,LocCost,2,0),0)</f>
        <v>0</v>
      </c>
      <c r="AX86" s="184" t="str">
        <f aca="false">IF(C86&gt;0,SUM(AN86:AW86),"")</f>
        <v/>
      </c>
      <c r="CQ86" s="183" t="n">
        <f aca="false">IF(BL86&gt;0,VLOOKUP(BL86&amp;"-"&amp;BM86&amp;"-"&amp;BN86,LocCost,2,0),0)</f>
        <v>0</v>
      </c>
      <c r="CR86" s="183" t="n">
        <f aca="false">IF(BO86&gt;0,VLOOKUP(BO86&amp;"-"&amp;BP86&amp;"-"&amp;BQ86,LocCost,2,0),0)</f>
        <v>0</v>
      </c>
      <c r="CS86" s="183" t="n">
        <f aca="false">IF(BR86&gt;0,VLOOKUP(BR86&amp;"-"&amp;BS86&amp;"-"&amp;BT86,LocCost,2,0),0)</f>
        <v>0</v>
      </c>
      <c r="CT86" s="183" t="n">
        <f aca="false">IF(BU86&gt;0,VLOOKUP(BU86&amp;"-"&amp;BV86&amp;"-"&amp;BW86,LocCost,2,0),0)</f>
        <v>0</v>
      </c>
      <c r="CU86" s="183" t="n">
        <f aca="false">IF(BX86&gt;0,VLOOKUP(BX86&amp;"-"&amp;BY86&amp;"-"&amp;BZ86,LocCost,2,0),0)</f>
        <v>0</v>
      </c>
      <c r="CV86" s="183" t="n">
        <f aca="false">IF(CA86&gt;0,VLOOKUP(CA86&amp;"-"&amp;CB86&amp;"-"&amp;CC86,LocCost,2,0),0)</f>
        <v>0</v>
      </c>
      <c r="CW86" s="183" t="n">
        <f aca="false">IF(CD86&gt;0,VLOOKUP(CD86&amp;"-"&amp;CE86&amp;"-"&amp;CF86,LocCost,2,0),0)</f>
        <v>0</v>
      </c>
      <c r="CX86" s="183" t="n">
        <f aca="false">IF(CG86&gt;0,VLOOKUP(CG86&amp;"-"&amp;CH86&amp;"-"&amp;CI86,LocCost,2,0),0)</f>
        <v>0</v>
      </c>
      <c r="CY86" s="183" t="n">
        <f aca="false">IF(CJ86&gt;0,VLOOKUP(CJ86&amp;"-"&amp;CK86&amp;"-"&amp;CL86,LocCost,2,0),0)</f>
        <v>0</v>
      </c>
      <c r="CZ86" s="183" t="n">
        <f aca="false">IF(CM86&gt;0,VLOOKUP(CM86&amp;"-"&amp;CN86&amp;"-"&amp;CO86,LocCost,2,0),0)</f>
        <v>0</v>
      </c>
      <c r="DA86" s="184" t="str">
        <f aca="false">IF(BF86&gt;0,SUM(CQ86:CZ86),"")</f>
        <v/>
      </c>
    </row>
    <row r="87" customFormat="false" ht="14.65" hidden="false" customHeight="false" outlineLevel="0" collapsed="false">
      <c r="AN87" s="183" t="n">
        <f aca="false">IF(I87&gt;0,VLOOKUP(I87&amp;"-"&amp;J87&amp;"-"&amp;K87,LocCost,2,0),0)</f>
        <v>0</v>
      </c>
      <c r="AO87" s="183" t="n">
        <f aca="false">IF(L87&gt;0,VLOOKUP(L87&amp;"-"&amp;M87&amp;"-"&amp;N87,LocCost,2,0),0)</f>
        <v>0</v>
      </c>
      <c r="AP87" s="183" t="n">
        <f aca="false">IF(O87&gt;0,VLOOKUP(O87&amp;"-"&amp;P87&amp;"-"&amp;Q87,LocCost,2,0),0)</f>
        <v>0</v>
      </c>
      <c r="AQ87" s="183" t="n">
        <f aca="false">IF(R87&gt;0,VLOOKUP(R87&amp;"-"&amp;S87&amp;"-"&amp;T87,LocCost,2,0),0)</f>
        <v>0</v>
      </c>
      <c r="AR87" s="183" t="n">
        <f aca="false">IF(U87&gt;0,VLOOKUP(U87&amp;"-"&amp;V87&amp;"-"&amp;W87,LocCost,2,0),0)</f>
        <v>0</v>
      </c>
      <c r="AS87" s="183" t="n">
        <f aca="false">IF(X87&gt;0,VLOOKUP(X87&amp;"-"&amp;Y87&amp;"-"&amp;Z87,LocCost,2,0),0)</f>
        <v>0</v>
      </c>
      <c r="AT87" s="183" t="n">
        <f aca="false">IF(AA87&gt;0,VLOOKUP(AA87&amp;"-"&amp;AB87&amp;"-"&amp;AC87,LocCost,2,0),0)</f>
        <v>0</v>
      </c>
      <c r="AU87" s="183" t="n">
        <f aca="false">IF(AD87&gt;0,VLOOKUP(AD87&amp;"-"&amp;AE87&amp;"-"&amp;AF87,LocCost,2,0),0)</f>
        <v>0</v>
      </c>
      <c r="AV87" s="183" t="n">
        <f aca="false">IF(AG87&gt;0,VLOOKUP(AG87&amp;"-"&amp;AH87&amp;"-"&amp;AI87,LocCost,2,0),0)</f>
        <v>0</v>
      </c>
      <c r="AW87" s="183" t="n">
        <f aca="false">IF(AJ87&gt;0,VLOOKUP(AJ87&amp;"-"&amp;AK87&amp;"-"&amp;AL87,LocCost,2,0),0)</f>
        <v>0</v>
      </c>
      <c r="AX87" s="184" t="str">
        <f aca="false">IF(C87&gt;0,SUM(AN87:AW87),"")</f>
        <v/>
      </c>
      <c r="CQ87" s="183" t="n">
        <f aca="false">IF(BL87&gt;0,VLOOKUP(BL87&amp;"-"&amp;BM87&amp;"-"&amp;BN87,LocCost,2,0),0)</f>
        <v>0</v>
      </c>
      <c r="CR87" s="183" t="n">
        <f aca="false">IF(BO87&gt;0,VLOOKUP(BO87&amp;"-"&amp;BP87&amp;"-"&amp;BQ87,LocCost,2,0),0)</f>
        <v>0</v>
      </c>
      <c r="CS87" s="183" t="n">
        <f aca="false">IF(BR87&gt;0,VLOOKUP(BR87&amp;"-"&amp;BS87&amp;"-"&amp;BT87,LocCost,2,0),0)</f>
        <v>0</v>
      </c>
      <c r="CT87" s="183" t="n">
        <f aca="false">IF(BU87&gt;0,VLOOKUP(BU87&amp;"-"&amp;BV87&amp;"-"&amp;BW87,LocCost,2,0),0)</f>
        <v>0</v>
      </c>
      <c r="CU87" s="183" t="n">
        <f aca="false">IF(BX87&gt;0,VLOOKUP(BX87&amp;"-"&amp;BY87&amp;"-"&amp;BZ87,LocCost,2,0),0)</f>
        <v>0</v>
      </c>
      <c r="CV87" s="183" t="n">
        <f aca="false">IF(CA87&gt;0,VLOOKUP(CA87&amp;"-"&amp;CB87&amp;"-"&amp;CC87,LocCost,2,0),0)</f>
        <v>0</v>
      </c>
      <c r="CW87" s="183" t="n">
        <f aca="false">IF(CD87&gt;0,VLOOKUP(CD87&amp;"-"&amp;CE87&amp;"-"&amp;CF87,LocCost,2,0),0)</f>
        <v>0</v>
      </c>
      <c r="CX87" s="183" t="n">
        <f aca="false">IF(CG87&gt;0,VLOOKUP(CG87&amp;"-"&amp;CH87&amp;"-"&amp;CI87,LocCost,2,0),0)</f>
        <v>0</v>
      </c>
      <c r="CY87" s="183" t="n">
        <f aca="false">IF(CJ87&gt;0,VLOOKUP(CJ87&amp;"-"&amp;CK87&amp;"-"&amp;CL87,LocCost,2,0),0)</f>
        <v>0</v>
      </c>
      <c r="CZ87" s="183" t="n">
        <f aca="false">IF(CM87&gt;0,VLOOKUP(CM87&amp;"-"&amp;CN87&amp;"-"&amp;CO87,LocCost,2,0),0)</f>
        <v>0</v>
      </c>
      <c r="DA87" s="184" t="str">
        <f aca="false">IF(BF87&gt;0,SUM(CQ87:CZ87),"")</f>
        <v/>
      </c>
    </row>
    <row r="88" customFormat="false" ht="14.65" hidden="false" customHeight="false" outlineLevel="0" collapsed="false">
      <c r="AN88" s="183" t="n">
        <f aca="false">IF(I88&gt;0,VLOOKUP(I88&amp;"-"&amp;J88&amp;"-"&amp;K88,LocCost,2,0),0)</f>
        <v>0</v>
      </c>
      <c r="AO88" s="183" t="n">
        <f aca="false">IF(L88&gt;0,VLOOKUP(L88&amp;"-"&amp;M88&amp;"-"&amp;N88,LocCost,2,0),0)</f>
        <v>0</v>
      </c>
      <c r="AP88" s="183" t="n">
        <f aca="false">IF(O88&gt;0,VLOOKUP(O88&amp;"-"&amp;P88&amp;"-"&amp;Q88,LocCost,2,0),0)</f>
        <v>0</v>
      </c>
      <c r="AQ88" s="183" t="n">
        <f aca="false">IF(R88&gt;0,VLOOKUP(R88&amp;"-"&amp;S88&amp;"-"&amp;T88,LocCost,2,0),0)</f>
        <v>0</v>
      </c>
      <c r="AR88" s="183" t="n">
        <f aca="false">IF(U88&gt;0,VLOOKUP(U88&amp;"-"&amp;V88&amp;"-"&amp;W88,LocCost,2,0),0)</f>
        <v>0</v>
      </c>
      <c r="AS88" s="183" t="n">
        <f aca="false">IF(X88&gt;0,VLOOKUP(X88&amp;"-"&amp;Y88&amp;"-"&amp;Z88,LocCost,2,0),0)</f>
        <v>0</v>
      </c>
      <c r="AT88" s="183" t="n">
        <f aca="false">IF(AA88&gt;0,VLOOKUP(AA88&amp;"-"&amp;AB88&amp;"-"&amp;AC88,LocCost,2,0),0)</f>
        <v>0</v>
      </c>
      <c r="AU88" s="183" t="n">
        <f aca="false">IF(AD88&gt;0,VLOOKUP(AD88&amp;"-"&amp;AE88&amp;"-"&amp;AF88,LocCost,2,0),0)</f>
        <v>0</v>
      </c>
      <c r="AV88" s="183" t="n">
        <f aca="false">IF(AG88&gt;0,VLOOKUP(AG88&amp;"-"&amp;AH88&amp;"-"&amp;AI88,LocCost,2,0),0)</f>
        <v>0</v>
      </c>
      <c r="AW88" s="183" t="n">
        <f aca="false">IF(AJ88&gt;0,VLOOKUP(AJ88&amp;"-"&amp;AK88&amp;"-"&amp;AL88,LocCost,2,0),0)</f>
        <v>0</v>
      </c>
      <c r="AX88" s="184" t="str">
        <f aca="false">IF(C88&gt;0,SUM(AN88:AW88),"")</f>
        <v/>
      </c>
      <c r="CQ88" s="183" t="n">
        <f aca="false">IF(BL88&gt;0,VLOOKUP(BL88&amp;"-"&amp;BM88&amp;"-"&amp;BN88,LocCost,2,0),0)</f>
        <v>0</v>
      </c>
      <c r="CR88" s="183" t="n">
        <f aca="false">IF(BO88&gt;0,VLOOKUP(BO88&amp;"-"&amp;BP88&amp;"-"&amp;BQ88,LocCost,2,0),0)</f>
        <v>0</v>
      </c>
      <c r="CS88" s="183" t="n">
        <f aca="false">IF(BR88&gt;0,VLOOKUP(BR88&amp;"-"&amp;BS88&amp;"-"&amp;BT88,LocCost,2,0),0)</f>
        <v>0</v>
      </c>
      <c r="CT88" s="183" t="n">
        <f aca="false">IF(BU88&gt;0,VLOOKUP(BU88&amp;"-"&amp;BV88&amp;"-"&amp;BW88,LocCost,2,0),0)</f>
        <v>0</v>
      </c>
      <c r="CU88" s="183" t="n">
        <f aca="false">IF(BX88&gt;0,VLOOKUP(BX88&amp;"-"&amp;BY88&amp;"-"&amp;BZ88,LocCost,2,0),0)</f>
        <v>0</v>
      </c>
      <c r="CV88" s="183" t="n">
        <f aca="false">IF(CA88&gt;0,VLOOKUP(CA88&amp;"-"&amp;CB88&amp;"-"&amp;CC88,LocCost,2,0),0)</f>
        <v>0</v>
      </c>
      <c r="CW88" s="183" t="n">
        <f aca="false">IF(CD88&gt;0,VLOOKUP(CD88&amp;"-"&amp;CE88&amp;"-"&amp;CF88,LocCost,2,0),0)</f>
        <v>0</v>
      </c>
      <c r="CX88" s="183" t="n">
        <f aca="false">IF(CG88&gt;0,VLOOKUP(CG88&amp;"-"&amp;CH88&amp;"-"&amp;CI88,LocCost,2,0),0)</f>
        <v>0</v>
      </c>
      <c r="CY88" s="183" t="n">
        <f aca="false">IF(CJ88&gt;0,VLOOKUP(CJ88&amp;"-"&amp;CK88&amp;"-"&amp;CL88,LocCost,2,0),0)</f>
        <v>0</v>
      </c>
      <c r="CZ88" s="183" t="n">
        <f aca="false">IF(CM88&gt;0,VLOOKUP(CM88&amp;"-"&amp;CN88&amp;"-"&amp;CO88,LocCost,2,0),0)</f>
        <v>0</v>
      </c>
      <c r="DA88" s="184" t="str">
        <f aca="false">IF(BF88&gt;0,SUM(CQ88:CZ88),"")</f>
        <v/>
      </c>
    </row>
    <row r="89" customFormat="false" ht="14.65" hidden="false" customHeight="false" outlineLevel="0" collapsed="false">
      <c r="AN89" s="183" t="n">
        <f aca="false">IF(I89&gt;0,VLOOKUP(I89&amp;"-"&amp;J89&amp;"-"&amp;K89,LocCost,2,0),0)</f>
        <v>0</v>
      </c>
      <c r="AO89" s="183" t="n">
        <f aca="false">IF(L89&gt;0,VLOOKUP(L89&amp;"-"&amp;M89&amp;"-"&amp;N89,LocCost,2,0),0)</f>
        <v>0</v>
      </c>
      <c r="AP89" s="183" t="n">
        <f aca="false">IF(O89&gt;0,VLOOKUP(O89&amp;"-"&amp;P89&amp;"-"&amp;Q89,LocCost,2,0),0)</f>
        <v>0</v>
      </c>
      <c r="AQ89" s="183" t="n">
        <f aca="false">IF(R89&gt;0,VLOOKUP(R89&amp;"-"&amp;S89&amp;"-"&amp;T89,LocCost,2,0),0)</f>
        <v>0</v>
      </c>
      <c r="AR89" s="183" t="n">
        <f aca="false">IF(U89&gt;0,VLOOKUP(U89&amp;"-"&amp;V89&amp;"-"&amp;W89,LocCost,2,0),0)</f>
        <v>0</v>
      </c>
      <c r="AS89" s="183" t="n">
        <f aca="false">IF(X89&gt;0,VLOOKUP(X89&amp;"-"&amp;Y89&amp;"-"&amp;Z89,LocCost,2,0),0)</f>
        <v>0</v>
      </c>
      <c r="AT89" s="183" t="n">
        <f aca="false">IF(AA89&gt;0,VLOOKUP(AA89&amp;"-"&amp;AB89&amp;"-"&amp;AC89,LocCost,2,0),0)</f>
        <v>0</v>
      </c>
      <c r="AU89" s="183" t="n">
        <f aca="false">IF(AD89&gt;0,VLOOKUP(AD89&amp;"-"&amp;AE89&amp;"-"&amp;AF89,LocCost,2,0),0)</f>
        <v>0</v>
      </c>
      <c r="AV89" s="183" t="n">
        <f aca="false">IF(AG89&gt;0,VLOOKUP(AG89&amp;"-"&amp;AH89&amp;"-"&amp;AI89,LocCost,2,0),0)</f>
        <v>0</v>
      </c>
      <c r="AW89" s="183" t="n">
        <f aca="false">IF(AJ89&gt;0,VLOOKUP(AJ89&amp;"-"&amp;AK89&amp;"-"&amp;AL89,LocCost,2,0),0)</f>
        <v>0</v>
      </c>
      <c r="AX89" s="184" t="str">
        <f aca="false">IF(C89&gt;0,SUM(AN89:AW89),"")</f>
        <v/>
      </c>
      <c r="CQ89" s="183" t="n">
        <f aca="false">IF(BL89&gt;0,VLOOKUP(BL89&amp;"-"&amp;BM89&amp;"-"&amp;BN89,LocCost,2,0),0)</f>
        <v>0</v>
      </c>
      <c r="CR89" s="183" t="n">
        <f aca="false">IF(BO89&gt;0,VLOOKUP(BO89&amp;"-"&amp;BP89&amp;"-"&amp;BQ89,LocCost,2,0),0)</f>
        <v>0</v>
      </c>
      <c r="CS89" s="183" t="n">
        <f aca="false">IF(BR89&gt;0,VLOOKUP(BR89&amp;"-"&amp;BS89&amp;"-"&amp;BT89,LocCost,2,0),0)</f>
        <v>0</v>
      </c>
      <c r="CT89" s="183" t="n">
        <f aca="false">IF(BU89&gt;0,VLOOKUP(BU89&amp;"-"&amp;BV89&amp;"-"&amp;BW89,LocCost,2,0),0)</f>
        <v>0</v>
      </c>
      <c r="CU89" s="183" t="n">
        <f aca="false">IF(BX89&gt;0,VLOOKUP(BX89&amp;"-"&amp;BY89&amp;"-"&amp;BZ89,LocCost,2,0),0)</f>
        <v>0</v>
      </c>
      <c r="CV89" s="183" t="n">
        <f aca="false">IF(CA89&gt;0,VLOOKUP(CA89&amp;"-"&amp;CB89&amp;"-"&amp;CC89,LocCost,2,0),0)</f>
        <v>0</v>
      </c>
      <c r="CW89" s="183" t="n">
        <f aca="false">IF(CD89&gt;0,VLOOKUP(CD89&amp;"-"&amp;CE89&amp;"-"&amp;CF89,LocCost,2,0),0)</f>
        <v>0</v>
      </c>
      <c r="CX89" s="183" t="n">
        <f aca="false">IF(CG89&gt;0,VLOOKUP(CG89&amp;"-"&amp;CH89&amp;"-"&amp;CI89,LocCost,2,0),0)</f>
        <v>0</v>
      </c>
      <c r="CY89" s="183" t="n">
        <f aca="false">IF(CJ89&gt;0,VLOOKUP(CJ89&amp;"-"&amp;CK89&amp;"-"&amp;CL89,LocCost,2,0),0)</f>
        <v>0</v>
      </c>
      <c r="CZ89" s="183" t="n">
        <f aca="false">IF(CM89&gt;0,VLOOKUP(CM89&amp;"-"&amp;CN89&amp;"-"&amp;CO89,LocCost,2,0),0)</f>
        <v>0</v>
      </c>
      <c r="DA89" s="184" t="str">
        <f aca="false">IF(BF89&gt;0,SUM(CQ89:CZ89),"")</f>
        <v/>
      </c>
    </row>
    <row r="90" customFormat="false" ht="14.65" hidden="false" customHeight="false" outlineLevel="0" collapsed="false">
      <c r="AN90" s="183" t="n">
        <f aca="false">IF(I90&gt;0,VLOOKUP(I90&amp;"-"&amp;J90&amp;"-"&amp;K90,LocCost,2,0),0)</f>
        <v>0</v>
      </c>
      <c r="AO90" s="183" t="n">
        <f aca="false">IF(L90&gt;0,VLOOKUP(L90&amp;"-"&amp;M90&amp;"-"&amp;N90,LocCost,2,0),0)</f>
        <v>0</v>
      </c>
      <c r="AP90" s="183" t="n">
        <f aca="false">IF(O90&gt;0,VLOOKUP(O90&amp;"-"&amp;P90&amp;"-"&amp;Q90,LocCost,2,0),0)</f>
        <v>0</v>
      </c>
      <c r="AQ90" s="183" t="n">
        <f aca="false">IF(R90&gt;0,VLOOKUP(R90&amp;"-"&amp;S90&amp;"-"&amp;T90,LocCost,2,0),0)</f>
        <v>0</v>
      </c>
      <c r="AR90" s="183" t="n">
        <f aca="false">IF(U90&gt;0,VLOOKUP(U90&amp;"-"&amp;V90&amp;"-"&amp;W90,LocCost,2,0),0)</f>
        <v>0</v>
      </c>
      <c r="AS90" s="183" t="n">
        <f aca="false">IF(X90&gt;0,VLOOKUP(X90&amp;"-"&amp;Y90&amp;"-"&amp;Z90,LocCost,2,0),0)</f>
        <v>0</v>
      </c>
      <c r="AT90" s="183" t="n">
        <f aca="false">IF(AA90&gt;0,VLOOKUP(AA90&amp;"-"&amp;AB90&amp;"-"&amp;AC90,LocCost,2,0),0)</f>
        <v>0</v>
      </c>
      <c r="AU90" s="183" t="n">
        <f aca="false">IF(AD90&gt;0,VLOOKUP(AD90&amp;"-"&amp;AE90&amp;"-"&amp;AF90,LocCost,2,0),0)</f>
        <v>0</v>
      </c>
      <c r="AV90" s="183" t="n">
        <f aca="false">IF(AG90&gt;0,VLOOKUP(AG90&amp;"-"&amp;AH90&amp;"-"&amp;AI90,LocCost,2,0),0)</f>
        <v>0</v>
      </c>
      <c r="AW90" s="183" t="n">
        <f aca="false">IF(AJ90&gt;0,VLOOKUP(AJ90&amp;"-"&amp;AK90&amp;"-"&amp;AL90,LocCost,2,0),0)</f>
        <v>0</v>
      </c>
      <c r="AX90" s="184" t="str">
        <f aca="false">IF(C90&gt;0,SUM(AN90:AW90),"")</f>
        <v/>
      </c>
      <c r="CQ90" s="183" t="n">
        <f aca="false">IF(BL90&gt;0,VLOOKUP(BL90&amp;"-"&amp;BM90&amp;"-"&amp;BN90,LocCost,2,0),0)</f>
        <v>0</v>
      </c>
      <c r="CR90" s="183" t="n">
        <f aca="false">IF(BO90&gt;0,VLOOKUP(BO90&amp;"-"&amp;BP90&amp;"-"&amp;BQ90,LocCost,2,0),0)</f>
        <v>0</v>
      </c>
      <c r="CS90" s="183" t="n">
        <f aca="false">IF(BR90&gt;0,VLOOKUP(BR90&amp;"-"&amp;BS90&amp;"-"&amp;BT90,LocCost,2,0),0)</f>
        <v>0</v>
      </c>
      <c r="CT90" s="183" t="n">
        <f aca="false">IF(BU90&gt;0,VLOOKUP(BU90&amp;"-"&amp;BV90&amp;"-"&amp;BW90,LocCost,2,0),0)</f>
        <v>0</v>
      </c>
      <c r="CU90" s="183" t="n">
        <f aca="false">IF(BX90&gt;0,VLOOKUP(BX90&amp;"-"&amp;BY90&amp;"-"&amp;BZ90,LocCost,2,0),0)</f>
        <v>0</v>
      </c>
      <c r="CV90" s="183" t="n">
        <f aca="false">IF(CA90&gt;0,VLOOKUP(CA90&amp;"-"&amp;CB90&amp;"-"&amp;CC90,LocCost,2,0),0)</f>
        <v>0</v>
      </c>
      <c r="CW90" s="183" t="n">
        <f aca="false">IF(CD90&gt;0,VLOOKUP(CD90&amp;"-"&amp;CE90&amp;"-"&amp;CF90,LocCost,2,0),0)</f>
        <v>0</v>
      </c>
      <c r="CX90" s="183" t="n">
        <f aca="false">IF(CG90&gt;0,VLOOKUP(CG90&amp;"-"&amp;CH90&amp;"-"&amp;CI90,LocCost,2,0),0)</f>
        <v>0</v>
      </c>
      <c r="CY90" s="183" t="n">
        <f aca="false">IF(CJ90&gt;0,VLOOKUP(CJ90&amp;"-"&amp;CK90&amp;"-"&amp;CL90,LocCost,2,0),0)</f>
        <v>0</v>
      </c>
      <c r="CZ90" s="183" t="n">
        <f aca="false">IF(CM90&gt;0,VLOOKUP(CM90&amp;"-"&amp;CN90&amp;"-"&amp;CO90,LocCost,2,0),0)</f>
        <v>0</v>
      </c>
      <c r="DA90" s="184" t="str">
        <f aca="false">IF(BF90&gt;0,SUM(CQ90:CZ90),"")</f>
        <v/>
      </c>
    </row>
    <row r="91" customFormat="false" ht="14.65" hidden="false" customHeight="false" outlineLevel="0" collapsed="false">
      <c r="AN91" s="183" t="n">
        <f aca="false">IF(I91&gt;0,VLOOKUP(I91&amp;"-"&amp;J91&amp;"-"&amp;K91,LocCost,2,0),0)</f>
        <v>0</v>
      </c>
      <c r="AO91" s="183" t="n">
        <f aca="false">IF(L91&gt;0,VLOOKUP(L91&amp;"-"&amp;M91&amp;"-"&amp;N91,LocCost,2,0),0)</f>
        <v>0</v>
      </c>
      <c r="AP91" s="183" t="n">
        <f aca="false">IF(O91&gt;0,VLOOKUP(O91&amp;"-"&amp;P91&amp;"-"&amp;Q91,LocCost,2,0),0)</f>
        <v>0</v>
      </c>
      <c r="AQ91" s="183" t="n">
        <f aca="false">IF(R91&gt;0,VLOOKUP(R91&amp;"-"&amp;S91&amp;"-"&amp;T91,LocCost,2,0),0)</f>
        <v>0</v>
      </c>
      <c r="AR91" s="183" t="n">
        <f aca="false">IF(U91&gt;0,VLOOKUP(U91&amp;"-"&amp;V91&amp;"-"&amp;W91,LocCost,2,0),0)</f>
        <v>0</v>
      </c>
      <c r="AS91" s="183" t="n">
        <f aca="false">IF(X91&gt;0,VLOOKUP(X91&amp;"-"&amp;Y91&amp;"-"&amp;Z91,LocCost,2,0),0)</f>
        <v>0</v>
      </c>
      <c r="AT91" s="183" t="n">
        <f aca="false">IF(AA91&gt;0,VLOOKUP(AA91&amp;"-"&amp;AB91&amp;"-"&amp;AC91,LocCost,2,0),0)</f>
        <v>0</v>
      </c>
      <c r="AU91" s="183" t="n">
        <f aca="false">IF(AD91&gt;0,VLOOKUP(AD91&amp;"-"&amp;AE91&amp;"-"&amp;AF91,LocCost,2,0),0)</f>
        <v>0</v>
      </c>
      <c r="AV91" s="183" t="n">
        <f aca="false">IF(AG91&gt;0,VLOOKUP(AG91&amp;"-"&amp;AH91&amp;"-"&amp;AI91,LocCost,2,0),0)</f>
        <v>0</v>
      </c>
      <c r="AW91" s="183" t="n">
        <f aca="false">IF(AJ91&gt;0,VLOOKUP(AJ91&amp;"-"&amp;AK91&amp;"-"&amp;AL91,LocCost,2,0),0)</f>
        <v>0</v>
      </c>
      <c r="AX91" s="184" t="str">
        <f aca="false">IF(C91&gt;0,SUM(AN91:AW91),"")</f>
        <v/>
      </c>
      <c r="CQ91" s="183" t="n">
        <f aca="false">IF(BL91&gt;0,VLOOKUP(BL91&amp;"-"&amp;BM91&amp;"-"&amp;BN91,LocCost,2,0),0)</f>
        <v>0</v>
      </c>
      <c r="CR91" s="183" t="n">
        <f aca="false">IF(BO91&gt;0,VLOOKUP(BO91&amp;"-"&amp;BP91&amp;"-"&amp;BQ91,LocCost,2,0),0)</f>
        <v>0</v>
      </c>
      <c r="CS91" s="183" t="n">
        <f aca="false">IF(BR91&gt;0,VLOOKUP(BR91&amp;"-"&amp;BS91&amp;"-"&amp;BT91,LocCost,2,0),0)</f>
        <v>0</v>
      </c>
      <c r="CT91" s="183" t="n">
        <f aca="false">IF(BU91&gt;0,VLOOKUP(BU91&amp;"-"&amp;BV91&amp;"-"&amp;BW91,LocCost,2,0),0)</f>
        <v>0</v>
      </c>
      <c r="CU91" s="183" t="n">
        <f aca="false">IF(BX91&gt;0,VLOOKUP(BX91&amp;"-"&amp;BY91&amp;"-"&amp;BZ91,LocCost,2,0),0)</f>
        <v>0</v>
      </c>
      <c r="CV91" s="183" t="n">
        <f aca="false">IF(CA91&gt;0,VLOOKUP(CA91&amp;"-"&amp;CB91&amp;"-"&amp;CC91,LocCost,2,0),0)</f>
        <v>0</v>
      </c>
      <c r="CW91" s="183" t="n">
        <f aca="false">IF(CD91&gt;0,VLOOKUP(CD91&amp;"-"&amp;CE91&amp;"-"&amp;CF91,LocCost,2,0),0)</f>
        <v>0</v>
      </c>
      <c r="CX91" s="183" t="n">
        <f aca="false">IF(CG91&gt;0,VLOOKUP(CG91&amp;"-"&amp;CH91&amp;"-"&amp;CI91,LocCost,2,0),0)</f>
        <v>0</v>
      </c>
      <c r="CY91" s="183" t="n">
        <f aca="false">IF(CJ91&gt;0,VLOOKUP(CJ91&amp;"-"&amp;CK91&amp;"-"&amp;CL91,LocCost,2,0),0)</f>
        <v>0</v>
      </c>
      <c r="CZ91" s="183" t="n">
        <f aca="false">IF(CM91&gt;0,VLOOKUP(CM91&amp;"-"&amp;CN91&amp;"-"&amp;CO91,LocCost,2,0),0)</f>
        <v>0</v>
      </c>
      <c r="DA91" s="184" t="str">
        <f aca="false">IF(BF91&gt;0,SUM(CQ91:CZ91),"")</f>
        <v/>
      </c>
    </row>
    <row r="92" customFormat="false" ht="14.65" hidden="false" customHeight="false" outlineLevel="0" collapsed="false">
      <c r="AN92" s="183" t="n">
        <f aca="false">IF(I92&gt;0,VLOOKUP(I92&amp;"-"&amp;J92&amp;"-"&amp;K92,LocCost,2,0),0)</f>
        <v>0</v>
      </c>
      <c r="AO92" s="183" t="n">
        <f aca="false">IF(L92&gt;0,VLOOKUP(L92&amp;"-"&amp;M92&amp;"-"&amp;N92,LocCost,2,0),0)</f>
        <v>0</v>
      </c>
      <c r="AP92" s="183" t="n">
        <f aca="false">IF(O92&gt;0,VLOOKUP(O92&amp;"-"&amp;P92&amp;"-"&amp;Q92,LocCost,2,0),0)</f>
        <v>0</v>
      </c>
      <c r="AQ92" s="183" t="n">
        <f aca="false">IF(R92&gt;0,VLOOKUP(R92&amp;"-"&amp;S92&amp;"-"&amp;T92,LocCost,2,0),0)</f>
        <v>0</v>
      </c>
      <c r="AR92" s="183" t="n">
        <f aca="false">IF(U92&gt;0,VLOOKUP(U92&amp;"-"&amp;V92&amp;"-"&amp;W92,LocCost,2,0),0)</f>
        <v>0</v>
      </c>
      <c r="AS92" s="183" t="n">
        <f aca="false">IF(X92&gt;0,VLOOKUP(X92&amp;"-"&amp;Y92&amp;"-"&amp;Z92,LocCost,2,0),0)</f>
        <v>0</v>
      </c>
      <c r="AT92" s="183" t="n">
        <f aca="false">IF(AA92&gt;0,VLOOKUP(AA92&amp;"-"&amp;AB92&amp;"-"&amp;AC92,LocCost,2,0),0)</f>
        <v>0</v>
      </c>
      <c r="AU92" s="183" t="n">
        <f aca="false">IF(AD92&gt;0,VLOOKUP(AD92&amp;"-"&amp;AE92&amp;"-"&amp;AF92,LocCost,2,0),0)</f>
        <v>0</v>
      </c>
      <c r="AV92" s="183" t="n">
        <f aca="false">IF(AG92&gt;0,VLOOKUP(AG92&amp;"-"&amp;AH92&amp;"-"&amp;AI92,LocCost,2,0),0)</f>
        <v>0</v>
      </c>
      <c r="AW92" s="183" t="n">
        <f aca="false">IF(AJ92&gt;0,VLOOKUP(AJ92&amp;"-"&amp;AK92&amp;"-"&amp;AL92,LocCost,2,0),0)</f>
        <v>0</v>
      </c>
      <c r="AX92" s="184" t="str">
        <f aca="false">IF(C92&gt;0,SUM(AN92:AW92),"")</f>
        <v/>
      </c>
      <c r="CQ92" s="183" t="n">
        <f aca="false">IF(BL92&gt;0,VLOOKUP(BL92&amp;"-"&amp;BM92&amp;"-"&amp;BN92,LocCost,2,0),0)</f>
        <v>0</v>
      </c>
      <c r="CR92" s="183" t="n">
        <f aca="false">IF(BO92&gt;0,VLOOKUP(BO92&amp;"-"&amp;BP92&amp;"-"&amp;BQ92,LocCost,2,0),0)</f>
        <v>0</v>
      </c>
      <c r="CS92" s="183" t="n">
        <f aca="false">IF(BR92&gt;0,VLOOKUP(BR92&amp;"-"&amp;BS92&amp;"-"&amp;BT92,LocCost,2,0),0)</f>
        <v>0</v>
      </c>
      <c r="CT92" s="183" t="n">
        <f aca="false">IF(BU92&gt;0,VLOOKUP(BU92&amp;"-"&amp;BV92&amp;"-"&amp;BW92,LocCost,2,0),0)</f>
        <v>0</v>
      </c>
      <c r="CU92" s="183" t="n">
        <f aca="false">IF(BX92&gt;0,VLOOKUP(BX92&amp;"-"&amp;BY92&amp;"-"&amp;BZ92,LocCost,2,0),0)</f>
        <v>0</v>
      </c>
      <c r="CV92" s="183" t="n">
        <f aca="false">IF(CA92&gt;0,VLOOKUP(CA92&amp;"-"&amp;CB92&amp;"-"&amp;CC92,LocCost,2,0),0)</f>
        <v>0</v>
      </c>
      <c r="CW92" s="183" t="n">
        <f aca="false">IF(CD92&gt;0,VLOOKUP(CD92&amp;"-"&amp;CE92&amp;"-"&amp;CF92,LocCost,2,0),0)</f>
        <v>0</v>
      </c>
      <c r="CX92" s="183" t="n">
        <f aca="false">IF(CG92&gt;0,VLOOKUP(CG92&amp;"-"&amp;CH92&amp;"-"&amp;CI92,LocCost,2,0),0)</f>
        <v>0</v>
      </c>
      <c r="CY92" s="183" t="n">
        <f aca="false">IF(CJ92&gt;0,VLOOKUP(CJ92&amp;"-"&amp;CK92&amp;"-"&amp;CL92,LocCost,2,0),0)</f>
        <v>0</v>
      </c>
      <c r="CZ92" s="183" t="n">
        <f aca="false">IF(CM92&gt;0,VLOOKUP(CM92&amp;"-"&amp;CN92&amp;"-"&amp;CO92,LocCost,2,0),0)</f>
        <v>0</v>
      </c>
      <c r="DA92" s="184" t="str">
        <f aca="false">IF(BF92&gt;0,SUM(CQ92:CZ92),"")</f>
        <v/>
      </c>
    </row>
    <row r="93" customFormat="false" ht="14.65" hidden="false" customHeight="false" outlineLevel="0" collapsed="false">
      <c r="AN93" s="183" t="n">
        <f aca="false">IF(I93&gt;0,VLOOKUP(I93&amp;"-"&amp;J93&amp;"-"&amp;K93,LocCost,2,0),0)</f>
        <v>0</v>
      </c>
      <c r="AO93" s="183" t="n">
        <f aca="false">IF(L93&gt;0,VLOOKUP(L93&amp;"-"&amp;M93&amp;"-"&amp;N93,LocCost,2,0),0)</f>
        <v>0</v>
      </c>
      <c r="AP93" s="183" t="n">
        <f aca="false">IF(O93&gt;0,VLOOKUP(O93&amp;"-"&amp;P93&amp;"-"&amp;Q93,LocCost,2,0),0)</f>
        <v>0</v>
      </c>
      <c r="AQ93" s="183" t="n">
        <f aca="false">IF(R93&gt;0,VLOOKUP(R93&amp;"-"&amp;S93&amp;"-"&amp;T93,LocCost,2,0),0)</f>
        <v>0</v>
      </c>
      <c r="AR93" s="183" t="n">
        <f aca="false">IF(U93&gt;0,VLOOKUP(U93&amp;"-"&amp;V93&amp;"-"&amp;W93,LocCost,2,0),0)</f>
        <v>0</v>
      </c>
      <c r="AS93" s="183" t="n">
        <f aca="false">IF(X93&gt;0,VLOOKUP(X93&amp;"-"&amp;Y93&amp;"-"&amp;Z93,LocCost,2,0),0)</f>
        <v>0</v>
      </c>
      <c r="AT93" s="183" t="n">
        <f aca="false">IF(AA93&gt;0,VLOOKUP(AA93&amp;"-"&amp;AB93&amp;"-"&amp;AC93,LocCost,2,0),0)</f>
        <v>0</v>
      </c>
      <c r="AU93" s="183" t="n">
        <f aca="false">IF(AD93&gt;0,VLOOKUP(AD93&amp;"-"&amp;AE93&amp;"-"&amp;AF93,LocCost,2,0),0)</f>
        <v>0</v>
      </c>
      <c r="AV93" s="183" t="n">
        <f aca="false">IF(AG93&gt;0,VLOOKUP(AG93&amp;"-"&amp;AH93&amp;"-"&amp;AI93,LocCost,2,0),0)</f>
        <v>0</v>
      </c>
      <c r="AW93" s="183" t="n">
        <f aca="false">IF(AJ93&gt;0,VLOOKUP(AJ93&amp;"-"&amp;AK93&amp;"-"&amp;AL93,LocCost,2,0),0)</f>
        <v>0</v>
      </c>
      <c r="AX93" s="184" t="str">
        <f aca="false">IF(C93&gt;0,SUM(AN93:AW93),"")</f>
        <v/>
      </c>
      <c r="CQ93" s="183" t="n">
        <f aca="false">IF(BL93&gt;0,VLOOKUP(BL93&amp;"-"&amp;BM93&amp;"-"&amp;BN93,LocCost,2,0),0)</f>
        <v>0</v>
      </c>
      <c r="CR93" s="183" t="n">
        <f aca="false">IF(BO93&gt;0,VLOOKUP(BO93&amp;"-"&amp;BP93&amp;"-"&amp;BQ93,LocCost,2,0),0)</f>
        <v>0</v>
      </c>
      <c r="CS93" s="183" t="n">
        <f aca="false">IF(BR93&gt;0,VLOOKUP(BR93&amp;"-"&amp;BS93&amp;"-"&amp;BT93,LocCost,2,0),0)</f>
        <v>0</v>
      </c>
      <c r="CT93" s="183" t="n">
        <f aca="false">IF(BU93&gt;0,VLOOKUP(BU93&amp;"-"&amp;BV93&amp;"-"&amp;BW93,LocCost,2,0),0)</f>
        <v>0</v>
      </c>
      <c r="CU93" s="183" t="n">
        <f aca="false">IF(BX93&gt;0,VLOOKUP(BX93&amp;"-"&amp;BY93&amp;"-"&amp;BZ93,LocCost,2,0),0)</f>
        <v>0</v>
      </c>
      <c r="CV93" s="183" t="n">
        <f aca="false">IF(CA93&gt;0,VLOOKUP(CA93&amp;"-"&amp;CB93&amp;"-"&amp;CC93,LocCost,2,0),0)</f>
        <v>0</v>
      </c>
      <c r="CW93" s="183" t="n">
        <f aca="false">IF(CD93&gt;0,VLOOKUP(CD93&amp;"-"&amp;CE93&amp;"-"&amp;CF93,LocCost,2,0),0)</f>
        <v>0</v>
      </c>
      <c r="CX93" s="183" t="n">
        <f aca="false">IF(CG93&gt;0,VLOOKUP(CG93&amp;"-"&amp;CH93&amp;"-"&amp;CI93,LocCost,2,0),0)</f>
        <v>0</v>
      </c>
      <c r="CY93" s="183" t="n">
        <f aca="false">IF(CJ93&gt;0,VLOOKUP(CJ93&amp;"-"&amp;CK93&amp;"-"&amp;CL93,LocCost,2,0),0)</f>
        <v>0</v>
      </c>
      <c r="CZ93" s="183" t="n">
        <f aca="false">IF(CM93&gt;0,VLOOKUP(CM93&amp;"-"&amp;CN93&amp;"-"&amp;CO93,LocCost,2,0),0)</f>
        <v>0</v>
      </c>
      <c r="DA93" s="184" t="str">
        <f aca="false">IF(BF93&gt;0,SUM(CQ93:CZ93),"")</f>
        <v/>
      </c>
    </row>
    <row r="94" customFormat="false" ht="14.65" hidden="false" customHeight="false" outlineLevel="0" collapsed="false">
      <c r="AN94" s="183" t="n">
        <f aca="false">IF(I94&gt;0,VLOOKUP(I94&amp;"-"&amp;J94&amp;"-"&amp;K94,LocCost,2,0),0)</f>
        <v>0</v>
      </c>
      <c r="AO94" s="183" t="n">
        <f aca="false">IF(L94&gt;0,VLOOKUP(L94&amp;"-"&amp;M94&amp;"-"&amp;N94,LocCost,2,0),0)</f>
        <v>0</v>
      </c>
      <c r="AP94" s="183" t="n">
        <f aca="false">IF(O94&gt;0,VLOOKUP(O94&amp;"-"&amp;P94&amp;"-"&amp;Q94,LocCost,2,0),0)</f>
        <v>0</v>
      </c>
      <c r="AQ94" s="183" t="n">
        <f aca="false">IF(R94&gt;0,VLOOKUP(R94&amp;"-"&amp;S94&amp;"-"&amp;T94,LocCost,2,0),0)</f>
        <v>0</v>
      </c>
      <c r="AR94" s="183" t="n">
        <f aca="false">IF(U94&gt;0,VLOOKUP(U94&amp;"-"&amp;V94&amp;"-"&amp;W94,LocCost,2,0),0)</f>
        <v>0</v>
      </c>
      <c r="AS94" s="183" t="n">
        <f aca="false">IF(X94&gt;0,VLOOKUP(X94&amp;"-"&amp;Y94&amp;"-"&amp;Z94,LocCost,2,0),0)</f>
        <v>0</v>
      </c>
      <c r="AT94" s="183" t="n">
        <f aca="false">IF(AA94&gt;0,VLOOKUP(AA94&amp;"-"&amp;AB94&amp;"-"&amp;AC94,LocCost,2,0),0)</f>
        <v>0</v>
      </c>
      <c r="AU94" s="183" t="n">
        <f aca="false">IF(AD94&gt;0,VLOOKUP(AD94&amp;"-"&amp;AE94&amp;"-"&amp;AF94,LocCost,2,0),0)</f>
        <v>0</v>
      </c>
      <c r="AV94" s="183" t="n">
        <f aca="false">IF(AG94&gt;0,VLOOKUP(AG94&amp;"-"&amp;AH94&amp;"-"&amp;AI94,LocCost,2,0),0)</f>
        <v>0</v>
      </c>
      <c r="AW94" s="183" t="n">
        <f aca="false">IF(AJ94&gt;0,VLOOKUP(AJ94&amp;"-"&amp;AK94&amp;"-"&amp;AL94,LocCost,2,0),0)</f>
        <v>0</v>
      </c>
      <c r="AX94" s="184" t="str">
        <f aca="false">IF(C94&gt;0,SUM(AN94:AW94),"")</f>
        <v/>
      </c>
      <c r="CQ94" s="183" t="n">
        <f aca="false">IF(BL94&gt;0,VLOOKUP(BL94&amp;"-"&amp;BM94&amp;"-"&amp;BN94,LocCost,2,0),0)</f>
        <v>0</v>
      </c>
      <c r="CR94" s="183" t="n">
        <f aca="false">IF(BO94&gt;0,VLOOKUP(BO94&amp;"-"&amp;BP94&amp;"-"&amp;BQ94,LocCost,2,0),0)</f>
        <v>0</v>
      </c>
      <c r="CS94" s="183" t="n">
        <f aca="false">IF(BR94&gt;0,VLOOKUP(BR94&amp;"-"&amp;BS94&amp;"-"&amp;BT94,LocCost,2,0),0)</f>
        <v>0</v>
      </c>
      <c r="CT94" s="183" t="n">
        <f aca="false">IF(BU94&gt;0,VLOOKUP(BU94&amp;"-"&amp;BV94&amp;"-"&amp;BW94,LocCost,2,0),0)</f>
        <v>0</v>
      </c>
      <c r="CU94" s="183" t="n">
        <f aca="false">IF(BX94&gt;0,VLOOKUP(BX94&amp;"-"&amp;BY94&amp;"-"&amp;BZ94,LocCost,2,0),0)</f>
        <v>0</v>
      </c>
      <c r="CV94" s="183" t="n">
        <f aca="false">IF(CA94&gt;0,VLOOKUP(CA94&amp;"-"&amp;CB94&amp;"-"&amp;CC94,LocCost,2,0),0)</f>
        <v>0</v>
      </c>
      <c r="CW94" s="183" t="n">
        <f aca="false">IF(CD94&gt;0,VLOOKUP(CD94&amp;"-"&amp;CE94&amp;"-"&amp;CF94,LocCost,2,0),0)</f>
        <v>0</v>
      </c>
      <c r="CX94" s="183" t="n">
        <f aca="false">IF(CG94&gt;0,VLOOKUP(CG94&amp;"-"&amp;CH94&amp;"-"&amp;CI94,LocCost,2,0),0)</f>
        <v>0</v>
      </c>
      <c r="CY94" s="183" t="n">
        <f aca="false">IF(CJ94&gt;0,VLOOKUP(CJ94&amp;"-"&amp;CK94&amp;"-"&amp;CL94,LocCost,2,0),0)</f>
        <v>0</v>
      </c>
      <c r="CZ94" s="183" t="n">
        <f aca="false">IF(CM94&gt;0,VLOOKUP(CM94&amp;"-"&amp;CN94&amp;"-"&amp;CO94,LocCost,2,0),0)</f>
        <v>0</v>
      </c>
      <c r="DA94" s="184" t="str">
        <f aca="false">IF(BF94&gt;0,SUM(CQ94:CZ94),"")</f>
        <v/>
      </c>
    </row>
    <row r="95" customFormat="false" ht="14.65" hidden="false" customHeight="false" outlineLevel="0" collapsed="false">
      <c r="AN95" s="183" t="n">
        <f aca="false">IF(I95&gt;0,VLOOKUP(I95&amp;"-"&amp;J95&amp;"-"&amp;K95,LocCost,2,0),0)</f>
        <v>0</v>
      </c>
      <c r="AO95" s="183" t="n">
        <f aca="false">IF(L95&gt;0,VLOOKUP(L95&amp;"-"&amp;M95&amp;"-"&amp;N95,LocCost,2,0),0)</f>
        <v>0</v>
      </c>
      <c r="AP95" s="183" t="n">
        <f aca="false">IF(O95&gt;0,VLOOKUP(O95&amp;"-"&amp;P95&amp;"-"&amp;Q95,LocCost,2,0),0)</f>
        <v>0</v>
      </c>
      <c r="AQ95" s="183" t="n">
        <f aca="false">IF(R95&gt;0,VLOOKUP(R95&amp;"-"&amp;S95&amp;"-"&amp;T95,LocCost,2,0),0)</f>
        <v>0</v>
      </c>
      <c r="AR95" s="183" t="n">
        <f aca="false">IF(U95&gt;0,VLOOKUP(U95&amp;"-"&amp;V95&amp;"-"&amp;W95,LocCost,2,0),0)</f>
        <v>0</v>
      </c>
      <c r="AS95" s="183" t="n">
        <f aca="false">IF(X95&gt;0,VLOOKUP(X95&amp;"-"&amp;Y95&amp;"-"&amp;Z95,LocCost,2,0),0)</f>
        <v>0</v>
      </c>
      <c r="AT95" s="183" t="n">
        <f aca="false">IF(AA95&gt;0,VLOOKUP(AA95&amp;"-"&amp;AB95&amp;"-"&amp;AC95,LocCost,2,0),0)</f>
        <v>0</v>
      </c>
      <c r="AU95" s="183" t="n">
        <f aca="false">IF(AD95&gt;0,VLOOKUP(AD95&amp;"-"&amp;AE95&amp;"-"&amp;AF95,LocCost,2,0),0)</f>
        <v>0</v>
      </c>
      <c r="AV95" s="183" t="n">
        <f aca="false">IF(AG95&gt;0,VLOOKUP(AG95&amp;"-"&amp;AH95&amp;"-"&amp;AI95,LocCost,2,0),0)</f>
        <v>0</v>
      </c>
      <c r="AW95" s="183" t="n">
        <f aca="false">IF(AJ95&gt;0,VLOOKUP(AJ95&amp;"-"&amp;AK95&amp;"-"&amp;AL95,LocCost,2,0),0)</f>
        <v>0</v>
      </c>
      <c r="AX95" s="184" t="str">
        <f aca="false">IF(C95&gt;0,SUM(AN95:AW95),"")</f>
        <v/>
      </c>
      <c r="CQ95" s="183" t="n">
        <f aca="false">IF(BL95&gt;0,VLOOKUP(BL95&amp;"-"&amp;BM95&amp;"-"&amp;BN95,LocCost,2,0),0)</f>
        <v>0</v>
      </c>
      <c r="CR95" s="183" t="n">
        <f aca="false">IF(BO95&gt;0,VLOOKUP(BO95&amp;"-"&amp;BP95&amp;"-"&amp;BQ95,LocCost,2,0),0)</f>
        <v>0</v>
      </c>
      <c r="CS95" s="183" t="n">
        <f aca="false">IF(BR95&gt;0,VLOOKUP(BR95&amp;"-"&amp;BS95&amp;"-"&amp;BT95,LocCost,2,0),0)</f>
        <v>0</v>
      </c>
      <c r="CT95" s="183" t="n">
        <f aca="false">IF(BU95&gt;0,VLOOKUP(BU95&amp;"-"&amp;BV95&amp;"-"&amp;BW95,LocCost,2,0),0)</f>
        <v>0</v>
      </c>
      <c r="CU95" s="183" t="n">
        <f aca="false">IF(BX95&gt;0,VLOOKUP(BX95&amp;"-"&amp;BY95&amp;"-"&amp;BZ95,LocCost,2,0),0)</f>
        <v>0</v>
      </c>
      <c r="CV95" s="183" t="n">
        <f aca="false">IF(CA95&gt;0,VLOOKUP(CA95&amp;"-"&amp;CB95&amp;"-"&amp;CC95,LocCost,2,0),0)</f>
        <v>0</v>
      </c>
      <c r="CW95" s="183" t="n">
        <f aca="false">IF(CD95&gt;0,VLOOKUP(CD95&amp;"-"&amp;CE95&amp;"-"&amp;CF95,LocCost,2,0),0)</f>
        <v>0</v>
      </c>
      <c r="CX95" s="183" t="n">
        <f aca="false">IF(CG95&gt;0,VLOOKUP(CG95&amp;"-"&amp;CH95&amp;"-"&amp;CI95,LocCost,2,0),0)</f>
        <v>0</v>
      </c>
      <c r="CY95" s="183" t="n">
        <f aca="false">IF(CJ95&gt;0,VLOOKUP(CJ95&amp;"-"&amp;CK95&amp;"-"&amp;CL95,LocCost,2,0),0)</f>
        <v>0</v>
      </c>
      <c r="CZ95" s="183" t="n">
        <f aca="false">IF(CM95&gt;0,VLOOKUP(CM95&amp;"-"&amp;CN95&amp;"-"&amp;CO95,LocCost,2,0),0)</f>
        <v>0</v>
      </c>
      <c r="DA95" s="184" t="str">
        <f aca="false">IF(BF95&gt;0,SUM(CQ95:CZ95),"")</f>
        <v/>
      </c>
    </row>
    <row r="96" customFormat="false" ht="14.65" hidden="false" customHeight="false" outlineLevel="0" collapsed="false">
      <c r="AN96" s="183" t="n">
        <f aca="false">IF(I96&gt;0,VLOOKUP(I96&amp;"-"&amp;J96&amp;"-"&amp;K96,LocCost,2,0),0)</f>
        <v>0</v>
      </c>
      <c r="AO96" s="183" t="n">
        <f aca="false">IF(L96&gt;0,VLOOKUP(L96&amp;"-"&amp;M96&amp;"-"&amp;N96,LocCost,2,0),0)</f>
        <v>0</v>
      </c>
      <c r="AP96" s="183" t="n">
        <f aca="false">IF(O96&gt;0,VLOOKUP(O96&amp;"-"&amp;P96&amp;"-"&amp;Q96,LocCost,2,0),0)</f>
        <v>0</v>
      </c>
      <c r="AQ96" s="183" t="n">
        <f aca="false">IF(R96&gt;0,VLOOKUP(R96&amp;"-"&amp;S96&amp;"-"&amp;T96,LocCost,2,0),0)</f>
        <v>0</v>
      </c>
      <c r="AR96" s="183" t="n">
        <f aca="false">IF(U96&gt;0,VLOOKUP(U96&amp;"-"&amp;V96&amp;"-"&amp;W96,LocCost,2,0),0)</f>
        <v>0</v>
      </c>
      <c r="AS96" s="183" t="n">
        <f aca="false">IF(X96&gt;0,VLOOKUP(X96&amp;"-"&amp;Y96&amp;"-"&amp;Z96,LocCost,2,0),0)</f>
        <v>0</v>
      </c>
      <c r="AT96" s="183" t="n">
        <f aca="false">IF(AA96&gt;0,VLOOKUP(AA96&amp;"-"&amp;AB96&amp;"-"&amp;AC96,LocCost,2,0),0)</f>
        <v>0</v>
      </c>
      <c r="AU96" s="183" t="n">
        <f aca="false">IF(AD96&gt;0,VLOOKUP(AD96&amp;"-"&amp;AE96&amp;"-"&amp;AF96,LocCost,2,0),0)</f>
        <v>0</v>
      </c>
      <c r="AV96" s="183" t="n">
        <f aca="false">IF(AG96&gt;0,VLOOKUP(AG96&amp;"-"&amp;AH96&amp;"-"&amp;AI96,LocCost,2,0),0)</f>
        <v>0</v>
      </c>
      <c r="AW96" s="183" t="n">
        <f aca="false">IF(AJ96&gt;0,VLOOKUP(AJ96&amp;"-"&amp;AK96&amp;"-"&amp;AL96,LocCost,2,0),0)</f>
        <v>0</v>
      </c>
      <c r="AX96" s="184" t="str">
        <f aca="false">IF(C96&gt;0,SUM(AN96:AW96),"")</f>
        <v/>
      </c>
      <c r="CQ96" s="183" t="n">
        <f aca="false">IF(BL96&gt;0,VLOOKUP(BL96&amp;"-"&amp;BM96&amp;"-"&amp;BN96,LocCost,2,0),0)</f>
        <v>0</v>
      </c>
      <c r="CR96" s="183" t="n">
        <f aca="false">IF(BO96&gt;0,VLOOKUP(BO96&amp;"-"&amp;BP96&amp;"-"&amp;BQ96,LocCost,2,0),0)</f>
        <v>0</v>
      </c>
      <c r="CS96" s="183" t="n">
        <f aca="false">IF(BR96&gt;0,VLOOKUP(BR96&amp;"-"&amp;BS96&amp;"-"&amp;BT96,LocCost,2,0),0)</f>
        <v>0</v>
      </c>
      <c r="CT96" s="183" t="n">
        <f aca="false">IF(BU96&gt;0,VLOOKUP(BU96&amp;"-"&amp;BV96&amp;"-"&amp;BW96,LocCost,2,0),0)</f>
        <v>0</v>
      </c>
      <c r="CU96" s="183" t="n">
        <f aca="false">IF(BX96&gt;0,VLOOKUP(BX96&amp;"-"&amp;BY96&amp;"-"&amp;BZ96,LocCost,2,0),0)</f>
        <v>0</v>
      </c>
      <c r="CV96" s="183" t="n">
        <f aca="false">IF(CA96&gt;0,VLOOKUP(CA96&amp;"-"&amp;CB96&amp;"-"&amp;CC96,LocCost,2,0),0)</f>
        <v>0</v>
      </c>
      <c r="CW96" s="183" t="n">
        <f aca="false">IF(CD96&gt;0,VLOOKUP(CD96&amp;"-"&amp;CE96&amp;"-"&amp;CF96,LocCost,2,0),0)</f>
        <v>0</v>
      </c>
      <c r="CX96" s="183" t="n">
        <f aca="false">IF(CG96&gt;0,VLOOKUP(CG96&amp;"-"&amp;CH96&amp;"-"&amp;CI96,LocCost,2,0),0)</f>
        <v>0</v>
      </c>
      <c r="CY96" s="183" t="n">
        <f aca="false">IF(CJ96&gt;0,VLOOKUP(CJ96&amp;"-"&amp;CK96&amp;"-"&amp;CL96,LocCost,2,0),0)</f>
        <v>0</v>
      </c>
      <c r="CZ96" s="183" t="n">
        <f aca="false">IF(CM96&gt;0,VLOOKUP(CM96&amp;"-"&amp;CN96&amp;"-"&amp;CO96,LocCost,2,0),0)</f>
        <v>0</v>
      </c>
      <c r="DA96" s="184" t="str">
        <f aca="false">IF(BF96&gt;0,SUM(CQ96:CZ96),"")</f>
        <v/>
      </c>
    </row>
    <row r="97" customFormat="false" ht="14.65" hidden="false" customHeight="false" outlineLevel="0" collapsed="false">
      <c r="AN97" s="183" t="n">
        <f aca="false">IF(I97&gt;0,VLOOKUP(I97&amp;"-"&amp;J97&amp;"-"&amp;K97,LocCost,2,0),0)</f>
        <v>0</v>
      </c>
      <c r="AO97" s="183" t="n">
        <f aca="false">IF(L97&gt;0,VLOOKUP(L97&amp;"-"&amp;M97&amp;"-"&amp;N97,LocCost,2,0),0)</f>
        <v>0</v>
      </c>
      <c r="AP97" s="183" t="n">
        <f aca="false">IF(O97&gt;0,VLOOKUP(O97&amp;"-"&amp;P97&amp;"-"&amp;Q97,LocCost,2,0),0)</f>
        <v>0</v>
      </c>
      <c r="AQ97" s="183" t="n">
        <f aca="false">IF(R97&gt;0,VLOOKUP(R97&amp;"-"&amp;S97&amp;"-"&amp;T97,LocCost,2,0),0)</f>
        <v>0</v>
      </c>
      <c r="AR97" s="183" t="n">
        <f aca="false">IF(U97&gt;0,VLOOKUP(U97&amp;"-"&amp;V97&amp;"-"&amp;W97,LocCost,2,0),0)</f>
        <v>0</v>
      </c>
      <c r="AS97" s="183" t="n">
        <f aca="false">IF(X97&gt;0,VLOOKUP(X97&amp;"-"&amp;Y97&amp;"-"&amp;Z97,LocCost,2,0),0)</f>
        <v>0</v>
      </c>
      <c r="AT97" s="183" t="n">
        <f aca="false">IF(AA97&gt;0,VLOOKUP(AA97&amp;"-"&amp;AB97&amp;"-"&amp;AC97,LocCost,2,0),0)</f>
        <v>0</v>
      </c>
      <c r="AU97" s="183" t="n">
        <f aca="false">IF(AD97&gt;0,VLOOKUP(AD97&amp;"-"&amp;AE97&amp;"-"&amp;AF97,LocCost,2,0),0)</f>
        <v>0</v>
      </c>
      <c r="AV97" s="183" t="n">
        <f aca="false">IF(AG97&gt;0,VLOOKUP(AG97&amp;"-"&amp;AH97&amp;"-"&amp;AI97,LocCost,2,0),0)</f>
        <v>0</v>
      </c>
      <c r="AW97" s="183" t="n">
        <f aca="false">IF(AJ97&gt;0,VLOOKUP(AJ97&amp;"-"&amp;AK97&amp;"-"&amp;AL97,LocCost,2,0),0)</f>
        <v>0</v>
      </c>
      <c r="AX97" s="184" t="str">
        <f aca="false">IF(C97&gt;0,SUM(AN97:AW97),"")</f>
        <v/>
      </c>
      <c r="CQ97" s="183" t="n">
        <f aca="false">IF(BL97&gt;0,VLOOKUP(BL97&amp;"-"&amp;BM97&amp;"-"&amp;BN97,LocCost,2,0),0)</f>
        <v>0</v>
      </c>
      <c r="CR97" s="183" t="n">
        <f aca="false">IF(BO97&gt;0,VLOOKUP(BO97&amp;"-"&amp;BP97&amp;"-"&amp;BQ97,LocCost,2,0),0)</f>
        <v>0</v>
      </c>
      <c r="CS97" s="183" t="n">
        <f aca="false">IF(BR97&gt;0,VLOOKUP(BR97&amp;"-"&amp;BS97&amp;"-"&amp;BT97,LocCost,2,0),0)</f>
        <v>0</v>
      </c>
      <c r="CT97" s="183" t="n">
        <f aca="false">IF(BU97&gt;0,VLOOKUP(BU97&amp;"-"&amp;BV97&amp;"-"&amp;BW97,LocCost,2,0),0)</f>
        <v>0</v>
      </c>
      <c r="CU97" s="183" t="n">
        <f aca="false">IF(BX97&gt;0,VLOOKUP(BX97&amp;"-"&amp;BY97&amp;"-"&amp;BZ97,LocCost,2,0),0)</f>
        <v>0</v>
      </c>
      <c r="CV97" s="183" t="n">
        <f aca="false">IF(CA97&gt;0,VLOOKUP(CA97&amp;"-"&amp;CB97&amp;"-"&amp;CC97,LocCost,2,0),0)</f>
        <v>0</v>
      </c>
      <c r="CW97" s="183" t="n">
        <f aca="false">IF(CD97&gt;0,VLOOKUP(CD97&amp;"-"&amp;CE97&amp;"-"&amp;CF97,LocCost,2,0),0)</f>
        <v>0</v>
      </c>
      <c r="CX97" s="183" t="n">
        <f aca="false">IF(CG97&gt;0,VLOOKUP(CG97&amp;"-"&amp;CH97&amp;"-"&amp;CI97,LocCost,2,0),0)</f>
        <v>0</v>
      </c>
      <c r="CY97" s="183" t="n">
        <f aca="false">IF(CJ97&gt;0,VLOOKUP(CJ97&amp;"-"&amp;CK97&amp;"-"&amp;CL97,LocCost,2,0),0)</f>
        <v>0</v>
      </c>
      <c r="CZ97" s="183" t="n">
        <f aca="false">IF(CM97&gt;0,VLOOKUP(CM97&amp;"-"&amp;CN97&amp;"-"&amp;CO97,LocCost,2,0),0)</f>
        <v>0</v>
      </c>
      <c r="DA97" s="184" t="str">
        <f aca="false">IF(BF97&gt;0,SUM(CQ97:CZ97),"")</f>
        <v/>
      </c>
    </row>
    <row r="98" customFormat="false" ht="14.65" hidden="false" customHeight="false" outlineLevel="0" collapsed="false">
      <c r="AN98" s="183" t="n">
        <f aca="false">IF(I98&gt;0,VLOOKUP(I98&amp;"-"&amp;J98&amp;"-"&amp;K98,LocCost,2,0),0)</f>
        <v>0</v>
      </c>
      <c r="AO98" s="183" t="n">
        <f aca="false">IF(L98&gt;0,VLOOKUP(L98&amp;"-"&amp;M98&amp;"-"&amp;N98,LocCost,2,0),0)</f>
        <v>0</v>
      </c>
      <c r="AP98" s="183" t="n">
        <f aca="false">IF(O98&gt;0,VLOOKUP(O98&amp;"-"&amp;P98&amp;"-"&amp;Q98,LocCost,2,0),0)</f>
        <v>0</v>
      </c>
      <c r="AQ98" s="183" t="n">
        <f aca="false">IF(R98&gt;0,VLOOKUP(R98&amp;"-"&amp;S98&amp;"-"&amp;T98,LocCost,2,0),0)</f>
        <v>0</v>
      </c>
      <c r="AR98" s="183" t="n">
        <f aca="false">IF(U98&gt;0,VLOOKUP(U98&amp;"-"&amp;V98&amp;"-"&amp;W98,LocCost,2,0),0)</f>
        <v>0</v>
      </c>
      <c r="AS98" s="183" t="n">
        <f aca="false">IF(X98&gt;0,VLOOKUP(X98&amp;"-"&amp;Y98&amp;"-"&amp;Z98,LocCost,2,0),0)</f>
        <v>0</v>
      </c>
      <c r="AT98" s="183" t="n">
        <f aca="false">IF(AA98&gt;0,VLOOKUP(AA98&amp;"-"&amp;AB98&amp;"-"&amp;AC98,LocCost,2,0),0)</f>
        <v>0</v>
      </c>
      <c r="AU98" s="183" t="n">
        <f aca="false">IF(AD98&gt;0,VLOOKUP(AD98&amp;"-"&amp;AE98&amp;"-"&amp;AF98,LocCost,2,0),0)</f>
        <v>0</v>
      </c>
      <c r="AV98" s="183" t="n">
        <f aca="false">IF(AG98&gt;0,VLOOKUP(AG98&amp;"-"&amp;AH98&amp;"-"&amp;AI98,LocCost,2,0),0)</f>
        <v>0</v>
      </c>
      <c r="AW98" s="183" t="n">
        <f aca="false">IF(AJ98&gt;0,VLOOKUP(AJ98&amp;"-"&amp;AK98&amp;"-"&amp;AL98,LocCost,2,0),0)</f>
        <v>0</v>
      </c>
      <c r="AX98" s="184" t="str">
        <f aca="false">IF(C98&gt;0,SUM(AN98:AW98),"")</f>
        <v/>
      </c>
      <c r="CQ98" s="183" t="n">
        <f aca="false">IF(BL98&gt;0,VLOOKUP(BL98&amp;"-"&amp;BM98&amp;"-"&amp;BN98,LocCost,2,0),0)</f>
        <v>0</v>
      </c>
      <c r="CR98" s="183" t="n">
        <f aca="false">IF(BO98&gt;0,VLOOKUP(BO98&amp;"-"&amp;BP98&amp;"-"&amp;BQ98,LocCost,2,0),0)</f>
        <v>0</v>
      </c>
      <c r="CS98" s="183" t="n">
        <f aca="false">IF(BR98&gt;0,VLOOKUP(BR98&amp;"-"&amp;BS98&amp;"-"&amp;BT98,LocCost,2,0),0)</f>
        <v>0</v>
      </c>
      <c r="CT98" s="183" t="n">
        <f aca="false">IF(BU98&gt;0,VLOOKUP(BU98&amp;"-"&amp;BV98&amp;"-"&amp;BW98,LocCost,2,0),0)</f>
        <v>0</v>
      </c>
      <c r="CU98" s="183" t="n">
        <f aca="false">IF(BX98&gt;0,VLOOKUP(BX98&amp;"-"&amp;BY98&amp;"-"&amp;BZ98,LocCost,2,0),0)</f>
        <v>0</v>
      </c>
      <c r="CV98" s="183" t="n">
        <f aca="false">IF(CA98&gt;0,VLOOKUP(CA98&amp;"-"&amp;CB98&amp;"-"&amp;CC98,LocCost,2,0),0)</f>
        <v>0</v>
      </c>
      <c r="CW98" s="183" t="n">
        <f aca="false">IF(CD98&gt;0,VLOOKUP(CD98&amp;"-"&amp;CE98&amp;"-"&amp;CF98,LocCost,2,0),0)</f>
        <v>0</v>
      </c>
      <c r="CX98" s="183" t="n">
        <f aca="false">IF(CG98&gt;0,VLOOKUP(CG98&amp;"-"&amp;CH98&amp;"-"&amp;CI98,LocCost,2,0),0)</f>
        <v>0</v>
      </c>
      <c r="CY98" s="183" t="n">
        <f aca="false">IF(CJ98&gt;0,VLOOKUP(CJ98&amp;"-"&amp;CK98&amp;"-"&amp;CL98,LocCost,2,0),0)</f>
        <v>0</v>
      </c>
      <c r="CZ98" s="183" t="n">
        <f aca="false">IF(CM98&gt;0,VLOOKUP(CM98&amp;"-"&amp;CN98&amp;"-"&amp;CO98,LocCost,2,0),0)</f>
        <v>0</v>
      </c>
      <c r="DA98" s="184" t="str">
        <f aca="false">IF(BF98&gt;0,SUM(CQ98:CZ98),"")</f>
        <v/>
      </c>
    </row>
    <row r="99" customFormat="false" ht="14.65" hidden="false" customHeight="false" outlineLevel="0" collapsed="false">
      <c r="AN99" s="183" t="n">
        <f aca="false">IF(I99&gt;0,VLOOKUP(I99&amp;"-"&amp;J99&amp;"-"&amp;K99,LocCost,2,0),0)</f>
        <v>0</v>
      </c>
      <c r="AO99" s="183" t="n">
        <f aca="false">IF(L99&gt;0,VLOOKUP(L99&amp;"-"&amp;M99&amp;"-"&amp;N99,LocCost,2,0),0)</f>
        <v>0</v>
      </c>
      <c r="AP99" s="183" t="n">
        <f aca="false">IF(O99&gt;0,VLOOKUP(O99&amp;"-"&amp;P99&amp;"-"&amp;Q99,LocCost,2,0),0)</f>
        <v>0</v>
      </c>
      <c r="AQ99" s="183" t="n">
        <f aca="false">IF(R99&gt;0,VLOOKUP(R99&amp;"-"&amp;S99&amp;"-"&amp;T99,LocCost,2,0),0)</f>
        <v>0</v>
      </c>
      <c r="AR99" s="183" t="n">
        <f aca="false">IF(U99&gt;0,VLOOKUP(U99&amp;"-"&amp;V99&amp;"-"&amp;W99,LocCost,2,0),0)</f>
        <v>0</v>
      </c>
      <c r="AS99" s="183" t="n">
        <f aca="false">IF(X99&gt;0,VLOOKUP(X99&amp;"-"&amp;Y99&amp;"-"&amp;Z99,LocCost,2,0),0)</f>
        <v>0</v>
      </c>
      <c r="AT99" s="183" t="n">
        <f aca="false">IF(AA99&gt;0,VLOOKUP(AA99&amp;"-"&amp;AB99&amp;"-"&amp;AC99,LocCost,2,0),0)</f>
        <v>0</v>
      </c>
      <c r="AU99" s="183" t="n">
        <f aca="false">IF(AD99&gt;0,VLOOKUP(AD99&amp;"-"&amp;AE99&amp;"-"&amp;AF99,LocCost,2,0),0)</f>
        <v>0</v>
      </c>
      <c r="AV99" s="183" t="n">
        <f aca="false">IF(AG99&gt;0,VLOOKUP(AG99&amp;"-"&amp;AH99&amp;"-"&amp;AI99,LocCost,2,0),0)</f>
        <v>0</v>
      </c>
      <c r="AW99" s="183" t="n">
        <f aca="false">IF(AJ99&gt;0,VLOOKUP(AJ99&amp;"-"&amp;AK99&amp;"-"&amp;AL99,LocCost,2,0),0)</f>
        <v>0</v>
      </c>
      <c r="AX99" s="184" t="str">
        <f aca="false">IF(C99&gt;0,SUM(AN99:AW99),"")</f>
        <v/>
      </c>
      <c r="CQ99" s="183" t="n">
        <f aca="false">IF(BL99&gt;0,VLOOKUP(BL99&amp;"-"&amp;BM99&amp;"-"&amp;BN99,LocCost,2,0),0)</f>
        <v>0</v>
      </c>
      <c r="CR99" s="183" t="n">
        <f aca="false">IF(BO99&gt;0,VLOOKUP(BO99&amp;"-"&amp;BP99&amp;"-"&amp;BQ99,LocCost,2,0),0)</f>
        <v>0</v>
      </c>
      <c r="CS99" s="183" t="n">
        <f aca="false">IF(BR99&gt;0,VLOOKUP(BR99&amp;"-"&amp;BS99&amp;"-"&amp;BT99,LocCost,2,0),0)</f>
        <v>0</v>
      </c>
      <c r="CT99" s="183" t="n">
        <f aca="false">IF(BU99&gt;0,VLOOKUP(BU99&amp;"-"&amp;BV99&amp;"-"&amp;BW99,LocCost,2,0),0)</f>
        <v>0</v>
      </c>
      <c r="CU99" s="183" t="n">
        <f aca="false">IF(BX99&gt;0,VLOOKUP(BX99&amp;"-"&amp;BY99&amp;"-"&amp;BZ99,LocCost,2,0),0)</f>
        <v>0</v>
      </c>
      <c r="CV99" s="183" t="n">
        <f aca="false">IF(CA99&gt;0,VLOOKUP(CA99&amp;"-"&amp;CB99&amp;"-"&amp;CC99,LocCost,2,0),0)</f>
        <v>0</v>
      </c>
      <c r="CW99" s="183" t="n">
        <f aca="false">IF(CD99&gt;0,VLOOKUP(CD99&amp;"-"&amp;CE99&amp;"-"&amp;CF99,LocCost,2,0),0)</f>
        <v>0</v>
      </c>
      <c r="CX99" s="183" t="n">
        <f aca="false">IF(CG99&gt;0,VLOOKUP(CG99&amp;"-"&amp;CH99&amp;"-"&amp;CI99,LocCost,2,0),0)</f>
        <v>0</v>
      </c>
      <c r="CY99" s="183" t="n">
        <f aca="false">IF(CJ99&gt;0,VLOOKUP(CJ99&amp;"-"&amp;CK99&amp;"-"&amp;CL99,LocCost,2,0),0)</f>
        <v>0</v>
      </c>
      <c r="CZ99" s="183" t="n">
        <f aca="false">IF(CM99&gt;0,VLOOKUP(CM99&amp;"-"&amp;CN99&amp;"-"&amp;CO99,LocCost,2,0),0)</f>
        <v>0</v>
      </c>
      <c r="DA99" s="184" t="str">
        <f aca="false">IF(BF99&gt;0,SUM(CQ99:CZ99),"")</f>
        <v/>
      </c>
    </row>
    <row r="100" customFormat="false" ht="14.65" hidden="false" customHeight="false" outlineLevel="0" collapsed="false">
      <c r="AN100" s="183" t="n">
        <f aca="false">IF(I100&gt;0,VLOOKUP(I100&amp;"-"&amp;J100&amp;"-"&amp;K100,LocCost,2,0),0)</f>
        <v>0</v>
      </c>
      <c r="AO100" s="183" t="n">
        <f aca="false">IF(L100&gt;0,VLOOKUP(L100&amp;"-"&amp;M100&amp;"-"&amp;N100,LocCost,2,0),0)</f>
        <v>0</v>
      </c>
      <c r="AP100" s="183" t="n">
        <f aca="false">IF(O100&gt;0,VLOOKUP(O100&amp;"-"&amp;P100&amp;"-"&amp;Q100,LocCost,2,0),0)</f>
        <v>0</v>
      </c>
      <c r="AQ100" s="183" t="n">
        <f aca="false">IF(R100&gt;0,VLOOKUP(R100&amp;"-"&amp;S100&amp;"-"&amp;T100,LocCost,2,0),0)</f>
        <v>0</v>
      </c>
      <c r="AR100" s="183" t="n">
        <f aca="false">IF(U100&gt;0,VLOOKUP(U100&amp;"-"&amp;V100&amp;"-"&amp;W100,LocCost,2,0),0)</f>
        <v>0</v>
      </c>
      <c r="AS100" s="183" t="n">
        <f aca="false">IF(X100&gt;0,VLOOKUP(X100&amp;"-"&amp;Y100&amp;"-"&amp;Z100,LocCost,2,0),0)</f>
        <v>0</v>
      </c>
      <c r="AT100" s="183" t="n">
        <f aca="false">IF(AA100&gt;0,VLOOKUP(AA100&amp;"-"&amp;AB100&amp;"-"&amp;AC100,LocCost,2,0),0)</f>
        <v>0</v>
      </c>
      <c r="AU100" s="183" t="n">
        <f aca="false">IF(AD100&gt;0,VLOOKUP(AD100&amp;"-"&amp;AE100&amp;"-"&amp;AF100,LocCost,2,0),0)</f>
        <v>0</v>
      </c>
      <c r="AV100" s="183" t="n">
        <f aca="false">IF(AG100&gt;0,VLOOKUP(AG100&amp;"-"&amp;AH100&amp;"-"&amp;AI100,LocCost,2,0),0)</f>
        <v>0</v>
      </c>
      <c r="AW100" s="183" t="n">
        <f aca="false">IF(AJ100&gt;0,VLOOKUP(AJ100&amp;"-"&amp;AK100&amp;"-"&amp;AL100,LocCost,2,0),0)</f>
        <v>0</v>
      </c>
      <c r="AX100" s="184" t="str">
        <f aca="false">IF(C100&gt;0,SUM(AN100:AW100),"")</f>
        <v/>
      </c>
      <c r="CQ100" s="183" t="n">
        <f aca="false">IF(BL100&gt;0,VLOOKUP(BL100&amp;"-"&amp;BM100&amp;"-"&amp;BN100,LocCost,2,0),0)</f>
        <v>0</v>
      </c>
      <c r="CR100" s="183" t="n">
        <f aca="false">IF(BO100&gt;0,VLOOKUP(BO100&amp;"-"&amp;BP100&amp;"-"&amp;BQ100,LocCost,2,0),0)</f>
        <v>0</v>
      </c>
      <c r="CS100" s="183" t="n">
        <f aca="false">IF(BR100&gt;0,VLOOKUP(BR100&amp;"-"&amp;BS100&amp;"-"&amp;BT100,LocCost,2,0),0)</f>
        <v>0</v>
      </c>
      <c r="CT100" s="183" t="n">
        <f aca="false">IF(BU100&gt;0,VLOOKUP(BU100&amp;"-"&amp;BV100&amp;"-"&amp;BW100,LocCost,2,0),0)</f>
        <v>0</v>
      </c>
      <c r="CU100" s="183" t="n">
        <f aca="false">IF(BX100&gt;0,VLOOKUP(BX100&amp;"-"&amp;BY100&amp;"-"&amp;BZ100,LocCost,2,0),0)</f>
        <v>0</v>
      </c>
      <c r="CV100" s="183" t="n">
        <f aca="false">IF(CA100&gt;0,VLOOKUP(CA100&amp;"-"&amp;CB100&amp;"-"&amp;CC100,LocCost,2,0),0)</f>
        <v>0</v>
      </c>
      <c r="CW100" s="183" t="n">
        <f aca="false">IF(CD100&gt;0,VLOOKUP(CD100&amp;"-"&amp;CE100&amp;"-"&amp;CF100,LocCost,2,0),0)</f>
        <v>0</v>
      </c>
      <c r="CX100" s="183" t="n">
        <f aca="false">IF(CG100&gt;0,VLOOKUP(CG100&amp;"-"&amp;CH100&amp;"-"&amp;CI100,LocCost,2,0),0)</f>
        <v>0</v>
      </c>
      <c r="CY100" s="183" t="n">
        <f aca="false">IF(CJ100&gt;0,VLOOKUP(CJ100&amp;"-"&amp;CK100&amp;"-"&amp;CL100,LocCost,2,0),0)</f>
        <v>0</v>
      </c>
      <c r="CZ100" s="183" t="n">
        <f aca="false">IF(CM100&gt;0,VLOOKUP(CM100&amp;"-"&amp;CN100&amp;"-"&amp;CO100,LocCost,2,0),0)</f>
        <v>0</v>
      </c>
      <c r="DA100" s="184" t="str">
        <f aca="false">IF(BF100&gt;0,SUM(CQ100:CZ100),"")</f>
        <v/>
      </c>
    </row>
    <row r="101" customFormat="false" ht="14.65" hidden="false" customHeight="false" outlineLevel="0" collapsed="false">
      <c r="AN101" s="183" t="n">
        <f aca="false">IF(I101&gt;0,VLOOKUP(I101&amp;"-"&amp;J101&amp;"-"&amp;K101,LocCost,2,0),0)</f>
        <v>0</v>
      </c>
      <c r="AO101" s="183" t="n">
        <f aca="false">IF(L101&gt;0,VLOOKUP(L101&amp;"-"&amp;M101&amp;"-"&amp;N101,LocCost,2,0),0)</f>
        <v>0</v>
      </c>
      <c r="AP101" s="183" t="n">
        <f aca="false">IF(O101&gt;0,VLOOKUP(O101&amp;"-"&amp;P101&amp;"-"&amp;Q101,LocCost,2,0),0)</f>
        <v>0</v>
      </c>
      <c r="AQ101" s="183" t="n">
        <f aca="false">IF(R101&gt;0,VLOOKUP(R101&amp;"-"&amp;S101&amp;"-"&amp;T101,LocCost,2,0),0)</f>
        <v>0</v>
      </c>
      <c r="AR101" s="183" t="n">
        <f aca="false">IF(U101&gt;0,VLOOKUP(U101&amp;"-"&amp;V101&amp;"-"&amp;W101,LocCost,2,0),0)</f>
        <v>0</v>
      </c>
      <c r="AS101" s="183" t="n">
        <f aca="false">IF(X101&gt;0,VLOOKUP(X101&amp;"-"&amp;Y101&amp;"-"&amp;Z101,LocCost,2,0),0)</f>
        <v>0</v>
      </c>
      <c r="AT101" s="183" t="n">
        <f aca="false">IF(AA101&gt;0,VLOOKUP(AA101&amp;"-"&amp;AB101&amp;"-"&amp;AC101,LocCost,2,0),0)</f>
        <v>0</v>
      </c>
      <c r="AU101" s="183" t="n">
        <f aca="false">IF(AD101&gt;0,VLOOKUP(AD101&amp;"-"&amp;AE101&amp;"-"&amp;AF101,LocCost,2,0),0)</f>
        <v>0</v>
      </c>
      <c r="AV101" s="183" t="n">
        <f aca="false">IF(AG101&gt;0,VLOOKUP(AG101&amp;"-"&amp;AH101&amp;"-"&amp;AI101,LocCost,2,0),0)</f>
        <v>0</v>
      </c>
      <c r="AW101" s="183" t="n">
        <f aca="false">IF(AJ101&gt;0,VLOOKUP(AJ101&amp;"-"&amp;AK101&amp;"-"&amp;AL101,LocCost,2,0),0)</f>
        <v>0</v>
      </c>
      <c r="AX101" s="184" t="str">
        <f aca="false">IF(C101&gt;0,SUM(AN101:AW101),"")</f>
        <v/>
      </c>
      <c r="CQ101" s="183" t="n">
        <f aca="false">IF(BL101&gt;0,VLOOKUP(BL101&amp;"-"&amp;BM101&amp;"-"&amp;BN101,LocCost,2,0),0)</f>
        <v>0</v>
      </c>
      <c r="CR101" s="183" t="n">
        <f aca="false">IF(BO101&gt;0,VLOOKUP(BO101&amp;"-"&amp;BP101&amp;"-"&amp;BQ101,LocCost,2,0),0)</f>
        <v>0</v>
      </c>
      <c r="CS101" s="183" t="n">
        <f aca="false">IF(BR101&gt;0,VLOOKUP(BR101&amp;"-"&amp;BS101&amp;"-"&amp;BT101,LocCost,2,0),0)</f>
        <v>0</v>
      </c>
      <c r="CT101" s="183" t="n">
        <f aca="false">IF(BU101&gt;0,VLOOKUP(BU101&amp;"-"&amp;BV101&amp;"-"&amp;BW101,LocCost,2,0),0)</f>
        <v>0</v>
      </c>
      <c r="CU101" s="183" t="n">
        <f aca="false">IF(BX101&gt;0,VLOOKUP(BX101&amp;"-"&amp;BY101&amp;"-"&amp;BZ101,LocCost,2,0),0)</f>
        <v>0</v>
      </c>
      <c r="CV101" s="183" t="n">
        <f aca="false">IF(CA101&gt;0,VLOOKUP(CA101&amp;"-"&amp;CB101&amp;"-"&amp;CC101,LocCost,2,0),0)</f>
        <v>0</v>
      </c>
      <c r="CW101" s="183" t="n">
        <f aca="false">IF(CD101&gt;0,VLOOKUP(CD101&amp;"-"&amp;CE101&amp;"-"&amp;CF101,LocCost,2,0),0)</f>
        <v>0</v>
      </c>
      <c r="CX101" s="183" t="n">
        <f aca="false">IF(CG101&gt;0,VLOOKUP(CG101&amp;"-"&amp;CH101&amp;"-"&amp;CI101,LocCost,2,0),0)</f>
        <v>0</v>
      </c>
      <c r="CY101" s="183" t="n">
        <f aca="false">IF(CJ101&gt;0,VLOOKUP(CJ101&amp;"-"&amp;CK101&amp;"-"&amp;CL101,LocCost,2,0),0)</f>
        <v>0</v>
      </c>
      <c r="CZ101" s="183" t="n">
        <f aca="false">IF(CM101&gt;0,VLOOKUP(CM101&amp;"-"&amp;CN101&amp;"-"&amp;CO101,LocCost,2,0),0)</f>
        <v>0</v>
      </c>
      <c r="DA101" s="184" t="str">
        <f aca="false">IF(BF101&gt;0,SUM(CQ101:CZ101),"")</f>
        <v/>
      </c>
    </row>
    <row r="102" customFormat="false" ht="14.65" hidden="false" customHeight="false" outlineLevel="0" collapsed="false">
      <c r="AN102" s="183" t="n">
        <f aca="false">IF(I102&gt;0,VLOOKUP(I102&amp;"-"&amp;J102&amp;"-"&amp;K102,LocCost,2,0),0)</f>
        <v>0</v>
      </c>
      <c r="AO102" s="183" t="n">
        <f aca="false">IF(L102&gt;0,VLOOKUP(L102&amp;"-"&amp;M102&amp;"-"&amp;N102,LocCost,2,0),0)</f>
        <v>0</v>
      </c>
      <c r="AP102" s="183" t="n">
        <f aca="false">IF(O102&gt;0,VLOOKUP(O102&amp;"-"&amp;P102&amp;"-"&amp;Q102,LocCost,2,0),0)</f>
        <v>0</v>
      </c>
      <c r="AQ102" s="183" t="n">
        <f aca="false">IF(R102&gt;0,VLOOKUP(R102&amp;"-"&amp;S102&amp;"-"&amp;T102,LocCost,2,0),0)</f>
        <v>0</v>
      </c>
      <c r="AR102" s="183" t="n">
        <f aca="false">IF(U102&gt;0,VLOOKUP(U102&amp;"-"&amp;V102&amp;"-"&amp;W102,LocCost,2,0),0)</f>
        <v>0</v>
      </c>
      <c r="AS102" s="183" t="n">
        <f aca="false">IF(X102&gt;0,VLOOKUP(X102&amp;"-"&amp;Y102&amp;"-"&amp;Z102,LocCost,2,0),0)</f>
        <v>0</v>
      </c>
      <c r="AT102" s="183" t="n">
        <f aca="false">IF(AA102&gt;0,VLOOKUP(AA102&amp;"-"&amp;AB102&amp;"-"&amp;AC102,LocCost,2,0),0)</f>
        <v>0</v>
      </c>
      <c r="AU102" s="183" t="n">
        <f aca="false">IF(AD102&gt;0,VLOOKUP(AD102&amp;"-"&amp;AE102&amp;"-"&amp;AF102,LocCost,2,0),0)</f>
        <v>0</v>
      </c>
      <c r="AV102" s="183" t="n">
        <f aca="false">IF(AG102&gt;0,VLOOKUP(AG102&amp;"-"&amp;AH102&amp;"-"&amp;AI102,LocCost,2,0),0)</f>
        <v>0</v>
      </c>
      <c r="AW102" s="183" t="n">
        <f aca="false">IF(AJ102&gt;0,VLOOKUP(AJ102&amp;"-"&amp;AK102&amp;"-"&amp;AL102,LocCost,2,0),0)</f>
        <v>0</v>
      </c>
      <c r="AX102" s="184" t="str">
        <f aca="false">IF(C102&gt;0,SUM(AN102:AW102),"")</f>
        <v/>
      </c>
      <c r="CQ102" s="183" t="n">
        <f aca="false">IF(BL102&gt;0,VLOOKUP(BL102&amp;"-"&amp;BM102&amp;"-"&amp;BN102,LocCost,2,0),0)</f>
        <v>0</v>
      </c>
      <c r="CR102" s="183" t="n">
        <f aca="false">IF(BO102&gt;0,VLOOKUP(BO102&amp;"-"&amp;BP102&amp;"-"&amp;BQ102,LocCost,2,0),0)</f>
        <v>0</v>
      </c>
      <c r="CS102" s="183" t="n">
        <f aca="false">IF(BR102&gt;0,VLOOKUP(BR102&amp;"-"&amp;BS102&amp;"-"&amp;BT102,LocCost,2,0),0)</f>
        <v>0</v>
      </c>
      <c r="CT102" s="183" t="n">
        <f aca="false">IF(BU102&gt;0,VLOOKUP(BU102&amp;"-"&amp;BV102&amp;"-"&amp;BW102,LocCost,2,0),0)</f>
        <v>0</v>
      </c>
      <c r="CU102" s="183" t="n">
        <f aca="false">IF(BX102&gt;0,VLOOKUP(BX102&amp;"-"&amp;BY102&amp;"-"&amp;BZ102,LocCost,2,0),0)</f>
        <v>0</v>
      </c>
      <c r="CV102" s="183" t="n">
        <f aca="false">IF(CA102&gt;0,VLOOKUP(CA102&amp;"-"&amp;CB102&amp;"-"&amp;CC102,LocCost,2,0),0)</f>
        <v>0</v>
      </c>
      <c r="CW102" s="183" t="n">
        <f aca="false">IF(CD102&gt;0,VLOOKUP(CD102&amp;"-"&amp;CE102&amp;"-"&amp;CF102,LocCost,2,0),0)</f>
        <v>0</v>
      </c>
      <c r="CX102" s="183" t="n">
        <f aca="false">IF(CG102&gt;0,VLOOKUP(CG102&amp;"-"&amp;CH102&amp;"-"&amp;CI102,LocCost,2,0),0)</f>
        <v>0</v>
      </c>
      <c r="CY102" s="183" t="n">
        <f aca="false">IF(CJ102&gt;0,VLOOKUP(CJ102&amp;"-"&amp;CK102&amp;"-"&amp;CL102,LocCost,2,0),0)</f>
        <v>0</v>
      </c>
      <c r="CZ102" s="183" t="n">
        <f aca="false">IF(CM102&gt;0,VLOOKUP(CM102&amp;"-"&amp;CN102&amp;"-"&amp;CO102,LocCost,2,0),0)</f>
        <v>0</v>
      </c>
      <c r="DA102" s="184" t="str">
        <f aca="false">IF(BF102&gt;0,SUM(CQ102:CZ102),"")</f>
        <v/>
      </c>
    </row>
    <row r="103" customFormat="false" ht="14.65" hidden="false" customHeight="false" outlineLevel="0" collapsed="false">
      <c r="AN103" s="183" t="n">
        <f aca="false">IF(I103&gt;0,VLOOKUP(I103&amp;"-"&amp;J103&amp;"-"&amp;K103,LocCost,2,0),0)</f>
        <v>0</v>
      </c>
      <c r="AO103" s="183" t="n">
        <f aca="false">IF(L103&gt;0,VLOOKUP(L103&amp;"-"&amp;M103&amp;"-"&amp;N103,LocCost,2,0),0)</f>
        <v>0</v>
      </c>
      <c r="AP103" s="183" t="n">
        <f aca="false">IF(O103&gt;0,VLOOKUP(O103&amp;"-"&amp;P103&amp;"-"&amp;Q103,LocCost,2,0),0)</f>
        <v>0</v>
      </c>
      <c r="AQ103" s="183" t="n">
        <f aca="false">IF(R103&gt;0,VLOOKUP(R103&amp;"-"&amp;S103&amp;"-"&amp;T103,LocCost,2,0),0)</f>
        <v>0</v>
      </c>
      <c r="AR103" s="183" t="n">
        <f aca="false">IF(U103&gt;0,VLOOKUP(U103&amp;"-"&amp;V103&amp;"-"&amp;W103,LocCost,2,0),0)</f>
        <v>0</v>
      </c>
      <c r="AS103" s="183" t="n">
        <f aca="false">IF(X103&gt;0,VLOOKUP(X103&amp;"-"&amp;Y103&amp;"-"&amp;Z103,LocCost,2,0),0)</f>
        <v>0</v>
      </c>
      <c r="AT103" s="183" t="n">
        <f aca="false">IF(AA103&gt;0,VLOOKUP(AA103&amp;"-"&amp;AB103&amp;"-"&amp;AC103,LocCost,2,0),0)</f>
        <v>0</v>
      </c>
      <c r="AU103" s="183" t="n">
        <f aca="false">IF(AD103&gt;0,VLOOKUP(AD103&amp;"-"&amp;AE103&amp;"-"&amp;AF103,LocCost,2,0),0)</f>
        <v>0</v>
      </c>
      <c r="AV103" s="183" t="n">
        <f aca="false">IF(AG103&gt;0,VLOOKUP(AG103&amp;"-"&amp;AH103&amp;"-"&amp;AI103,LocCost,2,0),0)</f>
        <v>0</v>
      </c>
      <c r="AW103" s="183" t="n">
        <f aca="false">IF(AJ103&gt;0,VLOOKUP(AJ103&amp;"-"&amp;AK103&amp;"-"&amp;AL103,LocCost,2,0),0)</f>
        <v>0</v>
      </c>
      <c r="AX103" s="184" t="str">
        <f aca="false">IF(C103&gt;0,SUM(AN103:AW103),"")</f>
        <v/>
      </c>
      <c r="CQ103" s="183" t="n">
        <f aca="false">IF(BL103&gt;0,VLOOKUP(BL103&amp;"-"&amp;BM103&amp;"-"&amp;BN103,LocCost,2,0),0)</f>
        <v>0</v>
      </c>
      <c r="CR103" s="183" t="n">
        <f aca="false">IF(BO103&gt;0,VLOOKUP(BO103&amp;"-"&amp;BP103&amp;"-"&amp;BQ103,LocCost,2,0),0)</f>
        <v>0</v>
      </c>
      <c r="CS103" s="183" t="n">
        <f aca="false">IF(BR103&gt;0,VLOOKUP(BR103&amp;"-"&amp;BS103&amp;"-"&amp;BT103,LocCost,2,0),0)</f>
        <v>0</v>
      </c>
      <c r="CT103" s="183" t="n">
        <f aca="false">IF(BU103&gt;0,VLOOKUP(BU103&amp;"-"&amp;BV103&amp;"-"&amp;BW103,LocCost,2,0),0)</f>
        <v>0</v>
      </c>
      <c r="CU103" s="183" t="n">
        <f aca="false">IF(BX103&gt;0,VLOOKUP(BX103&amp;"-"&amp;BY103&amp;"-"&amp;BZ103,LocCost,2,0),0)</f>
        <v>0</v>
      </c>
      <c r="CV103" s="183" t="n">
        <f aca="false">IF(CA103&gt;0,VLOOKUP(CA103&amp;"-"&amp;CB103&amp;"-"&amp;CC103,LocCost,2,0),0)</f>
        <v>0</v>
      </c>
      <c r="CW103" s="183" t="n">
        <f aca="false">IF(CD103&gt;0,VLOOKUP(CD103&amp;"-"&amp;CE103&amp;"-"&amp;CF103,LocCost,2,0),0)</f>
        <v>0</v>
      </c>
      <c r="CX103" s="183" t="n">
        <f aca="false">IF(CG103&gt;0,VLOOKUP(CG103&amp;"-"&amp;CH103&amp;"-"&amp;CI103,LocCost,2,0),0)</f>
        <v>0</v>
      </c>
      <c r="CY103" s="183" t="n">
        <f aca="false">IF(CJ103&gt;0,VLOOKUP(CJ103&amp;"-"&amp;CK103&amp;"-"&amp;CL103,LocCost,2,0),0)</f>
        <v>0</v>
      </c>
      <c r="CZ103" s="183" t="n">
        <f aca="false">IF(CM103&gt;0,VLOOKUP(CM103&amp;"-"&amp;CN103&amp;"-"&amp;CO103,LocCost,2,0),0)</f>
        <v>0</v>
      </c>
      <c r="DA103" s="184" t="str">
        <f aca="false">IF(BF103&gt;0,SUM(CQ103:CZ103),"")</f>
        <v/>
      </c>
    </row>
    <row r="104" customFormat="false" ht="14.65" hidden="false" customHeight="false" outlineLevel="0" collapsed="false">
      <c r="AN104" s="183" t="n">
        <f aca="false">IF(I104&gt;0,VLOOKUP(I104&amp;"-"&amp;J104&amp;"-"&amp;K104,LocCost,2,0),0)</f>
        <v>0</v>
      </c>
      <c r="AO104" s="183" t="n">
        <f aca="false">IF(L104&gt;0,VLOOKUP(L104&amp;"-"&amp;M104&amp;"-"&amp;N104,LocCost,2,0),0)</f>
        <v>0</v>
      </c>
      <c r="AP104" s="183" t="n">
        <f aca="false">IF(O104&gt;0,VLOOKUP(O104&amp;"-"&amp;P104&amp;"-"&amp;Q104,LocCost,2,0),0)</f>
        <v>0</v>
      </c>
      <c r="AQ104" s="183" t="n">
        <f aca="false">IF(R104&gt;0,VLOOKUP(R104&amp;"-"&amp;S104&amp;"-"&amp;T104,LocCost,2,0),0)</f>
        <v>0</v>
      </c>
      <c r="AR104" s="183" t="n">
        <f aca="false">IF(U104&gt;0,VLOOKUP(U104&amp;"-"&amp;V104&amp;"-"&amp;W104,LocCost,2,0),0)</f>
        <v>0</v>
      </c>
      <c r="AS104" s="183" t="n">
        <f aca="false">IF(X104&gt;0,VLOOKUP(X104&amp;"-"&amp;Y104&amp;"-"&amp;Z104,LocCost,2,0),0)</f>
        <v>0</v>
      </c>
      <c r="AT104" s="183" t="n">
        <f aca="false">IF(AA104&gt;0,VLOOKUP(AA104&amp;"-"&amp;AB104&amp;"-"&amp;AC104,LocCost,2,0),0)</f>
        <v>0</v>
      </c>
      <c r="AU104" s="183" t="n">
        <f aca="false">IF(AD104&gt;0,VLOOKUP(AD104&amp;"-"&amp;AE104&amp;"-"&amp;AF104,LocCost,2,0),0)</f>
        <v>0</v>
      </c>
      <c r="AV104" s="183" t="n">
        <f aca="false">IF(AG104&gt;0,VLOOKUP(AG104&amp;"-"&amp;AH104&amp;"-"&amp;AI104,LocCost,2,0),0)</f>
        <v>0</v>
      </c>
      <c r="AW104" s="183" t="n">
        <f aca="false">IF(AJ104&gt;0,VLOOKUP(AJ104&amp;"-"&amp;AK104&amp;"-"&amp;AL104,LocCost,2,0),0)</f>
        <v>0</v>
      </c>
      <c r="AX104" s="184" t="str">
        <f aca="false">IF(C104&gt;0,SUM(AN104:AW104),"")</f>
        <v/>
      </c>
      <c r="CQ104" s="183" t="n">
        <f aca="false">IF(BL104&gt;0,VLOOKUP(BL104&amp;"-"&amp;BM104&amp;"-"&amp;BN104,LocCost,2,0),0)</f>
        <v>0</v>
      </c>
      <c r="CR104" s="183" t="n">
        <f aca="false">IF(BO104&gt;0,VLOOKUP(BO104&amp;"-"&amp;BP104&amp;"-"&amp;BQ104,LocCost,2,0),0)</f>
        <v>0</v>
      </c>
      <c r="CS104" s="183" t="n">
        <f aca="false">IF(BR104&gt;0,VLOOKUP(BR104&amp;"-"&amp;BS104&amp;"-"&amp;BT104,LocCost,2,0),0)</f>
        <v>0</v>
      </c>
      <c r="CT104" s="183" t="n">
        <f aca="false">IF(BU104&gt;0,VLOOKUP(BU104&amp;"-"&amp;BV104&amp;"-"&amp;BW104,LocCost,2,0),0)</f>
        <v>0</v>
      </c>
      <c r="CU104" s="183" t="n">
        <f aca="false">IF(BX104&gt;0,VLOOKUP(BX104&amp;"-"&amp;BY104&amp;"-"&amp;BZ104,LocCost,2,0),0)</f>
        <v>0</v>
      </c>
      <c r="CV104" s="183" t="n">
        <f aca="false">IF(CA104&gt;0,VLOOKUP(CA104&amp;"-"&amp;CB104&amp;"-"&amp;CC104,LocCost,2,0),0)</f>
        <v>0</v>
      </c>
      <c r="CW104" s="183" t="n">
        <f aca="false">IF(CD104&gt;0,VLOOKUP(CD104&amp;"-"&amp;CE104&amp;"-"&amp;CF104,LocCost,2,0),0)</f>
        <v>0</v>
      </c>
      <c r="CX104" s="183" t="n">
        <f aca="false">IF(CG104&gt;0,VLOOKUP(CG104&amp;"-"&amp;CH104&amp;"-"&amp;CI104,LocCost,2,0),0)</f>
        <v>0</v>
      </c>
      <c r="CY104" s="183" t="n">
        <f aca="false">IF(CJ104&gt;0,VLOOKUP(CJ104&amp;"-"&amp;CK104&amp;"-"&amp;CL104,LocCost,2,0),0)</f>
        <v>0</v>
      </c>
      <c r="CZ104" s="183" t="n">
        <f aca="false">IF(CM104&gt;0,VLOOKUP(CM104&amp;"-"&amp;CN104&amp;"-"&amp;CO104,LocCost,2,0),0)</f>
        <v>0</v>
      </c>
      <c r="DA104" s="184" t="str">
        <f aca="false">IF(BF104&gt;0,SUM(CQ104:CZ104),"")</f>
        <v/>
      </c>
    </row>
    <row r="105" customFormat="false" ht="14.65" hidden="false" customHeight="false" outlineLevel="0" collapsed="false">
      <c r="AN105" s="183" t="n">
        <f aca="false">IF(I105&gt;0,VLOOKUP(I105&amp;"-"&amp;J105&amp;"-"&amp;K105,LocCost,2,0),0)</f>
        <v>0</v>
      </c>
      <c r="AO105" s="183" t="n">
        <f aca="false">IF(L105&gt;0,VLOOKUP(L105&amp;"-"&amp;M105&amp;"-"&amp;N105,LocCost,2,0),0)</f>
        <v>0</v>
      </c>
      <c r="AP105" s="183" t="n">
        <f aca="false">IF(O105&gt;0,VLOOKUP(O105&amp;"-"&amp;P105&amp;"-"&amp;Q105,LocCost,2,0),0)</f>
        <v>0</v>
      </c>
      <c r="AQ105" s="183" t="n">
        <f aca="false">IF(R105&gt;0,VLOOKUP(R105&amp;"-"&amp;S105&amp;"-"&amp;T105,LocCost,2,0),0)</f>
        <v>0</v>
      </c>
      <c r="AR105" s="183" t="n">
        <f aca="false">IF(U105&gt;0,VLOOKUP(U105&amp;"-"&amp;V105&amp;"-"&amp;W105,LocCost,2,0),0)</f>
        <v>0</v>
      </c>
      <c r="AS105" s="183" t="n">
        <f aca="false">IF(X105&gt;0,VLOOKUP(X105&amp;"-"&amp;Y105&amp;"-"&amp;Z105,LocCost,2,0),0)</f>
        <v>0</v>
      </c>
      <c r="AT105" s="183" t="n">
        <f aca="false">IF(AA105&gt;0,VLOOKUP(AA105&amp;"-"&amp;AB105&amp;"-"&amp;AC105,LocCost,2,0),0)</f>
        <v>0</v>
      </c>
      <c r="AU105" s="183" t="n">
        <f aca="false">IF(AD105&gt;0,VLOOKUP(AD105&amp;"-"&amp;AE105&amp;"-"&amp;AF105,LocCost,2,0),0)</f>
        <v>0</v>
      </c>
      <c r="AV105" s="183" t="n">
        <f aca="false">IF(AG105&gt;0,VLOOKUP(AG105&amp;"-"&amp;AH105&amp;"-"&amp;AI105,LocCost,2,0),0)</f>
        <v>0</v>
      </c>
      <c r="AW105" s="183" t="n">
        <f aca="false">IF(AJ105&gt;0,VLOOKUP(AJ105&amp;"-"&amp;AK105&amp;"-"&amp;AL105,LocCost,2,0),0)</f>
        <v>0</v>
      </c>
      <c r="AX105" s="184" t="str">
        <f aca="false">IF(C105&gt;0,SUM(AN105:AW105),"")</f>
        <v/>
      </c>
      <c r="CQ105" s="183" t="n">
        <f aca="false">IF(BL105&gt;0,VLOOKUP(BL105&amp;"-"&amp;BM105&amp;"-"&amp;BN105,LocCost,2,0),0)</f>
        <v>0</v>
      </c>
      <c r="CR105" s="183" t="n">
        <f aca="false">IF(BO105&gt;0,VLOOKUP(BO105&amp;"-"&amp;BP105&amp;"-"&amp;BQ105,LocCost,2,0),0)</f>
        <v>0</v>
      </c>
      <c r="CS105" s="183" t="n">
        <f aca="false">IF(BR105&gt;0,VLOOKUP(BR105&amp;"-"&amp;BS105&amp;"-"&amp;BT105,LocCost,2,0),0)</f>
        <v>0</v>
      </c>
      <c r="CT105" s="183" t="n">
        <f aca="false">IF(BU105&gt;0,VLOOKUP(BU105&amp;"-"&amp;BV105&amp;"-"&amp;BW105,LocCost,2,0),0)</f>
        <v>0</v>
      </c>
      <c r="CU105" s="183" t="n">
        <f aca="false">IF(BX105&gt;0,VLOOKUP(BX105&amp;"-"&amp;BY105&amp;"-"&amp;BZ105,LocCost,2,0),0)</f>
        <v>0</v>
      </c>
      <c r="CV105" s="183" t="n">
        <f aca="false">IF(CA105&gt;0,VLOOKUP(CA105&amp;"-"&amp;CB105&amp;"-"&amp;CC105,LocCost,2,0),0)</f>
        <v>0</v>
      </c>
      <c r="CW105" s="183" t="n">
        <f aca="false">IF(CD105&gt;0,VLOOKUP(CD105&amp;"-"&amp;CE105&amp;"-"&amp;CF105,LocCost,2,0),0)</f>
        <v>0</v>
      </c>
      <c r="CX105" s="183" t="n">
        <f aca="false">IF(CG105&gt;0,VLOOKUP(CG105&amp;"-"&amp;CH105&amp;"-"&amp;CI105,LocCost,2,0),0)</f>
        <v>0</v>
      </c>
      <c r="CY105" s="183" t="n">
        <f aca="false">IF(CJ105&gt;0,VLOOKUP(CJ105&amp;"-"&amp;CK105&amp;"-"&amp;CL105,LocCost,2,0),0)</f>
        <v>0</v>
      </c>
      <c r="CZ105" s="183" t="n">
        <f aca="false">IF(CM105&gt;0,VLOOKUP(CM105&amp;"-"&amp;CN105&amp;"-"&amp;CO105,LocCost,2,0),0)</f>
        <v>0</v>
      </c>
      <c r="DA105" s="184" t="str">
        <f aca="false">IF(BF105&gt;0,SUM(CQ105:CZ105),"")</f>
        <v/>
      </c>
    </row>
    <row r="106" customFormat="false" ht="14.65" hidden="false" customHeight="false" outlineLevel="0" collapsed="false">
      <c r="AN106" s="183" t="n">
        <f aca="false">IF(I106&gt;0,VLOOKUP(I106&amp;"-"&amp;J106&amp;"-"&amp;K106,LocCost,2,0),0)</f>
        <v>0</v>
      </c>
      <c r="AO106" s="183" t="n">
        <f aca="false">IF(L106&gt;0,VLOOKUP(L106&amp;"-"&amp;M106&amp;"-"&amp;N106,LocCost,2,0),0)</f>
        <v>0</v>
      </c>
      <c r="AP106" s="183" t="n">
        <f aca="false">IF(O106&gt;0,VLOOKUP(O106&amp;"-"&amp;P106&amp;"-"&amp;Q106,LocCost,2,0),0)</f>
        <v>0</v>
      </c>
      <c r="AQ106" s="183" t="n">
        <f aca="false">IF(R106&gt;0,VLOOKUP(R106&amp;"-"&amp;S106&amp;"-"&amp;T106,LocCost,2,0),0)</f>
        <v>0</v>
      </c>
      <c r="AR106" s="183" t="n">
        <f aca="false">IF(U106&gt;0,VLOOKUP(U106&amp;"-"&amp;V106&amp;"-"&amp;W106,LocCost,2,0),0)</f>
        <v>0</v>
      </c>
      <c r="AS106" s="183" t="n">
        <f aca="false">IF(X106&gt;0,VLOOKUP(X106&amp;"-"&amp;Y106&amp;"-"&amp;Z106,LocCost,2,0),0)</f>
        <v>0</v>
      </c>
      <c r="AT106" s="183" t="n">
        <f aca="false">IF(AA106&gt;0,VLOOKUP(AA106&amp;"-"&amp;AB106&amp;"-"&amp;AC106,LocCost,2,0),0)</f>
        <v>0</v>
      </c>
      <c r="AU106" s="183" t="n">
        <f aca="false">IF(AD106&gt;0,VLOOKUP(AD106&amp;"-"&amp;AE106&amp;"-"&amp;AF106,LocCost,2,0),0)</f>
        <v>0</v>
      </c>
      <c r="AV106" s="183" t="n">
        <f aca="false">IF(AG106&gt;0,VLOOKUP(AG106&amp;"-"&amp;AH106&amp;"-"&amp;AI106,LocCost,2,0),0)</f>
        <v>0</v>
      </c>
      <c r="AW106" s="183" t="n">
        <f aca="false">IF(AJ106&gt;0,VLOOKUP(AJ106&amp;"-"&amp;AK106&amp;"-"&amp;AL106,LocCost,2,0),0)</f>
        <v>0</v>
      </c>
      <c r="AX106" s="184" t="str">
        <f aca="false">IF(C106&gt;0,SUM(AN106:AW106),"")</f>
        <v/>
      </c>
      <c r="CQ106" s="183" t="n">
        <f aca="false">IF(BL106&gt;0,VLOOKUP(BL106&amp;"-"&amp;BM106&amp;"-"&amp;BN106,LocCost,2,0),0)</f>
        <v>0</v>
      </c>
      <c r="CR106" s="183" t="n">
        <f aca="false">IF(BO106&gt;0,VLOOKUP(BO106&amp;"-"&amp;BP106&amp;"-"&amp;BQ106,LocCost,2,0),0)</f>
        <v>0</v>
      </c>
      <c r="CS106" s="183" t="n">
        <f aca="false">IF(BR106&gt;0,VLOOKUP(BR106&amp;"-"&amp;BS106&amp;"-"&amp;BT106,LocCost,2,0),0)</f>
        <v>0</v>
      </c>
      <c r="CT106" s="183" t="n">
        <f aca="false">IF(BU106&gt;0,VLOOKUP(BU106&amp;"-"&amp;BV106&amp;"-"&amp;BW106,LocCost,2,0),0)</f>
        <v>0</v>
      </c>
      <c r="CU106" s="183" t="n">
        <f aca="false">IF(BX106&gt;0,VLOOKUP(BX106&amp;"-"&amp;BY106&amp;"-"&amp;BZ106,LocCost,2,0),0)</f>
        <v>0</v>
      </c>
      <c r="CV106" s="183" t="n">
        <f aca="false">IF(CA106&gt;0,VLOOKUP(CA106&amp;"-"&amp;CB106&amp;"-"&amp;CC106,LocCost,2,0),0)</f>
        <v>0</v>
      </c>
      <c r="CW106" s="183" t="n">
        <f aca="false">IF(CD106&gt;0,VLOOKUP(CD106&amp;"-"&amp;CE106&amp;"-"&amp;CF106,LocCost,2,0),0)</f>
        <v>0</v>
      </c>
      <c r="CX106" s="183" t="n">
        <f aca="false">IF(CG106&gt;0,VLOOKUP(CG106&amp;"-"&amp;CH106&amp;"-"&amp;CI106,LocCost,2,0),0)</f>
        <v>0</v>
      </c>
      <c r="CY106" s="183" t="n">
        <f aca="false">IF(CJ106&gt;0,VLOOKUP(CJ106&amp;"-"&amp;CK106&amp;"-"&amp;CL106,LocCost,2,0),0)</f>
        <v>0</v>
      </c>
      <c r="CZ106" s="183" t="n">
        <f aca="false">IF(CM106&gt;0,VLOOKUP(CM106&amp;"-"&amp;CN106&amp;"-"&amp;CO106,LocCost,2,0),0)</f>
        <v>0</v>
      </c>
      <c r="DA106" s="184" t="str">
        <f aca="false">IF(BF106&gt;0,SUM(CQ106:CZ106),"")</f>
        <v/>
      </c>
    </row>
    <row r="107" customFormat="false" ht="14.65" hidden="false" customHeight="false" outlineLevel="0" collapsed="false">
      <c r="AN107" s="183" t="n">
        <f aca="false">IF(I107&gt;0,VLOOKUP(I107&amp;"-"&amp;J107&amp;"-"&amp;K107,LocCost,2,0),0)</f>
        <v>0</v>
      </c>
      <c r="AO107" s="183" t="n">
        <f aca="false">IF(L107&gt;0,VLOOKUP(L107&amp;"-"&amp;M107&amp;"-"&amp;N107,LocCost,2,0),0)</f>
        <v>0</v>
      </c>
      <c r="AP107" s="183" t="n">
        <f aca="false">IF(O107&gt;0,VLOOKUP(O107&amp;"-"&amp;P107&amp;"-"&amp;Q107,LocCost,2,0),0)</f>
        <v>0</v>
      </c>
      <c r="AQ107" s="183" t="n">
        <f aca="false">IF(R107&gt;0,VLOOKUP(R107&amp;"-"&amp;S107&amp;"-"&amp;T107,LocCost,2,0),0)</f>
        <v>0</v>
      </c>
      <c r="AR107" s="183" t="n">
        <f aca="false">IF(U107&gt;0,VLOOKUP(U107&amp;"-"&amp;V107&amp;"-"&amp;W107,LocCost,2,0),0)</f>
        <v>0</v>
      </c>
      <c r="AS107" s="183" t="n">
        <f aca="false">IF(X107&gt;0,VLOOKUP(X107&amp;"-"&amp;Y107&amp;"-"&amp;Z107,LocCost,2,0),0)</f>
        <v>0</v>
      </c>
      <c r="AT107" s="183" t="n">
        <f aca="false">IF(AA107&gt;0,VLOOKUP(AA107&amp;"-"&amp;AB107&amp;"-"&amp;AC107,LocCost,2,0),0)</f>
        <v>0</v>
      </c>
      <c r="AU107" s="183" t="n">
        <f aca="false">IF(AD107&gt;0,VLOOKUP(AD107&amp;"-"&amp;AE107&amp;"-"&amp;AF107,LocCost,2,0),0)</f>
        <v>0</v>
      </c>
      <c r="AV107" s="183" t="n">
        <f aca="false">IF(AG107&gt;0,VLOOKUP(AG107&amp;"-"&amp;AH107&amp;"-"&amp;AI107,LocCost,2,0),0)</f>
        <v>0</v>
      </c>
      <c r="AW107" s="183" t="n">
        <f aca="false">IF(AJ107&gt;0,VLOOKUP(AJ107&amp;"-"&amp;AK107&amp;"-"&amp;AL107,LocCost,2,0),0)</f>
        <v>0</v>
      </c>
      <c r="AX107" s="184" t="str">
        <f aca="false">IF(C107&gt;0,SUM(AN107:AW107),"")</f>
        <v/>
      </c>
      <c r="CQ107" s="183" t="n">
        <f aca="false">IF(BL107&gt;0,VLOOKUP(BL107&amp;"-"&amp;BM107&amp;"-"&amp;BN107,LocCost,2,0),0)</f>
        <v>0</v>
      </c>
      <c r="CR107" s="183" t="n">
        <f aca="false">IF(BO107&gt;0,VLOOKUP(BO107&amp;"-"&amp;BP107&amp;"-"&amp;BQ107,LocCost,2,0),0)</f>
        <v>0</v>
      </c>
      <c r="CS107" s="183" t="n">
        <f aca="false">IF(BR107&gt;0,VLOOKUP(BR107&amp;"-"&amp;BS107&amp;"-"&amp;BT107,LocCost,2,0),0)</f>
        <v>0</v>
      </c>
      <c r="CT107" s="183" t="n">
        <f aca="false">IF(BU107&gt;0,VLOOKUP(BU107&amp;"-"&amp;BV107&amp;"-"&amp;BW107,LocCost,2,0),0)</f>
        <v>0</v>
      </c>
      <c r="CU107" s="183" t="n">
        <f aca="false">IF(BX107&gt;0,VLOOKUP(BX107&amp;"-"&amp;BY107&amp;"-"&amp;BZ107,LocCost,2,0),0)</f>
        <v>0</v>
      </c>
      <c r="CV107" s="183" t="n">
        <f aca="false">IF(CA107&gt;0,VLOOKUP(CA107&amp;"-"&amp;CB107&amp;"-"&amp;CC107,LocCost,2,0),0)</f>
        <v>0</v>
      </c>
      <c r="CW107" s="183" t="n">
        <f aca="false">IF(CD107&gt;0,VLOOKUP(CD107&amp;"-"&amp;CE107&amp;"-"&amp;CF107,LocCost,2,0),0)</f>
        <v>0</v>
      </c>
      <c r="CX107" s="183" t="n">
        <f aca="false">IF(CG107&gt;0,VLOOKUP(CG107&amp;"-"&amp;CH107&amp;"-"&amp;CI107,LocCost,2,0),0)</f>
        <v>0</v>
      </c>
      <c r="CY107" s="183" t="n">
        <f aca="false">IF(CJ107&gt;0,VLOOKUP(CJ107&amp;"-"&amp;CK107&amp;"-"&amp;CL107,LocCost,2,0),0)</f>
        <v>0</v>
      </c>
      <c r="CZ107" s="183" t="n">
        <f aca="false">IF(CM107&gt;0,VLOOKUP(CM107&amp;"-"&amp;CN107&amp;"-"&amp;CO107,LocCost,2,0),0)</f>
        <v>0</v>
      </c>
      <c r="DA107" s="184" t="str">
        <f aca="false">IF(BF107&gt;0,SUM(CQ107:CZ107),"")</f>
        <v/>
      </c>
    </row>
    <row r="108" customFormat="false" ht="14.65" hidden="false" customHeight="false" outlineLevel="0" collapsed="false">
      <c r="AN108" s="183" t="n">
        <f aca="false">IF(I108&gt;0,VLOOKUP(I108&amp;"-"&amp;J108&amp;"-"&amp;K108,LocCost,2,0),0)</f>
        <v>0</v>
      </c>
      <c r="AO108" s="183" t="n">
        <f aca="false">IF(L108&gt;0,VLOOKUP(L108&amp;"-"&amp;M108&amp;"-"&amp;N108,LocCost,2,0),0)</f>
        <v>0</v>
      </c>
      <c r="AP108" s="183" t="n">
        <f aca="false">IF(O108&gt;0,VLOOKUP(O108&amp;"-"&amp;P108&amp;"-"&amp;Q108,LocCost,2,0),0)</f>
        <v>0</v>
      </c>
      <c r="AQ108" s="183" t="n">
        <f aca="false">IF(R108&gt;0,VLOOKUP(R108&amp;"-"&amp;S108&amp;"-"&amp;T108,LocCost,2,0),0)</f>
        <v>0</v>
      </c>
      <c r="AR108" s="183" t="n">
        <f aca="false">IF(U108&gt;0,VLOOKUP(U108&amp;"-"&amp;V108&amp;"-"&amp;W108,LocCost,2,0),0)</f>
        <v>0</v>
      </c>
      <c r="AS108" s="183" t="n">
        <f aca="false">IF(X108&gt;0,VLOOKUP(X108&amp;"-"&amp;Y108&amp;"-"&amp;Z108,LocCost,2,0),0)</f>
        <v>0</v>
      </c>
      <c r="AT108" s="183" t="n">
        <f aca="false">IF(AA108&gt;0,VLOOKUP(AA108&amp;"-"&amp;AB108&amp;"-"&amp;AC108,LocCost,2,0),0)</f>
        <v>0</v>
      </c>
      <c r="AU108" s="183" t="n">
        <f aca="false">IF(AD108&gt;0,VLOOKUP(AD108&amp;"-"&amp;AE108&amp;"-"&amp;AF108,LocCost,2,0),0)</f>
        <v>0</v>
      </c>
      <c r="AV108" s="183" t="n">
        <f aca="false">IF(AG108&gt;0,VLOOKUP(AG108&amp;"-"&amp;AH108&amp;"-"&amp;AI108,LocCost,2,0),0)</f>
        <v>0</v>
      </c>
      <c r="AW108" s="183" t="n">
        <f aca="false">IF(AJ108&gt;0,VLOOKUP(AJ108&amp;"-"&amp;AK108&amp;"-"&amp;AL108,LocCost,2,0),0)</f>
        <v>0</v>
      </c>
      <c r="AX108" s="184" t="str">
        <f aca="false">IF(C108&gt;0,SUM(AN108:AW108),"")</f>
        <v/>
      </c>
      <c r="CQ108" s="183" t="n">
        <f aca="false">IF(BL108&gt;0,VLOOKUP(BL108&amp;"-"&amp;BM108&amp;"-"&amp;BN108,LocCost,2,0),0)</f>
        <v>0</v>
      </c>
      <c r="CR108" s="183" t="n">
        <f aca="false">IF(BO108&gt;0,VLOOKUP(BO108&amp;"-"&amp;BP108&amp;"-"&amp;BQ108,LocCost,2,0),0)</f>
        <v>0</v>
      </c>
      <c r="CS108" s="183" t="n">
        <f aca="false">IF(BR108&gt;0,VLOOKUP(BR108&amp;"-"&amp;BS108&amp;"-"&amp;BT108,LocCost,2,0),0)</f>
        <v>0</v>
      </c>
      <c r="CT108" s="183" t="n">
        <f aca="false">IF(BU108&gt;0,VLOOKUP(BU108&amp;"-"&amp;BV108&amp;"-"&amp;BW108,LocCost,2,0),0)</f>
        <v>0</v>
      </c>
      <c r="CU108" s="183" t="n">
        <f aca="false">IF(BX108&gt;0,VLOOKUP(BX108&amp;"-"&amp;BY108&amp;"-"&amp;BZ108,LocCost,2,0),0)</f>
        <v>0</v>
      </c>
      <c r="CV108" s="183" t="n">
        <f aca="false">IF(CA108&gt;0,VLOOKUP(CA108&amp;"-"&amp;CB108&amp;"-"&amp;CC108,LocCost,2,0),0)</f>
        <v>0</v>
      </c>
      <c r="CW108" s="183" t="n">
        <f aca="false">IF(CD108&gt;0,VLOOKUP(CD108&amp;"-"&amp;CE108&amp;"-"&amp;CF108,LocCost,2,0),0)</f>
        <v>0</v>
      </c>
      <c r="CX108" s="183" t="n">
        <f aca="false">IF(CG108&gt;0,VLOOKUP(CG108&amp;"-"&amp;CH108&amp;"-"&amp;CI108,LocCost,2,0),0)</f>
        <v>0</v>
      </c>
      <c r="CY108" s="183" t="n">
        <f aca="false">IF(CJ108&gt;0,VLOOKUP(CJ108&amp;"-"&amp;CK108&amp;"-"&amp;CL108,LocCost,2,0),0)</f>
        <v>0</v>
      </c>
      <c r="CZ108" s="183" t="n">
        <f aca="false">IF(CM108&gt;0,VLOOKUP(CM108&amp;"-"&amp;CN108&amp;"-"&amp;CO108,LocCost,2,0),0)</f>
        <v>0</v>
      </c>
      <c r="DA108" s="184" t="str">
        <f aca="false">IF(BF108&gt;0,SUM(CQ108:CZ108),"")</f>
        <v/>
      </c>
    </row>
    <row r="109" customFormat="false" ht="14.65" hidden="false" customHeight="false" outlineLevel="0" collapsed="false">
      <c r="AN109" s="183" t="n">
        <f aca="false">IF(I109&gt;0,VLOOKUP(I109&amp;"-"&amp;J109&amp;"-"&amp;K109,LocCost,2,0),0)</f>
        <v>0</v>
      </c>
      <c r="AO109" s="183" t="n">
        <f aca="false">IF(L109&gt;0,VLOOKUP(L109&amp;"-"&amp;M109&amp;"-"&amp;N109,LocCost,2,0),0)</f>
        <v>0</v>
      </c>
      <c r="AP109" s="183" t="n">
        <f aca="false">IF(O109&gt;0,VLOOKUP(O109&amp;"-"&amp;P109&amp;"-"&amp;Q109,LocCost,2,0),0)</f>
        <v>0</v>
      </c>
      <c r="AQ109" s="183" t="n">
        <f aca="false">IF(R109&gt;0,VLOOKUP(R109&amp;"-"&amp;S109&amp;"-"&amp;T109,LocCost,2,0),0)</f>
        <v>0</v>
      </c>
      <c r="AR109" s="183" t="n">
        <f aca="false">IF(U109&gt;0,VLOOKUP(U109&amp;"-"&amp;V109&amp;"-"&amp;W109,LocCost,2,0),0)</f>
        <v>0</v>
      </c>
      <c r="AS109" s="183" t="n">
        <f aca="false">IF(X109&gt;0,VLOOKUP(X109&amp;"-"&amp;Y109&amp;"-"&amp;Z109,LocCost,2,0),0)</f>
        <v>0</v>
      </c>
      <c r="AT109" s="183" t="n">
        <f aca="false">IF(AA109&gt;0,VLOOKUP(AA109&amp;"-"&amp;AB109&amp;"-"&amp;AC109,LocCost,2,0),0)</f>
        <v>0</v>
      </c>
      <c r="AU109" s="183" t="n">
        <f aca="false">IF(AD109&gt;0,VLOOKUP(AD109&amp;"-"&amp;AE109&amp;"-"&amp;AF109,LocCost,2,0),0)</f>
        <v>0</v>
      </c>
      <c r="AV109" s="183" t="n">
        <f aca="false">IF(AG109&gt;0,VLOOKUP(AG109&amp;"-"&amp;AH109&amp;"-"&amp;AI109,LocCost,2,0),0)</f>
        <v>0</v>
      </c>
      <c r="AW109" s="183" t="n">
        <f aca="false">IF(AJ109&gt;0,VLOOKUP(AJ109&amp;"-"&amp;AK109&amp;"-"&amp;AL109,LocCost,2,0),0)</f>
        <v>0</v>
      </c>
      <c r="AX109" s="184" t="str">
        <f aca="false">IF(C109&gt;0,SUM(AN109:AW109),"")</f>
        <v/>
      </c>
      <c r="CQ109" s="183" t="n">
        <f aca="false">IF(BL109&gt;0,VLOOKUP(BL109&amp;"-"&amp;BM109&amp;"-"&amp;BN109,LocCost,2,0),0)</f>
        <v>0</v>
      </c>
      <c r="CR109" s="183" t="n">
        <f aca="false">IF(BO109&gt;0,VLOOKUP(BO109&amp;"-"&amp;BP109&amp;"-"&amp;BQ109,LocCost,2,0),0)</f>
        <v>0</v>
      </c>
      <c r="CS109" s="183" t="n">
        <f aca="false">IF(BR109&gt;0,VLOOKUP(BR109&amp;"-"&amp;BS109&amp;"-"&amp;BT109,LocCost,2,0),0)</f>
        <v>0</v>
      </c>
      <c r="CT109" s="183" t="n">
        <f aca="false">IF(BU109&gt;0,VLOOKUP(BU109&amp;"-"&amp;BV109&amp;"-"&amp;BW109,LocCost,2,0),0)</f>
        <v>0</v>
      </c>
      <c r="CU109" s="183" t="n">
        <f aca="false">IF(BX109&gt;0,VLOOKUP(BX109&amp;"-"&amp;BY109&amp;"-"&amp;BZ109,LocCost,2,0),0)</f>
        <v>0</v>
      </c>
      <c r="CV109" s="183" t="n">
        <f aca="false">IF(CA109&gt;0,VLOOKUP(CA109&amp;"-"&amp;CB109&amp;"-"&amp;CC109,LocCost,2,0),0)</f>
        <v>0</v>
      </c>
      <c r="CW109" s="183" t="n">
        <f aca="false">IF(CD109&gt;0,VLOOKUP(CD109&amp;"-"&amp;CE109&amp;"-"&amp;CF109,LocCost,2,0),0)</f>
        <v>0</v>
      </c>
      <c r="CX109" s="183" t="n">
        <f aca="false">IF(CG109&gt;0,VLOOKUP(CG109&amp;"-"&amp;CH109&amp;"-"&amp;CI109,LocCost,2,0),0)</f>
        <v>0</v>
      </c>
      <c r="CY109" s="183" t="n">
        <f aca="false">IF(CJ109&gt;0,VLOOKUP(CJ109&amp;"-"&amp;CK109&amp;"-"&amp;CL109,LocCost,2,0),0)</f>
        <v>0</v>
      </c>
      <c r="CZ109" s="183" t="n">
        <f aca="false">IF(CM109&gt;0,VLOOKUP(CM109&amp;"-"&amp;CN109&amp;"-"&amp;CO109,LocCost,2,0),0)</f>
        <v>0</v>
      </c>
      <c r="DA109" s="184" t="str">
        <f aca="false">IF(BF109&gt;0,SUM(CQ109:CZ109),"")</f>
        <v/>
      </c>
    </row>
    <row r="110" customFormat="false" ht="14.65" hidden="false" customHeight="false" outlineLevel="0" collapsed="false">
      <c r="AN110" s="183" t="n">
        <f aca="false">IF(I110&gt;0,VLOOKUP(I110&amp;"-"&amp;J110&amp;"-"&amp;K110,LocCost,2,0),0)</f>
        <v>0</v>
      </c>
      <c r="AO110" s="183" t="n">
        <f aca="false">IF(L110&gt;0,VLOOKUP(L110&amp;"-"&amp;M110&amp;"-"&amp;N110,LocCost,2,0),0)</f>
        <v>0</v>
      </c>
      <c r="AP110" s="183" t="n">
        <f aca="false">IF(O110&gt;0,VLOOKUP(O110&amp;"-"&amp;P110&amp;"-"&amp;Q110,LocCost,2,0),0)</f>
        <v>0</v>
      </c>
      <c r="AQ110" s="183" t="n">
        <f aca="false">IF(R110&gt;0,VLOOKUP(R110&amp;"-"&amp;S110&amp;"-"&amp;T110,LocCost,2,0),0)</f>
        <v>0</v>
      </c>
      <c r="AR110" s="183" t="n">
        <f aca="false">IF(U110&gt;0,VLOOKUP(U110&amp;"-"&amp;V110&amp;"-"&amp;W110,LocCost,2,0),0)</f>
        <v>0</v>
      </c>
      <c r="AS110" s="183" t="n">
        <f aca="false">IF(X110&gt;0,VLOOKUP(X110&amp;"-"&amp;Y110&amp;"-"&amp;Z110,LocCost,2,0),0)</f>
        <v>0</v>
      </c>
      <c r="AT110" s="183" t="n">
        <f aca="false">IF(AA110&gt;0,VLOOKUP(AA110&amp;"-"&amp;AB110&amp;"-"&amp;AC110,LocCost,2,0),0)</f>
        <v>0</v>
      </c>
      <c r="AU110" s="183" t="n">
        <f aca="false">IF(AD110&gt;0,VLOOKUP(AD110&amp;"-"&amp;AE110&amp;"-"&amp;AF110,LocCost,2,0),0)</f>
        <v>0</v>
      </c>
      <c r="AV110" s="183" t="n">
        <f aca="false">IF(AG110&gt;0,VLOOKUP(AG110&amp;"-"&amp;AH110&amp;"-"&amp;AI110,LocCost,2,0),0)</f>
        <v>0</v>
      </c>
      <c r="AW110" s="183" t="n">
        <f aca="false">IF(AJ110&gt;0,VLOOKUP(AJ110&amp;"-"&amp;AK110&amp;"-"&amp;AL110,LocCost,2,0),0)</f>
        <v>0</v>
      </c>
      <c r="AX110" s="184" t="str">
        <f aca="false">IF(C110&gt;0,SUM(AN110:AW110),"")</f>
        <v/>
      </c>
      <c r="CQ110" s="183" t="n">
        <f aca="false">IF(BL110&gt;0,VLOOKUP(BL110&amp;"-"&amp;BM110&amp;"-"&amp;BN110,LocCost,2,0),0)</f>
        <v>0</v>
      </c>
      <c r="CR110" s="183" t="n">
        <f aca="false">IF(BO110&gt;0,VLOOKUP(BO110&amp;"-"&amp;BP110&amp;"-"&amp;BQ110,LocCost,2,0),0)</f>
        <v>0</v>
      </c>
      <c r="CS110" s="183" t="n">
        <f aca="false">IF(BR110&gt;0,VLOOKUP(BR110&amp;"-"&amp;BS110&amp;"-"&amp;BT110,LocCost,2,0),0)</f>
        <v>0</v>
      </c>
      <c r="CT110" s="183" t="n">
        <f aca="false">IF(BU110&gt;0,VLOOKUP(BU110&amp;"-"&amp;BV110&amp;"-"&amp;BW110,LocCost,2,0),0)</f>
        <v>0</v>
      </c>
      <c r="CU110" s="183" t="n">
        <f aca="false">IF(BX110&gt;0,VLOOKUP(BX110&amp;"-"&amp;BY110&amp;"-"&amp;BZ110,LocCost,2,0),0)</f>
        <v>0</v>
      </c>
      <c r="CV110" s="183" t="n">
        <f aca="false">IF(CA110&gt;0,VLOOKUP(CA110&amp;"-"&amp;CB110&amp;"-"&amp;CC110,LocCost,2,0),0)</f>
        <v>0</v>
      </c>
      <c r="CW110" s="183" t="n">
        <f aca="false">IF(CD110&gt;0,VLOOKUP(CD110&amp;"-"&amp;CE110&amp;"-"&amp;CF110,LocCost,2,0),0)</f>
        <v>0</v>
      </c>
      <c r="CX110" s="183" t="n">
        <f aca="false">IF(CG110&gt;0,VLOOKUP(CG110&amp;"-"&amp;CH110&amp;"-"&amp;CI110,LocCost,2,0),0)</f>
        <v>0</v>
      </c>
      <c r="CY110" s="183" t="n">
        <f aca="false">IF(CJ110&gt;0,VLOOKUP(CJ110&amp;"-"&amp;CK110&amp;"-"&amp;CL110,LocCost,2,0),0)</f>
        <v>0</v>
      </c>
      <c r="CZ110" s="183" t="n">
        <f aca="false">IF(CM110&gt;0,VLOOKUP(CM110&amp;"-"&amp;CN110&amp;"-"&amp;CO110,LocCost,2,0),0)</f>
        <v>0</v>
      </c>
      <c r="DA110" s="184" t="str">
        <f aca="false">IF(BF110&gt;0,SUM(CQ110:CZ110),"")</f>
        <v/>
      </c>
    </row>
    <row r="111" customFormat="false" ht="14.65" hidden="false" customHeight="false" outlineLevel="0" collapsed="false">
      <c r="AN111" s="183" t="n">
        <f aca="false">IF(I111&gt;0,VLOOKUP(I111&amp;"-"&amp;J111&amp;"-"&amp;K111,LocCost,2,0),0)</f>
        <v>0</v>
      </c>
      <c r="AO111" s="183" t="n">
        <f aca="false">IF(L111&gt;0,VLOOKUP(L111&amp;"-"&amp;M111&amp;"-"&amp;N111,LocCost,2,0),0)</f>
        <v>0</v>
      </c>
      <c r="AP111" s="183" t="n">
        <f aca="false">IF(O111&gt;0,VLOOKUP(O111&amp;"-"&amp;P111&amp;"-"&amp;Q111,LocCost,2,0),0)</f>
        <v>0</v>
      </c>
      <c r="AQ111" s="183" t="n">
        <f aca="false">IF(R111&gt;0,VLOOKUP(R111&amp;"-"&amp;S111&amp;"-"&amp;T111,LocCost,2,0),0)</f>
        <v>0</v>
      </c>
      <c r="AR111" s="183" t="n">
        <f aca="false">IF(U111&gt;0,VLOOKUP(U111&amp;"-"&amp;V111&amp;"-"&amp;W111,LocCost,2,0),0)</f>
        <v>0</v>
      </c>
      <c r="AS111" s="183" t="n">
        <f aca="false">IF(X111&gt;0,VLOOKUP(X111&amp;"-"&amp;Y111&amp;"-"&amp;Z111,LocCost,2,0),0)</f>
        <v>0</v>
      </c>
      <c r="AT111" s="183" t="n">
        <f aca="false">IF(AA111&gt;0,VLOOKUP(AA111&amp;"-"&amp;AB111&amp;"-"&amp;AC111,LocCost,2,0),0)</f>
        <v>0</v>
      </c>
      <c r="AU111" s="183" t="n">
        <f aca="false">IF(AD111&gt;0,VLOOKUP(AD111&amp;"-"&amp;AE111&amp;"-"&amp;AF111,LocCost,2,0),0)</f>
        <v>0</v>
      </c>
      <c r="AV111" s="183" t="n">
        <f aca="false">IF(AG111&gt;0,VLOOKUP(AG111&amp;"-"&amp;AH111&amp;"-"&amp;AI111,LocCost,2,0),0)</f>
        <v>0</v>
      </c>
      <c r="AW111" s="183" t="n">
        <f aca="false">IF(AJ111&gt;0,VLOOKUP(AJ111&amp;"-"&amp;AK111&amp;"-"&amp;AL111,LocCost,2,0),0)</f>
        <v>0</v>
      </c>
      <c r="AX111" s="184" t="str">
        <f aca="false">IF(C111&gt;0,SUM(AN111:AW111),"")</f>
        <v/>
      </c>
      <c r="CQ111" s="183" t="n">
        <f aca="false">IF(BL111&gt;0,VLOOKUP(BL111&amp;"-"&amp;BM111&amp;"-"&amp;BN111,LocCost,2,0),0)</f>
        <v>0</v>
      </c>
      <c r="CR111" s="183" t="n">
        <f aca="false">IF(BO111&gt;0,VLOOKUP(BO111&amp;"-"&amp;BP111&amp;"-"&amp;BQ111,LocCost,2,0),0)</f>
        <v>0</v>
      </c>
      <c r="CS111" s="183" t="n">
        <f aca="false">IF(BR111&gt;0,VLOOKUP(BR111&amp;"-"&amp;BS111&amp;"-"&amp;BT111,LocCost,2,0),0)</f>
        <v>0</v>
      </c>
      <c r="CT111" s="183" t="n">
        <f aca="false">IF(BU111&gt;0,VLOOKUP(BU111&amp;"-"&amp;BV111&amp;"-"&amp;BW111,LocCost,2,0),0)</f>
        <v>0</v>
      </c>
      <c r="CU111" s="183" t="n">
        <f aca="false">IF(BX111&gt;0,VLOOKUP(BX111&amp;"-"&amp;BY111&amp;"-"&amp;BZ111,LocCost,2,0),0)</f>
        <v>0</v>
      </c>
      <c r="CV111" s="183" t="n">
        <f aca="false">IF(CA111&gt;0,VLOOKUP(CA111&amp;"-"&amp;CB111&amp;"-"&amp;CC111,LocCost,2,0),0)</f>
        <v>0</v>
      </c>
      <c r="CW111" s="183" t="n">
        <f aca="false">IF(CD111&gt;0,VLOOKUP(CD111&amp;"-"&amp;CE111&amp;"-"&amp;CF111,LocCost,2,0),0)</f>
        <v>0</v>
      </c>
      <c r="CX111" s="183" t="n">
        <f aca="false">IF(CG111&gt;0,VLOOKUP(CG111&amp;"-"&amp;CH111&amp;"-"&amp;CI111,LocCost,2,0),0)</f>
        <v>0</v>
      </c>
      <c r="CY111" s="183" t="n">
        <f aca="false">IF(CJ111&gt;0,VLOOKUP(CJ111&amp;"-"&amp;CK111&amp;"-"&amp;CL111,LocCost,2,0),0)</f>
        <v>0</v>
      </c>
      <c r="CZ111" s="183" t="n">
        <f aca="false">IF(CM111&gt;0,VLOOKUP(CM111&amp;"-"&amp;CN111&amp;"-"&amp;CO111,LocCost,2,0),0)</f>
        <v>0</v>
      </c>
      <c r="DA111" s="184" t="str">
        <f aca="false">IF(BF111&gt;0,SUM(CQ111:CZ111),"")</f>
        <v/>
      </c>
    </row>
    <row r="112" customFormat="false" ht="14.65" hidden="false" customHeight="false" outlineLevel="0" collapsed="false">
      <c r="AN112" s="183" t="n">
        <f aca="false">IF(I112&gt;0,VLOOKUP(I112&amp;"-"&amp;J112&amp;"-"&amp;K112,LocCost,2,0),0)</f>
        <v>0</v>
      </c>
      <c r="AO112" s="183" t="n">
        <f aca="false">IF(L112&gt;0,VLOOKUP(L112&amp;"-"&amp;M112&amp;"-"&amp;N112,LocCost,2,0),0)</f>
        <v>0</v>
      </c>
      <c r="AP112" s="183" t="n">
        <f aca="false">IF(O112&gt;0,VLOOKUP(O112&amp;"-"&amp;P112&amp;"-"&amp;Q112,LocCost,2,0),0)</f>
        <v>0</v>
      </c>
      <c r="AQ112" s="183" t="n">
        <f aca="false">IF(R112&gt;0,VLOOKUP(R112&amp;"-"&amp;S112&amp;"-"&amp;T112,LocCost,2,0),0)</f>
        <v>0</v>
      </c>
      <c r="AR112" s="183" t="n">
        <f aca="false">IF(U112&gt;0,VLOOKUP(U112&amp;"-"&amp;V112&amp;"-"&amp;W112,LocCost,2,0),0)</f>
        <v>0</v>
      </c>
      <c r="AS112" s="183" t="n">
        <f aca="false">IF(X112&gt;0,VLOOKUP(X112&amp;"-"&amp;Y112&amp;"-"&amp;Z112,LocCost,2,0),0)</f>
        <v>0</v>
      </c>
      <c r="AT112" s="183" t="n">
        <f aca="false">IF(AA112&gt;0,VLOOKUP(AA112&amp;"-"&amp;AB112&amp;"-"&amp;AC112,LocCost,2,0),0)</f>
        <v>0</v>
      </c>
      <c r="AU112" s="183" t="n">
        <f aca="false">IF(AD112&gt;0,VLOOKUP(AD112&amp;"-"&amp;AE112&amp;"-"&amp;AF112,LocCost,2,0),0)</f>
        <v>0</v>
      </c>
      <c r="AV112" s="183" t="n">
        <f aca="false">IF(AG112&gt;0,VLOOKUP(AG112&amp;"-"&amp;AH112&amp;"-"&amp;AI112,LocCost,2,0),0)</f>
        <v>0</v>
      </c>
      <c r="AW112" s="183" t="n">
        <f aca="false">IF(AJ112&gt;0,VLOOKUP(AJ112&amp;"-"&amp;AK112&amp;"-"&amp;AL112,LocCost,2,0),0)</f>
        <v>0</v>
      </c>
      <c r="AX112" s="184" t="str">
        <f aca="false">IF(C112&gt;0,SUM(AN112:AW112),"")</f>
        <v/>
      </c>
      <c r="CQ112" s="183" t="n">
        <f aca="false">IF(BL112&gt;0,VLOOKUP(BL112&amp;"-"&amp;BM112&amp;"-"&amp;BN112,LocCost,2,0),0)</f>
        <v>0</v>
      </c>
      <c r="CR112" s="183" t="n">
        <f aca="false">IF(BO112&gt;0,VLOOKUP(BO112&amp;"-"&amp;BP112&amp;"-"&amp;BQ112,LocCost,2,0),0)</f>
        <v>0</v>
      </c>
      <c r="CS112" s="183" t="n">
        <f aca="false">IF(BR112&gt;0,VLOOKUP(BR112&amp;"-"&amp;BS112&amp;"-"&amp;BT112,LocCost,2,0),0)</f>
        <v>0</v>
      </c>
      <c r="CT112" s="183" t="n">
        <f aca="false">IF(BU112&gt;0,VLOOKUP(BU112&amp;"-"&amp;BV112&amp;"-"&amp;BW112,LocCost,2,0),0)</f>
        <v>0</v>
      </c>
      <c r="CU112" s="183" t="n">
        <f aca="false">IF(BX112&gt;0,VLOOKUP(BX112&amp;"-"&amp;BY112&amp;"-"&amp;BZ112,LocCost,2,0),0)</f>
        <v>0</v>
      </c>
      <c r="CV112" s="183" t="n">
        <f aca="false">IF(CA112&gt;0,VLOOKUP(CA112&amp;"-"&amp;CB112&amp;"-"&amp;CC112,LocCost,2,0),0)</f>
        <v>0</v>
      </c>
      <c r="CW112" s="183" t="n">
        <f aca="false">IF(CD112&gt;0,VLOOKUP(CD112&amp;"-"&amp;CE112&amp;"-"&amp;CF112,LocCost,2,0),0)</f>
        <v>0</v>
      </c>
      <c r="CX112" s="183" t="n">
        <f aca="false">IF(CG112&gt;0,VLOOKUP(CG112&amp;"-"&amp;CH112&amp;"-"&amp;CI112,LocCost,2,0),0)</f>
        <v>0</v>
      </c>
      <c r="CY112" s="183" t="n">
        <f aca="false">IF(CJ112&gt;0,VLOOKUP(CJ112&amp;"-"&amp;CK112&amp;"-"&amp;CL112,LocCost,2,0),0)</f>
        <v>0</v>
      </c>
      <c r="CZ112" s="183" t="n">
        <f aca="false">IF(CM112&gt;0,VLOOKUP(CM112&amp;"-"&amp;CN112&amp;"-"&amp;CO112,LocCost,2,0),0)</f>
        <v>0</v>
      </c>
      <c r="DA112" s="184" t="str">
        <f aca="false">IF(BF112&gt;0,SUM(CQ112:CZ112),"")</f>
        <v/>
      </c>
    </row>
    <row r="113" customFormat="false" ht="14.65" hidden="false" customHeight="false" outlineLevel="0" collapsed="false">
      <c r="AN113" s="183" t="n">
        <f aca="false">IF(I113&gt;0,VLOOKUP(I113&amp;"-"&amp;J113&amp;"-"&amp;K113,LocCost,2,0),0)</f>
        <v>0</v>
      </c>
      <c r="AO113" s="183" t="n">
        <f aca="false">IF(L113&gt;0,VLOOKUP(L113&amp;"-"&amp;M113&amp;"-"&amp;N113,LocCost,2,0),0)</f>
        <v>0</v>
      </c>
      <c r="AP113" s="183" t="n">
        <f aca="false">IF(O113&gt;0,VLOOKUP(O113&amp;"-"&amp;P113&amp;"-"&amp;Q113,LocCost,2,0),0)</f>
        <v>0</v>
      </c>
      <c r="AQ113" s="183" t="n">
        <f aca="false">IF(R113&gt;0,VLOOKUP(R113&amp;"-"&amp;S113&amp;"-"&amp;T113,LocCost,2,0),0)</f>
        <v>0</v>
      </c>
      <c r="AR113" s="183" t="n">
        <f aca="false">IF(U113&gt;0,VLOOKUP(U113&amp;"-"&amp;V113&amp;"-"&amp;W113,LocCost,2,0),0)</f>
        <v>0</v>
      </c>
      <c r="AS113" s="183" t="n">
        <f aca="false">IF(X113&gt;0,VLOOKUP(X113&amp;"-"&amp;Y113&amp;"-"&amp;Z113,LocCost,2,0),0)</f>
        <v>0</v>
      </c>
      <c r="AT113" s="183" t="n">
        <f aca="false">IF(AA113&gt;0,VLOOKUP(AA113&amp;"-"&amp;AB113&amp;"-"&amp;AC113,LocCost,2,0),0)</f>
        <v>0</v>
      </c>
      <c r="AU113" s="183" t="n">
        <f aca="false">IF(AD113&gt;0,VLOOKUP(AD113&amp;"-"&amp;AE113&amp;"-"&amp;AF113,LocCost,2,0),0)</f>
        <v>0</v>
      </c>
      <c r="AV113" s="183" t="n">
        <f aca="false">IF(AG113&gt;0,VLOOKUP(AG113&amp;"-"&amp;AH113&amp;"-"&amp;AI113,LocCost,2,0),0)</f>
        <v>0</v>
      </c>
      <c r="AW113" s="183" t="n">
        <f aca="false">IF(AJ113&gt;0,VLOOKUP(AJ113&amp;"-"&amp;AK113&amp;"-"&amp;AL113,LocCost,2,0),0)</f>
        <v>0</v>
      </c>
      <c r="AX113" s="184" t="str">
        <f aca="false">IF(C113&gt;0,SUM(AN113:AW113),"")</f>
        <v/>
      </c>
      <c r="CQ113" s="183" t="n">
        <f aca="false">IF(BL113&gt;0,VLOOKUP(BL113&amp;"-"&amp;BM113&amp;"-"&amp;BN113,LocCost,2,0),0)</f>
        <v>0</v>
      </c>
      <c r="CR113" s="183" t="n">
        <f aca="false">IF(BO113&gt;0,VLOOKUP(BO113&amp;"-"&amp;BP113&amp;"-"&amp;BQ113,LocCost,2,0),0)</f>
        <v>0</v>
      </c>
      <c r="CS113" s="183" t="n">
        <f aca="false">IF(BR113&gt;0,VLOOKUP(BR113&amp;"-"&amp;BS113&amp;"-"&amp;BT113,LocCost,2,0),0)</f>
        <v>0</v>
      </c>
      <c r="CT113" s="183" t="n">
        <f aca="false">IF(BU113&gt;0,VLOOKUP(BU113&amp;"-"&amp;BV113&amp;"-"&amp;BW113,LocCost,2,0),0)</f>
        <v>0</v>
      </c>
      <c r="CU113" s="183" t="n">
        <f aca="false">IF(BX113&gt;0,VLOOKUP(BX113&amp;"-"&amp;BY113&amp;"-"&amp;BZ113,LocCost,2,0),0)</f>
        <v>0</v>
      </c>
      <c r="CV113" s="183" t="n">
        <f aca="false">IF(CA113&gt;0,VLOOKUP(CA113&amp;"-"&amp;CB113&amp;"-"&amp;CC113,LocCost,2,0),0)</f>
        <v>0</v>
      </c>
      <c r="CW113" s="183" t="n">
        <f aca="false">IF(CD113&gt;0,VLOOKUP(CD113&amp;"-"&amp;CE113&amp;"-"&amp;CF113,LocCost,2,0),0)</f>
        <v>0</v>
      </c>
      <c r="CX113" s="183" t="n">
        <f aca="false">IF(CG113&gt;0,VLOOKUP(CG113&amp;"-"&amp;CH113&amp;"-"&amp;CI113,LocCost,2,0),0)</f>
        <v>0</v>
      </c>
      <c r="CY113" s="183" t="n">
        <f aca="false">IF(CJ113&gt;0,VLOOKUP(CJ113&amp;"-"&amp;CK113&amp;"-"&amp;CL113,LocCost,2,0),0)</f>
        <v>0</v>
      </c>
      <c r="CZ113" s="183" t="n">
        <f aca="false">IF(CM113&gt;0,VLOOKUP(CM113&amp;"-"&amp;CN113&amp;"-"&amp;CO113,LocCost,2,0),0)</f>
        <v>0</v>
      </c>
      <c r="DA113" s="184" t="str">
        <f aca="false">IF(BF113&gt;0,SUM(CQ113:CZ113),"")</f>
        <v/>
      </c>
    </row>
    <row r="114" customFormat="false" ht="14.65" hidden="false" customHeight="false" outlineLevel="0" collapsed="false">
      <c r="AN114" s="183" t="n">
        <f aca="false">IF(I114&gt;0,VLOOKUP(I114&amp;"-"&amp;J114&amp;"-"&amp;K114,LocCost,2,0),0)</f>
        <v>0</v>
      </c>
      <c r="AO114" s="183" t="n">
        <f aca="false">IF(L114&gt;0,VLOOKUP(L114&amp;"-"&amp;M114&amp;"-"&amp;N114,LocCost,2,0),0)</f>
        <v>0</v>
      </c>
      <c r="AP114" s="183" t="n">
        <f aca="false">IF(O114&gt;0,VLOOKUP(O114&amp;"-"&amp;P114&amp;"-"&amp;Q114,LocCost,2,0),0)</f>
        <v>0</v>
      </c>
      <c r="AQ114" s="183" t="n">
        <f aca="false">IF(R114&gt;0,VLOOKUP(R114&amp;"-"&amp;S114&amp;"-"&amp;T114,LocCost,2,0),0)</f>
        <v>0</v>
      </c>
      <c r="AR114" s="183" t="n">
        <f aca="false">IF(U114&gt;0,VLOOKUP(U114&amp;"-"&amp;V114&amp;"-"&amp;W114,LocCost,2,0),0)</f>
        <v>0</v>
      </c>
      <c r="AS114" s="183" t="n">
        <f aca="false">IF(X114&gt;0,VLOOKUP(X114&amp;"-"&amp;Y114&amp;"-"&amp;Z114,LocCost,2,0),0)</f>
        <v>0</v>
      </c>
      <c r="AT114" s="183" t="n">
        <f aca="false">IF(AA114&gt;0,VLOOKUP(AA114&amp;"-"&amp;AB114&amp;"-"&amp;AC114,LocCost,2,0),0)</f>
        <v>0</v>
      </c>
      <c r="AU114" s="183" t="n">
        <f aca="false">IF(AD114&gt;0,VLOOKUP(AD114&amp;"-"&amp;AE114&amp;"-"&amp;AF114,LocCost,2,0),0)</f>
        <v>0</v>
      </c>
      <c r="AV114" s="183" t="n">
        <f aca="false">IF(AG114&gt;0,VLOOKUP(AG114&amp;"-"&amp;AH114&amp;"-"&amp;AI114,LocCost,2,0),0)</f>
        <v>0</v>
      </c>
      <c r="AW114" s="183" t="n">
        <f aca="false">IF(AJ114&gt;0,VLOOKUP(AJ114&amp;"-"&amp;AK114&amp;"-"&amp;AL114,LocCost,2,0),0)</f>
        <v>0</v>
      </c>
      <c r="AX114" s="184" t="str">
        <f aca="false">IF(C114&gt;0,SUM(AN114:AW114),"")</f>
        <v/>
      </c>
      <c r="CQ114" s="183" t="n">
        <f aca="false">IF(BL114&gt;0,VLOOKUP(BL114&amp;"-"&amp;BM114&amp;"-"&amp;BN114,LocCost,2,0),0)</f>
        <v>0</v>
      </c>
      <c r="CR114" s="183" t="n">
        <f aca="false">IF(BO114&gt;0,VLOOKUP(BO114&amp;"-"&amp;BP114&amp;"-"&amp;BQ114,LocCost,2,0),0)</f>
        <v>0</v>
      </c>
      <c r="CS114" s="183" t="n">
        <f aca="false">IF(BR114&gt;0,VLOOKUP(BR114&amp;"-"&amp;BS114&amp;"-"&amp;BT114,LocCost,2,0),0)</f>
        <v>0</v>
      </c>
      <c r="CT114" s="183" t="n">
        <f aca="false">IF(BU114&gt;0,VLOOKUP(BU114&amp;"-"&amp;BV114&amp;"-"&amp;BW114,LocCost,2,0),0)</f>
        <v>0</v>
      </c>
      <c r="CU114" s="183" t="n">
        <f aca="false">IF(BX114&gt;0,VLOOKUP(BX114&amp;"-"&amp;BY114&amp;"-"&amp;BZ114,LocCost,2,0),0)</f>
        <v>0</v>
      </c>
      <c r="CV114" s="183" t="n">
        <f aca="false">IF(CA114&gt;0,VLOOKUP(CA114&amp;"-"&amp;CB114&amp;"-"&amp;CC114,LocCost,2,0),0)</f>
        <v>0</v>
      </c>
      <c r="CW114" s="183" t="n">
        <f aca="false">IF(CD114&gt;0,VLOOKUP(CD114&amp;"-"&amp;CE114&amp;"-"&amp;CF114,LocCost,2,0),0)</f>
        <v>0</v>
      </c>
      <c r="CX114" s="183" t="n">
        <f aca="false">IF(CG114&gt;0,VLOOKUP(CG114&amp;"-"&amp;CH114&amp;"-"&amp;CI114,LocCost,2,0),0)</f>
        <v>0</v>
      </c>
      <c r="CY114" s="183" t="n">
        <f aca="false">IF(CJ114&gt;0,VLOOKUP(CJ114&amp;"-"&amp;CK114&amp;"-"&amp;CL114,LocCost,2,0),0)</f>
        <v>0</v>
      </c>
      <c r="CZ114" s="183" t="n">
        <f aca="false">IF(CM114&gt;0,VLOOKUP(CM114&amp;"-"&amp;CN114&amp;"-"&amp;CO114,LocCost,2,0),0)</f>
        <v>0</v>
      </c>
      <c r="DA114" s="184" t="str">
        <f aca="false">IF(BF114&gt;0,SUM(CQ114:CZ114),"")</f>
        <v/>
      </c>
    </row>
    <row r="115" customFormat="false" ht="14.65" hidden="false" customHeight="false" outlineLevel="0" collapsed="false">
      <c r="AN115" s="183" t="n">
        <f aca="false">IF(I115&gt;0,VLOOKUP(I115&amp;"-"&amp;J115&amp;"-"&amp;K115,LocCost,2,0),0)</f>
        <v>0</v>
      </c>
      <c r="AO115" s="183" t="n">
        <f aca="false">IF(L115&gt;0,VLOOKUP(L115&amp;"-"&amp;M115&amp;"-"&amp;N115,LocCost,2,0),0)</f>
        <v>0</v>
      </c>
      <c r="AP115" s="183" t="n">
        <f aca="false">IF(O115&gt;0,VLOOKUP(O115&amp;"-"&amp;P115&amp;"-"&amp;Q115,LocCost,2,0),0)</f>
        <v>0</v>
      </c>
      <c r="AQ115" s="183" t="n">
        <f aca="false">IF(R115&gt;0,VLOOKUP(R115&amp;"-"&amp;S115&amp;"-"&amp;T115,LocCost,2,0),0)</f>
        <v>0</v>
      </c>
      <c r="AR115" s="183" t="n">
        <f aca="false">IF(U115&gt;0,VLOOKUP(U115&amp;"-"&amp;V115&amp;"-"&amp;W115,LocCost,2,0),0)</f>
        <v>0</v>
      </c>
      <c r="AS115" s="183" t="n">
        <f aca="false">IF(X115&gt;0,VLOOKUP(X115&amp;"-"&amp;Y115&amp;"-"&amp;Z115,LocCost,2,0),0)</f>
        <v>0</v>
      </c>
      <c r="AT115" s="183" t="n">
        <f aca="false">IF(AA115&gt;0,VLOOKUP(AA115&amp;"-"&amp;AB115&amp;"-"&amp;AC115,LocCost,2,0),0)</f>
        <v>0</v>
      </c>
      <c r="AU115" s="183" t="n">
        <f aca="false">IF(AD115&gt;0,VLOOKUP(AD115&amp;"-"&amp;AE115&amp;"-"&amp;AF115,LocCost,2,0),0)</f>
        <v>0</v>
      </c>
      <c r="AV115" s="183" t="n">
        <f aca="false">IF(AG115&gt;0,VLOOKUP(AG115&amp;"-"&amp;AH115&amp;"-"&amp;AI115,LocCost,2,0),0)</f>
        <v>0</v>
      </c>
      <c r="AW115" s="183" t="n">
        <f aca="false">IF(AJ115&gt;0,VLOOKUP(AJ115&amp;"-"&amp;AK115&amp;"-"&amp;AL115,LocCost,2,0),0)</f>
        <v>0</v>
      </c>
      <c r="AX115" s="184" t="str">
        <f aca="false">IF(C115&gt;0,SUM(AN115:AW115),"")</f>
        <v/>
      </c>
      <c r="CQ115" s="183" t="n">
        <f aca="false">IF(BL115&gt;0,VLOOKUP(BL115&amp;"-"&amp;BM115&amp;"-"&amp;BN115,LocCost,2,0),0)</f>
        <v>0</v>
      </c>
      <c r="CR115" s="183" t="n">
        <f aca="false">IF(BO115&gt;0,VLOOKUP(BO115&amp;"-"&amp;BP115&amp;"-"&amp;BQ115,LocCost,2,0),0)</f>
        <v>0</v>
      </c>
      <c r="CS115" s="183" t="n">
        <f aca="false">IF(BR115&gt;0,VLOOKUP(BR115&amp;"-"&amp;BS115&amp;"-"&amp;BT115,LocCost,2,0),0)</f>
        <v>0</v>
      </c>
      <c r="CT115" s="183" t="n">
        <f aca="false">IF(BU115&gt;0,VLOOKUP(BU115&amp;"-"&amp;BV115&amp;"-"&amp;BW115,LocCost,2,0),0)</f>
        <v>0</v>
      </c>
      <c r="CU115" s="183" t="n">
        <f aca="false">IF(BX115&gt;0,VLOOKUP(BX115&amp;"-"&amp;BY115&amp;"-"&amp;BZ115,LocCost,2,0),0)</f>
        <v>0</v>
      </c>
      <c r="CV115" s="183" t="n">
        <f aca="false">IF(CA115&gt;0,VLOOKUP(CA115&amp;"-"&amp;CB115&amp;"-"&amp;CC115,LocCost,2,0),0)</f>
        <v>0</v>
      </c>
      <c r="CW115" s="183" t="n">
        <f aca="false">IF(CD115&gt;0,VLOOKUP(CD115&amp;"-"&amp;CE115&amp;"-"&amp;CF115,LocCost,2,0),0)</f>
        <v>0</v>
      </c>
      <c r="CX115" s="183" t="n">
        <f aca="false">IF(CG115&gt;0,VLOOKUP(CG115&amp;"-"&amp;CH115&amp;"-"&amp;CI115,LocCost,2,0),0)</f>
        <v>0</v>
      </c>
      <c r="CY115" s="183" t="n">
        <f aca="false">IF(CJ115&gt;0,VLOOKUP(CJ115&amp;"-"&amp;CK115&amp;"-"&amp;CL115,LocCost,2,0),0)</f>
        <v>0</v>
      </c>
      <c r="CZ115" s="183" t="n">
        <f aca="false">IF(CM115&gt;0,VLOOKUP(CM115&amp;"-"&amp;CN115&amp;"-"&amp;CO115,LocCost,2,0),0)</f>
        <v>0</v>
      </c>
      <c r="DA115" s="184" t="str">
        <f aca="false">IF(BF115&gt;0,SUM(CQ115:CZ115),"")</f>
        <v/>
      </c>
    </row>
    <row r="116" customFormat="false" ht="14.65" hidden="false" customHeight="false" outlineLevel="0" collapsed="false">
      <c r="AN116" s="183" t="n">
        <f aca="false">IF(I116&gt;0,VLOOKUP(I116&amp;"-"&amp;J116&amp;"-"&amp;K116,LocCost,2,0),0)</f>
        <v>0</v>
      </c>
      <c r="AO116" s="183" t="n">
        <f aca="false">IF(L116&gt;0,VLOOKUP(L116&amp;"-"&amp;M116&amp;"-"&amp;N116,LocCost,2,0),0)</f>
        <v>0</v>
      </c>
      <c r="AP116" s="183" t="n">
        <f aca="false">IF(O116&gt;0,VLOOKUP(O116&amp;"-"&amp;P116&amp;"-"&amp;Q116,LocCost,2,0),0)</f>
        <v>0</v>
      </c>
      <c r="AQ116" s="183" t="n">
        <f aca="false">IF(R116&gt;0,VLOOKUP(R116&amp;"-"&amp;S116&amp;"-"&amp;T116,LocCost,2,0),0)</f>
        <v>0</v>
      </c>
      <c r="AR116" s="183" t="n">
        <f aca="false">IF(U116&gt;0,VLOOKUP(U116&amp;"-"&amp;V116&amp;"-"&amp;W116,LocCost,2,0),0)</f>
        <v>0</v>
      </c>
      <c r="AS116" s="183" t="n">
        <f aca="false">IF(X116&gt;0,VLOOKUP(X116&amp;"-"&amp;Y116&amp;"-"&amp;Z116,LocCost,2,0),0)</f>
        <v>0</v>
      </c>
      <c r="AT116" s="183" t="n">
        <f aca="false">IF(AA116&gt;0,VLOOKUP(AA116&amp;"-"&amp;AB116&amp;"-"&amp;AC116,LocCost,2,0),0)</f>
        <v>0</v>
      </c>
      <c r="AU116" s="183" t="n">
        <f aca="false">IF(AD116&gt;0,VLOOKUP(AD116&amp;"-"&amp;AE116&amp;"-"&amp;AF116,LocCost,2,0),0)</f>
        <v>0</v>
      </c>
      <c r="AV116" s="183" t="n">
        <f aca="false">IF(AG116&gt;0,VLOOKUP(AG116&amp;"-"&amp;AH116&amp;"-"&amp;AI116,LocCost,2,0),0)</f>
        <v>0</v>
      </c>
      <c r="AW116" s="183" t="n">
        <f aca="false">IF(AJ116&gt;0,VLOOKUP(AJ116&amp;"-"&amp;AK116&amp;"-"&amp;AL116,LocCost,2,0),0)</f>
        <v>0</v>
      </c>
      <c r="AX116" s="184" t="str">
        <f aca="false">IF(C116&gt;0,SUM(AN116:AW116),"")</f>
        <v/>
      </c>
      <c r="CQ116" s="183" t="n">
        <f aca="false">IF(BL116&gt;0,VLOOKUP(BL116&amp;"-"&amp;BM116&amp;"-"&amp;BN116,LocCost,2,0),0)</f>
        <v>0</v>
      </c>
      <c r="CR116" s="183" t="n">
        <f aca="false">IF(BO116&gt;0,VLOOKUP(BO116&amp;"-"&amp;BP116&amp;"-"&amp;BQ116,LocCost,2,0),0)</f>
        <v>0</v>
      </c>
      <c r="CS116" s="183" t="n">
        <f aca="false">IF(BR116&gt;0,VLOOKUP(BR116&amp;"-"&amp;BS116&amp;"-"&amp;BT116,LocCost,2,0),0)</f>
        <v>0</v>
      </c>
      <c r="CT116" s="183" t="n">
        <f aca="false">IF(BU116&gt;0,VLOOKUP(BU116&amp;"-"&amp;BV116&amp;"-"&amp;BW116,LocCost,2,0),0)</f>
        <v>0</v>
      </c>
      <c r="CU116" s="183" t="n">
        <f aca="false">IF(BX116&gt;0,VLOOKUP(BX116&amp;"-"&amp;BY116&amp;"-"&amp;BZ116,LocCost,2,0),0)</f>
        <v>0</v>
      </c>
      <c r="CV116" s="183" t="n">
        <f aca="false">IF(CA116&gt;0,VLOOKUP(CA116&amp;"-"&amp;CB116&amp;"-"&amp;CC116,LocCost,2,0),0)</f>
        <v>0</v>
      </c>
      <c r="CW116" s="183" t="n">
        <f aca="false">IF(CD116&gt;0,VLOOKUP(CD116&amp;"-"&amp;CE116&amp;"-"&amp;CF116,LocCost,2,0),0)</f>
        <v>0</v>
      </c>
      <c r="CX116" s="183" t="n">
        <f aca="false">IF(CG116&gt;0,VLOOKUP(CG116&amp;"-"&amp;CH116&amp;"-"&amp;CI116,LocCost,2,0),0)</f>
        <v>0</v>
      </c>
      <c r="CY116" s="183" t="n">
        <f aca="false">IF(CJ116&gt;0,VLOOKUP(CJ116&amp;"-"&amp;CK116&amp;"-"&amp;CL116,LocCost,2,0),0)</f>
        <v>0</v>
      </c>
      <c r="CZ116" s="183" t="n">
        <f aca="false">IF(CM116&gt;0,VLOOKUP(CM116&amp;"-"&amp;CN116&amp;"-"&amp;CO116,LocCost,2,0),0)</f>
        <v>0</v>
      </c>
      <c r="DA116" s="184" t="str">
        <f aca="false">IF(BF116&gt;0,SUM(CQ116:CZ116),"")</f>
        <v/>
      </c>
    </row>
    <row r="117" customFormat="false" ht="14.65" hidden="false" customHeight="false" outlineLevel="0" collapsed="false">
      <c r="AN117" s="183" t="n">
        <f aca="false">IF(I117&gt;0,VLOOKUP(I117&amp;"-"&amp;J117&amp;"-"&amp;K117,LocCost,2,0),0)</f>
        <v>0</v>
      </c>
      <c r="AO117" s="183" t="n">
        <f aca="false">IF(L117&gt;0,VLOOKUP(L117&amp;"-"&amp;M117&amp;"-"&amp;N117,LocCost,2,0),0)</f>
        <v>0</v>
      </c>
      <c r="AP117" s="183" t="n">
        <f aca="false">IF(O117&gt;0,VLOOKUP(O117&amp;"-"&amp;P117&amp;"-"&amp;Q117,LocCost,2,0),0)</f>
        <v>0</v>
      </c>
      <c r="AQ117" s="183" t="n">
        <f aca="false">IF(R117&gt;0,VLOOKUP(R117&amp;"-"&amp;S117&amp;"-"&amp;T117,LocCost,2,0),0)</f>
        <v>0</v>
      </c>
      <c r="AR117" s="183" t="n">
        <f aca="false">IF(U117&gt;0,VLOOKUP(U117&amp;"-"&amp;V117&amp;"-"&amp;W117,LocCost,2,0),0)</f>
        <v>0</v>
      </c>
      <c r="AS117" s="183" t="n">
        <f aca="false">IF(X117&gt;0,VLOOKUP(X117&amp;"-"&amp;Y117&amp;"-"&amp;Z117,LocCost,2,0),0)</f>
        <v>0</v>
      </c>
      <c r="AT117" s="183" t="n">
        <f aca="false">IF(AA117&gt;0,VLOOKUP(AA117&amp;"-"&amp;AB117&amp;"-"&amp;AC117,LocCost,2,0),0)</f>
        <v>0</v>
      </c>
      <c r="AU117" s="183" t="n">
        <f aca="false">IF(AD117&gt;0,VLOOKUP(AD117&amp;"-"&amp;AE117&amp;"-"&amp;AF117,LocCost,2,0),0)</f>
        <v>0</v>
      </c>
      <c r="AV117" s="183" t="n">
        <f aca="false">IF(AG117&gt;0,VLOOKUP(AG117&amp;"-"&amp;AH117&amp;"-"&amp;AI117,LocCost,2,0),0)</f>
        <v>0</v>
      </c>
      <c r="AW117" s="183" t="n">
        <f aca="false">IF(AJ117&gt;0,VLOOKUP(AJ117&amp;"-"&amp;AK117&amp;"-"&amp;AL117,LocCost,2,0),0)</f>
        <v>0</v>
      </c>
      <c r="AX117" s="184" t="str">
        <f aca="false">IF(C117&gt;0,SUM(AN117:AW117),"")</f>
        <v/>
      </c>
      <c r="CQ117" s="183" t="n">
        <f aca="false">IF(BL117&gt;0,VLOOKUP(BL117&amp;"-"&amp;BM117&amp;"-"&amp;BN117,LocCost,2,0),0)</f>
        <v>0</v>
      </c>
      <c r="CR117" s="183" t="n">
        <f aca="false">IF(BO117&gt;0,VLOOKUP(BO117&amp;"-"&amp;BP117&amp;"-"&amp;BQ117,LocCost,2,0),0)</f>
        <v>0</v>
      </c>
      <c r="CS117" s="183" t="n">
        <f aca="false">IF(BR117&gt;0,VLOOKUP(BR117&amp;"-"&amp;BS117&amp;"-"&amp;BT117,LocCost,2,0),0)</f>
        <v>0</v>
      </c>
      <c r="CT117" s="183" t="n">
        <f aca="false">IF(BU117&gt;0,VLOOKUP(BU117&amp;"-"&amp;BV117&amp;"-"&amp;BW117,LocCost,2,0),0)</f>
        <v>0</v>
      </c>
      <c r="CU117" s="183" t="n">
        <f aca="false">IF(BX117&gt;0,VLOOKUP(BX117&amp;"-"&amp;BY117&amp;"-"&amp;BZ117,LocCost,2,0),0)</f>
        <v>0</v>
      </c>
      <c r="CV117" s="183" t="n">
        <f aca="false">IF(CA117&gt;0,VLOOKUP(CA117&amp;"-"&amp;CB117&amp;"-"&amp;CC117,LocCost,2,0),0)</f>
        <v>0</v>
      </c>
      <c r="CW117" s="183" t="n">
        <f aca="false">IF(CD117&gt;0,VLOOKUP(CD117&amp;"-"&amp;CE117&amp;"-"&amp;CF117,LocCost,2,0),0)</f>
        <v>0</v>
      </c>
      <c r="CX117" s="183" t="n">
        <f aca="false">IF(CG117&gt;0,VLOOKUP(CG117&amp;"-"&amp;CH117&amp;"-"&amp;CI117,LocCost,2,0),0)</f>
        <v>0</v>
      </c>
      <c r="CY117" s="183" t="n">
        <f aca="false">IF(CJ117&gt;0,VLOOKUP(CJ117&amp;"-"&amp;CK117&amp;"-"&amp;CL117,LocCost,2,0),0)</f>
        <v>0</v>
      </c>
      <c r="CZ117" s="183" t="n">
        <f aca="false">IF(CM117&gt;0,VLOOKUP(CM117&amp;"-"&amp;CN117&amp;"-"&amp;CO117,LocCost,2,0),0)</f>
        <v>0</v>
      </c>
      <c r="DA117" s="184" t="str">
        <f aca="false">IF(BF117&gt;0,SUM(CQ117:CZ117),"")</f>
        <v/>
      </c>
    </row>
    <row r="118" customFormat="false" ht="14.65" hidden="false" customHeight="false" outlineLevel="0" collapsed="false">
      <c r="AN118" s="183" t="n">
        <f aca="false">IF(I118&gt;0,VLOOKUP(I118&amp;"-"&amp;J118&amp;"-"&amp;K118,LocCost,2,0),0)</f>
        <v>0</v>
      </c>
      <c r="AO118" s="183" t="n">
        <f aca="false">IF(L118&gt;0,VLOOKUP(L118&amp;"-"&amp;M118&amp;"-"&amp;N118,LocCost,2,0),0)</f>
        <v>0</v>
      </c>
      <c r="AP118" s="183" t="n">
        <f aca="false">IF(O118&gt;0,VLOOKUP(O118&amp;"-"&amp;P118&amp;"-"&amp;Q118,LocCost,2,0),0)</f>
        <v>0</v>
      </c>
      <c r="AQ118" s="183" t="n">
        <f aca="false">IF(R118&gt;0,VLOOKUP(R118&amp;"-"&amp;S118&amp;"-"&amp;T118,LocCost,2,0),0)</f>
        <v>0</v>
      </c>
      <c r="AR118" s="183" t="n">
        <f aca="false">IF(U118&gt;0,VLOOKUP(U118&amp;"-"&amp;V118&amp;"-"&amp;W118,LocCost,2,0),0)</f>
        <v>0</v>
      </c>
      <c r="AS118" s="183" t="n">
        <f aca="false">IF(X118&gt;0,VLOOKUP(X118&amp;"-"&amp;Y118&amp;"-"&amp;Z118,LocCost,2,0),0)</f>
        <v>0</v>
      </c>
      <c r="AT118" s="183" t="n">
        <f aca="false">IF(AA118&gt;0,VLOOKUP(AA118&amp;"-"&amp;AB118&amp;"-"&amp;AC118,LocCost,2,0),0)</f>
        <v>0</v>
      </c>
      <c r="AU118" s="183" t="n">
        <f aca="false">IF(AD118&gt;0,VLOOKUP(AD118&amp;"-"&amp;AE118&amp;"-"&amp;AF118,LocCost,2,0),0)</f>
        <v>0</v>
      </c>
      <c r="AV118" s="183" t="n">
        <f aca="false">IF(AG118&gt;0,VLOOKUP(AG118&amp;"-"&amp;AH118&amp;"-"&amp;AI118,LocCost,2,0),0)</f>
        <v>0</v>
      </c>
      <c r="AW118" s="183" t="n">
        <f aca="false">IF(AJ118&gt;0,VLOOKUP(AJ118&amp;"-"&amp;AK118&amp;"-"&amp;AL118,LocCost,2,0),0)</f>
        <v>0</v>
      </c>
      <c r="AX118" s="184" t="str">
        <f aca="false">IF(C118&gt;0,SUM(AN118:AW118),"")</f>
        <v/>
      </c>
      <c r="CQ118" s="183" t="n">
        <f aca="false">IF(BL118&gt;0,VLOOKUP(BL118&amp;"-"&amp;BM118&amp;"-"&amp;BN118,LocCost,2,0),0)</f>
        <v>0</v>
      </c>
      <c r="CR118" s="183" t="n">
        <f aca="false">IF(BO118&gt;0,VLOOKUP(BO118&amp;"-"&amp;BP118&amp;"-"&amp;BQ118,LocCost,2,0),0)</f>
        <v>0</v>
      </c>
      <c r="CS118" s="183" t="n">
        <f aca="false">IF(BR118&gt;0,VLOOKUP(BR118&amp;"-"&amp;BS118&amp;"-"&amp;BT118,LocCost,2,0),0)</f>
        <v>0</v>
      </c>
      <c r="CT118" s="183" t="n">
        <f aca="false">IF(BU118&gt;0,VLOOKUP(BU118&amp;"-"&amp;BV118&amp;"-"&amp;BW118,LocCost,2,0),0)</f>
        <v>0</v>
      </c>
      <c r="CU118" s="183" t="n">
        <f aca="false">IF(BX118&gt;0,VLOOKUP(BX118&amp;"-"&amp;BY118&amp;"-"&amp;BZ118,LocCost,2,0),0)</f>
        <v>0</v>
      </c>
      <c r="CV118" s="183" t="n">
        <f aca="false">IF(CA118&gt;0,VLOOKUP(CA118&amp;"-"&amp;CB118&amp;"-"&amp;CC118,LocCost,2,0),0)</f>
        <v>0</v>
      </c>
      <c r="CW118" s="183" t="n">
        <f aca="false">IF(CD118&gt;0,VLOOKUP(CD118&amp;"-"&amp;CE118&amp;"-"&amp;CF118,LocCost,2,0),0)</f>
        <v>0</v>
      </c>
      <c r="CX118" s="183" t="n">
        <f aca="false">IF(CG118&gt;0,VLOOKUP(CG118&amp;"-"&amp;CH118&amp;"-"&amp;CI118,LocCost,2,0),0)</f>
        <v>0</v>
      </c>
      <c r="CY118" s="183" t="n">
        <f aca="false">IF(CJ118&gt;0,VLOOKUP(CJ118&amp;"-"&amp;CK118&amp;"-"&amp;CL118,LocCost,2,0),0)</f>
        <v>0</v>
      </c>
      <c r="CZ118" s="183" t="n">
        <f aca="false">IF(CM118&gt;0,VLOOKUP(CM118&amp;"-"&amp;CN118&amp;"-"&amp;CO118,LocCost,2,0),0)</f>
        <v>0</v>
      </c>
      <c r="DA118" s="184" t="str">
        <f aca="false">IF(BF118&gt;0,SUM(CQ118:CZ118),"")</f>
        <v/>
      </c>
    </row>
    <row r="119" customFormat="false" ht="14.65" hidden="false" customHeight="false" outlineLevel="0" collapsed="false">
      <c r="AN119" s="183" t="n">
        <f aca="false">IF(I119&gt;0,VLOOKUP(I119&amp;"-"&amp;J119&amp;"-"&amp;K119,LocCost,2,0),0)</f>
        <v>0</v>
      </c>
      <c r="AO119" s="183" t="n">
        <f aca="false">IF(L119&gt;0,VLOOKUP(L119&amp;"-"&amp;M119&amp;"-"&amp;N119,LocCost,2,0),0)</f>
        <v>0</v>
      </c>
      <c r="AP119" s="183" t="n">
        <f aca="false">IF(O119&gt;0,VLOOKUP(O119&amp;"-"&amp;P119&amp;"-"&amp;Q119,LocCost,2,0),0)</f>
        <v>0</v>
      </c>
      <c r="AQ119" s="183" t="n">
        <f aca="false">IF(R119&gt;0,VLOOKUP(R119&amp;"-"&amp;S119&amp;"-"&amp;T119,LocCost,2,0),0)</f>
        <v>0</v>
      </c>
      <c r="AR119" s="183" t="n">
        <f aca="false">IF(U119&gt;0,VLOOKUP(U119&amp;"-"&amp;V119&amp;"-"&amp;W119,LocCost,2,0),0)</f>
        <v>0</v>
      </c>
      <c r="AS119" s="183" t="n">
        <f aca="false">IF(X119&gt;0,VLOOKUP(X119&amp;"-"&amp;Y119&amp;"-"&amp;Z119,LocCost,2,0),0)</f>
        <v>0</v>
      </c>
      <c r="AT119" s="183" t="n">
        <f aca="false">IF(AA119&gt;0,VLOOKUP(AA119&amp;"-"&amp;AB119&amp;"-"&amp;AC119,LocCost,2,0),0)</f>
        <v>0</v>
      </c>
      <c r="AU119" s="183" t="n">
        <f aca="false">IF(AD119&gt;0,VLOOKUP(AD119&amp;"-"&amp;AE119&amp;"-"&amp;AF119,LocCost,2,0),0)</f>
        <v>0</v>
      </c>
      <c r="AV119" s="183" t="n">
        <f aca="false">IF(AG119&gt;0,VLOOKUP(AG119&amp;"-"&amp;AH119&amp;"-"&amp;AI119,LocCost,2,0),0)</f>
        <v>0</v>
      </c>
      <c r="AW119" s="183" t="n">
        <f aca="false">IF(AJ119&gt;0,VLOOKUP(AJ119&amp;"-"&amp;AK119&amp;"-"&amp;AL119,LocCost,2,0),0)</f>
        <v>0</v>
      </c>
      <c r="AX119" s="184" t="str">
        <f aca="false">IF(C119&gt;0,SUM(AN119:AW119),"")</f>
        <v/>
      </c>
      <c r="CQ119" s="183" t="n">
        <f aca="false">IF(BL119&gt;0,VLOOKUP(BL119&amp;"-"&amp;BM119&amp;"-"&amp;BN119,LocCost,2,0),0)</f>
        <v>0</v>
      </c>
      <c r="CR119" s="183" t="n">
        <f aca="false">IF(BO119&gt;0,VLOOKUP(BO119&amp;"-"&amp;BP119&amp;"-"&amp;BQ119,LocCost,2,0),0)</f>
        <v>0</v>
      </c>
      <c r="CS119" s="183" t="n">
        <f aca="false">IF(BR119&gt;0,VLOOKUP(BR119&amp;"-"&amp;BS119&amp;"-"&amp;BT119,LocCost,2,0),0)</f>
        <v>0</v>
      </c>
      <c r="CT119" s="183" t="n">
        <f aca="false">IF(BU119&gt;0,VLOOKUP(BU119&amp;"-"&amp;BV119&amp;"-"&amp;BW119,LocCost,2,0),0)</f>
        <v>0</v>
      </c>
      <c r="CU119" s="183" t="n">
        <f aca="false">IF(BX119&gt;0,VLOOKUP(BX119&amp;"-"&amp;BY119&amp;"-"&amp;BZ119,LocCost,2,0),0)</f>
        <v>0</v>
      </c>
      <c r="CV119" s="183" t="n">
        <f aca="false">IF(CA119&gt;0,VLOOKUP(CA119&amp;"-"&amp;CB119&amp;"-"&amp;CC119,LocCost,2,0),0)</f>
        <v>0</v>
      </c>
      <c r="CW119" s="183" t="n">
        <f aca="false">IF(CD119&gt;0,VLOOKUP(CD119&amp;"-"&amp;CE119&amp;"-"&amp;CF119,LocCost,2,0),0)</f>
        <v>0</v>
      </c>
      <c r="CX119" s="183" t="n">
        <f aca="false">IF(CG119&gt;0,VLOOKUP(CG119&amp;"-"&amp;CH119&amp;"-"&amp;CI119,LocCost,2,0),0)</f>
        <v>0</v>
      </c>
      <c r="CY119" s="183" t="n">
        <f aca="false">IF(CJ119&gt;0,VLOOKUP(CJ119&amp;"-"&amp;CK119&amp;"-"&amp;CL119,LocCost,2,0),0)</f>
        <v>0</v>
      </c>
      <c r="CZ119" s="183" t="n">
        <f aca="false">IF(CM119&gt;0,VLOOKUP(CM119&amp;"-"&amp;CN119&amp;"-"&amp;CO119,LocCost,2,0),0)</f>
        <v>0</v>
      </c>
      <c r="DA119" s="184" t="str">
        <f aca="false">IF(BF119&gt;0,SUM(CQ119:CZ119),"")</f>
        <v/>
      </c>
    </row>
    <row r="120" customFormat="false" ht="14.65" hidden="false" customHeight="false" outlineLevel="0" collapsed="false">
      <c r="AN120" s="183" t="n">
        <f aca="false">IF(I120&gt;0,VLOOKUP(I120&amp;"-"&amp;J120&amp;"-"&amp;K120,LocCost,2,0),0)</f>
        <v>0</v>
      </c>
      <c r="AO120" s="183" t="n">
        <f aca="false">IF(L120&gt;0,VLOOKUP(L120&amp;"-"&amp;M120&amp;"-"&amp;N120,LocCost,2,0),0)</f>
        <v>0</v>
      </c>
      <c r="AP120" s="183" t="n">
        <f aca="false">IF(O120&gt;0,VLOOKUP(O120&amp;"-"&amp;P120&amp;"-"&amp;Q120,LocCost,2,0),0)</f>
        <v>0</v>
      </c>
      <c r="AQ120" s="183" t="n">
        <f aca="false">IF(R120&gt;0,VLOOKUP(R120&amp;"-"&amp;S120&amp;"-"&amp;T120,LocCost,2,0),0)</f>
        <v>0</v>
      </c>
      <c r="AR120" s="183" t="n">
        <f aca="false">IF(U120&gt;0,VLOOKUP(U120&amp;"-"&amp;V120&amp;"-"&amp;W120,LocCost,2,0),0)</f>
        <v>0</v>
      </c>
      <c r="AS120" s="183" t="n">
        <f aca="false">IF(X120&gt;0,VLOOKUP(X120&amp;"-"&amp;Y120&amp;"-"&amp;Z120,LocCost,2,0),0)</f>
        <v>0</v>
      </c>
      <c r="AT120" s="183" t="n">
        <f aca="false">IF(AA120&gt;0,VLOOKUP(AA120&amp;"-"&amp;AB120&amp;"-"&amp;AC120,LocCost,2,0),0)</f>
        <v>0</v>
      </c>
      <c r="AU120" s="183" t="n">
        <f aca="false">IF(AD120&gt;0,VLOOKUP(AD120&amp;"-"&amp;AE120&amp;"-"&amp;AF120,LocCost,2,0),0)</f>
        <v>0</v>
      </c>
      <c r="AV120" s="183" t="n">
        <f aca="false">IF(AG120&gt;0,VLOOKUP(AG120&amp;"-"&amp;AH120&amp;"-"&amp;AI120,LocCost,2,0),0)</f>
        <v>0</v>
      </c>
      <c r="AW120" s="183" t="n">
        <f aca="false">IF(AJ120&gt;0,VLOOKUP(AJ120&amp;"-"&amp;AK120&amp;"-"&amp;AL120,LocCost,2,0),0)</f>
        <v>0</v>
      </c>
      <c r="AX120" s="184" t="str">
        <f aca="false">IF(C120&gt;0,SUM(AN120:AW120),"")</f>
        <v/>
      </c>
      <c r="CQ120" s="183" t="n">
        <f aca="false">IF(BL120&gt;0,VLOOKUP(BL120&amp;"-"&amp;BM120&amp;"-"&amp;BN120,LocCost,2,0),0)</f>
        <v>0</v>
      </c>
      <c r="CR120" s="183" t="n">
        <f aca="false">IF(BO120&gt;0,VLOOKUP(BO120&amp;"-"&amp;BP120&amp;"-"&amp;BQ120,LocCost,2,0),0)</f>
        <v>0</v>
      </c>
      <c r="CS120" s="183" t="n">
        <f aca="false">IF(BR120&gt;0,VLOOKUP(BR120&amp;"-"&amp;BS120&amp;"-"&amp;BT120,LocCost,2,0),0)</f>
        <v>0</v>
      </c>
      <c r="CT120" s="183" t="n">
        <f aca="false">IF(BU120&gt;0,VLOOKUP(BU120&amp;"-"&amp;BV120&amp;"-"&amp;BW120,LocCost,2,0),0)</f>
        <v>0</v>
      </c>
      <c r="CU120" s="183" t="n">
        <f aca="false">IF(BX120&gt;0,VLOOKUP(BX120&amp;"-"&amp;BY120&amp;"-"&amp;BZ120,LocCost,2,0),0)</f>
        <v>0</v>
      </c>
      <c r="CV120" s="183" t="n">
        <f aca="false">IF(CA120&gt;0,VLOOKUP(CA120&amp;"-"&amp;CB120&amp;"-"&amp;CC120,LocCost,2,0),0)</f>
        <v>0</v>
      </c>
      <c r="CW120" s="183" t="n">
        <f aca="false">IF(CD120&gt;0,VLOOKUP(CD120&amp;"-"&amp;CE120&amp;"-"&amp;CF120,LocCost,2,0),0)</f>
        <v>0</v>
      </c>
      <c r="CX120" s="183" t="n">
        <f aca="false">IF(CG120&gt;0,VLOOKUP(CG120&amp;"-"&amp;CH120&amp;"-"&amp;CI120,LocCost,2,0),0)</f>
        <v>0</v>
      </c>
      <c r="CY120" s="183" t="n">
        <f aca="false">IF(CJ120&gt;0,VLOOKUP(CJ120&amp;"-"&amp;CK120&amp;"-"&amp;CL120,LocCost,2,0),0)</f>
        <v>0</v>
      </c>
      <c r="CZ120" s="183" t="n">
        <f aca="false">IF(CM120&gt;0,VLOOKUP(CM120&amp;"-"&amp;CN120&amp;"-"&amp;CO120,LocCost,2,0),0)</f>
        <v>0</v>
      </c>
      <c r="DA120" s="184" t="str">
        <f aca="false">IF(BF120&gt;0,SUM(CQ120:CZ120),"")</f>
        <v/>
      </c>
    </row>
    <row r="121" customFormat="false" ht="14.65" hidden="false" customHeight="false" outlineLevel="0" collapsed="false">
      <c r="AN121" s="183" t="n">
        <f aca="false">IF(I121&gt;0,VLOOKUP(I121&amp;"-"&amp;J121&amp;"-"&amp;K121,LocCost,2,0),0)</f>
        <v>0</v>
      </c>
      <c r="AO121" s="183" t="n">
        <f aca="false">IF(L121&gt;0,VLOOKUP(L121&amp;"-"&amp;M121&amp;"-"&amp;N121,LocCost,2,0),0)</f>
        <v>0</v>
      </c>
      <c r="AP121" s="183" t="n">
        <f aca="false">IF(O121&gt;0,VLOOKUP(O121&amp;"-"&amp;P121&amp;"-"&amp;Q121,LocCost,2,0),0)</f>
        <v>0</v>
      </c>
      <c r="AQ121" s="183" t="n">
        <f aca="false">IF(R121&gt;0,VLOOKUP(R121&amp;"-"&amp;S121&amp;"-"&amp;T121,LocCost,2,0),0)</f>
        <v>0</v>
      </c>
      <c r="AR121" s="183" t="n">
        <f aca="false">IF(U121&gt;0,VLOOKUP(U121&amp;"-"&amp;V121&amp;"-"&amp;W121,LocCost,2,0),0)</f>
        <v>0</v>
      </c>
      <c r="AS121" s="183" t="n">
        <f aca="false">IF(X121&gt;0,VLOOKUP(X121&amp;"-"&amp;Y121&amp;"-"&amp;Z121,LocCost,2,0),0)</f>
        <v>0</v>
      </c>
      <c r="AT121" s="183" t="n">
        <f aca="false">IF(AA121&gt;0,VLOOKUP(AA121&amp;"-"&amp;AB121&amp;"-"&amp;AC121,LocCost,2,0),0)</f>
        <v>0</v>
      </c>
      <c r="AU121" s="183" t="n">
        <f aca="false">IF(AD121&gt;0,VLOOKUP(AD121&amp;"-"&amp;AE121&amp;"-"&amp;AF121,LocCost,2,0),0)</f>
        <v>0</v>
      </c>
      <c r="AV121" s="183" t="n">
        <f aca="false">IF(AG121&gt;0,VLOOKUP(AG121&amp;"-"&amp;AH121&amp;"-"&amp;AI121,LocCost,2,0),0)</f>
        <v>0</v>
      </c>
      <c r="AW121" s="183" t="n">
        <f aca="false">IF(AJ121&gt;0,VLOOKUP(AJ121&amp;"-"&amp;AK121&amp;"-"&amp;AL121,LocCost,2,0),0)</f>
        <v>0</v>
      </c>
      <c r="AX121" s="184" t="str">
        <f aca="false">IF(C121&gt;0,SUM(AN121:AW121),"")</f>
        <v/>
      </c>
      <c r="CQ121" s="183" t="n">
        <f aca="false">IF(BL121&gt;0,VLOOKUP(BL121&amp;"-"&amp;BM121&amp;"-"&amp;BN121,LocCost,2,0),0)</f>
        <v>0</v>
      </c>
      <c r="CR121" s="183" t="n">
        <f aca="false">IF(BO121&gt;0,VLOOKUP(BO121&amp;"-"&amp;BP121&amp;"-"&amp;BQ121,LocCost,2,0),0)</f>
        <v>0</v>
      </c>
      <c r="CS121" s="183" t="n">
        <f aca="false">IF(BR121&gt;0,VLOOKUP(BR121&amp;"-"&amp;BS121&amp;"-"&amp;BT121,LocCost,2,0),0)</f>
        <v>0</v>
      </c>
      <c r="CT121" s="183" t="n">
        <f aca="false">IF(BU121&gt;0,VLOOKUP(BU121&amp;"-"&amp;BV121&amp;"-"&amp;BW121,LocCost,2,0),0)</f>
        <v>0</v>
      </c>
      <c r="CU121" s="183" t="n">
        <f aca="false">IF(BX121&gt;0,VLOOKUP(BX121&amp;"-"&amp;BY121&amp;"-"&amp;BZ121,LocCost,2,0),0)</f>
        <v>0</v>
      </c>
      <c r="CV121" s="183" t="n">
        <f aca="false">IF(CA121&gt;0,VLOOKUP(CA121&amp;"-"&amp;CB121&amp;"-"&amp;CC121,LocCost,2,0),0)</f>
        <v>0</v>
      </c>
      <c r="CW121" s="183" t="n">
        <f aca="false">IF(CD121&gt;0,VLOOKUP(CD121&amp;"-"&amp;CE121&amp;"-"&amp;CF121,LocCost,2,0),0)</f>
        <v>0</v>
      </c>
      <c r="CX121" s="183" t="n">
        <f aca="false">IF(CG121&gt;0,VLOOKUP(CG121&amp;"-"&amp;CH121&amp;"-"&amp;CI121,LocCost,2,0),0)</f>
        <v>0</v>
      </c>
      <c r="CY121" s="183" t="n">
        <f aca="false">IF(CJ121&gt;0,VLOOKUP(CJ121&amp;"-"&amp;CK121&amp;"-"&amp;CL121,LocCost,2,0),0)</f>
        <v>0</v>
      </c>
      <c r="CZ121" s="183" t="n">
        <f aca="false">IF(CM121&gt;0,VLOOKUP(CM121&amp;"-"&amp;CN121&amp;"-"&amp;CO121,LocCost,2,0),0)</f>
        <v>0</v>
      </c>
      <c r="DA121" s="184" t="str">
        <f aca="false">IF(BF121&gt;0,SUM(CQ121:CZ121),"")</f>
        <v/>
      </c>
    </row>
    <row r="122" customFormat="false" ht="14.65" hidden="false" customHeight="false" outlineLevel="0" collapsed="false">
      <c r="AN122" s="183" t="n">
        <f aca="false">IF(I122&gt;0,VLOOKUP(I122&amp;"-"&amp;J122&amp;"-"&amp;K122,LocCost,2,0),0)</f>
        <v>0</v>
      </c>
      <c r="AO122" s="183" t="n">
        <f aca="false">IF(L122&gt;0,VLOOKUP(L122&amp;"-"&amp;M122&amp;"-"&amp;N122,LocCost,2,0),0)</f>
        <v>0</v>
      </c>
      <c r="AP122" s="183" t="n">
        <f aca="false">IF(O122&gt;0,VLOOKUP(O122&amp;"-"&amp;P122&amp;"-"&amp;Q122,LocCost,2,0),0)</f>
        <v>0</v>
      </c>
      <c r="AQ122" s="183" t="n">
        <f aca="false">IF(R122&gt;0,VLOOKUP(R122&amp;"-"&amp;S122&amp;"-"&amp;T122,LocCost,2,0),0)</f>
        <v>0</v>
      </c>
      <c r="AR122" s="183" t="n">
        <f aca="false">IF(U122&gt;0,VLOOKUP(U122&amp;"-"&amp;V122&amp;"-"&amp;W122,LocCost,2,0),0)</f>
        <v>0</v>
      </c>
      <c r="AS122" s="183" t="n">
        <f aca="false">IF(X122&gt;0,VLOOKUP(X122&amp;"-"&amp;Y122&amp;"-"&amp;Z122,LocCost,2,0),0)</f>
        <v>0</v>
      </c>
      <c r="AT122" s="183" t="n">
        <f aca="false">IF(AA122&gt;0,VLOOKUP(AA122&amp;"-"&amp;AB122&amp;"-"&amp;AC122,LocCost,2,0),0)</f>
        <v>0</v>
      </c>
      <c r="AU122" s="183" t="n">
        <f aca="false">IF(AD122&gt;0,VLOOKUP(AD122&amp;"-"&amp;AE122&amp;"-"&amp;AF122,LocCost,2,0),0)</f>
        <v>0</v>
      </c>
      <c r="AV122" s="183" t="n">
        <f aca="false">IF(AG122&gt;0,VLOOKUP(AG122&amp;"-"&amp;AH122&amp;"-"&amp;AI122,LocCost,2,0),0)</f>
        <v>0</v>
      </c>
      <c r="AW122" s="183" t="n">
        <f aca="false">IF(AJ122&gt;0,VLOOKUP(AJ122&amp;"-"&amp;AK122&amp;"-"&amp;AL122,LocCost,2,0),0)</f>
        <v>0</v>
      </c>
      <c r="AX122" s="184" t="str">
        <f aca="false">IF(C122&gt;0,SUM(AN122:AW122),"")</f>
        <v/>
      </c>
      <c r="CQ122" s="183" t="n">
        <f aca="false">IF(BL122&gt;0,VLOOKUP(BL122&amp;"-"&amp;BM122&amp;"-"&amp;BN122,LocCost,2,0),0)</f>
        <v>0</v>
      </c>
      <c r="CR122" s="183" t="n">
        <f aca="false">IF(BO122&gt;0,VLOOKUP(BO122&amp;"-"&amp;BP122&amp;"-"&amp;BQ122,LocCost,2,0),0)</f>
        <v>0</v>
      </c>
      <c r="CS122" s="183" t="n">
        <f aca="false">IF(BR122&gt;0,VLOOKUP(BR122&amp;"-"&amp;BS122&amp;"-"&amp;BT122,LocCost,2,0),0)</f>
        <v>0</v>
      </c>
      <c r="CT122" s="183" t="n">
        <f aca="false">IF(BU122&gt;0,VLOOKUP(BU122&amp;"-"&amp;BV122&amp;"-"&amp;BW122,LocCost,2,0),0)</f>
        <v>0</v>
      </c>
      <c r="CU122" s="183" t="n">
        <f aca="false">IF(BX122&gt;0,VLOOKUP(BX122&amp;"-"&amp;BY122&amp;"-"&amp;BZ122,LocCost,2,0),0)</f>
        <v>0</v>
      </c>
      <c r="CV122" s="183" t="n">
        <f aca="false">IF(CA122&gt;0,VLOOKUP(CA122&amp;"-"&amp;CB122&amp;"-"&amp;CC122,LocCost,2,0),0)</f>
        <v>0</v>
      </c>
      <c r="CW122" s="183" t="n">
        <f aca="false">IF(CD122&gt;0,VLOOKUP(CD122&amp;"-"&amp;CE122&amp;"-"&amp;CF122,LocCost,2,0),0)</f>
        <v>0</v>
      </c>
      <c r="CX122" s="183" t="n">
        <f aca="false">IF(CG122&gt;0,VLOOKUP(CG122&amp;"-"&amp;CH122&amp;"-"&amp;CI122,LocCost,2,0),0)</f>
        <v>0</v>
      </c>
      <c r="CY122" s="183" t="n">
        <f aca="false">IF(CJ122&gt;0,VLOOKUP(CJ122&amp;"-"&amp;CK122&amp;"-"&amp;CL122,LocCost,2,0),0)</f>
        <v>0</v>
      </c>
      <c r="CZ122" s="183" t="n">
        <f aca="false">IF(CM122&gt;0,VLOOKUP(CM122&amp;"-"&amp;CN122&amp;"-"&amp;CO122,LocCost,2,0),0)</f>
        <v>0</v>
      </c>
      <c r="DA122" s="184" t="str">
        <f aca="false">IF(BF122&gt;0,SUM(CQ122:CZ122),"")</f>
        <v/>
      </c>
    </row>
    <row r="123" customFormat="false" ht="14.65" hidden="false" customHeight="false" outlineLevel="0" collapsed="false">
      <c r="AN123" s="183" t="n">
        <f aca="false">IF(I123&gt;0,VLOOKUP(I123&amp;"-"&amp;J123&amp;"-"&amp;K123,LocCost,2,0),0)</f>
        <v>0</v>
      </c>
      <c r="AO123" s="183" t="n">
        <f aca="false">IF(L123&gt;0,VLOOKUP(L123&amp;"-"&amp;M123&amp;"-"&amp;N123,LocCost,2,0),0)</f>
        <v>0</v>
      </c>
      <c r="AP123" s="183" t="n">
        <f aca="false">IF(O123&gt;0,VLOOKUP(O123&amp;"-"&amp;P123&amp;"-"&amp;Q123,LocCost,2,0),0)</f>
        <v>0</v>
      </c>
      <c r="AQ123" s="183" t="n">
        <f aca="false">IF(R123&gt;0,VLOOKUP(R123&amp;"-"&amp;S123&amp;"-"&amp;T123,LocCost,2,0),0)</f>
        <v>0</v>
      </c>
      <c r="AR123" s="183" t="n">
        <f aca="false">IF(U123&gt;0,VLOOKUP(U123&amp;"-"&amp;V123&amp;"-"&amp;W123,LocCost,2,0),0)</f>
        <v>0</v>
      </c>
      <c r="AS123" s="183" t="n">
        <f aca="false">IF(X123&gt;0,VLOOKUP(X123&amp;"-"&amp;Y123&amp;"-"&amp;Z123,LocCost,2,0),0)</f>
        <v>0</v>
      </c>
      <c r="AT123" s="183" t="n">
        <f aca="false">IF(AA123&gt;0,VLOOKUP(AA123&amp;"-"&amp;AB123&amp;"-"&amp;AC123,LocCost,2,0),0)</f>
        <v>0</v>
      </c>
      <c r="AU123" s="183" t="n">
        <f aca="false">IF(AD123&gt;0,VLOOKUP(AD123&amp;"-"&amp;AE123&amp;"-"&amp;AF123,LocCost,2,0),0)</f>
        <v>0</v>
      </c>
      <c r="AV123" s="183" t="n">
        <f aca="false">IF(AG123&gt;0,VLOOKUP(AG123&amp;"-"&amp;AH123&amp;"-"&amp;AI123,LocCost,2,0),0)</f>
        <v>0</v>
      </c>
      <c r="AW123" s="183" t="n">
        <f aca="false">IF(AJ123&gt;0,VLOOKUP(AJ123&amp;"-"&amp;AK123&amp;"-"&amp;AL123,LocCost,2,0),0)</f>
        <v>0</v>
      </c>
      <c r="AX123" s="184" t="str">
        <f aca="false">IF(C123&gt;0,SUM(AN123:AW123),"")</f>
        <v/>
      </c>
      <c r="CQ123" s="183" t="n">
        <f aca="false">IF(BL123&gt;0,VLOOKUP(BL123&amp;"-"&amp;BM123&amp;"-"&amp;BN123,LocCost,2,0),0)</f>
        <v>0</v>
      </c>
      <c r="CR123" s="183" t="n">
        <f aca="false">IF(BO123&gt;0,VLOOKUP(BO123&amp;"-"&amp;BP123&amp;"-"&amp;BQ123,LocCost,2,0),0)</f>
        <v>0</v>
      </c>
      <c r="CS123" s="183" t="n">
        <f aca="false">IF(BR123&gt;0,VLOOKUP(BR123&amp;"-"&amp;BS123&amp;"-"&amp;BT123,LocCost,2,0),0)</f>
        <v>0</v>
      </c>
      <c r="CT123" s="183" t="n">
        <f aca="false">IF(BU123&gt;0,VLOOKUP(BU123&amp;"-"&amp;BV123&amp;"-"&amp;BW123,LocCost,2,0),0)</f>
        <v>0</v>
      </c>
      <c r="CU123" s="183" t="n">
        <f aca="false">IF(BX123&gt;0,VLOOKUP(BX123&amp;"-"&amp;BY123&amp;"-"&amp;BZ123,LocCost,2,0),0)</f>
        <v>0</v>
      </c>
      <c r="CV123" s="183" t="n">
        <f aca="false">IF(CA123&gt;0,VLOOKUP(CA123&amp;"-"&amp;CB123&amp;"-"&amp;CC123,LocCost,2,0),0)</f>
        <v>0</v>
      </c>
      <c r="CW123" s="183" t="n">
        <f aca="false">IF(CD123&gt;0,VLOOKUP(CD123&amp;"-"&amp;CE123&amp;"-"&amp;CF123,LocCost,2,0),0)</f>
        <v>0</v>
      </c>
      <c r="CX123" s="183" t="n">
        <f aca="false">IF(CG123&gt;0,VLOOKUP(CG123&amp;"-"&amp;CH123&amp;"-"&amp;CI123,LocCost,2,0),0)</f>
        <v>0</v>
      </c>
      <c r="CY123" s="183" t="n">
        <f aca="false">IF(CJ123&gt;0,VLOOKUP(CJ123&amp;"-"&amp;CK123&amp;"-"&amp;CL123,LocCost,2,0),0)</f>
        <v>0</v>
      </c>
      <c r="CZ123" s="183" t="n">
        <f aca="false">IF(CM123&gt;0,VLOOKUP(CM123&amp;"-"&amp;CN123&amp;"-"&amp;CO123,LocCost,2,0),0)</f>
        <v>0</v>
      </c>
      <c r="DA123" s="184" t="str">
        <f aca="false">IF(BF123&gt;0,SUM(CQ123:CZ123),"")</f>
        <v/>
      </c>
    </row>
    <row r="124" customFormat="false" ht="14.65" hidden="false" customHeight="false" outlineLevel="0" collapsed="false">
      <c r="AN124" s="183" t="n">
        <f aca="false">IF(I124&gt;0,VLOOKUP(I124&amp;"-"&amp;J124&amp;"-"&amp;K124,LocCost,2,0),0)</f>
        <v>0</v>
      </c>
      <c r="AO124" s="183" t="n">
        <f aca="false">IF(L124&gt;0,VLOOKUP(L124&amp;"-"&amp;M124&amp;"-"&amp;N124,LocCost,2,0),0)</f>
        <v>0</v>
      </c>
      <c r="AP124" s="183" t="n">
        <f aca="false">IF(O124&gt;0,VLOOKUP(O124&amp;"-"&amp;P124&amp;"-"&amp;Q124,LocCost,2,0),0)</f>
        <v>0</v>
      </c>
      <c r="AQ124" s="183" t="n">
        <f aca="false">IF(R124&gt;0,VLOOKUP(R124&amp;"-"&amp;S124&amp;"-"&amp;T124,LocCost,2,0),0)</f>
        <v>0</v>
      </c>
      <c r="AR124" s="183" t="n">
        <f aca="false">IF(U124&gt;0,VLOOKUP(U124&amp;"-"&amp;V124&amp;"-"&amp;W124,LocCost,2,0),0)</f>
        <v>0</v>
      </c>
      <c r="AS124" s="183" t="n">
        <f aca="false">IF(X124&gt;0,VLOOKUP(X124&amp;"-"&amp;Y124&amp;"-"&amp;Z124,LocCost,2,0),0)</f>
        <v>0</v>
      </c>
      <c r="AT124" s="183" t="n">
        <f aca="false">IF(AA124&gt;0,VLOOKUP(AA124&amp;"-"&amp;AB124&amp;"-"&amp;AC124,LocCost,2,0),0)</f>
        <v>0</v>
      </c>
      <c r="AU124" s="183" t="n">
        <f aca="false">IF(AD124&gt;0,VLOOKUP(AD124&amp;"-"&amp;AE124&amp;"-"&amp;AF124,LocCost,2,0),0)</f>
        <v>0</v>
      </c>
      <c r="AV124" s="183" t="n">
        <f aca="false">IF(AG124&gt;0,VLOOKUP(AG124&amp;"-"&amp;AH124&amp;"-"&amp;AI124,LocCost,2,0),0)</f>
        <v>0</v>
      </c>
      <c r="AW124" s="183" t="n">
        <f aca="false">IF(AJ124&gt;0,VLOOKUP(AJ124&amp;"-"&amp;AK124&amp;"-"&amp;AL124,LocCost,2,0),0)</f>
        <v>0</v>
      </c>
      <c r="AX124" s="184" t="str">
        <f aca="false">IF(C124&gt;0,SUM(AN124:AW124),"")</f>
        <v/>
      </c>
      <c r="CQ124" s="183" t="n">
        <f aca="false">IF(BL124&gt;0,VLOOKUP(BL124&amp;"-"&amp;BM124&amp;"-"&amp;BN124,LocCost,2,0),0)</f>
        <v>0</v>
      </c>
      <c r="CR124" s="183" t="n">
        <f aca="false">IF(BO124&gt;0,VLOOKUP(BO124&amp;"-"&amp;BP124&amp;"-"&amp;BQ124,LocCost,2,0),0)</f>
        <v>0</v>
      </c>
      <c r="CS124" s="183" t="n">
        <f aca="false">IF(BR124&gt;0,VLOOKUP(BR124&amp;"-"&amp;BS124&amp;"-"&amp;BT124,LocCost,2,0),0)</f>
        <v>0</v>
      </c>
      <c r="CT124" s="183" t="n">
        <f aca="false">IF(BU124&gt;0,VLOOKUP(BU124&amp;"-"&amp;BV124&amp;"-"&amp;BW124,LocCost,2,0),0)</f>
        <v>0</v>
      </c>
      <c r="CU124" s="183" t="n">
        <f aca="false">IF(BX124&gt;0,VLOOKUP(BX124&amp;"-"&amp;BY124&amp;"-"&amp;BZ124,LocCost,2,0),0)</f>
        <v>0</v>
      </c>
      <c r="CV124" s="183" t="n">
        <f aca="false">IF(CA124&gt;0,VLOOKUP(CA124&amp;"-"&amp;CB124&amp;"-"&amp;CC124,LocCost,2,0),0)</f>
        <v>0</v>
      </c>
      <c r="CW124" s="183" t="n">
        <f aca="false">IF(CD124&gt;0,VLOOKUP(CD124&amp;"-"&amp;CE124&amp;"-"&amp;CF124,LocCost,2,0),0)</f>
        <v>0</v>
      </c>
      <c r="CX124" s="183" t="n">
        <f aca="false">IF(CG124&gt;0,VLOOKUP(CG124&amp;"-"&amp;CH124&amp;"-"&amp;CI124,LocCost,2,0),0)</f>
        <v>0</v>
      </c>
      <c r="CY124" s="183" t="n">
        <f aca="false">IF(CJ124&gt;0,VLOOKUP(CJ124&amp;"-"&amp;CK124&amp;"-"&amp;CL124,LocCost,2,0),0)</f>
        <v>0</v>
      </c>
      <c r="CZ124" s="183" t="n">
        <f aca="false">IF(CM124&gt;0,VLOOKUP(CM124&amp;"-"&amp;CN124&amp;"-"&amp;CO124,LocCost,2,0),0)</f>
        <v>0</v>
      </c>
      <c r="DA124" s="184" t="str">
        <f aca="false">IF(BF124&gt;0,SUM(CQ124:CZ124),"")</f>
        <v/>
      </c>
    </row>
    <row r="125" customFormat="false" ht="14.65" hidden="false" customHeight="false" outlineLevel="0" collapsed="false">
      <c r="AN125" s="183" t="n">
        <f aca="false">IF(I125&gt;0,VLOOKUP(I125&amp;"-"&amp;J125&amp;"-"&amp;K125,LocCost,2,0),0)</f>
        <v>0</v>
      </c>
      <c r="AO125" s="183" t="n">
        <f aca="false">IF(L125&gt;0,VLOOKUP(L125&amp;"-"&amp;M125&amp;"-"&amp;N125,LocCost,2,0),0)</f>
        <v>0</v>
      </c>
      <c r="AP125" s="183" t="n">
        <f aca="false">IF(O125&gt;0,VLOOKUP(O125&amp;"-"&amp;P125&amp;"-"&amp;Q125,LocCost,2,0),0)</f>
        <v>0</v>
      </c>
      <c r="AQ125" s="183" t="n">
        <f aca="false">IF(R125&gt;0,VLOOKUP(R125&amp;"-"&amp;S125&amp;"-"&amp;T125,LocCost,2,0),0)</f>
        <v>0</v>
      </c>
      <c r="AR125" s="183" t="n">
        <f aca="false">IF(U125&gt;0,VLOOKUP(U125&amp;"-"&amp;V125&amp;"-"&amp;W125,LocCost,2,0),0)</f>
        <v>0</v>
      </c>
      <c r="AS125" s="183" t="n">
        <f aca="false">IF(X125&gt;0,VLOOKUP(X125&amp;"-"&amp;Y125&amp;"-"&amp;Z125,LocCost,2,0),0)</f>
        <v>0</v>
      </c>
      <c r="AT125" s="183" t="n">
        <f aca="false">IF(AA125&gt;0,VLOOKUP(AA125&amp;"-"&amp;AB125&amp;"-"&amp;AC125,LocCost,2,0),0)</f>
        <v>0</v>
      </c>
      <c r="AU125" s="183" t="n">
        <f aca="false">IF(AD125&gt;0,VLOOKUP(AD125&amp;"-"&amp;AE125&amp;"-"&amp;AF125,LocCost,2,0),0)</f>
        <v>0</v>
      </c>
      <c r="AV125" s="183" t="n">
        <f aca="false">IF(AG125&gt;0,VLOOKUP(AG125&amp;"-"&amp;AH125&amp;"-"&amp;AI125,LocCost,2,0),0)</f>
        <v>0</v>
      </c>
      <c r="AW125" s="183" t="n">
        <f aca="false">IF(AJ125&gt;0,VLOOKUP(AJ125&amp;"-"&amp;AK125&amp;"-"&amp;AL125,LocCost,2,0),0)</f>
        <v>0</v>
      </c>
      <c r="AX125" s="184" t="str">
        <f aca="false">IF(C125&gt;0,SUM(AN125:AW125),"")</f>
        <v/>
      </c>
      <c r="CQ125" s="183" t="n">
        <f aca="false">IF(BL125&gt;0,VLOOKUP(BL125&amp;"-"&amp;BM125&amp;"-"&amp;BN125,LocCost,2,0),0)</f>
        <v>0</v>
      </c>
      <c r="CR125" s="183" t="n">
        <f aca="false">IF(BO125&gt;0,VLOOKUP(BO125&amp;"-"&amp;BP125&amp;"-"&amp;BQ125,LocCost,2,0),0)</f>
        <v>0</v>
      </c>
      <c r="CS125" s="183" t="n">
        <f aca="false">IF(BR125&gt;0,VLOOKUP(BR125&amp;"-"&amp;BS125&amp;"-"&amp;BT125,LocCost,2,0),0)</f>
        <v>0</v>
      </c>
      <c r="CT125" s="183" t="n">
        <f aca="false">IF(BU125&gt;0,VLOOKUP(BU125&amp;"-"&amp;BV125&amp;"-"&amp;BW125,LocCost,2,0),0)</f>
        <v>0</v>
      </c>
      <c r="CU125" s="183" t="n">
        <f aca="false">IF(BX125&gt;0,VLOOKUP(BX125&amp;"-"&amp;BY125&amp;"-"&amp;BZ125,LocCost,2,0),0)</f>
        <v>0</v>
      </c>
      <c r="CV125" s="183" t="n">
        <f aca="false">IF(CA125&gt;0,VLOOKUP(CA125&amp;"-"&amp;CB125&amp;"-"&amp;CC125,LocCost,2,0),0)</f>
        <v>0</v>
      </c>
      <c r="CW125" s="183" t="n">
        <f aca="false">IF(CD125&gt;0,VLOOKUP(CD125&amp;"-"&amp;CE125&amp;"-"&amp;CF125,LocCost,2,0),0)</f>
        <v>0</v>
      </c>
      <c r="CX125" s="183" t="n">
        <f aca="false">IF(CG125&gt;0,VLOOKUP(CG125&amp;"-"&amp;CH125&amp;"-"&amp;CI125,LocCost,2,0),0)</f>
        <v>0</v>
      </c>
      <c r="CY125" s="183" t="n">
        <f aca="false">IF(CJ125&gt;0,VLOOKUP(CJ125&amp;"-"&amp;CK125&amp;"-"&amp;CL125,LocCost,2,0),0)</f>
        <v>0</v>
      </c>
      <c r="CZ125" s="183" t="n">
        <f aca="false">IF(CM125&gt;0,VLOOKUP(CM125&amp;"-"&amp;CN125&amp;"-"&amp;CO125,LocCost,2,0),0)</f>
        <v>0</v>
      </c>
      <c r="DA125" s="184" t="str">
        <f aca="false">IF(BF125&gt;0,SUM(CQ125:CZ125),"")</f>
        <v/>
      </c>
    </row>
    <row r="126" customFormat="false" ht="14.65" hidden="false" customHeight="false" outlineLevel="0" collapsed="false">
      <c r="AN126" s="183" t="n">
        <f aca="false">IF(I126&gt;0,VLOOKUP(I126&amp;"-"&amp;J126&amp;"-"&amp;K126,LocCost,2,0),0)</f>
        <v>0</v>
      </c>
      <c r="AO126" s="183" t="n">
        <f aca="false">IF(L126&gt;0,VLOOKUP(L126&amp;"-"&amp;M126&amp;"-"&amp;N126,LocCost,2,0),0)</f>
        <v>0</v>
      </c>
      <c r="AP126" s="183" t="n">
        <f aca="false">IF(O126&gt;0,VLOOKUP(O126&amp;"-"&amp;P126&amp;"-"&amp;Q126,LocCost,2,0),0)</f>
        <v>0</v>
      </c>
      <c r="AQ126" s="183" t="n">
        <f aca="false">IF(R126&gt;0,VLOOKUP(R126&amp;"-"&amp;S126&amp;"-"&amp;T126,LocCost,2,0),0)</f>
        <v>0</v>
      </c>
      <c r="AR126" s="183" t="n">
        <f aca="false">IF(U126&gt;0,VLOOKUP(U126&amp;"-"&amp;V126&amp;"-"&amp;W126,LocCost,2,0),0)</f>
        <v>0</v>
      </c>
      <c r="AS126" s="183" t="n">
        <f aca="false">IF(X126&gt;0,VLOOKUP(X126&amp;"-"&amp;Y126&amp;"-"&amp;Z126,LocCost,2,0),0)</f>
        <v>0</v>
      </c>
      <c r="AT126" s="183" t="n">
        <f aca="false">IF(AA126&gt;0,VLOOKUP(AA126&amp;"-"&amp;AB126&amp;"-"&amp;AC126,LocCost,2,0),0)</f>
        <v>0</v>
      </c>
      <c r="AU126" s="183" t="n">
        <f aca="false">IF(AD126&gt;0,VLOOKUP(AD126&amp;"-"&amp;AE126&amp;"-"&amp;AF126,LocCost,2,0),0)</f>
        <v>0</v>
      </c>
      <c r="AV126" s="183" t="n">
        <f aca="false">IF(AG126&gt;0,VLOOKUP(AG126&amp;"-"&amp;AH126&amp;"-"&amp;AI126,LocCost,2,0),0)</f>
        <v>0</v>
      </c>
      <c r="AW126" s="183" t="n">
        <f aca="false">IF(AJ126&gt;0,VLOOKUP(AJ126&amp;"-"&amp;AK126&amp;"-"&amp;AL126,LocCost,2,0),0)</f>
        <v>0</v>
      </c>
      <c r="AX126" s="184" t="str">
        <f aca="false">IF(C126&gt;0,SUM(AN126:AW126),"")</f>
        <v/>
      </c>
      <c r="CQ126" s="183" t="n">
        <f aca="false">IF(BL126&gt;0,VLOOKUP(BL126&amp;"-"&amp;BM126&amp;"-"&amp;BN126,LocCost,2,0),0)</f>
        <v>0</v>
      </c>
      <c r="CR126" s="183" t="n">
        <f aca="false">IF(BO126&gt;0,VLOOKUP(BO126&amp;"-"&amp;BP126&amp;"-"&amp;BQ126,LocCost,2,0),0)</f>
        <v>0</v>
      </c>
      <c r="CS126" s="183" t="n">
        <f aca="false">IF(BR126&gt;0,VLOOKUP(BR126&amp;"-"&amp;BS126&amp;"-"&amp;BT126,LocCost,2,0),0)</f>
        <v>0</v>
      </c>
      <c r="CT126" s="183" t="n">
        <f aca="false">IF(BU126&gt;0,VLOOKUP(BU126&amp;"-"&amp;BV126&amp;"-"&amp;BW126,LocCost,2,0),0)</f>
        <v>0</v>
      </c>
      <c r="CU126" s="183" t="n">
        <f aca="false">IF(BX126&gt;0,VLOOKUP(BX126&amp;"-"&amp;BY126&amp;"-"&amp;BZ126,LocCost,2,0),0)</f>
        <v>0</v>
      </c>
      <c r="CV126" s="183" t="n">
        <f aca="false">IF(CA126&gt;0,VLOOKUP(CA126&amp;"-"&amp;CB126&amp;"-"&amp;CC126,LocCost,2,0),0)</f>
        <v>0</v>
      </c>
      <c r="CW126" s="183" t="n">
        <f aca="false">IF(CD126&gt;0,VLOOKUP(CD126&amp;"-"&amp;CE126&amp;"-"&amp;CF126,LocCost,2,0),0)</f>
        <v>0</v>
      </c>
      <c r="CX126" s="183" t="n">
        <f aca="false">IF(CG126&gt;0,VLOOKUP(CG126&amp;"-"&amp;CH126&amp;"-"&amp;CI126,LocCost,2,0),0)</f>
        <v>0</v>
      </c>
      <c r="CY126" s="183" t="n">
        <f aca="false">IF(CJ126&gt;0,VLOOKUP(CJ126&amp;"-"&amp;CK126&amp;"-"&amp;CL126,LocCost,2,0),0)</f>
        <v>0</v>
      </c>
      <c r="CZ126" s="183" t="n">
        <f aca="false">IF(CM126&gt;0,VLOOKUP(CM126&amp;"-"&amp;CN126&amp;"-"&amp;CO126,LocCost,2,0),0)</f>
        <v>0</v>
      </c>
      <c r="DA126" s="184" t="str">
        <f aca="false">IF(BF126&gt;0,SUM(CQ126:CZ126),"")</f>
        <v/>
      </c>
    </row>
    <row r="127" customFormat="false" ht="14.65" hidden="false" customHeight="false" outlineLevel="0" collapsed="false">
      <c r="AN127" s="183" t="n">
        <f aca="false">IF(I127&gt;0,VLOOKUP(I127&amp;"-"&amp;J127&amp;"-"&amp;K127,LocCost,2,0),0)</f>
        <v>0</v>
      </c>
      <c r="AO127" s="183" t="n">
        <f aca="false">IF(L127&gt;0,VLOOKUP(L127&amp;"-"&amp;M127&amp;"-"&amp;N127,LocCost,2,0),0)</f>
        <v>0</v>
      </c>
      <c r="AP127" s="183" t="n">
        <f aca="false">IF(O127&gt;0,VLOOKUP(O127&amp;"-"&amp;P127&amp;"-"&amp;Q127,LocCost,2,0),0)</f>
        <v>0</v>
      </c>
      <c r="AQ127" s="183" t="n">
        <f aca="false">IF(R127&gt;0,VLOOKUP(R127&amp;"-"&amp;S127&amp;"-"&amp;T127,LocCost,2,0),0)</f>
        <v>0</v>
      </c>
      <c r="AR127" s="183" t="n">
        <f aca="false">IF(U127&gt;0,VLOOKUP(U127&amp;"-"&amp;V127&amp;"-"&amp;W127,LocCost,2,0),0)</f>
        <v>0</v>
      </c>
      <c r="AS127" s="183" t="n">
        <f aca="false">IF(X127&gt;0,VLOOKUP(X127&amp;"-"&amp;Y127&amp;"-"&amp;Z127,LocCost,2,0),0)</f>
        <v>0</v>
      </c>
      <c r="AT127" s="183" t="n">
        <f aca="false">IF(AA127&gt;0,VLOOKUP(AA127&amp;"-"&amp;AB127&amp;"-"&amp;AC127,LocCost,2,0),0)</f>
        <v>0</v>
      </c>
      <c r="AU127" s="183" t="n">
        <f aca="false">IF(AD127&gt;0,VLOOKUP(AD127&amp;"-"&amp;AE127&amp;"-"&amp;AF127,LocCost,2,0),0)</f>
        <v>0</v>
      </c>
      <c r="AV127" s="183" t="n">
        <f aca="false">IF(AG127&gt;0,VLOOKUP(AG127&amp;"-"&amp;AH127&amp;"-"&amp;AI127,LocCost,2,0),0)</f>
        <v>0</v>
      </c>
      <c r="AW127" s="183" t="n">
        <f aca="false">IF(AJ127&gt;0,VLOOKUP(AJ127&amp;"-"&amp;AK127&amp;"-"&amp;AL127,LocCost,2,0),0)</f>
        <v>0</v>
      </c>
      <c r="AX127" s="184" t="str">
        <f aca="false">IF(C127&gt;0,SUM(AN127:AW127),"")</f>
        <v/>
      </c>
      <c r="CQ127" s="183" t="n">
        <f aca="false">IF(BL127&gt;0,VLOOKUP(BL127&amp;"-"&amp;BM127&amp;"-"&amp;BN127,LocCost,2,0),0)</f>
        <v>0</v>
      </c>
      <c r="CR127" s="183" t="n">
        <f aca="false">IF(BO127&gt;0,VLOOKUP(BO127&amp;"-"&amp;BP127&amp;"-"&amp;BQ127,LocCost,2,0),0)</f>
        <v>0</v>
      </c>
      <c r="CS127" s="183" t="n">
        <f aca="false">IF(BR127&gt;0,VLOOKUP(BR127&amp;"-"&amp;BS127&amp;"-"&amp;BT127,LocCost,2,0),0)</f>
        <v>0</v>
      </c>
      <c r="CT127" s="183" t="n">
        <f aca="false">IF(BU127&gt;0,VLOOKUP(BU127&amp;"-"&amp;BV127&amp;"-"&amp;BW127,LocCost,2,0),0)</f>
        <v>0</v>
      </c>
      <c r="CU127" s="183" t="n">
        <f aca="false">IF(BX127&gt;0,VLOOKUP(BX127&amp;"-"&amp;BY127&amp;"-"&amp;BZ127,LocCost,2,0),0)</f>
        <v>0</v>
      </c>
      <c r="CV127" s="183" t="n">
        <f aca="false">IF(CA127&gt;0,VLOOKUP(CA127&amp;"-"&amp;CB127&amp;"-"&amp;CC127,LocCost,2,0),0)</f>
        <v>0</v>
      </c>
      <c r="CW127" s="183" t="n">
        <f aca="false">IF(CD127&gt;0,VLOOKUP(CD127&amp;"-"&amp;CE127&amp;"-"&amp;CF127,LocCost,2,0),0)</f>
        <v>0</v>
      </c>
      <c r="CX127" s="183" t="n">
        <f aca="false">IF(CG127&gt;0,VLOOKUP(CG127&amp;"-"&amp;CH127&amp;"-"&amp;CI127,LocCost,2,0),0)</f>
        <v>0</v>
      </c>
      <c r="CY127" s="183" t="n">
        <f aca="false">IF(CJ127&gt;0,VLOOKUP(CJ127&amp;"-"&amp;CK127&amp;"-"&amp;CL127,LocCost,2,0),0)</f>
        <v>0</v>
      </c>
      <c r="CZ127" s="183" t="n">
        <f aca="false">IF(CM127&gt;0,VLOOKUP(CM127&amp;"-"&amp;CN127&amp;"-"&amp;CO127,LocCost,2,0),0)</f>
        <v>0</v>
      </c>
      <c r="DA127" s="184" t="str">
        <f aca="false">IF(BF127&gt;0,SUM(CQ127:CZ127),"")</f>
        <v/>
      </c>
    </row>
    <row r="128" customFormat="false" ht="14.65" hidden="false" customHeight="false" outlineLevel="0" collapsed="false">
      <c r="AN128" s="183" t="n">
        <f aca="false">IF(I128&gt;0,VLOOKUP(I128&amp;"-"&amp;J128&amp;"-"&amp;K128,LocCost,2,0),0)</f>
        <v>0</v>
      </c>
      <c r="AO128" s="183" t="n">
        <f aca="false">IF(L128&gt;0,VLOOKUP(L128&amp;"-"&amp;M128&amp;"-"&amp;N128,LocCost,2,0),0)</f>
        <v>0</v>
      </c>
      <c r="AP128" s="183" t="n">
        <f aca="false">IF(O128&gt;0,VLOOKUP(O128&amp;"-"&amp;P128&amp;"-"&amp;Q128,LocCost,2,0),0)</f>
        <v>0</v>
      </c>
      <c r="AQ128" s="183" t="n">
        <f aca="false">IF(R128&gt;0,VLOOKUP(R128&amp;"-"&amp;S128&amp;"-"&amp;T128,LocCost,2,0),0)</f>
        <v>0</v>
      </c>
      <c r="AR128" s="183" t="n">
        <f aca="false">IF(U128&gt;0,VLOOKUP(U128&amp;"-"&amp;V128&amp;"-"&amp;W128,LocCost,2,0),0)</f>
        <v>0</v>
      </c>
      <c r="AS128" s="183" t="n">
        <f aca="false">IF(X128&gt;0,VLOOKUP(X128&amp;"-"&amp;Y128&amp;"-"&amp;Z128,LocCost,2,0),0)</f>
        <v>0</v>
      </c>
      <c r="AT128" s="183" t="n">
        <f aca="false">IF(AA128&gt;0,VLOOKUP(AA128&amp;"-"&amp;AB128&amp;"-"&amp;AC128,LocCost,2,0),0)</f>
        <v>0</v>
      </c>
      <c r="AU128" s="183" t="n">
        <f aca="false">IF(AD128&gt;0,VLOOKUP(AD128&amp;"-"&amp;AE128&amp;"-"&amp;AF128,LocCost,2,0),0)</f>
        <v>0</v>
      </c>
      <c r="AV128" s="183" t="n">
        <f aca="false">IF(AG128&gt;0,VLOOKUP(AG128&amp;"-"&amp;AH128&amp;"-"&amp;AI128,LocCost,2,0),0)</f>
        <v>0</v>
      </c>
      <c r="AW128" s="183" t="n">
        <f aca="false">IF(AJ128&gt;0,VLOOKUP(AJ128&amp;"-"&amp;AK128&amp;"-"&amp;AL128,LocCost,2,0),0)</f>
        <v>0</v>
      </c>
      <c r="AX128" s="184" t="str">
        <f aca="false">IF(C128&gt;0,SUM(AN128:AW128),"")</f>
        <v/>
      </c>
      <c r="CQ128" s="183" t="n">
        <f aca="false">IF(BL128&gt;0,VLOOKUP(BL128&amp;"-"&amp;BM128&amp;"-"&amp;BN128,LocCost,2,0),0)</f>
        <v>0</v>
      </c>
      <c r="CR128" s="183" t="n">
        <f aca="false">IF(BO128&gt;0,VLOOKUP(BO128&amp;"-"&amp;BP128&amp;"-"&amp;BQ128,LocCost,2,0),0)</f>
        <v>0</v>
      </c>
      <c r="CS128" s="183" t="n">
        <f aca="false">IF(BR128&gt;0,VLOOKUP(BR128&amp;"-"&amp;BS128&amp;"-"&amp;BT128,LocCost,2,0),0)</f>
        <v>0</v>
      </c>
      <c r="CT128" s="183" t="n">
        <f aca="false">IF(BU128&gt;0,VLOOKUP(BU128&amp;"-"&amp;BV128&amp;"-"&amp;BW128,LocCost,2,0),0)</f>
        <v>0</v>
      </c>
      <c r="CU128" s="183" t="n">
        <f aca="false">IF(BX128&gt;0,VLOOKUP(BX128&amp;"-"&amp;BY128&amp;"-"&amp;BZ128,LocCost,2,0),0)</f>
        <v>0</v>
      </c>
      <c r="CV128" s="183" t="n">
        <f aca="false">IF(CA128&gt;0,VLOOKUP(CA128&amp;"-"&amp;CB128&amp;"-"&amp;CC128,LocCost,2,0),0)</f>
        <v>0</v>
      </c>
      <c r="CW128" s="183" t="n">
        <f aca="false">IF(CD128&gt;0,VLOOKUP(CD128&amp;"-"&amp;CE128&amp;"-"&amp;CF128,LocCost,2,0),0)</f>
        <v>0</v>
      </c>
      <c r="CX128" s="183" t="n">
        <f aca="false">IF(CG128&gt;0,VLOOKUP(CG128&amp;"-"&amp;CH128&amp;"-"&amp;CI128,LocCost,2,0),0)</f>
        <v>0</v>
      </c>
      <c r="CY128" s="183" t="n">
        <f aca="false">IF(CJ128&gt;0,VLOOKUP(CJ128&amp;"-"&amp;CK128&amp;"-"&amp;CL128,LocCost,2,0),0)</f>
        <v>0</v>
      </c>
      <c r="CZ128" s="183" t="n">
        <f aca="false">IF(CM128&gt;0,VLOOKUP(CM128&amp;"-"&amp;CN128&amp;"-"&amp;CO128,LocCost,2,0),0)</f>
        <v>0</v>
      </c>
      <c r="DA128" s="184" t="str">
        <f aca="false">IF(BF128&gt;0,SUM(CQ128:CZ128),"")</f>
        <v/>
      </c>
    </row>
    <row r="129" customFormat="false" ht="14.65" hidden="false" customHeight="false" outlineLevel="0" collapsed="false">
      <c r="AN129" s="183" t="n">
        <f aca="false">IF(I129&gt;0,VLOOKUP(I129&amp;"-"&amp;J129&amp;"-"&amp;K129,LocCost,2,0),0)</f>
        <v>0</v>
      </c>
      <c r="AO129" s="183" t="n">
        <f aca="false">IF(L129&gt;0,VLOOKUP(L129&amp;"-"&amp;M129&amp;"-"&amp;N129,LocCost,2,0),0)</f>
        <v>0</v>
      </c>
      <c r="AP129" s="183" t="n">
        <f aca="false">IF(O129&gt;0,VLOOKUP(O129&amp;"-"&amp;P129&amp;"-"&amp;Q129,LocCost,2,0),0)</f>
        <v>0</v>
      </c>
      <c r="AQ129" s="183" t="n">
        <f aca="false">IF(R129&gt;0,VLOOKUP(R129&amp;"-"&amp;S129&amp;"-"&amp;T129,LocCost,2,0),0)</f>
        <v>0</v>
      </c>
      <c r="AR129" s="183" t="n">
        <f aca="false">IF(U129&gt;0,VLOOKUP(U129&amp;"-"&amp;V129&amp;"-"&amp;W129,LocCost,2,0),0)</f>
        <v>0</v>
      </c>
      <c r="AS129" s="183" t="n">
        <f aca="false">IF(X129&gt;0,VLOOKUP(X129&amp;"-"&amp;Y129&amp;"-"&amp;Z129,LocCost,2,0),0)</f>
        <v>0</v>
      </c>
      <c r="AT129" s="183" t="n">
        <f aca="false">IF(AA129&gt;0,VLOOKUP(AA129&amp;"-"&amp;AB129&amp;"-"&amp;AC129,LocCost,2,0),0)</f>
        <v>0</v>
      </c>
      <c r="AU129" s="183" t="n">
        <f aca="false">IF(AD129&gt;0,VLOOKUP(AD129&amp;"-"&amp;AE129&amp;"-"&amp;AF129,LocCost,2,0),0)</f>
        <v>0</v>
      </c>
      <c r="AV129" s="183" t="n">
        <f aca="false">IF(AG129&gt;0,VLOOKUP(AG129&amp;"-"&amp;AH129&amp;"-"&amp;AI129,LocCost,2,0),0)</f>
        <v>0</v>
      </c>
      <c r="AW129" s="183" t="n">
        <f aca="false">IF(AJ129&gt;0,VLOOKUP(AJ129&amp;"-"&amp;AK129&amp;"-"&amp;AL129,LocCost,2,0),0)</f>
        <v>0</v>
      </c>
      <c r="AX129" s="184" t="str">
        <f aca="false">IF(C129&gt;0,SUM(AN129:AW129),"")</f>
        <v/>
      </c>
      <c r="CQ129" s="183" t="n">
        <f aca="false">IF(BL129&gt;0,VLOOKUP(BL129&amp;"-"&amp;BM129&amp;"-"&amp;BN129,LocCost,2,0),0)</f>
        <v>0</v>
      </c>
      <c r="CR129" s="183" t="n">
        <f aca="false">IF(BO129&gt;0,VLOOKUP(BO129&amp;"-"&amp;BP129&amp;"-"&amp;BQ129,LocCost,2,0),0)</f>
        <v>0</v>
      </c>
      <c r="CS129" s="183" t="n">
        <f aca="false">IF(BR129&gt;0,VLOOKUP(BR129&amp;"-"&amp;BS129&amp;"-"&amp;BT129,LocCost,2,0),0)</f>
        <v>0</v>
      </c>
      <c r="CT129" s="183" t="n">
        <f aca="false">IF(BU129&gt;0,VLOOKUP(BU129&amp;"-"&amp;BV129&amp;"-"&amp;BW129,LocCost,2,0),0)</f>
        <v>0</v>
      </c>
      <c r="CU129" s="183" t="n">
        <f aca="false">IF(BX129&gt;0,VLOOKUP(BX129&amp;"-"&amp;BY129&amp;"-"&amp;BZ129,LocCost,2,0),0)</f>
        <v>0</v>
      </c>
      <c r="CV129" s="183" t="n">
        <f aca="false">IF(CA129&gt;0,VLOOKUP(CA129&amp;"-"&amp;CB129&amp;"-"&amp;CC129,LocCost,2,0),0)</f>
        <v>0</v>
      </c>
      <c r="CW129" s="183" t="n">
        <f aca="false">IF(CD129&gt;0,VLOOKUP(CD129&amp;"-"&amp;CE129&amp;"-"&amp;CF129,LocCost,2,0),0)</f>
        <v>0</v>
      </c>
      <c r="CX129" s="183" t="n">
        <f aca="false">IF(CG129&gt;0,VLOOKUP(CG129&amp;"-"&amp;CH129&amp;"-"&amp;CI129,LocCost,2,0),0)</f>
        <v>0</v>
      </c>
      <c r="CY129" s="183" t="n">
        <f aca="false">IF(CJ129&gt;0,VLOOKUP(CJ129&amp;"-"&amp;CK129&amp;"-"&amp;CL129,LocCost,2,0),0)</f>
        <v>0</v>
      </c>
      <c r="CZ129" s="183" t="n">
        <f aca="false">IF(CM129&gt;0,VLOOKUP(CM129&amp;"-"&amp;CN129&amp;"-"&amp;CO129,LocCost,2,0),0)</f>
        <v>0</v>
      </c>
      <c r="DA129" s="184" t="str">
        <f aca="false">IF(BF129&gt;0,SUM(CQ129:CZ129),"")</f>
        <v/>
      </c>
    </row>
    <row r="130" customFormat="false" ht="14.65" hidden="false" customHeight="false" outlineLevel="0" collapsed="false">
      <c r="AN130" s="183" t="n">
        <f aca="false">IF(I130&gt;0,VLOOKUP(I130&amp;"-"&amp;J130&amp;"-"&amp;K130,LocCost,2,0),0)</f>
        <v>0</v>
      </c>
      <c r="AO130" s="183" t="n">
        <f aca="false">IF(L130&gt;0,VLOOKUP(L130&amp;"-"&amp;M130&amp;"-"&amp;N130,LocCost,2,0),0)</f>
        <v>0</v>
      </c>
      <c r="AP130" s="183" t="n">
        <f aca="false">IF(O130&gt;0,VLOOKUP(O130&amp;"-"&amp;P130&amp;"-"&amp;Q130,LocCost,2,0),0)</f>
        <v>0</v>
      </c>
      <c r="AQ130" s="183" t="n">
        <f aca="false">IF(R130&gt;0,VLOOKUP(R130&amp;"-"&amp;S130&amp;"-"&amp;T130,LocCost,2,0),0)</f>
        <v>0</v>
      </c>
      <c r="AR130" s="183" t="n">
        <f aca="false">IF(U130&gt;0,VLOOKUP(U130&amp;"-"&amp;V130&amp;"-"&amp;W130,LocCost,2,0),0)</f>
        <v>0</v>
      </c>
      <c r="AS130" s="183" t="n">
        <f aca="false">IF(X130&gt;0,VLOOKUP(X130&amp;"-"&amp;Y130&amp;"-"&amp;Z130,LocCost,2,0),0)</f>
        <v>0</v>
      </c>
      <c r="AT130" s="183" t="n">
        <f aca="false">IF(AA130&gt;0,VLOOKUP(AA130&amp;"-"&amp;AB130&amp;"-"&amp;AC130,LocCost,2,0),0)</f>
        <v>0</v>
      </c>
      <c r="AU130" s="183" t="n">
        <f aca="false">IF(AD130&gt;0,VLOOKUP(AD130&amp;"-"&amp;AE130&amp;"-"&amp;AF130,LocCost,2,0),0)</f>
        <v>0</v>
      </c>
      <c r="AV130" s="183" t="n">
        <f aca="false">IF(AG130&gt;0,VLOOKUP(AG130&amp;"-"&amp;AH130&amp;"-"&amp;AI130,LocCost,2,0),0)</f>
        <v>0</v>
      </c>
      <c r="AW130" s="183" t="n">
        <f aca="false">IF(AJ130&gt;0,VLOOKUP(AJ130&amp;"-"&amp;AK130&amp;"-"&amp;AL130,LocCost,2,0),0)</f>
        <v>0</v>
      </c>
      <c r="AX130" s="184" t="str">
        <f aca="false">IF(C130&gt;0,SUM(AN130:AW130),"")</f>
        <v/>
      </c>
      <c r="CQ130" s="183" t="n">
        <f aca="false">IF(BL130&gt;0,VLOOKUP(BL130&amp;"-"&amp;BM130&amp;"-"&amp;BN130,LocCost,2,0),0)</f>
        <v>0</v>
      </c>
      <c r="CR130" s="183" t="n">
        <f aca="false">IF(BO130&gt;0,VLOOKUP(BO130&amp;"-"&amp;BP130&amp;"-"&amp;BQ130,LocCost,2,0),0)</f>
        <v>0</v>
      </c>
      <c r="CS130" s="183" t="n">
        <f aca="false">IF(BR130&gt;0,VLOOKUP(BR130&amp;"-"&amp;BS130&amp;"-"&amp;BT130,LocCost,2,0),0)</f>
        <v>0</v>
      </c>
      <c r="CT130" s="183" t="n">
        <f aca="false">IF(BU130&gt;0,VLOOKUP(BU130&amp;"-"&amp;BV130&amp;"-"&amp;BW130,LocCost,2,0),0)</f>
        <v>0</v>
      </c>
      <c r="CU130" s="183" t="n">
        <f aca="false">IF(BX130&gt;0,VLOOKUP(BX130&amp;"-"&amp;BY130&amp;"-"&amp;BZ130,LocCost,2,0),0)</f>
        <v>0</v>
      </c>
      <c r="CV130" s="183" t="n">
        <f aca="false">IF(CA130&gt;0,VLOOKUP(CA130&amp;"-"&amp;CB130&amp;"-"&amp;CC130,LocCost,2,0),0)</f>
        <v>0</v>
      </c>
      <c r="CW130" s="183" t="n">
        <f aca="false">IF(CD130&gt;0,VLOOKUP(CD130&amp;"-"&amp;CE130&amp;"-"&amp;CF130,LocCost,2,0),0)</f>
        <v>0</v>
      </c>
      <c r="CX130" s="183" t="n">
        <f aca="false">IF(CG130&gt;0,VLOOKUP(CG130&amp;"-"&amp;CH130&amp;"-"&amp;CI130,LocCost,2,0),0)</f>
        <v>0</v>
      </c>
      <c r="CY130" s="183" t="n">
        <f aca="false">IF(CJ130&gt;0,VLOOKUP(CJ130&amp;"-"&amp;CK130&amp;"-"&amp;CL130,LocCost,2,0),0)</f>
        <v>0</v>
      </c>
      <c r="CZ130" s="183" t="n">
        <f aca="false">IF(CM130&gt;0,VLOOKUP(CM130&amp;"-"&amp;CN130&amp;"-"&amp;CO130,LocCost,2,0),0)</f>
        <v>0</v>
      </c>
      <c r="DA130" s="184" t="str">
        <f aca="false">IF(BF130&gt;0,SUM(CQ130:CZ130),"")</f>
        <v/>
      </c>
    </row>
    <row r="131" customFormat="false" ht="14.65" hidden="false" customHeight="false" outlineLevel="0" collapsed="false">
      <c r="AN131" s="183" t="n">
        <f aca="false">IF(I131&gt;0,VLOOKUP(I131&amp;"-"&amp;J131&amp;"-"&amp;K131,LocCost,2,0),0)</f>
        <v>0</v>
      </c>
      <c r="AO131" s="183" t="n">
        <f aca="false">IF(L131&gt;0,VLOOKUP(L131&amp;"-"&amp;M131&amp;"-"&amp;N131,LocCost,2,0),0)</f>
        <v>0</v>
      </c>
      <c r="AP131" s="183" t="n">
        <f aca="false">IF(O131&gt;0,VLOOKUP(O131&amp;"-"&amp;P131&amp;"-"&amp;Q131,LocCost,2,0),0)</f>
        <v>0</v>
      </c>
      <c r="AQ131" s="183" t="n">
        <f aca="false">IF(R131&gt;0,VLOOKUP(R131&amp;"-"&amp;S131&amp;"-"&amp;T131,LocCost,2,0),0)</f>
        <v>0</v>
      </c>
      <c r="AR131" s="183" t="n">
        <f aca="false">IF(U131&gt;0,VLOOKUP(U131&amp;"-"&amp;V131&amp;"-"&amp;W131,LocCost,2,0),0)</f>
        <v>0</v>
      </c>
      <c r="AS131" s="183" t="n">
        <f aca="false">IF(X131&gt;0,VLOOKUP(X131&amp;"-"&amp;Y131&amp;"-"&amp;Z131,LocCost,2,0),0)</f>
        <v>0</v>
      </c>
      <c r="AT131" s="183" t="n">
        <f aca="false">IF(AA131&gt;0,VLOOKUP(AA131&amp;"-"&amp;AB131&amp;"-"&amp;AC131,LocCost,2,0),0)</f>
        <v>0</v>
      </c>
      <c r="AU131" s="183" t="n">
        <f aca="false">IF(AD131&gt;0,VLOOKUP(AD131&amp;"-"&amp;AE131&amp;"-"&amp;AF131,LocCost,2,0),0)</f>
        <v>0</v>
      </c>
      <c r="AV131" s="183" t="n">
        <f aca="false">IF(AG131&gt;0,VLOOKUP(AG131&amp;"-"&amp;AH131&amp;"-"&amp;AI131,LocCost,2,0),0)</f>
        <v>0</v>
      </c>
      <c r="AW131" s="183" t="n">
        <f aca="false">IF(AJ131&gt;0,VLOOKUP(AJ131&amp;"-"&amp;AK131&amp;"-"&amp;AL131,LocCost,2,0),0)</f>
        <v>0</v>
      </c>
      <c r="AX131" s="184" t="str">
        <f aca="false">IF(C131&gt;0,SUM(AN131:AW131),"")</f>
        <v/>
      </c>
      <c r="CQ131" s="183" t="n">
        <f aca="false">IF(BL131&gt;0,VLOOKUP(BL131&amp;"-"&amp;BM131&amp;"-"&amp;BN131,LocCost,2,0),0)</f>
        <v>0</v>
      </c>
      <c r="CR131" s="183" t="n">
        <f aca="false">IF(BO131&gt;0,VLOOKUP(BO131&amp;"-"&amp;BP131&amp;"-"&amp;BQ131,LocCost,2,0),0)</f>
        <v>0</v>
      </c>
      <c r="CS131" s="183" t="n">
        <f aca="false">IF(BR131&gt;0,VLOOKUP(BR131&amp;"-"&amp;BS131&amp;"-"&amp;BT131,LocCost,2,0),0)</f>
        <v>0</v>
      </c>
      <c r="CT131" s="183" t="n">
        <f aca="false">IF(BU131&gt;0,VLOOKUP(BU131&amp;"-"&amp;BV131&amp;"-"&amp;BW131,LocCost,2,0),0)</f>
        <v>0</v>
      </c>
      <c r="CU131" s="183" t="n">
        <f aca="false">IF(BX131&gt;0,VLOOKUP(BX131&amp;"-"&amp;BY131&amp;"-"&amp;BZ131,LocCost,2,0),0)</f>
        <v>0</v>
      </c>
      <c r="CV131" s="183" t="n">
        <f aca="false">IF(CA131&gt;0,VLOOKUP(CA131&amp;"-"&amp;CB131&amp;"-"&amp;CC131,LocCost,2,0),0)</f>
        <v>0</v>
      </c>
      <c r="CW131" s="183" t="n">
        <f aca="false">IF(CD131&gt;0,VLOOKUP(CD131&amp;"-"&amp;CE131&amp;"-"&amp;CF131,LocCost,2,0),0)</f>
        <v>0</v>
      </c>
      <c r="CX131" s="183" t="n">
        <f aca="false">IF(CG131&gt;0,VLOOKUP(CG131&amp;"-"&amp;CH131&amp;"-"&amp;CI131,LocCost,2,0),0)</f>
        <v>0</v>
      </c>
      <c r="CY131" s="183" t="n">
        <f aca="false">IF(CJ131&gt;0,VLOOKUP(CJ131&amp;"-"&amp;CK131&amp;"-"&amp;CL131,LocCost,2,0),0)</f>
        <v>0</v>
      </c>
      <c r="CZ131" s="183" t="n">
        <f aca="false">IF(CM131&gt;0,VLOOKUP(CM131&amp;"-"&amp;CN131&amp;"-"&amp;CO131,LocCost,2,0),0)</f>
        <v>0</v>
      </c>
      <c r="DA131" s="184" t="str">
        <f aca="false">IF(BF131&gt;0,SUM(CQ131:CZ131),"")</f>
        <v/>
      </c>
    </row>
    <row r="132" customFormat="false" ht="14.65" hidden="false" customHeight="false" outlineLevel="0" collapsed="false">
      <c r="AN132" s="183" t="n">
        <f aca="false">IF(I132&gt;0,VLOOKUP(I132&amp;"-"&amp;J132&amp;"-"&amp;K132,LocCost,2,0),0)</f>
        <v>0</v>
      </c>
      <c r="AO132" s="183" t="n">
        <f aca="false">IF(L132&gt;0,VLOOKUP(L132&amp;"-"&amp;M132&amp;"-"&amp;N132,LocCost,2,0),0)</f>
        <v>0</v>
      </c>
      <c r="AP132" s="183" t="n">
        <f aca="false">IF(O132&gt;0,VLOOKUP(O132&amp;"-"&amp;P132&amp;"-"&amp;Q132,LocCost,2,0),0)</f>
        <v>0</v>
      </c>
      <c r="AQ132" s="183" t="n">
        <f aca="false">IF(R132&gt;0,VLOOKUP(R132&amp;"-"&amp;S132&amp;"-"&amp;T132,LocCost,2,0),0)</f>
        <v>0</v>
      </c>
      <c r="AR132" s="183" t="n">
        <f aca="false">IF(U132&gt;0,VLOOKUP(U132&amp;"-"&amp;V132&amp;"-"&amp;W132,LocCost,2,0),0)</f>
        <v>0</v>
      </c>
      <c r="AS132" s="183" t="n">
        <f aca="false">IF(X132&gt;0,VLOOKUP(X132&amp;"-"&amp;Y132&amp;"-"&amp;Z132,LocCost,2,0),0)</f>
        <v>0</v>
      </c>
      <c r="AT132" s="183" t="n">
        <f aca="false">IF(AA132&gt;0,VLOOKUP(AA132&amp;"-"&amp;AB132&amp;"-"&amp;AC132,LocCost,2,0),0)</f>
        <v>0</v>
      </c>
      <c r="AU132" s="183" t="n">
        <f aca="false">IF(AD132&gt;0,VLOOKUP(AD132&amp;"-"&amp;AE132&amp;"-"&amp;AF132,LocCost,2,0),0)</f>
        <v>0</v>
      </c>
      <c r="AV132" s="183" t="n">
        <f aca="false">IF(AG132&gt;0,VLOOKUP(AG132&amp;"-"&amp;AH132&amp;"-"&amp;AI132,LocCost,2,0),0)</f>
        <v>0</v>
      </c>
      <c r="AW132" s="183" t="n">
        <f aca="false">IF(AJ132&gt;0,VLOOKUP(AJ132&amp;"-"&amp;AK132&amp;"-"&amp;AL132,LocCost,2,0),0)</f>
        <v>0</v>
      </c>
      <c r="AX132" s="184" t="str">
        <f aca="false">IF(C132&gt;0,SUM(AN132:AW132),"")</f>
        <v/>
      </c>
      <c r="CQ132" s="183" t="n">
        <f aca="false">IF(BL132&gt;0,VLOOKUP(BL132&amp;"-"&amp;BM132&amp;"-"&amp;BN132,LocCost,2,0),0)</f>
        <v>0</v>
      </c>
      <c r="CR132" s="183" t="n">
        <f aca="false">IF(BO132&gt;0,VLOOKUP(BO132&amp;"-"&amp;BP132&amp;"-"&amp;BQ132,LocCost,2,0),0)</f>
        <v>0</v>
      </c>
      <c r="CS132" s="183" t="n">
        <f aca="false">IF(BR132&gt;0,VLOOKUP(BR132&amp;"-"&amp;BS132&amp;"-"&amp;BT132,LocCost,2,0),0)</f>
        <v>0</v>
      </c>
      <c r="CT132" s="183" t="n">
        <f aca="false">IF(BU132&gt;0,VLOOKUP(BU132&amp;"-"&amp;BV132&amp;"-"&amp;BW132,LocCost,2,0),0)</f>
        <v>0</v>
      </c>
      <c r="CU132" s="183" t="n">
        <f aca="false">IF(BX132&gt;0,VLOOKUP(BX132&amp;"-"&amp;BY132&amp;"-"&amp;BZ132,LocCost,2,0),0)</f>
        <v>0</v>
      </c>
      <c r="CV132" s="183" t="n">
        <f aca="false">IF(CA132&gt;0,VLOOKUP(CA132&amp;"-"&amp;CB132&amp;"-"&amp;CC132,LocCost,2,0),0)</f>
        <v>0</v>
      </c>
      <c r="CW132" s="183" t="n">
        <f aca="false">IF(CD132&gt;0,VLOOKUP(CD132&amp;"-"&amp;CE132&amp;"-"&amp;CF132,LocCost,2,0),0)</f>
        <v>0</v>
      </c>
      <c r="CX132" s="183" t="n">
        <f aca="false">IF(CG132&gt;0,VLOOKUP(CG132&amp;"-"&amp;CH132&amp;"-"&amp;CI132,LocCost,2,0),0)</f>
        <v>0</v>
      </c>
      <c r="CY132" s="183" t="n">
        <f aca="false">IF(CJ132&gt;0,VLOOKUP(CJ132&amp;"-"&amp;CK132&amp;"-"&amp;CL132,LocCost,2,0),0)</f>
        <v>0</v>
      </c>
      <c r="CZ132" s="183" t="n">
        <f aca="false">IF(CM132&gt;0,VLOOKUP(CM132&amp;"-"&amp;CN132&amp;"-"&amp;CO132,LocCost,2,0),0)</f>
        <v>0</v>
      </c>
      <c r="DA132" s="184" t="str">
        <f aca="false">IF(BF132&gt;0,SUM(CQ132:CZ132),"")</f>
        <v/>
      </c>
    </row>
    <row r="133" customFormat="false" ht="14.65" hidden="false" customHeight="false" outlineLevel="0" collapsed="false">
      <c r="AN133" s="183" t="n">
        <f aca="false">IF(I133&gt;0,VLOOKUP(I133&amp;"-"&amp;J133&amp;"-"&amp;K133,LocCost,2,0),0)</f>
        <v>0</v>
      </c>
      <c r="AO133" s="183" t="n">
        <f aca="false">IF(L133&gt;0,VLOOKUP(L133&amp;"-"&amp;M133&amp;"-"&amp;N133,LocCost,2,0),0)</f>
        <v>0</v>
      </c>
      <c r="AP133" s="183" t="n">
        <f aca="false">IF(O133&gt;0,VLOOKUP(O133&amp;"-"&amp;P133&amp;"-"&amp;Q133,LocCost,2,0),0)</f>
        <v>0</v>
      </c>
      <c r="AQ133" s="183" t="n">
        <f aca="false">IF(R133&gt;0,VLOOKUP(R133&amp;"-"&amp;S133&amp;"-"&amp;T133,LocCost,2,0),0)</f>
        <v>0</v>
      </c>
      <c r="AR133" s="183" t="n">
        <f aca="false">IF(U133&gt;0,VLOOKUP(U133&amp;"-"&amp;V133&amp;"-"&amp;W133,LocCost,2,0),0)</f>
        <v>0</v>
      </c>
      <c r="AS133" s="183" t="n">
        <f aca="false">IF(X133&gt;0,VLOOKUP(X133&amp;"-"&amp;Y133&amp;"-"&amp;Z133,LocCost,2,0),0)</f>
        <v>0</v>
      </c>
      <c r="AT133" s="183" t="n">
        <f aca="false">IF(AA133&gt;0,VLOOKUP(AA133&amp;"-"&amp;AB133&amp;"-"&amp;AC133,LocCost,2,0),0)</f>
        <v>0</v>
      </c>
      <c r="AU133" s="183" t="n">
        <f aca="false">IF(AD133&gt;0,VLOOKUP(AD133&amp;"-"&amp;AE133&amp;"-"&amp;AF133,LocCost,2,0),0)</f>
        <v>0</v>
      </c>
      <c r="AV133" s="183" t="n">
        <f aca="false">IF(AG133&gt;0,VLOOKUP(AG133&amp;"-"&amp;AH133&amp;"-"&amp;AI133,LocCost,2,0),0)</f>
        <v>0</v>
      </c>
      <c r="AW133" s="183" t="n">
        <f aca="false">IF(AJ133&gt;0,VLOOKUP(AJ133&amp;"-"&amp;AK133&amp;"-"&amp;AL133,LocCost,2,0),0)</f>
        <v>0</v>
      </c>
      <c r="AX133" s="184" t="str">
        <f aca="false">IF(C133&gt;0,SUM(AN133:AW133),"")</f>
        <v/>
      </c>
      <c r="CQ133" s="183" t="n">
        <f aca="false">IF(BL133&gt;0,VLOOKUP(BL133&amp;"-"&amp;BM133&amp;"-"&amp;BN133,LocCost,2,0),0)</f>
        <v>0</v>
      </c>
      <c r="CR133" s="183" t="n">
        <f aca="false">IF(BO133&gt;0,VLOOKUP(BO133&amp;"-"&amp;BP133&amp;"-"&amp;BQ133,LocCost,2,0),0)</f>
        <v>0</v>
      </c>
      <c r="CS133" s="183" t="n">
        <f aca="false">IF(BR133&gt;0,VLOOKUP(BR133&amp;"-"&amp;BS133&amp;"-"&amp;BT133,LocCost,2,0),0)</f>
        <v>0</v>
      </c>
      <c r="CT133" s="183" t="n">
        <f aca="false">IF(BU133&gt;0,VLOOKUP(BU133&amp;"-"&amp;BV133&amp;"-"&amp;BW133,LocCost,2,0),0)</f>
        <v>0</v>
      </c>
      <c r="CU133" s="183" t="n">
        <f aca="false">IF(BX133&gt;0,VLOOKUP(BX133&amp;"-"&amp;BY133&amp;"-"&amp;BZ133,LocCost,2,0),0)</f>
        <v>0</v>
      </c>
      <c r="CV133" s="183" t="n">
        <f aca="false">IF(CA133&gt;0,VLOOKUP(CA133&amp;"-"&amp;CB133&amp;"-"&amp;CC133,LocCost,2,0),0)</f>
        <v>0</v>
      </c>
      <c r="CW133" s="183" t="n">
        <f aca="false">IF(CD133&gt;0,VLOOKUP(CD133&amp;"-"&amp;CE133&amp;"-"&amp;CF133,LocCost,2,0),0)</f>
        <v>0</v>
      </c>
      <c r="CX133" s="183" t="n">
        <f aca="false">IF(CG133&gt;0,VLOOKUP(CG133&amp;"-"&amp;CH133&amp;"-"&amp;CI133,LocCost,2,0),0)</f>
        <v>0</v>
      </c>
      <c r="CY133" s="183" t="n">
        <f aca="false">IF(CJ133&gt;0,VLOOKUP(CJ133&amp;"-"&amp;CK133&amp;"-"&amp;CL133,LocCost,2,0),0)</f>
        <v>0</v>
      </c>
      <c r="CZ133" s="183" t="n">
        <f aca="false">IF(CM133&gt;0,VLOOKUP(CM133&amp;"-"&amp;CN133&amp;"-"&amp;CO133,LocCost,2,0),0)</f>
        <v>0</v>
      </c>
      <c r="DA133" s="184" t="str">
        <f aca="false">IF(BF133&gt;0,SUM(CQ133:CZ133),"")</f>
        <v/>
      </c>
    </row>
    <row r="134" customFormat="false" ht="14.65" hidden="false" customHeight="false" outlineLevel="0" collapsed="false">
      <c r="AN134" s="183" t="n">
        <f aca="false">IF(I134&gt;0,VLOOKUP(I134&amp;"-"&amp;J134&amp;"-"&amp;K134,LocCost,2,0),0)</f>
        <v>0</v>
      </c>
      <c r="AO134" s="183" t="n">
        <f aca="false">IF(L134&gt;0,VLOOKUP(L134&amp;"-"&amp;M134&amp;"-"&amp;N134,LocCost,2,0),0)</f>
        <v>0</v>
      </c>
      <c r="AP134" s="183" t="n">
        <f aca="false">IF(O134&gt;0,VLOOKUP(O134&amp;"-"&amp;P134&amp;"-"&amp;Q134,LocCost,2,0),0)</f>
        <v>0</v>
      </c>
      <c r="AQ134" s="183" t="n">
        <f aca="false">IF(R134&gt;0,VLOOKUP(R134&amp;"-"&amp;S134&amp;"-"&amp;T134,LocCost,2,0),0)</f>
        <v>0</v>
      </c>
      <c r="AR134" s="183" t="n">
        <f aca="false">IF(U134&gt;0,VLOOKUP(U134&amp;"-"&amp;V134&amp;"-"&amp;W134,LocCost,2,0),0)</f>
        <v>0</v>
      </c>
      <c r="AS134" s="183" t="n">
        <f aca="false">IF(X134&gt;0,VLOOKUP(X134&amp;"-"&amp;Y134&amp;"-"&amp;Z134,LocCost,2,0),0)</f>
        <v>0</v>
      </c>
      <c r="AT134" s="183" t="n">
        <f aca="false">IF(AA134&gt;0,VLOOKUP(AA134&amp;"-"&amp;AB134&amp;"-"&amp;AC134,LocCost,2,0),0)</f>
        <v>0</v>
      </c>
      <c r="AU134" s="183" t="n">
        <f aca="false">IF(AD134&gt;0,VLOOKUP(AD134&amp;"-"&amp;AE134&amp;"-"&amp;AF134,LocCost,2,0),0)</f>
        <v>0</v>
      </c>
      <c r="AV134" s="183" t="n">
        <f aca="false">IF(AG134&gt;0,VLOOKUP(AG134&amp;"-"&amp;AH134&amp;"-"&amp;AI134,LocCost,2,0),0)</f>
        <v>0</v>
      </c>
      <c r="AW134" s="183" t="n">
        <f aca="false">IF(AJ134&gt;0,VLOOKUP(AJ134&amp;"-"&amp;AK134&amp;"-"&amp;AL134,LocCost,2,0),0)</f>
        <v>0</v>
      </c>
      <c r="AX134" s="184" t="str">
        <f aca="false">IF(C134&gt;0,SUM(AN134:AW134),"")</f>
        <v/>
      </c>
      <c r="CQ134" s="183" t="n">
        <f aca="false">IF(BL134&gt;0,VLOOKUP(BL134&amp;"-"&amp;BM134&amp;"-"&amp;BN134,LocCost,2,0),0)</f>
        <v>0</v>
      </c>
      <c r="CR134" s="183" t="n">
        <f aca="false">IF(BO134&gt;0,VLOOKUP(BO134&amp;"-"&amp;BP134&amp;"-"&amp;BQ134,LocCost,2,0),0)</f>
        <v>0</v>
      </c>
      <c r="CS134" s="183" t="n">
        <f aca="false">IF(BR134&gt;0,VLOOKUP(BR134&amp;"-"&amp;BS134&amp;"-"&amp;BT134,LocCost,2,0),0)</f>
        <v>0</v>
      </c>
      <c r="CT134" s="183" t="n">
        <f aca="false">IF(BU134&gt;0,VLOOKUP(BU134&amp;"-"&amp;BV134&amp;"-"&amp;BW134,LocCost,2,0),0)</f>
        <v>0</v>
      </c>
      <c r="CU134" s="183" t="n">
        <f aca="false">IF(BX134&gt;0,VLOOKUP(BX134&amp;"-"&amp;BY134&amp;"-"&amp;BZ134,LocCost,2,0),0)</f>
        <v>0</v>
      </c>
      <c r="CV134" s="183" t="n">
        <f aca="false">IF(CA134&gt;0,VLOOKUP(CA134&amp;"-"&amp;CB134&amp;"-"&amp;CC134,LocCost,2,0),0)</f>
        <v>0</v>
      </c>
      <c r="CW134" s="183" t="n">
        <f aca="false">IF(CD134&gt;0,VLOOKUP(CD134&amp;"-"&amp;CE134&amp;"-"&amp;CF134,LocCost,2,0),0)</f>
        <v>0</v>
      </c>
      <c r="CX134" s="183" t="n">
        <f aca="false">IF(CG134&gt;0,VLOOKUP(CG134&amp;"-"&amp;CH134&amp;"-"&amp;CI134,LocCost,2,0),0)</f>
        <v>0</v>
      </c>
      <c r="CY134" s="183" t="n">
        <f aca="false">IF(CJ134&gt;0,VLOOKUP(CJ134&amp;"-"&amp;CK134&amp;"-"&amp;CL134,LocCost,2,0),0)</f>
        <v>0</v>
      </c>
      <c r="CZ134" s="183" t="n">
        <f aca="false">IF(CM134&gt;0,VLOOKUP(CM134&amp;"-"&amp;CN134&amp;"-"&amp;CO134,LocCost,2,0),0)</f>
        <v>0</v>
      </c>
      <c r="DA134" s="184" t="str">
        <f aca="false">IF(BF134&gt;0,SUM(CQ134:CZ134),"")</f>
        <v/>
      </c>
    </row>
    <row r="135" customFormat="false" ht="14.65" hidden="false" customHeight="false" outlineLevel="0" collapsed="false">
      <c r="AN135" s="183" t="n">
        <f aca="false">IF(I135&gt;0,VLOOKUP(I135&amp;"-"&amp;J135&amp;"-"&amp;K135,LocCost,2,0),0)</f>
        <v>0</v>
      </c>
      <c r="AO135" s="183" t="n">
        <f aca="false">IF(L135&gt;0,VLOOKUP(L135&amp;"-"&amp;M135&amp;"-"&amp;N135,LocCost,2,0),0)</f>
        <v>0</v>
      </c>
      <c r="AP135" s="183" t="n">
        <f aca="false">IF(O135&gt;0,VLOOKUP(O135&amp;"-"&amp;P135&amp;"-"&amp;Q135,LocCost,2,0),0)</f>
        <v>0</v>
      </c>
      <c r="AQ135" s="183" t="n">
        <f aca="false">IF(R135&gt;0,VLOOKUP(R135&amp;"-"&amp;S135&amp;"-"&amp;T135,LocCost,2,0),0)</f>
        <v>0</v>
      </c>
      <c r="AR135" s="183" t="n">
        <f aca="false">IF(U135&gt;0,VLOOKUP(U135&amp;"-"&amp;V135&amp;"-"&amp;W135,LocCost,2,0),0)</f>
        <v>0</v>
      </c>
      <c r="AS135" s="183" t="n">
        <f aca="false">IF(X135&gt;0,VLOOKUP(X135&amp;"-"&amp;Y135&amp;"-"&amp;Z135,LocCost,2,0),0)</f>
        <v>0</v>
      </c>
      <c r="AT135" s="183" t="n">
        <f aca="false">IF(AA135&gt;0,VLOOKUP(AA135&amp;"-"&amp;AB135&amp;"-"&amp;AC135,LocCost,2,0),0)</f>
        <v>0</v>
      </c>
      <c r="AU135" s="183" t="n">
        <f aca="false">IF(AD135&gt;0,VLOOKUP(AD135&amp;"-"&amp;AE135&amp;"-"&amp;AF135,LocCost,2,0),0)</f>
        <v>0</v>
      </c>
      <c r="AV135" s="183" t="n">
        <f aca="false">IF(AG135&gt;0,VLOOKUP(AG135&amp;"-"&amp;AH135&amp;"-"&amp;AI135,LocCost,2,0),0)</f>
        <v>0</v>
      </c>
      <c r="AW135" s="183" t="n">
        <f aca="false">IF(AJ135&gt;0,VLOOKUP(AJ135&amp;"-"&amp;AK135&amp;"-"&amp;AL135,LocCost,2,0),0)</f>
        <v>0</v>
      </c>
      <c r="AX135" s="184" t="str">
        <f aca="false">IF(C135&gt;0,SUM(AN135:AW135),"")</f>
        <v/>
      </c>
      <c r="CQ135" s="183" t="n">
        <f aca="false">IF(BL135&gt;0,VLOOKUP(BL135&amp;"-"&amp;BM135&amp;"-"&amp;BN135,LocCost,2,0),0)</f>
        <v>0</v>
      </c>
      <c r="CR135" s="183" t="n">
        <f aca="false">IF(BO135&gt;0,VLOOKUP(BO135&amp;"-"&amp;BP135&amp;"-"&amp;BQ135,LocCost,2,0),0)</f>
        <v>0</v>
      </c>
      <c r="CS135" s="183" t="n">
        <f aca="false">IF(BR135&gt;0,VLOOKUP(BR135&amp;"-"&amp;BS135&amp;"-"&amp;BT135,LocCost,2,0),0)</f>
        <v>0</v>
      </c>
      <c r="CT135" s="183" t="n">
        <f aca="false">IF(BU135&gt;0,VLOOKUP(BU135&amp;"-"&amp;BV135&amp;"-"&amp;BW135,LocCost,2,0),0)</f>
        <v>0</v>
      </c>
      <c r="CU135" s="183" t="n">
        <f aca="false">IF(BX135&gt;0,VLOOKUP(BX135&amp;"-"&amp;BY135&amp;"-"&amp;BZ135,LocCost,2,0),0)</f>
        <v>0</v>
      </c>
      <c r="CV135" s="183" t="n">
        <f aca="false">IF(CA135&gt;0,VLOOKUP(CA135&amp;"-"&amp;CB135&amp;"-"&amp;CC135,LocCost,2,0),0)</f>
        <v>0</v>
      </c>
      <c r="CW135" s="183" t="n">
        <f aca="false">IF(CD135&gt;0,VLOOKUP(CD135&amp;"-"&amp;CE135&amp;"-"&amp;CF135,LocCost,2,0),0)</f>
        <v>0</v>
      </c>
      <c r="CX135" s="183" t="n">
        <f aca="false">IF(CG135&gt;0,VLOOKUP(CG135&amp;"-"&amp;CH135&amp;"-"&amp;CI135,LocCost,2,0),0)</f>
        <v>0</v>
      </c>
      <c r="CY135" s="183" t="n">
        <f aca="false">IF(CJ135&gt;0,VLOOKUP(CJ135&amp;"-"&amp;CK135&amp;"-"&amp;CL135,LocCost,2,0),0)</f>
        <v>0</v>
      </c>
      <c r="CZ135" s="183" t="n">
        <f aca="false">IF(CM135&gt;0,VLOOKUP(CM135&amp;"-"&amp;CN135&amp;"-"&amp;CO135,LocCost,2,0),0)</f>
        <v>0</v>
      </c>
      <c r="DA135" s="184" t="str">
        <f aca="false">IF(BF135&gt;0,SUM(CQ135:CZ135),"")</f>
        <v/>
      </c>
    </row>
    <row r="136" customFormat="false" ht="14.65" hidden="false" customHeight="false" outlineLevel="0" collapsed="false">
      <c r="AN136" s="183" t="n">
        <f aca="false">IF(I136&gt;0,VLOOKUP(I136&amp;"-"&amp;J136&amp;"-"&amp;K136,LocCost,2,0),0)</f>
        <v>0</v>
      </c>
      <c r="AO136" s="183" t="n">
        <f aca="false">IF(L136&gt;0,VLOOKUP(L136&amp;"-"&amp;M136&amp;"-"&amp;N136,LocCost,2,0),0)</f>
        <v>0</v>
      </c>
      <c r="AP136" s="183" t="n">
        <f aca="false">IF(O136&gt;0,VLOOKUP(O136&amp;"-"&amp;P136&amp;"-"&amp;Q136,LocCost,2,0),0)</f>
        <v>0</v>
      </c>
      <c r="AQ136" s="183" t="n">
        <f aca="false">IF(R136&gt;0,VLOOKUP(R136&amp;"-"&amp;S136&amp;"-"&amp;T136,LocCost,2,0),0)</f>
        <v>0</v>
      </c>
      <c r="AR136" s="183" t="n">
        <f aca="false">IF(U136&gt;0,VLOOKUP(U136&amp;"-"&amp;V136&amp;"-"&amp;W136,LocCost,2,0),0)</f>
        <v>0</v>
      </c>
      <c r="AS136" s="183" t="n">
        <f aca="false">IF(X136&gt;0,VLOOKUP(X136&amp;"-"&amp;Y136&amp;"-"&amp;Z136,LocCost,2,0),0)</f>
        <v>0</v>
      </c>
      <c r="AT136" s="183" t="n">
        <f aca="false">IF(AA136&gt;0,VLOOKUP(AA136&amp;"-"&amp;AB136&amp;"-"&amp;AC136,LocCost,2,0),0)</f>
        <v>0</v>
      </c>
      <c r="AU136" s="183" t="n">
        <f aca="false">IF(AD136&gt;0,VLOOKUP(AD136&amp;"-"&amp;AE136&amp;"-"&amp;AF136,LocCost,2,0),0)</f>
        <v>0</v>
      </c>
      <c r="AV136" s="183" t="n">
        <f aca="false">IF(AG136&gt;0,VLOOKUP(AG136&amp;"-"&amp;AH136&amp;"-"&amp;AI136,LocCost,2,0),0)</f>
        <v>0</v>
      </c>
      <c r="AW136" s="183" t="n">
        <f aca="false">IF(AJ136&gt;0,VLOOKUP(AJ136&amp;"-"&amp;AK136&amp;"-"&amp;AL136,LocCost,2,0),0)</f>
        <v>0</v>
      </c>
      <c r="AX136" s="184" t="str">
        <f aca="false">IF(C136&gt;0,SUM(AN136:AW136),"")</f>
        <v/>
      </c>
      <c r="CQ136" s="183" t="n">
        <f aca="false">IF(BL136&gt;0,VLOOKUP(BL136&amp;"-"&amp;BM136&amp;"-"&amp;BN136,LocCost,2,0),0)</f>
        <v>0</v>
      </c>
      <c r="CR136" s="183" t="n">
        <f aca="false">IF(BO136&gt;0,VLOOKUP(BO136&amp;"-"&amp;BP136&amp;"-"&amp;BQ136,LocCost,2,0),0)</f>
        <v>0</v>
      </c>
      <c r="CS136" s="183" t="n">
        <f aca="false">IF(BR136&gt;0,VLOOKUP(BR136&amp;"-"&amp;BS136&amp;"-"&amp;BT136,LocCost,2,0),0)</f>
        <v>0</v>
      </c>
      <c r="CT136" s="183" t="n">
        <f aca="false">IF(BU136&gt;0,VLOOKUP(BU136&amp;"-"&amp;BV136&amp;"-"&amp;BW136,LocCost,2,0),0)</f>
        <v>0</v>
      </c>
      <c r="CU136" s="183" t="n">
        <f aca="false">IF(BX136&gt;0,VLOOKUP(BX136&amp;"-"&amp;BY136&amp;"-"&amp;BZ136,LocCost,2,0),0)</f>
        <v>0</v>
      </c>
      <c r="CV136" s="183" t="n">
        <f aca="false">IF(CA136&gt;0,VLOOKUP(CA136&amp;"-"&amp;CB136&amp;"-"&amp;CC136,LocCost,2,0),0)</f>
        <v>0</v>
      </c>
      <c r="CW136" s="183" t="n">
        <f aca="false">IF(CD136&gt;0,VLOOKUP(CD136&amp;"-"&amp;CE136&amp;"-"&amp;CF136,LocCost,2,0),0)</f>
        <v>0</v>
      </c>
      <c r="CX136" s="183" t="n">
        <f aca="false">IF(CG136&gt;0,VLOOKUP(CG136&amp;"-"&amp;CH136&amp;"-"&amp;CI136,LocCost,2,0),0)</f>
        <v>0</v>
      </c>
      <c r="CY136" s="183" t="n">
        <f aca="false">IF(CJ136&gt;0,VLOOKUP(CJ136&amp;"-"&amp;CK136&amp;"-"&amp;CL136,LocCost,2,0),0)</f>
        <v>0</v>
      </c>
      <c r="CZ136" s="183" t="n">
        <f aca="false">IF(CM136&gt;0,VLOOKUP(CM136&amp;"-"&amp;CN136&amp;"-"&amp;CO136,LocCost,2,0),0)</f>
        <v>0</v>
      </c>
      <c r="DA136" s="184" t="str">
        <f aca="false">IF(BF136&gt;0,SUM(CQ136:CZ136),"")</f>
        <v/>
      </c>
    </row>
    <row r="137" customFormat="false" ht="14.65" hidden="false" customHeight="false" outlineLevel="0" collapsed="false">
      <c r="AN137" s="183" t="n">
        <f aca="false">IF(I137&gt;0,VLOOKUP(I137&amp;"-"&amp;J137&amp;"-"&amp;K137,LocCost,2,0),0)</f>
        <v>0</v>
      </c>
      <c r="AO137" s="183" t="n">
        <f aca="false">IF(L137&gt;0,VLOOKUP(L137&amp;"-"&amp;M137&amp;"-"&amp;N137,LocCost,2,0),0)</f>
        <v>0</v>
      </c>
      <c r="AP137" s="183" t="n">
        <f aca="false">IF(O137&gt;0,VLOOKUP(O137&amp;"-"&amp;P137&amp;"-"&amp;Q137,LocCost,2,0),0)</f>
        <v>0</v>
      </c>
      <c r="AQ137" s="183" t="n">
        <f aca="false">IF(R137&gt;0,VLOOKUP(R137&amp;"-"&amp;S137&amp;"-"&amp;T137,LocCost,2,0),0)</f>
        <v>0</v>
      </c>
      <c r="AR137" s="183" t="n">
        <f aca="false">IF(U137&gt;0,VLOOKUP(U137&amp;"-"&amp;V137&amp;"-"&amp;W137,LocCost,2,0),0)</f>
        <v>0</v>
      </c>
      <c r="AS137" s="183" t="n">
        <f aca="false">IF(X137&gt;0,VLOOKUP(X137&amp;"-"&amp;Y137&amp;"-"&amp;Z137,LocCost,2,0),0)</f>
        <v>0</v>
      </c>
      <c r="AT137" s="183" t="n">
        <f aca="false">IF(AA137&gt;0,VLOOKUP(AA137&amp;"-"&amp;AB137&amp;"-"&amp;AC137,LocCost,2,0),0)</f>
        <v>0</v>
      </c>
      <c r="AU137" s="183" t="n">
        <f aca="false">IF(AD137&gt;0,VLOOKUP(AD137&amp;"-"&amp;AE137&amp;"-"&amp;AF137,LocCost,2,0),0)</f>
        <v>0</v>
      </c>
      <c r="AV137" s="183" t="n">
        <f aca="false">IF(AG137&gt;0,VLOOKUP(AG137&amp;"-"&amp;AH137&amp;"-"&amp;AI137,LocCost,2,0),0)</f>
        <v>0</v>
      </c>
      <c r="AW137" s="183" t="n">
        <f aca="false">IF(AJ137&gt;0,VLOOKUP(AJ137&amp;"-"&amp;AK137&amp;"-"&amp;AL137,LocCost,2,0),0)</f>
        <v>0</v>
      </c>
      <c r="AX137" s="184" t="str">
        <f aca="false">IF(C137&gt;0,SUM(AN137:AW137),"")</f>
        <v/>
      </c>
      <c r="CQ137" s="183" t="n">
        <f aca="false">IF(BL137&gt;0,VLOOKUP(BL137&amp;"-"&amp;BM137&amp;"-"&amp;BN137,LocCost,2,0),0)</f>
        <v>0</v>
      </c>
      <c r="CR137" s="183" t="n">
        <f aca="false">IF(BO137&gt;0,VLOOKUP(BO137&amp;"-"&amp;BP137&amp;"-"&amp;BQ137,LocCost,2,0),0)</f>
        <v>0</v>
      </c>
      <c r="CS137" s="183" t="n">
        <f aca="false">IF(BR137&gt;0,VLOOKUP(BR137&amp;"-"&amp;BS137&amp;"-"&amp;BT137,LocCost,2,0),0)</f>
        <v>0</v>
      </c>
      <c r="CT137" s="183" t="n">
        <f aca="false">IF(BU137&gt;0,VLOOKUP(BU137&amp;"-"&amp;BV137&amp;"-"&amp;BW137,LocCost,2,0),0)</f>
        <v>0</v>
      </c>
      <c r="CU137" s="183" t="n">
        <f aca="false">IF(BX137&gt;0,VLOOKUP(BX137&amp;"-"&amp;BY137&amp;"-"&amp;BZ137,LocCost,2,0),0)</f>
        <v>0</v>
      </c>
      <c r="CV137" s="183" t="n">
        <f aca="false">IF(CA137&gt;0,VLOOKUP(CA137&amp;"-"&amp;CB137&amp;"-"&amp;CC137,LocCost,2,0),0)</f>
        <v>0</v>
      </c>
      <c r="CW137" s="183" t="n">
        <f aca="false">IF(CD137&gt;0,VLOOKUP(CD137&amp;"-"&amp;CE137&amp;"-"&amp;CF137,LocCost,2,0),0)</f>
        <v>0</v>
      </c>
      <c r="CX137" s="183" t="n">
        <f aca="false">IF(CG137&gt;0,VLOOKUP(CG137&amp;"-"&amp;CH137&amp;"-"&amp;CI137,LocCost,2,0),0)</f>
        <v>0</v>
      </c>
      <c r="CY137" s="183" t="n">
        <f aca="false">IF(CJ137&gt;0,VLOOKUP(CJ137&amp;"-"&amp;CK137&amp;"-"&amp;CL137,LocCost,2,0),0)</f>
        <v>0</v>
      </c>
      <c r="CZ137" s="183" t="n">
        <f aca="false">IF(CM137&gt;0,VLOOKUP(CM137&amp;"-"&amp;CN137&amp;"-"&amp;CO137,LocCost,2,0),0)</f>
        <v>0</v>
      </c>
      <c r="DA137" s="184" t="str">
        <f aca="false">IF(BF137&gt;0,SUM(CQ137:CZ137),"")</f>
        <v/>
      </c>
    </row>
    <row r="138" customFormat="false" ht="14.65" hidden="false" customHeight="false" outlineLevel="0" collapsed="false">
      <c r="AN138" s="183" t="n">
        <f aca="false">IF(I138&gt;0,VLOOKUP(I138&amp;"-"&amp;J138&amp;"-"&amp;K138,LocCost,2,0),0)</f>
        <v>0</v>
      </c>
      <c r="AO138" s="183" t="n">
        <f aca="false">IF(L138&gt;0,VLOOKUP(L138&amp;"-"&amp;M138&amp;"-"&amp;N138,LocCost,2,0),0)</f>
        <v>0</v>
      </c>
      <c r="AP138" s="183" t="n">
        <f aca="false">IF(O138&gt;0,VLOOKUP(O138&amp;"-"&amp;P138&amp;"-"&amp;Q138,LocCost,2,0),0)</f>
        <v>0</v>
      </c>
      <c r="AQ138" s="183" t="n">
        <f aca="false">IF(R138&gt;0,VLOOKUP(R138&amp;"-"&amp;S138&amp;"-"&amp;T138,LocCost,2,0),0)</f>
        <v>0</v>
      </c>
      <c r="AR138" s="183" t="n">
        <f aca="false">IF(U138&gt;0,VLOOKUP(U138&amp;"-"&amp;V138&amp;"-"&amp;W138,LocCost,2,0),0)</f>
        <v>0</v>
      </c>
      <c r="AS138" s="183" t="n">
        <f aca="false">IF(X138&gt;0,VLOOKUP(X138&amp;"-"&amp;Y138&amp;"-"&amp;Z138,LocCost,2,0),0)</f>
        <v>0</v>
      </c>
      <c r="AT138" s="183" t="n">
        <f aca="false">IF(AA138&gt;0,VLOOKUP(AA138&amp;"-"&amp;AB138&amp;"-"&amp;AC138,LocCost,2,0),0)</f>
        <v>0</v>
      </c>
      <c r="AU138" s="183" t="n">
        <f aca="false">IF(AD138&gt;0,VLOOKUP(AD138&amp;"-"&amp;AE138&amp;"-"&amp;AF138,LocCost,2,0),0)</f>
        <v>0</v>
      </c>
      <c r="AV138" s="183" t="n">
        <f aca="false">IF(AG138&gt;0,VLOOKUP(AG138&amp;"-"&amp;AH138&amp;"-"&amp;AI138,LocCost,2,0),0)</f>
        <v>0</v>
      </c>
      <c r="AW138" s="183" t="n">
        <f aca="false">IF(AJ138&gt;0,VLOOKUP(AJ138&amp;"-"&amp;AK138&amp;"-"&amp;AL138,LocCost,2,0),0)</f>
        <v>0</v>
      </c>
      <c r="AX138" s="184" t="str">
        <f aca="false">IF(C138&gt;0,SUM(AN138:AW138),"")</f>
        <v/>
      </c>
      <c r="CQ138" s="183" t="n">
        <f aca="false">IF(BL138&gt;0,VLOOKUP(BL138&amp;"-"&amp;BM138&amp;"-"&amp;BN138,LocCost,2,0),0)</f>
        <v>0</v>
      </c>
      <c r="CR138" s="183" t="n">
        <f aca="false">IF(BO138&gt;0,VLOOKUP(BO138&amp;"-"&amp;BP138&amp;"-"&amp;BQ138,LocCost,2,0),0)</f>
        <v>0</v>
      </c>
      <c r="CS138" s="183" t="n">
        <f aca="false">IF(BR138&gt;0,VLOOKUP(BR138&amp;"-"&amp;BS138&amp;"-"&amp;BT138,LocCost,2,0),0)</f>
        <v>0</v>
      </c>
      <c r="CT138" s="183" t="n">
        <f aca="false">IF(BU138&gt;0,VLOOKUP(BU138&amp;"-"&amp;BV138&amp;"-"&amp;BW138,LocCost,2,0),0)</f>
        <v>0</v>
      </c>
      <c r="CU138" s="183" t="n">
        <f aca="false">IF(BX138&gt;0,VLOOKUP(BX138&amp;"-"&amp;BY138&amp;"-"&amp;BZ138,LocCost,2,0),0)</f>
        <v>0</v>
      </c>
      <c r="CV138" s="183" t="n">
        <f aca="false">IF(CA138&gt;0,VLOOKUP(CA138&amp;"-"&amp;CB138&amp;"-"&amp;CC138,LocCost,2,0),0)</f>
        <v>0</v>
      </c>
      <c r="CW138" s="183" t="n">
        <f aca="false">IF(CD138&gt;0,VLOOKUP(CD138&amp;"-"&amp;CE138&amp;"-"&amp;CF138,LocCost,2,0),0)</f>
        <v>0</v>
      </c>
      <c r="CX138" s="183" t="n">
        <f aca="false">IF(CG138&gt;0,VLOOKUP(CG138&amp;"-"&amp;CH138&amp;"-"&amp;CI138,LocCost,2,0),0)</f>
        <v>0</v>
      </c>
      <c r="CY138" s="183" t="n">
        <f aca="false">IF(CJ138&gt;0,VLOOKUP(CJ138&amp;"-"&amp;CK138&amp;"-"&amp;CL138,LocCost,2,0),0)</f>
        <v>0</v>
      </c>
      <c r="CZ138" s="183" t="n">
        <f aca="false">IF(CM138&gt;0,VLOOKUP(CM138&amp;"-"&amp;CN138&amp;"-"&amp;CO138,LocCost,2,0),0)</f>
        <v>0</v>
      </c>
      <c r="DA138" s="184" t="str">
        <f aca="false">IF(BF138&gt;0,SUM(CQ138:CZ138),"")</f>
        <v/>
      </c>
    </row>
    <row r="139" customFormat="false" ht="14.65" hidden="false" customHeight="false" outlineLevel="0" collapsed="false">
      <c r="AN139" s="183" t="n">
        <f aca="false">IF(I139&gt;0,VLOOKUP(I139&amp;"-"&amp;J139&amp;"-"&amp;K139,LocCost,2,0),0)</f>
        <v>0</v>
      </c>
      <c r="AO139" s="183" t="n">
        <f aca="false">IF(L139&gt;0,VLOOKUP(L139&amp;"-"&amp;M139&amp;"-"&amp;N139,LocCost,2,0),0)</f>
        <v>0</v>
      </c>
      <c r="AP139" s="183" t="n">
        <f aca="false">IF(O139&gt;0,VLOOKUP(O139&amp;"-"&amp;P139&amp;"-"&amp;Q139,LocCost,2,0),0)</f>
        <v>0</v>
      </c>
      <c r="AQ139" s="183" t="n">
        <f aca="false">IF(R139&gt;0,VLOOKUP(R139&amp;"-"&amp;S139&amp;"-"&amp;T139,LocCost,2,0),0)</f>
        <v>0</v>
      </c>
      <c r="AR139" s="183" t="n">
        <f aca="false">IF(U139&gt;0,VLOOKUP(U139&amp;"-"&amp;V139&amp;"-"&amp;W139,LocCost,2,0),0)</f>
        <v>0</v>
      </c>
      <c r="AS139" s="183" t="n">
        <f aca="false">IF(X139&gt;0,VLOOKUP(X139&amp;"-"&amp;Y139&amp;"-"&amp;Z139,LocCost,2,0),0)</f>
        <v>0</v>
      </c>
      <c r="AT139" s="183" t="n">
        <f aca="false">IF(AA139&gt;0,VLOOKUP(AA139&amp;"-"&amp;AB139&amp;"-"&amp;AC139,LocCost,2,0),0)</f>
        <v>0</v>
      </c>
      <c r="AU139" s="183" t="n">
        <f aca="false">IF(AD139&gt;0,VLOOKUP(AD139&amp;"-"&amp;AE139&amp;"-"&amp;AF139,LocCost,2,0),0)</f>
        <v>0</v>
      </c>
      <c r="AV139" s="183" t="n">
        <f aca="false">IF(AG139&gt;0,VLOOKUP(AG139&amp;"-"&amp;AH139&amp;"-"&amp;AI139,LocCost,2,0),0)</f>
        <v>0</v>
      </c>
      <c r="AW139" s="183" t="n">
        <f aca="false">IF(AJ139&gt;0,VLOOKUP(AJ139&amp;"-"&amp;AK139&amp;"-"&amp;AL139,LocCost,2,0),0)</f>
        <v>0</v>
      </c>
      <c r="AX139" s="184" t="str">
        <f aca="false">IF(C139&gt;0,SUM(AN139:AW139),"")</f>
        <v/>
      </c>
      <c r="CQ139" s="183" t="n">
        <f aca="false">IF(BL139&gt;0,VLOOKUP(BL139&amp;"-"&amp;BM139&amp;"-"&amp;BN139,LocCost,2,0),0)</f>
        <v>0</v>
      </c>
      <c r="CR139" s="183" t="n">
        <f aca="false">IF(BO139&gt;0,VLOOKUP(BO139&amp;"-"&amp;BP139&amp;"-"&amp;BQ139,LocCost,2,0),0)</f>
        <v>0</v>
      </c>
      <c r="CS139" s="183" t="n">
        <f aca="false">IF(BR139&gt;0,VLOOKUP(BR139&amp;"-"&amp;BS139&amp;"-"&amp;BT139,LocCost,2,0),0)</f>
        <v>0</v>
      </c>
      <c r="CT139" s="183" t="n">
        <f aca="false">IF(BU139&gt;0,VLOOKUP(BU139&amp;"-"&amp;BV139&amp;"-"&amp;BW139,LocCost,2,0),0)</f>
        <v>0</v>
      </c>
      <c r="CU139" s="183" t="n">
        <f aca="false">IF(BX139&gt;0,VLOOKUP(BX139&amp;"-"&amp;BY139&amp;"-"&amp;BZ139,LocCost,2,0),0)</f>
        <v>0</v>
      </c>
      <c r="CV139" s="183" t="n">
        <f aca="false">IF(CA139&gt;0,VLOOKUP(CA139&amp;"-"&amp;CB139&amp;"-"&amp;CC139,LocCost,2,0),0)</f>
        <v>0</v>
      </c>
      <c r="CW139" s="183" t="n">
        <f aca="false">IF(CD139&gt;0,VLOOKUP(CD139&amp;"-"&amp;CE139&amp;"-"&amp;CF139,LocCost,2,0),0)</f>
        <v>0</v>
      </c>
      <c r="CX139" s="183" t="n">
        <f aca="false">IF(CG139&gt;0,VLOOKUP(CG139&amp;"-"&amp;CH139&amp;"-"&amp;CI139,LocCost,2,0),0)</f>
        <v>0</v>
      </c>
      <c r="CY139" s="183" t="n">
        <f aca="false">IF(CJ139&gt;0,VLOOKUP(CJ139&amp;"-"&amp;CK139&amp;"-"&amp;CL139,LocCost,2,0),0)</f>
        <v>0</v>
      </c>
      <c r="CZ139" s="183" t="n">
        <f aca="false">IF(CM139&gt;0,VLOOKUP(CM139&amp;"-"&amp;CN139&amp;"-"&amp;CO139,LocCost,2,0),0)</f>
        <v>0</v>
      </c>
      <c r="DA139" s="184" t="str">
        <f aca="false">IF(BF139&gt;0,SUM(CQ139:CZ139),"")</f>
        <v/>
      </c>
    </row>
    <row r="140" customFormat="false" ht="14.65" hidden="false" customHeight="false" outlineLevel="0" collapsed="false">
      <c r="AN140" s="183" t="n">
        <f aca="false">IF(I140&gt;0,VLOOKUP(I140&amp;"-"&amp;J140&amp;"-"&amp;K140,LocCost,2,0),0)</f>
        <v>0</v>
      </c>
      <c r="AO140" s="183" t="n">
        <f aca="false">IF(L140&gt;0,VLOOKUP(L140&amp;"-"&amp;M140&amp;"-"&amp;N140,LocCost,2,0),0)</f>
        <v>0</v>
      </c>
      <c r="AP140" s="183" t="n">
        <f aca="false">IF(O140&gt;0,VLOOKUP(O140&amp;"-"&amp;P140&amp;"-"&amp;Q140,LocCost,2,0),0)</f>
        <v>0</v>
      </c>
      <c r="AQ140" s="183" t="n">
        <f aca="false">IF(R140&gt;0,VLOOKUP(R140&amp;"-"&amp;S140&amp;"-"&amp;T140,LocCost,2,0),0)</f>
        <v>0</v>
      </c>
      <c r="AR140" s="183" t="n">
        <f aca="false">IF(U140&gt;0,VLOOKUP(U140&amp;"-"&amp;V140&amp;"-"&amp;W140,LocCost,2,0),0)</f>
        <v>0</v>
      </c>
      <c r="AS140" s="183" t="n">
        <f aca="false">IF(X140&gt;0,VLOOKUP(X140&amp;"-"&amp;Y140&amp;"-"&amp;Z140,LocCost,2,0),0)</f>
        <v>0</v>
      </c>
      <c r="AT140" s="183" t="n">
        <f aca="false">IF(AA140&gt;0,VLOOKUP(AA140&amp;"-"&amp;AB140&amp;"-"&amp;AC140,LocCost,2,0),0)</f>
        <v>0</v>
      </c>
      <c r="AU140" s="183" t="n">
        <f aca="false">IF(AD140&gt;0,VLOOKUP(AD140&amp;"-"&amp;AE140&amp;"-"&amp;AF140,LocCost,2,0),0)</f>
        <v>0</v>
      </c>
      <c r="AV140" s="183" t="n">
        <f aca="false">IF(AG140&gt;0,VLOOKUP(AG140&amp;"-"&amp;AH140&amp;"-"&amp;AI140,LocCost,2,0),0)</f>
        <v>0</v>
      </c>
      <c r="AW140" s="183" t="n">
        <f aca="false">IF(AJ140&gt;0,VLOOKUP(AJ140&amp;"-"&amp;AK140&amp;"-"&amp;AL140,LocCost,2,0),0)</f>
        <v>0</v>
      </c>
      <c r="AX140" s="184" t="str">
        <f aca="false">IF(C140&gt;0,SUM(AN140:AW140),"")</f>
        <v/>
      </c>
      <c r="CQ140" s="183" t="n">
        <f aca="false">IF(BL140&gt;0,VLOOKUP(BL140&amp;"-"&amp;BM140&amp;"-"&amp;BN140,LocCost,2,0),0)</f>
        <v>0</v>
      </c>
      <c r="CR140" s="183" t="n">
        <f aca="false">IF(BO140&gt;0,VLOOKUP(BO140&amp;"-"&amp;BP140&amp;"-"&amp;BQ140,LocCost,2,0),0)</f>
        <v>0</v>
      </c>
      <c r="CS140" s="183" t="n">
        <f aca="false">IF(BR140&gt;0,VLOOKUP(BR140&amp;"-"&amp;BS140&amp;"-"&amp;BT140,LocCost,2,0),0)</f>
        <v>0</v>
      </c>
      <c r="CT140" s="183" t="n">
        <f aca="false">IF(BU140&gt;0,VLOOKUP(BU140&amp;"-"&amp;BV140&amp;"-"&amp;BW140,LocCost,2,0),0)</f>
        <v>0</v>
      </c>
      <c r="CU140" s="183" t="n">
        <f aca="false">IF(BX140&gt;0,VLOOKUP(BX140&amp;"-"&amp;BY140&amp;"-"&amp;BZ140,LocCost,2,0),0)</f>
        <v>0</v>
      </c>
      <c r="CV140" s="183" t="n">
        <f aca="false">IF(CA140&gt;0,VLOOKUP(CA140&amp;"-"&amp;CB140&amp;"-"&amp;CC140,LocCost,2,0),0)</f>
        <v>0</v>
      </c>
      <c r="CW140" s="183" t="n">
        <f aca="false">IF(CD140&gt;0,VLOOKUP(CD140&amp;"-"&amp;CE140&amp;"-"&amp;CF140,LocCost,2,0),0)</f>
        <v>0</v>
      </c>
      <c r="CX140" s="183" t="n">
        <f aca="false">IF(CG140&gt;0,VLOOKUP(CG140&amp;"-"&amp;CH140&amp;"-"&amp;CI140,LocCost,2,0),0)</f>
        <v>0</v>
      </c>
      <c r="CY140" s="183" t="n">
        <f aca="false">IF(CJ140&gt;0,VLOOKUP(CJ140&amp;"-"&amp;CK140&amp;"-"&amp;CL140,LocCost,2,0),0)</f>
        <v>0</v>
      </c>
      <c r="CZ140" s="183" t="n">
        <f aca="false">IF(CM140&gt;0,VLOOKUP(CM140&amp;"-"&amp;CN140&amp;"-"&amp;CO140,LocCost,2,0),0)</f>
        <v>0</v>
      </c>
      <c r="DA140" s="184" t="str">
        <f aca="false">IF(BF140&gt;0,SUM(CQ140:CZ140),"")</f>
        <v/>
      </c>
    </row>
    <row r="141" customFormat="false" ht="14.65" hidden="false" customHeight="false" outlineLevel="0" collapsed="false">
      <c r="AN141" s="183" t="n">
        <f aca="false">IF(I141&gt;0,VLOOKUP(I141&amp;"-"&amp;J141&amp;"-"&amp;K141,LocCost,2,0),0)</f>
        <v>0</v>
      </c>
      <c r="AO141" s="183" t="n">
        <f aca="false">IF(L141&gt;0,VLOOKUP(L141&amp;"-"&amp;M141&amp;"-"&amp;N141,LocCost,2,0),0)</f>
        <v>0</v>
      </c>
      <c r="AP141" s="183" t="n">
        <f aca="false">IF(O141&gt;0,VLOOKUP(O141&amp;"-"&amp;P141&amp;"-"&amp;Q141,LocCost,2,0),0)</f>
        <v>0</v>
      </c>
      <c r="AQ141" s="183" t="n">
        <f aca="false">IF(R141&gt;0,VLOOKUP(R141&amp;"-"&amp;S141&amp;"-"&amp;T141,LocCost,2,0),0)</f>
        <v>0</v>
      </c>
      <c r="AR141" s="183" t="n">
        <f aca="false">IF(U141&gt;0,VLOOKUP(U141&amp;"-"&amp;V141&amp;"-"&amp;W141,LocCost,2,0),0)</f>
        <v>0</v>
      </c>
      <c r="AS141" s="183" t="n">
        <f aca="false">IF(X141&gt;0,VLOOKUP(X141&amp;"-"&amp;Y141&amp;"-"&amp;Z141,LocCost,2,0),0)</f>
        <v>0</v>
      </c>
      <c r="AT141" s="183" t="n">
        <f aca="false">IF(AA141&gt;0,VLOOKUP(AA141&amp;"-"&amp;AB141&amp;"-"&amp;AC141,LocCost,2,0),0)</f>
        <v>0</v>
      </c>
      <c r="AU141" s="183" t="n">
        <f aca="false">IF(AD141&gt;0,VLOOKUP(AD141&amp;"-"&amp;AE141&amp;"-"&amp;AF141,LocCost,2,0),0)</f>
        <v>0</v>
      </c>
      <c r="AV141" s="183" t="n">
        <f aca="false">IF(AG141&gt;0,VLOOKUP(AG141&amp;"-"&amp;AH141&amp;"-"&amp;AI141,LocCost,2,0),0)</f>
        <v>0</v>
      </c>
      <c r="AW141" s="183" t="n">
        <f aca="false">IF(AJ141&gt;0,VLOOKUP(AJ141&amp;"-"&amp;AK141&amp;"-"&amp;AL141,LocCost,2,0),0)</f>
        <v>0</v>
      </c>
      <c r="AX141" s="184" t="str">
        <f aca="false">IF(C141&gt;0,SUM(AN141:AW141),"")</f>
        <v/>
      </c>
      <c r="CQ141" s="183" t="n">
        <f aca="false">IF(BL141&gt;0,VLOOKUP(BL141&amp;"-"&amp;BM141&amp;"-"&amp;BN141,LocCost,2,0),0)</f>
        <v>0</v>
      </c>
      <c r="CR141" s="183" t="n">
        <f aca="false">IF(BO141&gt;0,VLOOKUP(BO141&amp;"-"&amp;BP141&amp;"-"&amp;BQ141,LocCost,2,0),0)</f>
        <v>0</v>
      </c>
      <c r="CS141" s="183" t="n">
        <f aca="false">IF(BR141&gt;0,VLOOKUP(BR141&amp;"-"&amp;BS141&amp;"-"&amp;BT141,LocCost,2,0),0)</f>
        <v>0</v>
      </c>
      <c r="CT141" s="183" t="n">
        <f aca="false">IF(BU141&gt;0,VLOOKUP(BU141&amp;"-"&amp;BV141&amp;"-"&amp;BW141,LocCost,2,0),0)</f>
        <v>0</v>
      </c>
      <c r="CU141" s="183" t="n">
        <f aca="false">IF(BX141&gt;0,VLOOKUP(BX141&amp;"-"&amp;BY141&amp;"-"&amp;BZ141,LocCost,2,0),0)</f>
        <v>0</v>
      </c>
      <c r="CV141" s="183" t="n">
        <f aca="false">IF(CA141&gt;0,VLOOKUP(CA141&amp;"-"&amp;CB141&amp;"-"&amp;CC141,LocCost,2,0),0)</f>
        <v>0</v>
      </c>
      <c r="CW141" s="183" t="n">
        <f aca="false">IF(CD141&gt;0,VLOOKUP(CD141&amp;"-"&amp;CE141&amp;"-"&amp;CF141,LocCost,2,0),0)</f>
        <v>0</v>
      </c>
      <c r="CX141" s="183" t="n">
        <f aca="false">IF(CG141&gt;0,VLOOKUP(CG141&amp;"-"&amp;CH141&amp;"-"&amp;CI141,LocCost,2,0),0)</f>
        <v>0</v>
      </c>
      <c r="CY141" s="183" t="n">
        <f aca="false">IF(CJ141&gt;0,VLOOKUP(CJ141&amp;"-"&amp;CK141&amp;"-"&amp;CL141,LocCost,2,0),0)</f>
        <v>0</v>
      </c>
      <c r="CZ141" s="183" t="n">
        <f aca="false">IF(CM141&gt;0,VLOOKUP(CM141&amp;"-"&amp;CN141&amp;"-"&amp;CO141,LocCost,2,0),0)</f>
        <v>0</v>
      </c>
      <c r="DA141" s="184" t="str">
        <f aca="false">IF(BF141&gt;0,SUM(CQ141:CZ141),"")</f>
        <v/>
      </c>
    </row>
    <row r="142" customFormat="false" ht="14.65" hidden="false" customHeight="false" outlineLevel="0" collapsed="false">
      <c r="AN142" s="183" t="n">
        <f aca="false">IF(I142&gt;0,VLOOKUP(I142&amp;"-"&amp;J142&amp;"-"&amp;K142,LocCost,2,0),0)</f>
        <v>0</v>
      </c>
      <c r="AO142" s="183" t="n">
        <f aca="false">IF(L142&gt;0,VLOOKUP(L142&amp;"-"&amp;M142&amp;"-"&amp;N142,LocCost,2,0),0)</f>
        <v>0</v>
      </c>
      <c r="AP142" s="183" t="n">
        <f aca="false">IF(O142&gt;0,VLOOKUP(O142&amp;"-"&amp;P142&amp;"-"&amp;Q142,LocCost,2,0),0)</f>
        <v>0</v>
      </c>
      <c r="AQ142" s="183" t="n">
        <f aca="false">IF(R142&gt;0,VLOOKUP(R142&amp;"-"&amp;S142&amp;"-"&amp;T142,LocCost,2,0),0)</f>
        <v>0</v>
      </c>
      <c r="AR142" s="183" t="n">
        <f aca="false">IF(U142&gt;0,VLOOKUP(U142&amp;"-"&amp;V142&amp;"-"&amp;W142,LocCost,2,0),0)</f>
        <v>0</v>
      </c>
      <c r="AS142" s="183" t="n">
        <f aca="false">IF(X142&gt;0,VLOOKUP(X142&amp;"-"&amp;Y142&amp;"-"&amp;Z142,LocCost,2,0),0)</f>
        <v>0</v>
      </c>
      <c r="AT142" s="183" t="n">
        <f aca="false">IF(AA142&gt;0,VLOOKUP(AA142&amp;"-"&amp;AB142&amp;"-"&amp;AC142,LocCost,2,0),0)</f>
        <v>0</v>
      </c>
      <c r="AU142" s="183" t="n">
        <f aca="false">IF(AD142&gt;0,VLOOKUP(AD142&amp;"-"&amp;AE142&amp;"-"&amp;AF142,LocCost,2,0),0)</f>
        <v>0</v>
      </c>
      <c r="AV142" s="183" t="n">
        <f aca="false">IF(AG142&gt;0,VLOOKUP(AG142&amp;"-"&amp;AH142&amp;"-"&amp;AI142,LocCost,2,0),0)</f>
        <v>0</v>
      </c>
      <c r="AW142" s="183" t="n">
        <f aca="false">IF(AJ142&gt;0,VLOOKUP(AJ142&amp;"-"&amp;AK142&amp;"-"&amp;AL142,LocCost,2,0),0)</f>
        <v>0</v>
      </c>
      <c r="AX142" s="184" t="str">
        <f aca="false">IF(C142&gt;0,SUM(AN142:AW142),"")</f>
        <v/>
      </c>
      <c r="CQ142" s="183" t="n">
        <f aca="false">IF(BL142&gt;0,VLOOKUP(BL142&amp;"-"&amp;BM142&amp;"-"&amp;BN142,LocCost,2,0),0)</f>
        <v>0</v>
      </c>
      <c r="CR142" s="183" t="n">
        <f aca="false">IF(BO142&gt;0,VLOOKUP(BO142&amp;"-"&amp;BP142&amp;"-"&amp;BQ142,LocCost,2,0),0)</f>
        <v>0</v>
      </c>
      <c r="CS142" s="183" t="n">
        <f aca="false">IF(BR142&gt;0,VLOOKUP(BR142&amp;"-"&amp;BS142&amp;"-"&amp;BT142,LocCost,2,0),0)</f>
        <v>0</v>
      </c>
      <c r="CT142" s="183" t="n">
        <f aca="false">IF(BU142&gt;0,VLOOKUP(BU142&amp;"-"&amp;BV142&amp;"-"&amp;BW142,LocCost,2,0),0)</f>
        <v>0</v>
      </c>
      <c r="CU142" s="183" t="n">
        <f aca="false">IF(BX142&gt;0,VLOOKUP(BX142&amp;"-"&amp;BY142&amp;"-"&amp;BZ142,LocCost,2,0),0)</f>
        <v>0</v>
      </c>
      <c r="CV142" s="183" t="n">
        <f aca="false">IF(CA142&gt;0,VLOOKUP(CA142&amp;"-"&amp;CB142&amp;"-"&amp;CC142,LocCost,2,0),0)</f>
        <v>0</v>
      </c>
      <c r="CW142" s="183" t="n">
        <f aca="false">IF(CD142&gt;0,VLOOKUP(CD142&amp;"-"&amp;CE142&amp;"-"&amp;CF142,LocCost,2,0),0)</f>
        <v>0</v>
      </c>
      <c r="CX142" s="183" t="n">
        <f aca="false">IF(CG142&gt;0,VLOOKUP(CG142&amp;"-"&amp;CH142&amp;"-"&amp;CI142,LocCost,2,0),0)</f>
        <v>0</v>
      </c>
      <c r="CY142" s="183" t="n">
        <f aca="false">IF(CJ142&gt;0,VLOOKUP(CJ142&amp;"-"&amp;CK142&amp;"-"&amp;CL142,LocCost,2,0),0)</f>
        <v>0</v>
      </c>
      <c r="CZ142" s="183" t="n">
        <f aca="false">IF(CM142&gt;0,VLOOKUP(CM142&amp;"-"&amp;CN142&amp;"-"&amp;CO142,LocCost,2,0),0)</f>
        <v>0</v>
      </c>
      <c r="DA142" s="184" t="str">
        <f aca="false">IF(BF142&gt;0,SUM(CQ142:CZ142),"")</f>
        <v/>
      </c>
    </row>
    <row r="143" customFormat="false" ht="14.65" hidden="false" customHeight="false" outlineLevel="0" collapsed="false">
      <c r="AN143" s="183" t="n">
        <f aca="false">IF(I143&gt;0,VLOOKUP(I143&amp;"-"&amp;J143&amp;"-"&amp;K143,LocCost,2,0),0)</f>
        <v>0</v>
      </c>
      <c r="AO143" s="183" t="n">
        <f aca="false">IF(L143&gt;0,VLOOKUP(L143&amp;"-"&amp;M143&amp;"-"&amp;N143,LocCost,2,0),0)</f>
        <v>0</v>
      </c>
      <c r="AP143" s="183" t="n">
        <f aca="false">IF(O143&gt;0,VLOOKUP(O143&amp;"-"&amp;P143&amp;"-"&amp;Q143,LocCost,2,0),0)</f>
        <v>0</v>
      </c>
      <c r="AQ143" s="183" t="n">
        <f aca="false">IF(R143&gt;0,VLOOKUP(R143&amp;"-"&amp;S143&amp;"-"&amp;T143,LocCost,2,0),0)</f>
        <v>0</v>
      </c>
      <c r="AR143" s="183" t="n">
        <f aca="false">IF(U143&gt;0,VLOOKUP(U143&amp;"-"&amp;V143&amp;"-"&amp;W143,LocCost,2,0),0)</f>
        <v>0</v>
      </c>
      <c r="AS143" s="183" t="n">
        <f aca="false">IF(X143&gt;0,VLOOKUP(X143&amp;"-"&amp;Y143&amp;"-"&amp;Z143,LocCost,2,0),0)</f>
        <v>0</v>
      </c>
      <c r="AT143" s="183" t="n">
        <f aca="false">IF(AA143&gt;0,VLOOKUP(AA143&amp;"-"&amp;AB143&amp;"-"&amp;AC143,LocCost,2,0),0)</f>
        <v>0</v>
      </c>
      <c r="AU143" s="183" t="n">
        <f aca="false">IF(AD143&gt;0,VLOOKUP(AD143&amp;"-"&amp;AE143&amp;"-"&amp;AF143,LocCost,2,0),0)</f>
        <v>0</v>
      </c>
      <c r="AV143" s="183" t="n">
        <f aca="false">IF(AG143&gt;0,VLOOKUP(AG143&amp;"-"&amp;AH143&amp;"-"&amp;AI143,LocCost,2,0),0)</f>
        <v>0</v>
      </c>
      <c r="AW143" s="183" t="n">
        <f aca="false">IF(AJ143&gt;0,VLOOKUP(AJ143&amp;"-"&amp;AK143&amp;"-"&amp;AL143,LocCost,2,0),0)</f>
        <v>0</v>
      </c>
      <c r="AX143" s="184" t="str">
        <f aca="false">IF(C143&gt;0,SUM(AN143:AW143),"")</f>
        <v/>
      </c>
      <c r="CQ143" s="183" t="n">
        <f aca="false">IF(BL143&gt;0,VLOOKUP(BL143&amp;"-"&amp;BM143&amp;"-"&amp;BN143,LocCost,2,0),0)</f>
        <v>0</v>
      </c>
      <c r="CR143" s="183" t="n">
        <f aca="false">IF(BO143&gt;0,VLOOKUP(BO143&amp;"-"&amp;BP143&amp;"-"&amp;BQ143,LocCost,2,0),0)</f>
        <v>0</v>
      </c>
      <c r="CS143" s="183" t="n">
        <f aca="false">IF(BR143&gt;0,VLOOKUP(BR143&amp;"-"&amp;BS143&amp;"-"&amp;BT143,LocCost,2,0),0)</f>
        <v>0</v>
      </c>
      <c r="CT143" s="183" t="n">
        <f aca="false">IF(BU143&gt;0,VLOOKUP(BU143&amp;"-"&amp;BV143&amp;"-"&amp;BW143,LocCost,2,0),0)</f>
        <v>0</v>
      </c>
      <c r="CU143" s="183" t="n">
        <f aca="false">IF(BX143&gt;0,VLOOKUP(BX143&amp;"-"&amp;BY143&amp;"-"&amp;BZ143,LocCost,2,0),0)</f>
        <v>0</v>
      </c>
      <c r="CV143" s="183" t="n">
        <f aca="false">IF(CA143&gt;0,VLOOKUP(CA143&amp;"-"&amp;CB143&amp;"-"&amp;CC143,LocCost,2,0),0)</f>
        <v>0</v>
      </c>
      <c r="CW143" s="183" t="n">
        <f aca="false">IF(CD143&gt;0,VLOOKUP(CD143&amp;"-"&amp;CE143&amp;"-"&amp;CF143,LocCost,2,0),0)</f>
        <v>0</v>
      </c>
      <c r="CX143" s="183" t="n">
        <f aca="false">IF(CG143&gt;0,VLOOKUP(CG143&amp;"-"&amp;CH143&amp;"-"&amp;CI143,LocCost,2,0),0)</f>
        <v>0</v>
      </c>
      <c r="CY143" s="183" t="n">
        <f aca="false">IF(CJ143&gt;0,VLOOKUP(CJ143&amp;"-"&amp;CK143&amp;"-"&amp;CL143,LocCost,2,0),0)</f>
        <v>0</v>
      </c>
      <c r="CZ143" s="183" t="n">
        <f aca="false">IF(CM143&gt;0,VLOOKUP(CM143&amp;"-"&amp;CN143&amp;"-"&amp;CO143,LocCost,2,0),0)</f>
        <v>0</v>
      </c>
      <c r="DA143" s="184" t="str">
        <f aca="false">IF(BF143&gt;0,SUM(CQ143:CZ143),"")</f>
        <v/>
      </c>
    </row>
    <row r="144" customFormat="false" ht="14.65" hidden="false" customHeight="false" outlineLevel="0" collapsed="false">
      <c r="AN144" s="183" t="n">
        <f aca="false">IF(I144&gt;0,VLOOKUP(I144&amp;"-"&amp;J144&amp;"-"&amp;K144,LocCost,2,0),0)</f>
        <v>0</v>
      </c>
      <c r="AO144" s="183" t="n">
        <f aca="false">IF(L144&gt;0,VLOOKUP(L144&amp;"-"&amp;M144&amp;"-"&amp;N144,LocCost,2,0),0)</f>
        <v>0</v>
      </c>
      <c r="AP144" s="183" t="n">
        <f aca="false">IF(O144&gt;0,VLOOKUP(O144&amp;"-"&amp;P144&amp;"-"&amp;Q144,LocCost,2,0),0)</f>
        <v>0</v>
      </c>
      <c r="AQ144" s="183" t="n">
        <f aca="false">IF(R144&gt;0,VLOOKUP(R144&amp;"-"&amp;S144&amp;"-"&amp;T144,LocCost,2,0),0)</f>
        <v>0</v>
      </c>
      <c r="AR144" s="183" t="n">
        <f aca="false">IF(U144&gt;0,VLOOKUP(U144&amp;"-"&amp;V144&amp;"-"&amp;W144,LocCost,2,0),0)</f>
        <v>0</v>
      </c>
      <c r="AS144" s="183" t="n">
        <f aca="false">IF(X144&gt;0,VLOOKUP(X144&amp;"-"&amp;Y144&amp;"-"&amp;Z144,LocCost,2,0),0)</f>
        <v>0</v>
      </c>
      <c r="AT144" s="183" t="n">
        <f aca="false">IF(AA144&gt;0,VLOOKUP(AA144&amp;"-"&amp;AB144&amp;"-"&amp;AC144,LocCost,2,0),0)</f>
        <v>0</v>
      </c>
      <c r="AU144" s="183" t="n">
        <f aca="false">IF(AD144&gt;0,VLOOKUP(AD144&amp;"-"&amp;AE144&amp;"-"&amp;AF144,LocCost,2,0),0)</f>
        <v>0</v>
      </c>
      <c r="AV144" s="183" t="n">
        <f aca="false">IF(AG144&gt;0,VLOOKUP(AG144&amp;"-"&amp;AH144&amp;"-"&amp;AI144,LocCost,2,0),0)</f>
        <v>0</v>
      </c>
      <c r="AW144" s="183" t="n">
        <f aca="false">IF(AJ144&gt;0,VLOOKUP(AJ144&amp;"-"&amp;AK144&amp;"-"&amp;AL144,LocCost,2,0),0)</f>
        <v>0</v>
      </c>
      <c r="AX144" s="184" t="str">
        <f aca="false">IF(C144&gt;0,SUM(AN144:AW144),"")</f>
        <v/>
      </c>
      <c r="CQ144" s="183" t="n">
        <f aca="false">IF(BL144&gt;0,VLOOKUP(BL144&amp;"-"&amp;BM144&amp;"-"&amp;BN144,LocCost,2,0),0)</f>
        <v>0</v>
      </c>
      <c r="CR144" s="183" t="n">
        <f aca="false">IF(BO144&gt;0,VLOOKUP(BO144&amp;"-"&amp;BP144&amp;"-"&amp;BQ144,LocCost,2,0),0)</f>
        <v>0</v>
      </c>
      <c r="CS144" s="183" t="n">
        <f aca="false">IF(BR144&gt;0,VLOOKUP(BR144&amp;"-"&amp;BS144&amp;"-"&amp;BT144,LocCost,2,0),0)</f>
        <v>0</v>
      </c>
      <c r="CT144" s="183" t="n">
        <f aca="false">IF(BU144&gt;0,VLOOKUP(BU144&amp;"-"&amp;BV144&amp;"-"&amp;BW144,LocCost,2,0),0)</f>
        <v>0</v>
      </c>
      <c r="CU144" s="183" t="n">
        <f aca="false">IF(BX144&gt;0,VLOOKUP(BX144&amp;"-"&amp;BY144&amp;"-"&amp;BZ144,LocCost,2,0),0)</f>
        <v>0</v>
      </c>
      <c r="CV144" s="183" t="n">
        <f aca="false">IF(CA144&gt;0,VLOOKUP(CA144&amp;"-"&amp;CB144&amp;"-"&amp;CC144,LocCost,2,0),0)</f>
        <v>0</v>
      </c>
      <c r="CW144" s="183" t="n">
        <f aca="false">IF(CD144&gt;0,VLOOKUP(CD144&amp;"-"&amp;CE144&amp;"-"&amp;CF144,LocCost,2,0),0)</f>
        <v>0</v>
      </c>
      <c r="CX144" s="183" t="n">
        <f aca="false">IF(CG144&gt;0,VLOOKUP(CG144&amp;"-"&amp;CH144&amp;"-"&amp;CI144,LocCost,2,0),0)</f>
        <v>0</v>
      </c>
      <c r="CY144" s="183" t="n">
        <f aca="false">IF(CJ144&gt;0,VLOOKUP(CJ144&amp;"-"&amp;CK144&amp;"-"&amp;CL144,LocCost,2,0),0)</f>
        <v>0</v>
      </c>
      <c r="CZ144" s="183" t="n">
        <f aca="false">IF(CM144&gt;0,VLOOKUP(CM144&amp;"-"&amp;CN144&amp;"-"&amp;CO144,LocCost,2,0),0)</f>
        <v>0</v>
      </c>
      <c r="DA144" s="184" t="str">
        <f aca="false">IF(BF144&gt;0,SUM(CQ144:CZ144),"")</f>
        <v/>
      </c>
    </row>
    <row r="145" customFormat="false" ht="14.65" hidden="false" customHeight="false" outlineLevel="0" collapsed="false">
      <c r="AN145" s="183" t="n">
        <f aca="false">IF(I145&gt;0,VLOOKUP(I145&amp;"-"&amp;J145&amp;"-"&amp;K145,LocCost,2,0),0)</f>
        <v>0</v>
      </c>
      <c r="AO145" s="183" t="n">
        <f aca="false">IF(L145&gt;0,VLOOKUP(L145&amp;"-"&amp;M145&amp;"-"&amp;N145,LocCost,2,0),0)</f>
        <v>0</v>
      </c>
      <c r="AP145" s="183" t="n">
        <f aca="false">IF(O145&gt;0,VLOOKUP(O145&amp;"-"&amp;P145&amp;"-"&amp;Q145,LocCost,2,0),0)</f>
        <v>0</v>
      </c>
      <c r="AQ145" s="183" t="n">
        <f aca="false">IF(R145&gt;0,VLOOKUP(R145&amp;"-"&amp;S145&amp;"-"&amp;T145,LocCost,2,0),0)</f>
        <v>0</v>
      </c>
      <c r="AR145" s="183" t="n">
        <f aca="false">IF(U145&gt;0,VLOOKUP(U145&amp;"-"&amp;V145&amp;"-"&amp;W145,LocCost,2,0),0)</f>
        <v>0</v>
      </c>
      <c r="AS145" s="183" t="n">
        <f aca="false">IF(X145&gt;0,VLOOKUP(X145&amp;"-"&amp;Y145&amp;"-"&amp;Z145,LocCost,2,0),0)</f>
        <v>0</v>
      </c>
      <c r="AT145" s="183" t="n">
        <f aca="false">IF(AA145&gt;0,VLOOKUP(AA145&amp;"-"&amp;AB145&amp;"-"&amp;AC145,LocCost,2,0),0)</f>
        <v>0</v>
      </c>
      <c r="AU145" s="183" t="n">
        <f aca="false">IF(AD145&gt;0,VLOOKUP(AD145&amp;"-"&amp;AE145&amp;"-"&amp;AF145,LocCost,2,0),0)</f>
        <v>0</v>
      </c>
      <c r="AV145" s="183" t="n">
        <f aca="false">IF(AG145&gt;0,VLOOKUP(AG145&amp;"-"&amp;AH145&amp;"-"&amp;AI145,LocCost,2,0),0)</f>
        <v>0</v>
      </c>
      <c r="AW145" s="183" t="n">
        <f aca="false">IF(AJ145&gt;0,VLOOKUP(AJ145&amp;"-"&amp;AK145&amp;"-"&amp;AL145,LocCost,2,0),0)</f>
        <v>0</v>
      </c>
      <c r="AX145" s="184" t="str">
        <f aca="false">IF(C145&gt;0,SUM(AN145:AW145),"")</f>
        <v/>
      </c>
      <c r="CQ145" s="183" t="n">
        <f aca="false">IF(BL145&gt;0,VLOOKUP(BL145&amp;"-"&amp;BM145&amp;"-"&amp;BN145,LocCost,2,0),0)</f>
        <v>0</v>
      </c>
      <c r="CR145" s="183" t="n">
        <f aca="false">IF(BO145&gt;0,VLOOKUP(BO145&amp;"-"&amp;BP145&amp;"-"&amp;BQ145,LocCost,2,0),0)</f>
        <v>0</v>
      </c>
      <c r="CS145" s="183" t="n">
        <f aca="false">IF(BR145&gt;0,VLOOKUP(BR145&amp;"-"&amp;BS145&amp;"-"&amp;BT145,LocCost,2,0),0)</f>
        <v>0</v>
      </c>
      <c r="CT145" s="183" t="n">
        <f aca="false">IF(BU145&gt;0,VLOOKUP(BU145&amp;"-"&amp;BV145&amp;"-"&amp;BW145,LocCost,2,0),0)</f>
        <v>0</v>
      </c>
      <c r="CU145" s="183" t="n">
        <f aca="false">IF(BX145&gt;0,VLOOKUP(BX145&amp;"-"&amp;BY145&amp;"-"&amp;BZ145,LocCost,2,0),0)</f>
        <v>0</v>
      </c>
      <c r="CV145" s="183" t="n">
        <f aca="false">IF(CA145&gt;0,VLOOKUP(CA145&amp;"-"&amp;CB145&amp;"-"&amp;CC145,LocCost,2,0),0)</f>
        <v>0</v>
      </c>
      <c r="CW145" s="183" t="n">
        <f aca="false">IF(CD145&gt;0,VLOOKUP(CD145&amp;"-"&amp;CE145&amp;"-"&amp;CF145,LocCost,2,0),0)</f>
        <v>0</v>
      </c>
      <c r="CX145" s="183" t="n">
        <f aca="false">IF(CG145&gt;0,VLOOKUP(CG145&amp;"-"&amp;CH145&amp;"-"&amp;CI145,LocCost,2,0),0)</f>
        <v>0</v>
      </c>
      <c r="CY145" s="183" t="n">
        <f aca="false">IF(CJ145&gt;0,VLOOKUP(CJ145&amp;"-"&amp;CK145&amp;"-"&amp;CL145,LocCost,2,0),0)</f>
        <v>0</v>
      </c>
      <c r="CZ145" s="183" t="n">
        <f aca="false">IF(CM145&gt;0,VLOOKUP(CM145&amp;"-"&amp;CN145&amp;"-"&amp;CO145,LocCost,2,0),0)</f>
        <v>0</v>
      </c>
      <c r="DA145" s="184" t="str">
        <f aca="false">IF(BF145&gt;0,SUM(CQ145:CZ145),"")</f>
        <v/>
      </c>
    </row>
    <row r="146" customFormat="false" ht="14.65" hidden="false" customHeight="false" outlineLevel="0" collapsed="false">
      <c r="AN146" s="183" t="n">
        <f aca="false">IF(I146&gt;0,VLOOKUP(I146&amp;"-"&amp;J146&amp;"-"&amp;K146,LocCost,2,0),0)</f>
        <v>0</v>
      </c>
      <c r="AO146" s="183" t="n">
        <f aca="false">IF(L146&gt;0,VLOOKUP(L146&amp;"-"&amp;M146&amp;"-"&amp;N146,LocCost,2,0),0)</f>
        <v>0</v>
      </c>
      <c r="AP146" s="183" t="n">
        <f aca="false">IF(O146&gt;0,VLOOKUP(O146&amp;"-"&amp;P146&amp;"-"&amp;Q146,LocCost,2,0),0)</f>
        <v>0</v>
      </c>
      <c r="AQ146" s="183" t="n">
        <f aca="false">IF(R146&gt;0,VLOOKUP(R146&amp;"-"&amp;S146&amp;"-"&amp;T146,LocCost,2,0),0)</f>
        <v>0</v>
      </c>
      <c r="AR146" s="183" t="n">
        <f aca="false">IF(U146&gt;0,VLOOKUP(U146&amp;"-"&amp;V146&amp;"-"&amp;W146,LocCost,2,0),0)</f>
        <v>0</v>
      </c>
      <c r="AS146" s="183" t="n">
        <f aca="false">IF(X146&gt;0,VLOOKUP(X146&amp;"-"&amp;Y146&amp;"-"&amp;Z146,LocCost,2,0),0)</f>
        <v>0</v>
      </c>
      <c r="AT146" s="183" t="n">
        <f aca="false">IF(AA146&gt;0,VLOOKUP(AA146&amp;"-"&amp;AB146&amp;"-"&amp;AC146,LocCost,2,0),0)</f>
        <v>0</v>
      </c>
      <c r="AU146" s="183" t="n">
        <f aca="false">IF(AD146&gt;0,VLOOKUP(AD146&amp;"-"&amp;AE146&amp;"-"&amp;AF146,LocCost,2,0),0)</f>
        <v>0</v>
      </c>
      <c r="AV146" s="183" t="n">
        <f aca="false">IF(AG146&gt;0,VLOOKUP(AG146&amp;"-"&amp;AH146&amp;"-"&amp;AI146,LocCost,2,0),0)</f>
        <v>0</v>
      </c>
      <c r="AW146" s="183" t="n">
        <f aca="false">IF(AJ146&gt;0,VLOOKUP(AJ146&amp;"-"&amp;AK146&amp;"-"&amp;AL146,LocCost,2,0),0)</f>
        <v>0</v>
      </c>
      <c r="AX146" s="184" t="str">
        <f aca="false">IF(C146&gt;0,SUM(AN146:AW146),"")</f>
        <v/>
      </c>
      <c r="CQ146" s="183" t="n">
        <f aca="false">IF(BL146&gt;0,VLOOKUP(BL146&amp;"-"&amp;BM146&amp;"-"&amp;BN146,LocCost,2,0),0)</f>
        <v>0</v>
      </c>
      <c r="CR146" s="183" t="n">
        <f aca="false">IF(BO146&gt;0,VLOOKUP(BO146&amp;"-"&amp;BP146&amp;"-"&amp;BQ146,LocCost,2,0),0)</f>
        <v>0</v>
      </c>
      <c r="CS146" s="183" t="n">
        <f aca="false">IF(BR146&gt;0,VLOOKUP(BR146&amp;"-"&amp;BS146&amp;"-"&amp;BT146,LocCost,2,0),0)</f>
        <v>0</v>
      </c>
      <c r="CT146" s="183" t="n">
        <f aca="false">IF(BU146&gt;0,VLOOKUP(BU146&amp;"-"&amp;BV146&amp;"-"&amp;BW146,LocCost,2,0),0)</f>
        <v>0</v>
      </c>
      <c r="CU146" s="183" t="n">
        <f aca="false">IF(BX146&gt;0,VLOOKUP(BX146&amp;"-"&amp;BY146&amp;"-"&amp;BZ146,LocCost,2,0),0)</f>
        <v>0</v>
      </c>
      <c r="CV146" s="183" t="n">
        <f aca="false">IF(CA146&gt;0,VLOOKUP(CA146&amp;"-"&amp;CB146&amp;"-"&amp;CC146,LocCost,2,0),0)</f>
        <v>0</v>
      </c>
      <c r="CW146" s="183" t="n">
        <f aca="false">IF(CD146&gt;0,VLOOKUP(CD146&amp;"-"&amp;CE146&amp;"-"&amp;CF146,LocCost,2,0),0)</f>
        <v>0</v>
      </c>
      <c r="CX146" s="183" t="n">
        <f aca="false">IF(CG146&gt;0,VLOOKUP(CG146&amp;"-"&amp;CH146&amp;"-"&amp;CI146,LocCost,2,0),0)</f>
        <v>0</v>
      </c>
      <c r="CY146" s="183" t="n">
        <f aca="false">IF(CJ146&gt;0,VLOOKUP(CJ146&amp;"-"&amp;CK146&amp;"-"&amp;CL146,LocCost,2,0),0)</f>
        <v>0</v>
      </c>
      <c r="CZ146" s="183" t="n">
        <f aca="false">IF(CM146&gt;0,VLOOKUP(CM146&amp;"-"&amp;CN146&amp;"-"&amp;CO146,LocCost,2,0),0)</f>
        <v>0</v>
      </c>
      <c r="DA146" s="184" t="str">
        <f aca="false">IF(BF146&gt;0,SUM(CQ146:CZ146),"")</f>
        <v/>
      </c>
    </row>
    <row r="147" customFormat="false" ht="14.65" hidden="false" customHeight="false" outlineLevel="0" collapsed="false">
      <c r="AN147" s="183" t="n">
        <f aca="false">IF(I147&gt;0,VLOOKUP(I147&amp;"-"&amp;J147&amp;"-"&amp;K147,LocCost,2,0),0)</f>
        <v>0</v>
      </c>
      <c r="AO147" s="183" t="n">
        <f aca="false">IF(L147&gt;0,VLOOKUP(L147&amp;"-"&amp;M147&amp;"-"&amp;N147,LocCost,2,0),0)</f>
        <v>0</v>
      </c>
      <c r="AP147" s="183" t="n">
        <f aca="false">IF(O147&gt;0,VLOOKUP(O147&amp;"-"&amp;P147&amp;"-"&amp;Q147,LocCost,2,0),0)</f>
        <v>0</v>
      </c>
      <c r="AQ147" s="183" t="n">
        <f aca="false">IF(R147&gt;0,VLOOKUP(R147&amp;"-"&amp;S147&amp;"-"&amp;T147,LocCost,2,0),0)</f>
        <v>0</v>
      </c>
      <c r="AR147" s="183" t="n">
        <f aca="false">IF(U147&gt;0,VLOOKUP(U147&amp;"-"&amp;V147&amp;"-"&amp;W147,LocCost,2,0),0)</f>
        <v>0</v>
      </c>
      <c r="AS147" s="183" t="n">
        <f aca="false">IF(X147&gt;0,VLOOKUP(X147&amp;"-"&amp;Y147&amp;"-"&amp;Z147,LocCost,2,0),0)</f>
        <v>0</v>
      </c>
      <c r="AT147" s="183" t="n">
        <f aca="false">IF(AA147&gt;0,VLOOKUP(AA147&amp;"-"&amp;AB147&amp;"-"&amp;AC147,LocCost,2,0),0)</f>
        <v>0</v>
      </c>
      <c r="AU147" s="183" t="n">
        <f aca="false">IF(AD147&gt;0,VLOOKUP(AD147&amp;"-"&amp;AE147&amp;"-"&amp;AF147,LocCost,2,0),0)</f>
        <v>0</v>
      </c>
      <c r="AV147" s="183" t="n">
        <f aca="false">IF(AG147&gt;0,VLOOKUP(AG147&amp;"-"&amp;AH147&amp;"-"&amp;AI147,LocCost,2,0),0)</f>
        <v>0</v>
      </c>
      <c r="AW147" s="183" t="n">
        <f aca="false">IF(AJ147&gt;0,VLOOKUP(AJ147&amp;"-"&amp;AK147&amp;"-"&amp;AL147,LocCost,2,0),0)</f>
        <v>0</v>
      </c>
      <c r="AX147" s="184" t="str">
        <f aca="false">IF(C147&gt;0,SUM(AN147:AW147),"")</f>
        <v/>
      </c>
      <c r="CQ147" s="183" t="n">
        <f aca="false">IF(BL147&gt;0,VLOOKUP(BL147&amp;"-"&amp;BM147&amp;"-"&amp;BN147,LocCost,2,0),0)</f>
        <v>0</v>
      </c>
      <c r="CR147" s="183" t="n">
        <f aca="false">IF(BO147&gt;0,VLOOKUP(BO147&amp;"-"&amp;BP147&amp;"-"&amp;BQ147,LocCost,2,0),0)</f>
        <v>0</v>
      </c>
      <c r="CS147" s="183" t="n">
        <f aca="false">IF(BR147&gt;0,VLOOKUP(BR147&amp;"-"&amp;BS147&amp;"-"&amp;BT147,LocCost,2,0),0)</f>
        <v>0</v>
      </c>
      <c r="CT147" s="183" t="n">
        <f aca="false">IF(BU147&gt;0,VLOOKUP(BU147&amp;"-"&amp;BV147&amp;"-"&amp;BW147,LocCost,2,0),0)</f>
        <v>0</v>
      </c>
      <c r="CU147" s="183" t="n">
        <f aca="false">IF(BX147&gt;0,VLOOKUP(BX147&amp;"-"&amp;BY147&amp;"-"&amp;BZ147,LocCost,2,0),0)</f>
        <v>0</v>
      </c>
      <c r="CV147" s="183" t="n">
        <f aca="false">IF(CA147&gt;0,VLOOKUP(CA147&amp;"-"&amp;CB147&amp;"-"&amp;CC147,LocCost,2,0),0)</f>
        <v>0</v>
      </c>
      <c r="CW147" s="183" t="n">
        <f aca="false">IF(CD147&gt;0,VLOOKUP(CD147&amp;"-"&amp;CE147&amp;"-"&amp;CF147,LocCost,2,0),0)</f>
        <v>0</v>
      </c>
      <c r="CX147" s="183" t="n">
        <f aca="false">IF(CG147&gt;0,VLOOKUP(CG147&amp;"-"&amp;CH147&amp;"-"&amp;CI147,LocCost,2,0),0)</f>
        <v>0</v>
      </c>
      <c r="CY147" s="183" t="n">
        <f aca="false">IF(CJ147&gt;0,VLOOKUP(CJ147&amp;"-"&amp;CK147&amp;"-"&amp;CL147,LocCost,2,0),0)</f>
        <v>0</v>
      </c>
      <c r="CZ147" s="183" t="n">
        <f aca="false">IF(CM147&gt;0,VLOOKUP(CM147&amp;"-"&amp;CN147&amp;"-"&amp;CO147,LocCost,2,0),0)</f>
        <v>0</v>
      </c>
      <c r="DA147" s="184" t="str">
        <f aca="false">IF(BF147&gt;0,SUM(CQ147:CZ147),"")</f>
        <v/>
      </c>
    </row>
    <row r="148" customFormat="false" ht="14.65" hidden="false" customHeight="false" outlineLevel="0" collapsed="false">
      <c r="AN148" s="183" t="n">
        <f aca="false">IF(I148&gt;0,VLOOKUP(I148&amp;"-"&amp;J148&amp;"-"&amp;K148,LocCost,2,0),0)</f>
        <v>0</v>
      </c>
      <c r="AO148" s="183" t="n">
        <f aca="false">IF(L148&gt;0,VLOOKUP(L148&amp;"-"&amp;M148&amp;"-"&amp;N148,LocCost,2,0),0)</f>
        <v>0</v>
      </c>
      <c r="AP148" s="183" t="n">
        <f aca="false">IF(O148&gt;0,VLOOKUP(O148&amp;"-"&amp;P148&amp;"-"&amp;Q148,LocCost,2,0),0)</f>
        <v>0</v>
      </c>
      <c r="AQ148" s="183" t="n">
        <f aca="false">IF(R148&gt;0,VLOOKUP(R148&amp;"-"&amp;S148&amp;"-"&amp;T148,LocCost,2,0),0)</f>
        <v>0</v>
      </c>
      <c r="AR148" s="183" t="n">
        <f aca="false">IF(U148&gt;0,VLOOKUP(U148&amp;"-"&amp;V148&amp;"-"&amp;W148,LocCost,2,0),0)</f>
        <v>0</v>
      </c>
      <c r="AS148" s="183" t="n">
        <f aca="false">IF(X148&gt;0,VLOOKUP(X148&amp;"-"&amp;Y148&amp;"-"&amp;Z148,LocCost,2,0),0)</f>
        <v>0</v>
      </c>
      <c r="AT148" s="183" t="n">
        <f aca="false">IF(AA148&gt;0,VLOOKUP(AA148&amp;"-"&amp;AB148&amp;"-"&amp;AC148,LocCost,2,0),0)</f>
        <v>0</v>
      </c>
      <c r="AU148" s="183" t="n">
        <f aca="false">IF(AD148&gt;0,VLOOKUP(AD148&amp;"-"&amp;AE148&amp;"-"&amp;AF148,LocCost,2,0),0)</f>
        <v>0</v>
      </c>
      <c r="AV148" s="183" t="n">
        <f aca="false">IF(AG148&gt;0,VLOOKUP(AG148&amp;"-"&amp;AH148&amp;"-"&amp;AI148,LocCost,2,0),0)</f>
        <v>0</v>
      </c>
      <c r="AW148" s="183" t="n">
        <f aca="false">IF(AJ148&gt;0,VLOOKUP(AJ148&amp;"-"&amp;AK148&amp;"-"&amp;AL148,LocCost,2,0),0)</f>
        <v>0</v>
      </c>
      <c r="AX148" s="184" t="str">
        <f aca="false">IF(C148&gt;0,SUM(AN148:AW148),"")</f>
        <v/>
      </c>
      <c r="CQ148" s="183" t="n">
        <f aca="false">IF(BL148&gt;0,VLOOKUP(BL148&amp;"-"&amp;BM148&amp;"-"&amp;BN148,LocCost,2,0),0)</f>
        <v>0</v>
      </c>
      <c r="CR148" s="183" t="n">
        <f aca="false">IF(BO148&gt;0,VLOOKUP(BO148&amp;"-"&amp;BP148&amp;"-"&amp;BQ148,LocCost,2,0),0)</f>
        <v>0</v>
      </c>
      <c r="CS148" s="183" t="n">
        <f aca="false">IF(BR148&gt;0,VLOOKUP(BR148&amp;"-"&amp;BS148&amp;"-"&amp;BT148,LocCost,2,0),0)</f>
        <v>0</v>
      </c>
      <c r="CT148" s="183" t="n">
        <f aca="false">IF(BU148&gt;0,VLOOKUP(BU148&amp;"-"&amp;BV148&amp;"-"&amp;BW148,LocCost,2,0),0)</f>
        <v>0</v>
      </c>
      <c r="CU148" s="183" t="n">
        <f aca="false">IF(BX148&gt;0,VLOOKUP(BX148&amp;"-"&amp;BY148&amp;"-"&amp;BZ148,LocCost,2,0),0)</f>
        <v>0</v>
      </c>
      <c r="CV148" s="183" t="n">
        <f aca="false">IF(CA148&gt;0,VLOOKUP(CA148&amp;"-"&amp;CB148&amp;"-"&amp;CC148,LocCost,2,0),0)</f>
        <v>0</v>
      </c>
      <c r="CW148" s="183" t="n">
        <f aca="false">IF(CD148&gt;0,VLOOKUP(CD148&amp;"-"&amp;CE148&amp;"-"&amp;CF148,LocCost,2,0),0)</f>
        <v>0</v>
      </c>
      <c r="CX148" s="183" t="n">
        <f aca="false">IF(CG148&gt;0,VLOOKUP(CG148&amp;"-"&amp;CH148&amp;"-"&amp;CI148,LocCost,2,0),0)</f>
        <v>0</v>
      </c>
      <c r="CY148" s="183" t="n">
        <f aca="false">IF(CJ148&gt;0,VLOOKUP(CJ148&amp;"-"&amp;CK148&amp;"-"&amp;CL148,LocCost,2,0),0)</f>
        <v>0</v>
      </c>
      <c r="CZ148" s="183" t="n">
        <f aca="false">IF(CM148&gt;0,VLOOKUP(CM148&amp;"-"&amp;CN148&amp;"-"&amp;CO148,LocCost,2,0),0)</f>
        <v>0</v>
      </c>
      <c r="DA148" s="184" t="str">
        <f aca="false">IF(BF148&gt;0,SUM(CQ148:CZ148),"")</f>
        <v/>
      </c>
    </row>
    <row r="149" customFormat="false" ht="14.65" hidden="false" customHeight="false" outlineLevel="0" collapsed="false">
      <c r="AN149" s="183" t="n">
        <f aca="false">IF(I149&gt;0,VLOOKUP(I149&amp;"-"&amp;J149&amp;"-"&amp;K149,LocCost,2,0),0)</f>
        <v>0</v>
      </c>
      <c r="AO149" s="183" t="n">
        <f aca="false">IF(L149&gt;0,VLOOKUP(L149&amp;"-"&amp;M149&amp;"-"&amp;N149,LocCost,2,0),0)</f>
        <v>0</v>
      </c>
      <c r="AP149" s="183" t="n">
        <f aca="false">IF(O149&gt;0,VLOOKUP(O149&amp;"-"&amp;P149&amp;"-"&amp;Q149,LocCost,2,0),0)</f>
        <v>0</v>
      </c>
      <c r="AQ149" s="183" t="n">
        <f aca="false">IF(R149&gt;0,VLOOKUP(R149&amp;"-"&amp;S149&amp;"-"&amp;T149,LocCost,2,0),0)</f>
        <v>0</v>
      </c>
      <c r="AR149" s="183" t="n">
        <f aca="false">IF(U149&gt;0,VLOOKUP(U149&amp;"-"&amp;V149&amp;"-"&amp;W149,LocCost,2,0),0)</f>
        <v>0</v>
      </c>
      <c r="AS149" s="183" t="n">
        <f aca="false">IF(X149&gt;0,VLOOKUP(X149&amp;"-"&amp;Y149&amp;"-"&amp;Z149,LocCost,2,0),0)</f>
        <v>0</v>
      </c>
      <c r="AT149" s="183" t="n">
        <f aca="false">IF(AA149&gt;0,VLOOKUP(AA149&amp;"-"&amp;AB149&amp;"-"&amp;AC149,LocCost,2,0),0)</f>
        <v>0</v>
      </c>
      <c r="AU149" s="183" t="n">
        <f aca="false">IF(AD149&gt;0,VLOOKUP(AD149&amp;"-"&amp;AE149&amp;"-"&amp;AF149,LocCost,2,0),0)</f>
        <v>0</v>
      </c>
      <c r="AV149" s="183" t="n">
        <f aca="false">IF(AG149&gt;0,VLOOKUP(AG149&amp;"-"&amp;AH149&amp;"-"&amp;AI149,LocCost,2,0),0)</f>
        <v>0</v>
      </c>
      <c r="AW149" s="183" t="n">
        <f aca="false">IF(AJ149&gt;0,VLOOKUP(AJ149&amp;"-"&amp;AK149&amp;"-"&amp;AL149,LocCost,2,0),0)</f>
        <v>0</v>
      </c>
      <c r="AX149" s="184" t="str">
        <f aca="false">IF(C149&gt;0,SUM(AN149:AW149),"")</f>
        <v/>
      </c>
      <c r="CQ149" s="183" t="n">
        <f aca="false">IF(BL149&gt;0,VLOOKUP(BL149&amp;"-"&amp;BM149&amp;"-"&amp;BN149,LocCost,2,0),0)</f>
        <v>0</v>
      </c>
      <c r="CR149" s="183" t="n">
        <f aca="false">IF(BO149&gt;0,VLOOKUP(BO149&amp;"-"&amp;BP149&amp;"-"&amp;BQ149,LocCost,2,0),0)</f>
        <v>0</v>
      </c>
      <c r="CS149" s="183" t="n">
        <f aca="false">IF(BR149&gt;0,VLOOKUP(BR149&amp;"-"&amp;BS149&amp;"-"&amp;BT149,LocCost,2,0),0)</f>
        <v>0</v>
      </c>
      <c r="CT149" s="183" t="n">
        <f aca="false">IF(BU149&gt;0,VLOOKUP(BU149&amp;"-"&amp;BV149&amp;"-"&amp;BW149,LocCost,2,0),0)</f>
        <v>0</v>
      </c>
      <c r="CU149" s="183" t="n">
        <f aca="false">IF(BX149&gt;0,VLOOKUP(BX149&amp;"-"&amp;BY149&amp;"-"&amp;BZ149,LocCost,2,0),0)</f>
        <v>0</v>
      </c>
      <c r="CV149" s="183" t="n">
        <f aca="false">IF(CA149&gt;0,VLOOKUP(CA149&amp;"-"&amp;CB149&amp;"-"&amp;CC149,LocCost,2,0),0)</f>
        <v>0</v>
      </c>
      <c r="CW149" s="183" t="n">
        <f aca="false">IF(CD149&gt;0,VLOOKUP(CD149&amp;"-"&amp;CE149&amp;"-"&amp;CF149,LocCost,2,0),0)</f>
        <v>0</v>
      </c>
      <c r="CX149" s="183" t="n">
        <f aca="false">IF(CG149&gt;0,VLOOKUP(CG149&amp;"-"&amp;CH149&amp;"-"&amp;CI149,LocCost,2,0),0)</f>
        <v>0</v>
      </c>
      <c r="CY149" s="183" t="n">
        <f aca="false">IF(CJ149&gt;0,VLOOKUP(CJ149&amp;"-"&amp;CK149&amp;"-"&amp;CL149,LocCost,2,0),0)</f>
        <v>0</v>
      </c>
      <c r="CZ149" s="183" t="n">
        <f aca="false">IF(CM149&gt;0,VLOOKUP(CM149&amp;"-"&amp;CN149&amp;"-"&amp;CO149,LocCost,2,0),0)</f>
        <v>0</v>
      </c>
      <c r="DA149" s="184" t="str">
        <f aca="false">IF(BF149&gt;0,SUM(CQ149:CZ149),"")</f>
        <v/>
      </c>
    </row>
    <row r="150" customFormat="false" ht="14.65" hidden="false" customHeight="false" outlineLevel="0" collapsed="false">
      <c r="AN150" s="183" t="n">
        <f aca="false">IF(I150&gt;0,VLOOKUP(I150&amp;"-"&amp;J150&amp;"-"&amp;K150,LocCost,2,0),0)</f>
        <v>0</v>
      </c>
      <c r="AO150" s="183" t="n">
        <f aca="false">IF(L150&gt;0,VLOOKUP(L150&amp;"-"&amp;M150&amp;"-"&amp;N150,LocCost,2,0),0)</f>
        <v>0</v>
      </c>
      <c r="AP150" s="183" t="n">
        <f aca="false">IF(O150&gt;0,VLOOKUP(O150&amp;"-"&amp;P150&amp;"-"&amp;Q150,LocCost,2,0),0)</f>
        <v>0</v>
      </c>
      <c r="AQ150" s="183" t="n">
        <f aca="false">IF(R150&gt;0,VLOOKUP(R150&amp;"-"&amp;S150&amp;"-"&amp;T150,LocCost,2,0),0)</f>
        <v>0</v>
      </c>
      <c r="AR150" s="183" t="n">
        <f aca="false">IF(U150&gt;0,VLOOKUP(U150&amp;"-"&amp;V150&amp;"-"&amp;W150,LocCost,2,0),0)</f>
        <v>0</v>
      </c>
      <c r="AS150" s="183" t="n">
        <f aca="false">IF(X150&gt;0,VLOOKUP(X150&amp;"-"&amp;Y150&amp;"-"&amp;Z150,LocCost,2,0),0)</f>
        <v>0</v>
      </c>
      <c r="AT150" s="183" t="n">
        <f aca="false">IF(AA150&gt;0,VLOOKUP(AA150&amp;"-"&amp;AB150&amp;"-"&amp;AC150,LocCost,2,0),0)</f>
        <v>0</v>
      </c>
      <c r="AU150" s="183" t="n">
        <f aca="false">IF(AD150&gt;0,VLOOKUP(AD150&amp;"-"&amp;AE150&amp;"-"&amp;AF150,LocCost,2,0),0)</f>
        <v>0</v>
      </c>
      <c r="AV150" s="183" t="n">
        <f aca="false">IF(AG150&gt;0,VLOOKUP(AG150&amp;"-"&amp;AH150&amp;"-"&amp;AI150,LocCost,2,0),0)</f>
        <v>0</v>
      </c>
      <c r="AW150" s="183" t="n">
        <f aca="false">IF(AJ150&gt;0,VLOOKUP(AJ150&amp;"-"&amp;AK150&amp;"-"&amp;AL150,LocCost,2,0),0)</f>
        <v>0</v>
      </c>
      <c r="AX150" s="184" t="str">
        <f aca="false">IF(C150&gt;0,SUM(AN150:AW150),"")</f>
        <v/>
      </c>
      <c r="CQ150" s="183" t="n">
        <f aca="false">IF(BL150&gt;0,VLOOKUP(BL150&amp;"-"&amp;BM150&amp;"-"&amp;BN150,LocCost,2,0),0)</f>
        <v>0</v>
      </c>
      <c r="CR150" s="183" t="n">
        <f aca="false">IF(BO150&gt;0,VLOOKUP(BO150&amp;"-"&amp;BP150&amp;"-"&amp;BQ150,LocCost,2,0),0)</f>
        <v>0</v>
      </c>
      <c r="CS150" s="183" t="n">
        <f aca="false">IF(BR150&gt;0,VLOOKUP(BR150&amp;"-"&amp;BS150&amp;"-"&amp;BT150,LocCost,2,0),0)</f>
        <v>0</v>
      </c>
      <c r="CT150" s="183" t="n">
        <f aca="false">IF(BU150&gt;0,VLOOKUP(BU150&amp;"-"&amp;BV150&amp;"-"&amp;BW150,LocCost,2,0),0)</f>
        <v>0</v>
      </c>
      <c r="CU150" s="183" t="n">
        <f aca="false">IF(BX150&gt;0,VLOOKUP(BX150&amp;"-"&amp;BY150&amp;"-"&amp;BZ150,LocCost,2,0),0)</f>
        <v>0</v>
      </c>
      <c r="CV150" s="183" t="n">
        <f aca="false">IF(CA150&gt;0,VLOOKUP(CA150&amp;"-"&amp;CB150&amp;"-"&amp;CC150,LocCost,2,0),0)</f>
        <v>0</v>
      </c>
      <c r="CW150" s="183" t="n">
        <f aca="false">IF(CD150&gt;0,VLOOKUP(CD150&amp;"-"&amp;CE150&amp;"-"&amp;CF150,LocCost,2,0),0)</f>
        <v>0</v>
      </c>
      <c r="CX150" s="183" t="n">
        <f aca="false">IF(CG150&gt;0,VLOOKUP(CG150&amp;"-"&amp;CH150&amp;"-"&amp;CI150,LocCost,2,0),0)</f>
        <v>0</v>
      </c>
      <c r="CY150" s="183" t="n">
        <f aca="false">IF(CJ150&gt;0,VLOOKUP(CJ150&amp;"-"&amp;CK150&amp;"-"&amp;CL150,LocCost,2,0),0)</f>
        <v>0</v>
      </c>
      <c r="CZ150" s="183" t="n">
        <f aca="false">IF(CM150&gt;0,VLOOKUP(CM150&amp;"-"&amp;CN150&amp;"-"&amp;CO150,LocCost,2,0),0)</f>
        <v>0</v>
      </c>
      <c r="DA150" s="184" t="str">
        <f aca="false">IF(BF150&gt;0,SUM(CQ150:CZ150),"")</f>
        <v/>
      </c>
    </row>
    <row r="151" customFormat="false" ht="14.65" hidden="false" customHeight="false" outlineLevel="0" collapsed="false">
      <c r="AN151" s="183" t="n">
        <f aca="false">IF(I151&gt;0,VLOOKUP(I151&amp;"-"&amp;J151&amp;"-"&amp;K151,LocCost,2,0),0)</f>
        <v>0</v>
      </c>
      <c r="AO151" s="183" t="n">
        <f aca="false">IF(L151&gt;0,VLOOKUP(L151&amp;"-"&amp;M151&amp;"-"&amp;N151,LocCost,2,0),0)</f>
        <v>0</v>
      </c>
      <c r="AP151" s="183" t="n">
        <f aca="false">IF(O151&gt;0,VLOOKUP(O151&amp;"-"&amp;P151&amp;"-"&amp;Q151,LocCost,2,0),0)</f>
        <v>0</v>
      </c>
      <c r="AQ151" s="183" t="n">
        <f aca="false">IF(R151&gt;0,VLOOKUP(R151&amp;"-"&amp;S151&amp;"-"&amp;T151,LocCost,2,0),0)</f>
        <v>0</v>
      </c>
      <c r="AR151" s="183" t="n">
        <f aca="false">IF(U151&gt;0,VLOOKUP(U151&amp;"-"&amp;V151&amp;"-"&amp;W151,LocCost,2,0),0)</f>
        <v>0</v>
      </c>
      <c r="AS151" s="183" t="n">
        <f aca="false">IF(X151&gt;0,VLOOKUP(X151&amp;"-"&amp;Y151&amp;"-"&amp;Z151,LocCost,2,0),0)</f>
        <v>0</v>
      </c>
      <c r="AT151" s="183" t="n">
        <f aca="false">IF(AA151&gt;0,VLOOKUP(AA151&amp;"-"&amp;AB151&amp;"-"&amp;AC151,LocCost,2,0),0)</f>
        <v>0</v>
      </c>
      <c r="AU151" s="183" t="n">
        <f aca="false">IF(AD151&gt;0,VLOOKUP(AD151&amp;"-"&amp;AE151&amp;"-"&amp;AF151,LocCost,2,0),0)</f>
        <v>0</v>
      </c>
      <c r="AV151" s="183" t="n">
        <f aca="false">IF(AG151&gt;0,VLOOKUP(AG151&amp;"-"&amp;AH151&amp;"-"&amp;AI151,LocCost,2,0),0)</f>
        <v>0</v>
      </c>
      <c r="AW151" s="183" t="n">
        <f aca="false">IF(AJ151&gt;0,VLOOKUP(AJ151&amp;"-"&amp;AK151&amp;"-"&amp;AL151,LocCost,2,0),0)</f>
        <v>0</v>
      </c>
      <c r="AX151" s="184" t="str">
        <f aca="false">IF(C151&gt;0,SUM(AN151:AW151),"")</f>
        <v/>
      </c>
      <c r="CQ151" s="183" t="n">
        <f aca="false">IF(BL151&gt;0,VLOOKUP(BL151&amp;"-"&amp;BM151&amp;"-"&amp;BN151,LocCost,2,0),0)</f>
        <v>0</v>
      </c>
      <c r="CR151" s="183" t="n">
        <f aca="false">IF(BO151&gt;0,VLOOKUP(BO151&amp;"-"&amp;BP151&amp;"-"&amp;BQ151,LocCost,2,0),0)</f>
        <v>0</v>
      </c>
      <c r="CS151" s="183" t="n">
        <f aca="false">IF(BR151&gt;0,VLOOKUP(BR151&amp;"-"&amp;BS151&amp;"-"&amp;BT151,LocCost,2,0),0)</f>
        <v>0</v>
      </c>
      <c r="CT151" s="183" t="n">
        <f aca="false">IF(BU151&gt;0,VLOOKUP(BU151&amp;"-"&amp;BV151&amp;"-"&amp;BW151,LocCost,2,0),0)</f>
        <v>0</v>
      </c>
      <c r="CU151" s="183" t="n">
        <f aca="false">IF(BX151&gt;0,VLOOKUP(BX151&amp;"-"&amp;BY151&amp;"-"&amp;BZ151,LocCost,2,0),0)</f>
        <v>0</v>
      </c>
      <c r="CV151" s="183" t="n">
        <f aca="false">IF(CA151&gt;0,VLOOKUP(CA151&amp;"-"&amp;CB151&amp;"-"&amp;CC151,LocCost,2,0),0)</f>
        <v>0</v>
      </c>
      <c r="CW151" s="183" t="n">
        <f aca="false">IF(CD151&gt;0,VLOOKUP(CD151&amp;"-"&amp;CE151&amp;"-"&amp;CF151,LocCost,2,0),0)</f>
        <v>0</v>
      </c>
      <c r="CX151" s="183" t="n">
        <f aca="false">IF(CG151&gt;0,VLOOKUP(CG151&amp;"-"&amp;CH151&amp;"-"&amp;CI151,LocCost,2,0),0)</f>
        <v>0</v>
      </c>
      <c r="CY151" s="183" t="n">
        <f aca="false">IF(CJ151&gt;0,VLOOKUP(CJ151&amp;"-"&amp;CK151&amp;"-"&amp;CL151,LocCost,2,0),0)</f>
        <v>0</v>
      </c>
      <c r="CZ151" s="183" t="n">
        <f aca="false">IF(CM151&gt;0,VLOOKUP(CM151&amp;"-"&amp;CN151&amp;"-"&amp;CO151,LocCost,2,0),0)</f>
        <v>0</v>
      </c>
      <c r="DA151" s="184" t="str">
        <f aca="false">IF(BF151&gt;0,SUM(CQ151:CZ151),"")</f>
        <v/>
      </c>
    </row>
    <row r="152" customFormat="false" ht="14.65" hidden="false" customHeight="false" outlineLevel="0" collapsed="false">
      <c r="AN152" s="183" t="n">
        <f aca="false">IF(I152&gt;0,VLOOKUP(I152&amp;"-"&amp;J152&amp;"-"&amp;K152,LocCost,2,0),0)</f>
        <v>0</v>
      </c>
      <c r="AO152" s="183" t="n">
        <f aca="false">IF(L152&gt;0,VLOOKUP(L152&amp;"-"&amp;M152&amp;"-"&amp;N152,LocCost,2,0),0)</f>
        <v>0</v>
      </c>
      <c r="AP152" s="183" t="n">
        <f aca="false">IF(O152&gt;0,VLOOKUP(O152&amp;"-"&amp;P152&amp;"-"&amp;Q152,LocCost,2,0),0)</f>
        <v>0</v>
      </c>
      <c r="AQ152" s="183" t="n">
        <f aca="false">IF(R152&gt;0,VLOOKUP(R152&amp;"-"&amp;S152&amp;"-"&amp;T152,LocCost,2,0),0)</f>
        <v>0</v>
      </c>
      <c r="AR152" s="183" t="n">
        <f aca="false">IF(U152&gt;0,VLOOKUP(U152&amp;"-"&amp;V152&amp;"-"&amp;W152,LocCost,2,0),0)</f>
        <v>0</v>
      </c>
      <c r="AS152" s="183" t="n">
        <f aca="false">IF(X152&gt;0,VLOOKUP(X152&amp;"-"&amp;Y152&amp;"-"&amp;Z152,LocCost,2,0),0)</f>
        <v>0</v>
      </c>
      <c r="AT152" s="183" t="n">
        <f aca="false">IF(AA152&gt;0,VLOOKUP(AA152&amp;"-"&amp;AB152&amp;"-"&amp;AC152,LocCost,2,0),0)</f>
        <v>0</v>
      </c>
      <c r="AU152" s="183" t="n">
        <f aca="false">IF(AD152&gt;0,VLOOKUP(AD152&amp;"-"&amp;AE152&amp;"-"&amp;AF152,LocCost,2,0),0)</f>
        <v>0</v>
      </c>
      <c r="AV152" s="183" t="n">
        <f aca="false">IF(AG152&gt;0,VLOOKUP(AG152&amp;"-"&amp;AH152&amp;"-"&amp;AI152,LocCost,2,0),0)</f>
        <v>0</v>
      </c>
      <c r="AW152" s="183" t="n">
        <f aca="false">IF(AJ152&gt;0,VLOOKUP(AJ152&amp;"-"&amp;AK152&amp;"-"&amp;AL152,LocCost,2,0),0)</f>
        <v>0</v>
      </c>
      <c r="AX152" s="184" t="str">
        <f aca="false">IF(C152&gt;0,SUM(AN152:AW152),"")</f>
        <v/>
      </c>
      <c r="CQ152" s="183" t="n">
        <f aca="false">IF(BL152&gt;0,VLOOKUP(BL152&amp;"-"&amp;BM152&amp;"-"&amp;BN152,LocCost,2,0),0)</f>
        <v>0</v>
      </c>
      <c r="CR152" s="183" t="n">
        <f aca="false">IF(BO152&gt;0,VLOOKUP(BO152&amp;"-"&amp;BP152&amp;"-"&amp;BQ152,LocCost,2,0),0)</f>
        <v>0</v>
      </c>
      <c r="CS152" s="183" t="n">
        <f aca="false">IF(BR152&gt;0,VLOOKUP(BR152&amp;"-"&amp;BS152&amp;"-"&amp;BT152,LocCost,2,0),0)</f>
        <v>0</v>
      </c>
      <c r="CT152" s="183" t="n">
        <f aca="false">IF(BU152&gt;0,VLOOKUP(BU152&amp;"-"&amp;BV152&amp;"-"&amp;BW152,LocCost,2,0),0)</f>
        <v>0</v>
      </c>
      <c r="CU152" s="183" t="n">
        <f aca="false">IF(BX152&gt;0,VLOOKUP(BX152&amp;"-"&amp;BY152&amp;"-"&amp;BZ152,LocCost,2,0),0)</f>
        <v>0</v>
      </c>
      <c r="CV152" s="183" t="n">
        <f aca="false">IF(CA152&gt;0,VLOOKUP(CA152&amp;"-"&amp;CB152&amp;"-"&amp;CC152,LocCost,2,0),0)</f>
        <v>0</v>
      </c>
      <c r="CW152" s="183" t="n">
        <f aca="false">IF(CD152&gt;0,VLOOKUP(CD152&amp;"-"&amp;CE152&amp;"-"&amp;CF152,LocCost,2,0),0)</f>
        <v>0</v>
      </c>
      <c r="CX152" s="183" t="n">
        <f aca="false">IF(CG152&gt;0,VLOOKUP(CG152&amp;"-"&amp;CH152&amp;"-"&amp;CI152,LocCost,2,0),0)</f>
        <v>0</v>
      </c>
      <c r="CY152" s="183" t="n">
        <f aca="false">IF(CJ152&gt;0,VLOOKUP(CJ152&amp;"-"&amp;CK152&amp;"-"&amp;CL152,LocCost,2,0),0)</f>
        <v>0</v>
      </c>
      <c r="CZ152" s="183" t="n">
        <f aca="false">IF(CM152&gt;0,VLOOKUP(CM152&amp;"-"&amp;CN152&amp;"-"&amp;CO152,LocCost,2,0),0)</f>
        <v>0</v>
      </c>
      <c r="DA152" s="184" t="str">
        <f aca="false">IF(BF152&gt;0,SUM(CQ152:CZ152),"")</f>
        <v/>
      </c>
    </row>
    <row r="153" customFormat="false" ht="14.65" hidden="false" customHeight="false" outlineLevel="0" collapsed="false">
      <c r="AN153" s="183" t="n">
        <f aca="false">IF(I153&gt;0,VLOOKUP(I153&amp;"-"&amp;J153&amp;"-"&amp;K153,LocCost,2,0),0)</f>
        <v>0</v>
      </c>
      <c r="AO153" s="183" t="n">
        <f aca="false">IF(L153&gt;0,VLOOKUP(L153&amp;"-"&amp;M153&amp;"-"&amp;N153,LocCost,2,0),0)</f>
        <v>0</v>
      </c>
      <c r="AP153" s="183" t="n">
        <f aca="false">IF(O153&gt;0,VLOOKUP(O153&amp;"-"&amp;P153&amp;"-"&amp;Q153,LocCost,2,0),0)</f>
        <v>0</v>
      </c>
      <c r="AQ153" s="183" t="n">
        <f aca="false">IF(R153&gt;0,VLOOKUP(R153&amp;"-"&amp;S153&amp;"-"&amp;T153,LocCost,2,0),0)</f>
        <v>0</v>
      </c>
      <c r="AR153" s="183" t="n">
        <f aca="false">IF(U153&gt;0,VLOOKUP(U153&amp;"-"&amp;V153&amp;"-"&amp;W153,LocCost,2,0),0)</f>
        <v>0</v>
      </c>
      <c r="AS153" s="183" t="n">
        <f aca="false">IF(X153&gt;0,VLOOKUP(X153&amp;"-"&amp;Y153&amp;"-"&amp;Z153,LocCost,2,0),0)</f>
        <v>0</v>
      </c>
      <c r="AT153" s="183" t="n">
        <f aca="false">IF(AA153&gt;0,VLOOKUP(AA153&amp;"-"&amp;AB153&amp;"-"&amp;AC153,LocCost,2,0),0)</f>
        <v>0</v>
      </c>
      <c r="AU153" s="183" t="n">
        <f aca="false">IF(AD153&gt;0,VLOOKUP(AD153&amp;"-"&amp;AE153&amp;"-"&amp;AF153,LocCost,2,0),0)</f>
        <v>0</v>
      </c>
      <c r="AV153" s="183" t="n">
        <f aca="false">IF(AG153&gt;0,VLOOKUP(AG153&amp;"-"&amp;AH153&amp;"-"&amp;AI153,LocCost,2,0),0)</f>
        <v>0</v>
      </c>
      <c r="AW153" s="183" t="n">
        <f aca="false">IF(AJ153&gt;0,VLOOKUP(AJ153&amp;"-"&amp;AK153&amp;"-"&amp;AL153,LocCost,2,0),0)</f>
        <v>0</v>
      </c>
      <c r="AX153" s="184" t="str">
        <f aca="false">IF(C153&gt;0,SUM(AN153:AW153),"")</f>
        <v/>
      </c>
      <c r="CQ153" s="183" t="n">
        <f aca="false">IF(BL153&gt;0,VLOOKUP(BL153&amp;"-"&amp;BM153&amp;"-"&amp;BN153,LocCost,2,0),0)</f>
        <v>0</v>
      </c>
      <c r="CR153" s="183" t="n">
        <f aca="false">IF(BO153&gt;0,VLOOKUP(BO153&amp;"-"&amp;BP153&amp;"-"&amp;BQ153,LocCost,2,0),0)</f>
        <v>0</v>
      </c>
      <c r="CS153" s="183" t="n">
        <f aca="false">IF(BR153&gt;0,VLOOKUP(BR153&amp;"-"&amp;BS153&amp;"-"&amp;BT153,LocCost,2,0),0)</f>
        <v>0</v>
      </c>
      <c r="CT153" s="183" t="n">
        <f aca="false">IF(BU153&gt;0,VLOOKUP(BU153&amp;"-"&amp;BV153&amp;"-"&amp;BW153,LocCost,2,0),0)</f>
        <v>0</v>
      </c>
      <c r="CU153" s="183" t="n">
        <f aca="false">IF(BX153&gt;0,VLOOKUP(BX153&amp;"-"&amp;BY153&amp;"-"&amp;BZ153,LocCost,2,0),0)</f>
        <v>0</v>
      </c>
      <c r="CV153" s="183" t="n">
        <f aca="false">IF(CA153&gt;0,VLOOKUP(CA153&amp;"-"&amp;CB153&amp;"-"&amp;CC153,LocCost,2,0),0)</f>
        <v>0</v>
      </c>
      <c r="CW153" s="183" t="n">
        <f aca="false">IF(CD153&gt;0,VLOOKUP(CD153&amp;"-"&amp;CE153&amp;"-"&amp;CF153,LocCost,2,0),0)</f>
        <v>0</v>
      </c>
      <c r="CX153" s="183" t="n">
        <f aca="false">IF(CG153&gt;0,VLOOKUP(CG153&amp;"-"&amp;CH153&amp;"-"&amp;CI153,LocCost,2,0),0)</f>
        <v>0</v>
      </c>
      <c r="CY153" s="183" t="n">
        <f aca="false">IF(CJ153&gt;0,VLOOKUP(CJ153&amp;"-"&amp;CK153&amp;"-"&amp;CL153,LocCost,2,0),0)</f>
        <v>0</v>
      </c>
      <c r="CZ153" s="183" t="n">
        <f aca="false">IF(CM153&gt;0,VLOOKUP(CM153&amp;"-"&amp;CN153&amp;"-"&amp;CO153,LocCost,2,0),0)</f>
        <v>0</v>
      </c>
      <c r="DA153" s="184" t="str">
        <f aca="false">IF(BF153&gt;0,SUM(CQ153:CZ153),"")</f>
        <v/>
      </c>
    </row>
    <row r="154" customFormat="false" ht="14.65" hidden="false" customHeight="false" outlineLevel="0" collapsed="false">
      <c r="AN154" s="183" t="n">
        <f aca="false">IF(I154&gt;0,VLOOKUP(I154&amp;"-"&amp;J154&amp;"-"&amp;K154,LocCost,2,0),0)</f>
        <v>0</v>
      </c>
      <c r="AO154" s="183" t="n">
        <f aca="false">IF(L154&gt;0,VLOOKUP(L154&amp;"-"&amp;M154&amp;"-"&amp;N154,LocCost,2,0),0)</f>
        <v>0</v>
      </c>
      <c r="AP154" s="183" t="n">
        <f aca="false">IF(O154&gt;0,VLOOKUP(O154&amp;"-"&amp;P154&amp;"-"&amp;Q154,LocCost,2,0),0)</f>
        <v>0</v>
      </c>
      <c r="AQ154" s="183" t="n">
        <f aca="false">IF(R154&gt;0,VLOOKUP(R154&amp;"-"&amp;S154&amp;"-"&amp;T154,LocCost,2,0),0)</f>
        <v>0</v>
      </c>
      <c r="AR154" s="183" t="n">
        <f aca="false">IF(U154&gt;0,VLOOKUP(U154&amp;"-"&amp;V154&amp;"-"&amp;W154,LocCost,2,0),0)</f>
        <v>0</v>
      </c>
      <c r="AS154" s="183" t="n">
        <f aca="false">IF(X154&gt;0,VLOOKUP(X154&amp;"-"&amp;Y154&amp;"-"&amp;Z154,LocCost,2,0),0)</f>
        <v>0</v>
      </c>
      <c r="AT154" s="183" t="n">
        <f aca="false">IF(AA154&gt;0,VLOOKUP(AA154&amp;"-"&amp;AB154&amp;"-"&amp;AC154,LocCost,2,0),0)</f>
        <v>0</v>
      </c>
      <c r="AU154" s="183" t="n">
        <f aca="false">IF(AD154&gt;0,VLOOKUP(AD154&amp;"-"&amp;AE154&amp;"-"&amp;AF154,LocCost,2,0),0)</f>
        <v>0</v>
      </c>
      <c r="AV154" s="183" t="n">
        <f aca="false">IF(AG154&gt;0,VLOOKUP(AG154&amp;"-"&amp;AH154&amp;"-"&amp;AI154,LocCost,2,0),0)</f>
        <v>0</v>
      </c>
      <c r="AW154" s="183" t="n">
        <f aca="false">IF(AJ154&gt;0,VLOOKUP(AJ154&amp;"-"&amp;AK154&amp;"-"&amp;AL154,LocCost,2,0),0)</f>
        <v>0</v>
      </c>
      <c r="AX154" s="184" t="str">
        <f aca="false">IF(C154&gt;0,SUM(AN154:AW154),"")</f>
        <v/>
      </c>
      <c r="CQ154" s="183" t="n">
        <f aca="false">IF(BL154&gt;0,VLOOKUP(BL154&amp;"-"&amp;BM154&amp;"-"&amp;BN154,LocCost,2,0),0)</f>
        <v>0</v>
      </c>
      <c r="CR154" s="183" t="n">
        <f aca="false">IF(BO154&gt;0,VLOOKUP(BO154&amp;"-"&amp;BP154&amp;"-"&amp;BQ154,LocCost,2,0),0)</f>
        <v>0</v>
      </c>
      <c r="CS154" s="183" t="n">
        <f aca="false">IF(BR154&gt;0,VLOOKUP(BR154&amp;"-"&amp;BS154&amp;"-"&amp;BT154,LocCost,2,0),0)</f>
        <v>0</v>
      </c>
      <c r="CT154" s="183" t="n">
        <f aca="false">IF(BU154&gt;0,VLOOKUP(BU154&amp;"-"&amp;BV154&amp;"-"&amp;BW154,LocCost,2,0),0)</f>
        <v>0</v>
      </c>
      <c r="CU154" s="183" t="n">
        <f aca="false">IF(BX154&gt;0,VLOOKUP(BX154&amp;"-"&amp;BY154&amp;"-"&amp;BZ154,LocCost,2,0),0)</f>
        <v>0</v>
      </c>
      <c r="CV154" s="183" t="n">
        <f aca="false">IF(CA154&gt;0,VLOOKUP(CA154&amp;"-"&amp;CB154&amp;"-"&amp;CC154,LocCost,2,0),0)</f>
        <v>0</v>
      </c>
      <c r="CW154" s="183" t="n">
        <f aca="false">IF(CD154&gt;0,VLOOKUP(CD154&amp;"-"&amp;CE154&amp;"-"&amp;CF154,LocCost,2,0),0)</f>
        <v>0</v>
      </c>
      <c r="CX154" s="183" t="n">
        <f aca="false">IF(CG154&gt;0,VLOOKUP(CG154&amp;"-"&amp;CH154&amp;"-"&amp;CI154,LocCost,2,0),0)</f>
        <v>0</v>
      </c>
      <c r="CY154" s="183" t="n">
        <f aca="false">IF(CJ154&gt;0,VLOOKUP(CJ154&amp;"-"&amp;CK154&amp;"-"&amp;CL154,LocCost,2,0),0)</f>
        <v>0</v>
      </c>
      <c r="CZ154" s="183" t="n">
        <f aca="false">IF(CM154&gt;0,VLOOKUP(CM154&amp;"-"&amp;CN154&amp;"-"&amp;CO154,LocCost,2,0),0)</f>
        <v>0</v>
      </c>
      <c r="DA154" s="184" t="str">
        <f aca="false">IF(BF154&gt;0,SUM(CQ154:CZ154),"")</f>
        <v/>
      </c>
    </row>
    <row r="155" customFormat="false" ht="14.65" hidden="false" customHeight="false" outlineLevel="0" collapsed="false">
      <c r="AN155" s="183" t="n">
        <f aca="false">IF(I155&gt;0,VLOOKUP(I155&amp;"-"&amp;J155&amp;"-"&amp;K155,LocCost,2,0),0)</f>
        <v>0</v>
      </c>
      <c r="AO155" s="183" t="n">
        <f aca="false">IF(L155&gt;0,VLOOKUP(L155&amp;"-"&amp;M155&amp;"-"&amp;N155,LocCost,2,0),0)</f>
        <v>0</v>
      </c>
      <c r="AP155" s="183" t="n">
        <f aca="false">IF(O155&gt;0,VLOOKUP(O155&amp;"-"&amp;P155&amp;"-"&amp;Q155,LocCost,2,0),0)</f>
        <v>0</v>
      </c>
      <c r="AQ155" s="183" t="n">
        <f aca="false">IF(R155&gt;0,VLOOKUP(R155&amp;"-"&amp;S155&amp;"-"&amp;T155,LocCost,2,0),0)</f>
        <v>0</v>
      </c>
      <c r="AR155" s="183" t="n">
        <f aca="false">IF(U155&gt;0,VLOOKUP(U155&amp;"-"&amp;V155&amp;"-"&amp;W155,LocCost,2,0),0)</f>
        <v>0</v>
      </c>
      <c r="AS155" s="183" t="n">
        <f aca="false">IF(X155&gt;0,VLOOKUP(X155&amp;"-"&amp;Y155&amp;"-"&amp;Z155,LocCost,2,0),0)</f>
        <v>0</v>
      </c>
      <c r="AT155" s="183" t="n">
        <f aca="false">IF(AA155&gt;0,VLOOKUP(AA155&amp;"-"&amp;AB155&amp;"-"&amp;AC155,LocCost,2,0),0)</f>
        <v>0</v>
      </c>
      <c r="AU155" s="183" t="n">
        <f aca="false">IF(AD155&gt;0,VLOOKUP(AD155&amp;"-"&amp;AE155&amp;"-"&amp;AF155,LocCost,2,0),0)</f>
        <v>0</v>
      </c>
      <c r="AV155" s="183" t="n">
        <f aca="false">IF(AG155&gt;0,VLOOKUP(AG155&amp;"-"&amp;AH155&amp;"-"&amp;AI155,LocCost,2,0),0)</f>
        <v>0</v>
      </c>
      <c r="AW155" s="183" t="n">
        <f aca="false">IF(AJ155&gt;0,VLOOKUP(AJ155&amp;"-"&amp;AK155&amp;"-"&amp;AL155,LocCost,2,0),0)</f>
        <v>0</v>
      </c>
      <c r="AX155" s="184" t="str">
        <f aca="false">IF(C155&gt;0,SUM(AN155:AW155),"")</f>
        <v/>
      </c>
      <c r="CQ155" s="183" t="n">
        <f aca="false">IF(BL155&gt;0,VLOOKUP(BL155&amp;"-"&amp;BM155&amp;"-"&amp;BN155,LocCost,2,0),0)</f>
        <v>0</v>
      </c>
      <c r="CR155" s="183" t="n">
        <f aca="false">IF(BO155&gt;0,VLOOKUP(BO155&amp;"-"&amp;BP155&amp;"-"&amp;BQ155,LocCost,2,0),0)</f>
        <v>0</v>
      </c>
      <c r="CS155" s="183" t="n">
        <f aca="false">IF(BR155&gt;0,VLOOKUP(BR155&amp;"-"&amp;BS155&amp;"-"&amp;BT155,LocCost,2,0),0)</f>
        <v>0</v>
      </c>
      <c r="CT155" s="183" t="n">
        <f aca="false">IF(BU155&gt;0,VLOOKUP(BU155&amp;"-"&amp;BV155&amp;"-"&amp;BW155,LocCost,2,0),0)</f>
        <v>0</v>
      </c>
      <c r="CU155" s="183" t="n">
        <f aca="false">IF(BX155&gt;0,VLOOKUP(BX155&amp;"-"&amp;BY155&amp;"-"&amp;BZ155,LocCost,2,0),0)</f>
        <v>0</v>
      </c>
      <c r="CV155" s="183" t="n">
        <f aca="false">IF(CA155&gt;0,VLOOKUP(CA155&amp;"-"&amp;CB155&amp;"-"&amp;CC155,LocCost,2,0),0)</f>
        <v>0</v>
      </c>
      <c r="CW155" s="183" t="n">
        <f aca="false">IF(CD155&gt;0,VLOOKUP(CD155&amp;"-"&amp;CE155&amp;"-"&amp;CF155,LocCost,2,0),0)</f>
        <v>0</v>
      </c>
      <c r="CX155" s="183" t="n">
        <f aca="false">IF(CG155&gt;0,VLOOKUP(CG155&amp;"-"&amp;CH155&amp;"-"&amp;CI155,LocCost,2,0),0)</f>
        <v>0</v>
      </c>
      <c r="CY155" s="183" t="n">
        <f aca="false">IF(CJ155&gt;0,VLOOKUP(CJ155&amp;"-"&amp;CK155&amp;"-"&amp;CL155,LocCost,2,0),0)</f>
        <v>0</v>
      </c>
      <c r="CZ155" s="183" t="n">
        <f aca="false">IF(CM155&gt;0,VLOOKUP(CM155&amp;"-"&amp;CN155&amp;"-"&amp;CO155,LocCost,2,0),0)</f>
        <v>0</v>
      </c>
      <c r="DA155" s="184" t="str">
        <f aca="false">IF(BF155&gt;0,SUM(CQ155:CZ155),"")</f>
        <v/>
      </c>
    </row>
    <row r="156" customFormat="false" ht="14.65" hidden="false" customHeight="false" outlineLevel="0" collapsed="false">
      <c r="AN156" s="183" t="n">
        <f aca="false">IF(I156&gt;0,VLOOKUP(I156&amp;"-"&amp;J156&amp;"-"&amp;K156,LocCost,2,0),0)</f>
        <v>0</v>
      </c>
      <c r="AO156" s="183" t="n">
        <f aca="false">IF(L156&gt;0,VLOOKUP(L156&amp;"-"&amp;M156&amp;"-"&amp;N156,LocCost,2,0),0)</f>
        <v>0</v>
      </c>
      <c r="AP156" s="183" t="n">
        <f aca="false">IF(O156&gt;0,VLOOKUP(O156&amp;"-"&amp;P156&amp;"-"&amp;Q156,LocCost,2,0),0)</f>
        <v>0</v>
      </c>
      <c r="AQ156" s="183" t="n">
        <f aca="false">IF(R156&gt;0,VLOOKUP(R156&amp;"-"&amp;S156&amp;"-"&amp;T156,LocCost,2,0),0)</f>
        <v>0</v>
      </c>
      <c r="AR156" s="183" t="n">
        <f aca="false">IF(U156&gt;0,VLOOKUP(U156&amp;"-"&amp;V156&amp;"-"&amp;W156,LocCost,2,0),0)</f>
        <v>0</v>
      </c>
      <c r="AS156" s="183" t="n">
        <f aca="false">IF(X156&gt;0,VLOOKUP(X156&amp;"-"&amp;Y156&amp;"-"&amp;Z156,LocCost,2,0),0)</f>
        <v>0</v>
      </c>
      <c r="AT156" s="183" t="n">
        <f aca="false">IF(AA156&gt;0,VLOOKUP(AA156&amp;"-"&amp;AB156&amp;"-"&amp;AC156,LocCost,2,0),0)</f>
        <v>0</v>
      </c>
      <c r="AU156" s="183" t="n">
        <f aca="false">IF(AD156&gt;0,VLOOKUP(AD156&amp;"-"&amp;AE156&amp;"-"&amp;AF156,LocCost,2,0),0)</f>
        <v>0</v>
      </c>
      <c r="AV156" s="183" t="n">
        <f aca="false">IF(AG156&gt;0,VLOOKUP(AG156&amp;"-"&amp;AH156&amp;"-"&amp;AI156,LocCost,2,0),0)</f>
        <v>0</v>
      </c>
      <c r="AW156" s="183" t="n">
        <f aca="false">IF(AJ156&gt;0,VLOOKUP(AJ156&amp;"-"&amp;AK156&amp;"-"&amp;AL156,LocCost,2,0),0)</f>
        <v>0</v>
      </c>
      <c r="AX156" s="184" t="str">
        <f aca="false">IF(C156&gt;0,SUM(AN156:AW156),"")</f>
        <v/>
      </c>
      <c r="CQ156" s="183" t="n">
        <f aca="false">IF(BL156&gt;0,VLOOKUP(BL156&amp;"-"&amp;BM156&amp;"-"&amp;BN156,LocCost,2,0),0)</f>
        <v>0</v>
      </c>
      <c r="CR156" s="183" t="n">
        <f aca="false">IF(BO156&gt;0,VLOOKUP(BO156&amp;"-"&amp;BP156&amp;"-"&amp;BQ156,LocCost,2,0),0)</f>
        <v>0</v>
      </c>
      <c r="CS156" s="183" t="n">
        <f aca="false">IF(BR156&gt;0,VLOOKUP(BR156&amp;"-"&amp;BS156&amp;"-"&amp;BT156,LocCost,2,0),0)</f>
        <v>0</v>
      </c>
      <c r="CT156" s="183" t="n">
        <f aca="false">IF(BU156&gt;0,VLOOKUP(BU156&amp;"-"&amp;BV156&amp;"-"&amp;BW156,LocCost,2,0),0)</f>
        <v>0</v>
      </c>
      <c r="CU156" s="183" t="n">
        <f aca="false">IF(BX156&gt;0,VLOOKUP(BX156&amp;"-"&amp;BY156&amp;"-"&amp;BZ156,LocCost,2,0),0)</f>
        <v>0</v>
      </c>
      <c r="CV156" s="183" t="n">
        <f aca="false">IF(CA156&gt;0,VLOOKUP(CA156&amp;"-"&amp;CB156&amp;"-"&amp;CC156,LocCost,2,0),0)</f>
        <v>0</v>
      </c>
      <c r="CW156" s="183" t="n">
        <f aca="false">IF(CD156&gt;0,VLOOKUP(CD156&amp;"-"&amp;CE156&amp;"-"&amp;CF156,LocCost,2,0),0)</f>
        <v>0</v>
      </c>
      <c r="CX156" s="183" t="n">
        <f aca="false">IF(CG156&gt;0,VLOOKUP(CG156&amp;"-"&amp;CH156&amp;"-"&amp;CI156,LocCost,2,0),0)</f>
        <v>0</v>
      </c>
      <c r="CY156" s="183" t="n">
        <f aca="false">IF(CJ156&gt;0,VLOOKUP(CJ156&amp;"-"&amp;CK156&amp;"-"&amp;CL156,LocCost,2,0),0)</f>
        <v>0</v>
      </c>
      <c r="CZ156" s="183" t="n">
        <f aca="false">IF(CM156&gt;0,VLOOKUP(CM156&amp;"-"&amp;CN156&amp;"-"&amp;CO156,LocCost,2,0),0)</f>
        <v>0</v>
      </c>
      <c r="DA156" s="184" t="str">
        <f aca="false">IF(BF156&gt;0,SUM(CQ156:CZ156),"")</f>
        <v/>
      </c>
    </row>
    <row r="157" customFormat="false" ht="14.65" hidden="false" customHeight="false" outlineLevel="0" collapsed="false">
      <c r="AN157" s="183" t="n">
        <f aca="false">IF(I157&gt;0,VLOOKUP(I157&amp;"-"&amp;J157&amp;"-"&amp;K157,LocCost,2,0),0)</f>
        <v>0</v>
      </c>
      <c r="AO157" s="183" t="n">
        <f aca="false">IF(L157&gt;0,VLOOKUP(L157&amp;"-"&amp;M157&amp;"-"&amp;N157,LocCost,2,0),0)</f>
        <v>0</v>
      </c>
      <c r="AP157" s="183" t="n">
        <f aca="false">IF(O157&gt;0,VLOOKUP(O157&amp;"-"&amp;P157&amp;"-"&amp;Q157,LocCost,2,0),0)</f>
        <v>0</v>
      </c>
      <c r="AQ157" s="183" t="n">
        <f aca="false">IF(R157&gt;0,VLOOKUP(R157&amp;"-"&amp;S157&amp;"-"&amp;T157,LocCost,2,0),0)</f>
        <v>0</v>
      </c>
      <c r="AR157" s="183" t="n">
        <f aca="false">IF(U157&gt;0,VLOOKUP(U157&amp;"-"&amp;V157&amp;"-"&amp;W157,LocCost,2,0),0)</f>
        <v>0</v>
      </c>
      <c r="AS157" s="183" t="n">
        <f aca="false">IF(X157&gt;0,VLOOKUP(X157&amp;"-"&amp;Y157&amp;"-"&amp;Z157,LocCost,2,0),0)</f>
        <v>0</v>
      </c>
      <c r="AT157" s="183" t="n">
        <f aca="false">IF(AA157&gt;0,VLOOKUP(AA157&amp;"-"&amp;AB157&amp;"-"&amp;AC157,LocCost,2,0),0)</f>
        <v>0</v>
      </c>
      <c r="AU157" s="183" t="n">
        <f aca="false">IF(AD157&gt;0,VLOOKUP(AD157&amp;"-"&amp;AE157&amp;"-"&amp;AF157,LocCost,2,0),0)</f>
        <v>0</v>
      </c>
      <c r="AV157" s="183" t="n">
        <f aca="false">IF(AG157&gt;0,VLOOKUP(AG157&amp;"-"&amp;AH157&amp;"-"&amp;AI157,LocCost,2,0),0)</f>
        <v>0</v>
      </c>
      <c r="AW157" s="183" t="n">
        <f aca="false">IF(AJ157&gt;0,VLOOKUP(AJ157&amp;"-"&amp;AK157&amp;"-"&amp;AL157,LocCost,2,0),0)</f>
        <v>0</v>
      </c>
      <c r="AX157" s="184" t="str">
        <f aca="false">IF(C157&gt;0,SUM(AN157:AW157),"")</f>
        <v/>
      </c>
      <c r="CQ157" s="183" t="n">
        <f aca="false">IF(BL157&gt;0,VLOOKUP(BL157&amp;"-"&amp;BM157&amp;"-"&amp;BN157,LocCost,2,0),0)</f>
        <v>0</v>
      </c>
      <c r="CR157" s="183" t="n">
        <f aca="false">IF(BO157&gt;0,VLOOKUP(BO157&amp;"-"&amp;BP157&amp;"-"&amp;BQ157,LocCost,2,0),0)</f>
        <v>0</v>
      </c>
      <c r="CS157" s="183" t="n">
        <f aca="false">IF(BR157&gt;0,VLOOKUP(BR157&amp;"-"&amp;BS157&amp;"-"&amp;BT157,LocCost,2,0),0)</f>
        <v>0</v>
      </c>
      <c r="CT157" s="183" t="n">
        <f aca="false">IF(BU157&gt;0,VLOOKUP(BU157&amp;"-"&amp;BV157&amp;"-"&amp;BW157,LocCost,2,0),0)</f>
        <v>0</v>
      </c>
      <c r="CU157" s="183" t="n">
        <f aca="false">IF(BX157&gt;0,VLOOKUP(BX157&amp;"-"&amp;BY157&amp;"-"&amp;BZ157,LocCost,2,0),0)</f>
        <v>0</v>
      </c>
      <c r="CV157" s="183" t="n">
        <f aca="false">IF(CA157&gt;0,VLOOKUP(CA157&amp;"-"&amp;CB157&amp;"-"&amp;CC157,LocCost,2,0),0)</f>
        <v>0</v>
      </c>
      <c r="CW157" s="183" t="n">
        <f aca="false">IF(CD157&gt;0,VLOOKUP(CD157&amp;"-"&amp;CE157&amp;"-"&amp;CF157,LocCost,2,0),0)</f>
        <v>0</v>
      </c>
      <c r="CX157" s="183" t="n">
        <f aca="false">IF(CG157&gt;0,VLOOKUP(CG157&amp;"-"&amp;CH157&amp;"-"&amp;CI157,LocCost,2,0),0)</f>
        <v>0</v>
      </c>
      <c r="CY157" s="183" t="n">
        <f aca="false">IF(CJ157&gt;0,VLOOKUP(CJ157&amp;"-"&amp;CK157&amp;"-"&amp;CL157,LocCost,2,0),0)</f>
        <v>0</v>
      </c>
      <c r="CZ157" s="183" t="n">
        <f aca="false">IF(CM157&gt;0,VLOOKUP(CM157&amp;"-"&amp;CN157&amp;"-"&amp;CO157,LocCost,2,0),0)</f>
        <v>0</v>
      </c>
      <c r="DA157" s="184" t="str">
        <f aca="false">IF(BF157&gt;0,SUM(CQ157:CZ157),"")</f>
        <v/>
      </c>
    </row>
    <row r="158" customFormat="false" ht="14.65" hidden="false" customHeight="false" outlineLevel="0" collapsed="false">
      <c r="AN158" s="183" t="n">
        <f aca="false">IF(I158&gt;0,VLOOKUP(I158&amp;"-"&amp;J158&amp;"-"&amp;K158,LocCost,2,0),0)</f>
        <v>0</v>
      </c>
      <c r="AO158" s="183" t="n">
        <f aca="false">IF(L158&gt;0,VLOOKUP(L158&amp;"-"&amp;M158&amp;"-"&amp;N158,LocCost,2,0),0)</f>
        <v>0</v>
      </c>
      <c r="AP158" s="183" t="n">
        <f aca="false">IF(O158&gt;0,VLOOKUP(O158&amp;"-"&amp;P158&amp;"-"&amp;Q158,LocCost,2,0),0)</f>
        <v>0</v>
      </c>
      <c r="AQ158" s="183" t="n">
        <f aca="false">IF(R158&gt;0,VLOOKUP(R158&amp;"-"&amp;S158&amp;"-"&amp;T158,LocCost,2,0),0)</f>
        <v>0</v>
      </c>
      <c r="AR158" s="183" t="n">
        <f aca="false">IF(U158&gt;0,VLOOKUP(U158&amp;"-"&amp;V158&amp;"-"&amp;W158,LocCost,2,0),0)</f>
        <v>0</v>
      </c>
      <c r="AS158" s="183" t="n">
        <f aca="false">IF(X158&gt;0,VLOOKUP(X158&amp;"-"&amp;Y158&amp;"-"&amp;Z158,LocCost,2,0),0)</f>
        <v>0</v>
      </c>
      <c r="AT158" s="183" t="n">
        <f aca="false">IF(AA158&gt;0,VLOOKUP(AA158&amp;"-"&amp;AB158&amp;"-"&amp;AC158,LocCost,2,0),0)</f>
        <v>0</v>
      </c>
      <c r="AU158" s="183" t="n">
        <f aca="false">IF(AD158&gt;0,VLOOKUP(AD158&amp;"-"&amp;AE158&amp;"-"&amp;AF158,LocCost,2,0),0)</f>
        <v>0</v>
      </c>
      <c r="AV158" s="183" t="n">
        <f aca="false">IF(AG158&gt;0,VLOOKUP(AG158&amp;"-"&amp;AH158&amp;"-"&amp;AI158,LocCost,2,0),0)</f>
        <v>0</v>
      </c>
      <c r="AW158" s="183" t="n">
        <f aca="false">IF(AJ158&gt;0,VLOOKUP(AJ158&amp;"-"&amp;AK158&amp;"-"&amp;AL158,LocCost,2,0),0)</f>
        <v>0</v>
      </c>
      <c r="AX158" s="184" t="str">
        <f aca="false">IF(C158&gt;0,SUM(AN158:AW158),"")</f>
        <v/>
      </c>
      <c r="CQ158" s="183" t="n">
        <f aca="false">IF(BL158&gt;0,VLOOKUP(BL158&amp;"-"&amp;BM158&amp;"-"&amp;BN158,LocCost,2,0),0)</f>
        <v>0</v>
      </c>
      <c r="CR158" s="183" t="n">
        <f aca="false">IF(BO158&gt;0,VLOOKUP(BO158&amp;"-"&amp;BP158&amp;"-"&amp;BQ158,LocCost,2,0),0)</f>
        <v>0</v>
      </c>
      <c r="CS158" s="183" t="n">
        <f aca="false">IF(BR158&gt;0,VLOOKUP(BR158&amp;"-"&amp;BS158&amp;"-"&amp;BT158,LocCost,2,0),0)</f>
        <v>0</v>
      </c>
      <c r="CT158" s="183" t="n">
        <f aca="false">IF(BU158&gt;0,VLOOKUP(BU158&amp;"-"&amp;BV158&amp;"-"&amp;BW158,LocCost,2,0),0)</f>
        <v>0</v>
      </c>
      <c r="CU158" s="183" t="n">
        <f aca="false">IF(BX158&gt;0,VLOOKUP(BX158&amp;"-"&amp;BY158&amp;"-"&amp;BZ158,LocCost,2,0),0)</f>
        <v>0</v>
      </c>
      <c r="CV158" s="183" t="n">
        <f aca="false">IF(CA158&gt;0,VLOOKUP(CA158&amp;"-"&amp;CB158&amp;"-"&amp;CC158,LocCost,2,0),0)</f>
        <v>0</v>
      </c>
      <c r="CW158" s="183" t="n">
        <f aca="false">IF(CD158&gt;0,VLOOKUP(CD158&amp;"-"&amp;CE158&amp;"-"&amp;CF158,LocCost,2,0),0)</f>
        <v>0</v>
      </c>
      <c r="CX158" s="183" t="n">
        <f aca="false">IF(CG158&gt;0,VLOOKUP(CG158&amp;"-"&amp;CH158&amp;"-"&amp;CI158,LocCost,2,0),0)</f>
        <v>0</v>
      </c>
      <c r="CY158" s="183" t="n">
        <f aca="false">IF(CJ158&gt;0,VLOOKUP(CJ158&amp;"-"&amp;CK158&amp;"-"&amp;CL158,LocCost,2,0),0)</f>
        <v>0</v>
      </c>
      <c r="CZ158" s="183" t="n">
        <f aca="false">IF(CM158&gt;0,VLOOKUP(CM158&amp;"-"&amp;CN158&amp;"-"&amp;CO158,LocCost,2,0),0)</f>
        <v>0</v>
      </c>
      <c r="DA158" s="184" t="str">
        <f aca="false">IF(BF158&gt;0,SUM(CQ158:CZ158),"")</f>
        <v/>
      </c>
    </row>
    <row r="159" customFormat="false" ht="14.65" hidden="false" customHeight="false" outlineLevel="0" collapsed="false">
      <c r="AN159" s="183" t="n">
        <f aca="false">IF(I159&gt;0,VLOOKUP(I159&amp;"-"&amp;J159&amp;"-"&amp;K159,LocCost,2,0),0)</f>
        <v>0</v>
      </c>
      <c r="AO159" s="183" t="n">
        <f aca="false">IF(L159&gt;0,VLOOKUP(L159&amp;"-"&amp;M159&amp;"-"&amp;N159,LocCost,2,0),0)</f>
        <v>0</v>
      </c>
      <c r="AP159" s="183" t="n">
        <f aca="false">IF(O159&gt;0,VLOOKUP(O159&amp;"-"&amp;P159&amp;"-"&amp;Q159,LocCost,2,0),0)</f>
        <v>0</v>
      </c>
      <c r="AQ159" s="183" t="n">
        <f aca="false">IF(R159&gt;0,VLOOKUP(R159&amp;"-"&amp;S159&amp;"-"&amp;T159,LocCost,2,0),0)</f>
        <v>0</v>
      </c>
      <c r="AR159" s="183" t="n">
        <f aca="false">IF(U159&gt;0,VLOOKUP(U159&amp;"-"&amp;V159&amp;"-"&amp;W159,LocCost,2,0),0)</f>
        <v>0</v>
      </c>
      <c r="AS159" s="183" t="n">
        <f aca="false">IF(X159&gt;0,VLOOKUP(X159&amp;"-"&amp;Y159&amp;"-"&amp;Z159,LocCost,2,0),0)</f>
        <v>0</v>
      </c>
      <c r="AT159" s="183" t="n">
        <f aca="false">IF(AA159&gt;0,VLOOKUP(AA159&amp;"-"&amp;AB159&amp;"-"&amp;AC159,LocCost,2,0),0)</f>
        <v>0</v>
      </c>
      <c r="AU159" s="183" t="n">
        <f aca="false">IF(AD159&gt;0,VLOOKUP(AD159&amp;"-"&amp;AE159&amp;"-"&amp;AF159,LocCost,2,0),0)</f>
        <v>0</v>
      </c>
      <c r="AV159" s="183" t="n">
        <f aca="false">IF(AG159&gt;0,VLOOKUP(AG159&amp;"-"&amp;AH159&amp;"-"&amp;AI159,LocCost,2,0),0)</f>
        <v>0</v>
      </c>
      <c r="AW159" s="183" t="n">
        <f aca="false">IF(AJ159&gt;0,VLOOKUP(AJ159&amp;"-"&amp;AK159&amp;"-"&amp;AL159,LocCost,2,0),0)</f>
        <v>0</v>
      </c>
      <c r="AX159" s="184" t="str">
        <f aca="false">IF(C159&gt;0,SUM(AN159:AW159),"")</f>
        <v/>
      </c>
      <c r="CQ159" s="183" t="n">
        <f aca="false">IF(BL159&gt;0,VLOOKUP(BL159&amp;"-"&amp;BM159&amp;"-"&amp;BN159,LocCost,2,0),0)</f>
        <v>0</v>
      </c>
      <c r="CR159" s="183" t="n">
        <f aca="false">IF(BO159&gt;0,VLOOKUP(BO159&amp;"-"&amp;BP159&amp;"-"&amp;BQ159,LocCost,2,0),0)</f>
        <v>0</v>
      </c>
      <c r="CS159" s="183" t="n">
        <f aca="false">IF(BR159&gt;0,VLOOKUP(BR159&amp;"-"&amp;BS159&amp;"-"&amp;BT159,LocCost,2,0),0)</f>
        <v>0</v>
      </c>
      <c r="CT159" s="183" t="n">
        <f aca="false">IF(BU159&gt;0,VLOOKUP(BU159&amp;"-"&amp;BV159&amp;"-"&amp;BW159,LocCost,2,0),0)</f>
        <v>0</v>
      </c>
      <c r="CU159" s="183" t="n">
        <f aca="false">IF(BX159&gt;0,VLOOKUP(BX159&amp;"-"&amp;BY159&amp;"-"&amp;BZ159,LocCost,2,0),0)</f>
        <v>0</v>
      </c>
      <c r="CV159" s="183" t="n">
        <f aca="false">IF(CA159&gt;0,VLOOKUP(CA159&amp;"-"&amp;CB159&amp;"-"&amp;CC159,LocCost,2,0),0)</f>
        <v>0</v>
      </c>
      <c r="CW159" s="183" t="n">
        <f aca="false">IF(CD159&gt;0,VLOOKUP(CD159&amp;"-"&amp;CE159&amp;"-"&amp;CF159,LocCost,2,0),0)</f>
        <v>0</v>
      </c>
      <c r="CX159" s="183" t="n">
        <f aca="false">IF(CG159&gt;0,VLOOKUP(CG159&amp;"-"&amp;CH159&amp;"-"&amp;CI159,LocCost,2,0),0)</f>
        <v>0</v>
      </c>
      <c r="CY159" s="183" t="n">
        <f aca="false">IF(CJ159&gt;0,VLOOKUP(CJ159&amp;"-"&amp;CK159&amp;"-"&amp;CL159,LocCost,2,0),0)</f>
        <v>0</v>
      </c>
      <c r="CZ159" s="183" t="n">
        <f aca="false">IF(CM159&gt;0,VLOOKUP(CM159&amp;"-"&amp;CN159&amp;"-"&amp;CO159,LocCost,2,0),0)</f>
        <v>0</v>
      </c>
      <c r="DA159" s="184" t="str">
        <f aca="false">IF(BF159&gt;0,SUM(CQ159:CZ159),"")</f>
        <v/>
      </c>
    </row>
    <row r="160" customFormat="false" ht="14.65" hidden="false" customHeight="false" outlineLevel="0" collapsed="false">
      <c r="AN160" s="183" t="n">
        <f aca="false">IF(I160&gt;0,VLOOKUP(I160&amp;"-"&amp;J160&amp;"-"&amp;K160,LocCost,2,0),0)</f>
        <v>0</v>
      </c>
      <c r="AO160" s="183" t="n">
        <f aca="false">IF(L160&gt;0,VLOOKUP(L160&amp;"-"&amp;M160&amp;"-"&amp;N160,LocCost,2,0),0)</f>
        <v>0</v>
      </c>
      <c r="AP160" s="183" t="n">
        <f aca="false">IF(O160&gt;0,VLOOKUP(O160&amp;"-"&amp;P160&amp;"-"&amp;Q160,LocCost,2,0),0)</f>
        <v>0</v>
      </c>
      <c r="AQ160" s="183" t="n">
        <f aca="false">IF(R160&gt;0,VLOOKUP(R160&amp;"-"&amp;S160&amp;"-"&amp;T160,LocCost,2,0),0)</f>
        <v>0</v>
      </c>
      <c r="AR160" s="183" t="n">
        <f aca="false">IF(U160&gt;0,VLOOKUP(U160&amp;"-"&amp;V160&amp;"-"&amp;W160,LocCost,2,0),0)</f>
        <v>0</v>
      </c>
      <c r="AS160" s="183" t="n">
        <f aca="false">IF(X160&gt;0,VLOOKUP(X160&amp;"-"&amp;Y160&amp;"-"&amp;Z160,LocCost,2,0),0)</f>
        <v>0</v>
      </c>
      <c r="AT160" s="183" t="n">
        <f aca="false">IF(AA160&gt;0,VLOOKUP(AA160&amp;"-"&amp;AB160&amp;"-"&amp;AC160,LocCost,2,0),0)</f>
        <v>0</v>
      </c>
      <c r="AU160" s="183" t="n">
        <f aca="false">IF(AD160&gt;0,VLOOKUP(AD160&amp;"-"&amp;AE160&amp;"-"&amp;AF160,LocCost,2,0),0)</f>
        <v>0</v>
      </c>
      <c r="AV160" s="183" t="n">
        <f aca="false">IF(AG160&gt;0,VLOOKUP(AG160&amp;"-"&amp;AH160&amp;"-"&amp;AI160,LocCost,2,0),0)</f>
        <v>0</v>
      </c>
      <c r="AW160" s="183" t="n">
        <f aca="false">IF(AJ160&gt;0,VLOOKUP(AJ160&amp;"-"&amp;AK160&amp;"-"&amp;AL160,LocCost,2,0),0)</f>
        <v>0</v>
      </c>
      <c r="AX160" s="184" t="str">
        <f aca="false">IF(C160&gt;0,SUM(AN160:AW160),"")</f>
        <v/>
      </c>
      <c r="CQ160" s="183" t="n">
        <f aca="false">IF(BL160&gt;0,VLOOKUP(BL160&amp;"-"&amp;BM160&amp;"-"&amp;BN160,LocCost,2,0),0)</f>
        <v>0</v>
      </c>
      <c r="CR160" s="183" t="n">
        <f aca="false">IF(BO160&gt;0,VLOOKUP(BO160&amp;"-"&amp;BP160&amp;"-"&amp;BQ160,LocCost,2,0),0)</f>
        <v>0</v>
      </c>
      <c r="CS160" s="183" t="n">
        <f aca="false">IF(BR160&gt;0,VLOOKUP(BR160&amp;"-"&amp;BS160&amp;"-"&amp;BT160,LocCost,2,0),0)</f>
        <v>0</v>
      </c>
      <c r="CT160" s="183" t="n">
        <f aca="false">IF(BU160&gt;0,VLOOKUP(BU160&amp;"-"&amp;BV160&amp;"-"&amp;BW160,LocCost,2,0),0)</f>
        <v>0</v>
      </c>
      <c r="CU160" s="183" t="n">
        <f aca="false">IF(BX160&gt;0,VLOOKUP(BX160&amp;"-"&amp;BY160&amp;"-"&amp;BZ160,LocCost,2,0),0)</f>
        <v>0</v>
      </c>
      <c r="CV160" s="183" t="n">
        <f aca="false">IF(CA160&gt;0,VLOOKUP(CA160&amp;"-"&amp;CB160&amp;"-"&amp;CC160,LocCost,2,0),0)</f>
        <v>0</v>
      </c>
      <c r="CW160" s="183" t="n">
        <f aca="false">IF(CD160&gt;0,VLOOKUP(CD160&amp;"-"&amp;CE160&amp;"-"&amp;CF160,LocCost,2,0),0)</f>
        <v>0</v>
      </c>
      <c r="CX160" s="183" t="n">
        <f aca="false">IF(CG160&gt;0,VLOOKUP(CG160&amp;"-"&amp;CH160&amp;"-"&amp;CI160,LocCost,2,0),0)</f>
        <v>0</v>
      </c>
      <c r="CY160" s="183" t="n">
        <f aca="false">IF(CJ160&gt;0,VLOOKUP(CJ160&amp;"-"&amp;CK160&amp;"-"&amp;CL160,LocCost,2,0),0)</f>
        <v>0</v>
      </c>
      <c r="CZ160" s="183" t="n">
        <f aca="false">IF(CM160&gt;0,VLOOKUP(CM160&amp;"-"&amp;CN160&amp;"-"&amp;CO160,LocCost,2,0),0)</f>
        <v>0</v>
      </c>
      <c r="DA160" s="184" t="str">
        <f aca="false">IF(BF160&gt;0,SUM(CQ160:CZ160),"")</f>
        <v/>
      </c>
    </row>
    <row r="161" customFormat="false" ht="14.65" hidden="false" customHeight="false" outlineLevel="0" collapsed="false">
      <c r="AN161" s="183" t="n">
        <f aca="false">IF(I161&gt;0,VLOOKUP(I161&amp;"-"&amp;J161&amp;"-"&amp;K161,LocCost,2,0),0)</f>
        <v>0</v>
      </c>
      <c r="AO161" s="183" t="n">
        <f aca="false">IF(L161&gt;0,VLOOKUP(L161&amp;"-"&amp;M161&amp;"-"&amp;N161,LocCost,2,0),0)</f>
        <v>0</v>
      </c>
      <c r="AP161" s="183" t="n">
        <f aca="false">IF(O161&gt;0,VLOOKUP(O161&amp;"-"&amp;P161&amp;"-"&amp;Q161,LocCost,2,0),0)</f>
        <v>0</v>
      </c>
      <c r="AQ161" s="183" t="n">
        <f aca="false">IF(R161&gt;0,VLOOKUP(R161&amp;"-"&amp;S161&amp;"-"&amp;T161,LocCost,2,0),0)</f>
        <v>0</v>
      </c>
      <c r="AR161" s="183" t="n">
        <f aca="false">IF(U161&gt;0,VLOOKUP(U161&amp;"-"&amp;V161&amp;"-"&amp;W161,LocCost,2,0),0)</f>
        <v>0</v>
      </c>
      <c r="AS161" s="183" t="n">
        <f aca="false">IF(X161&gt;0,VLOOKUP(X161&amp;"-"&amp;Y161&amp;"-"&amp;Z161,LocCost,2,0),0)</f>
        <v>0</v>
      </c>
      <c r="AT161" s="183" t="n">
        <f aca="false">IF(AA161&gt;0,VLOOKUP(AA161&amp;"-"&amp;AB161&amp;"-"&amp;AC161,LocCost,2,0),0)</f>
        <v>0</v>
      </c>
      <c r="AU161" s="183" t="n">
        <f aca="false">IF(AD161&gt;0,VLOOKUP(AD161&amp;"-"&amp;AE161&amp;"-"&amp;AF161,LocCost,2,0),0)</f>
        <v>0</v>
      </c>
      <c r="AV161" s="183" t="n">
        <f aca="false">IF(AG161&gt;0,VLOOKUP(AG161&amp;"-"&amp;AH161&amp;"-"&amp;AI161,LocCost,2,0),0)</f>
        <v>0</v>
      </c>
      <c r="AW161" s="183" t="n">
        <f aca="false">IF(AJ161&gt;0,VLOOKUP(AJ161&amp;"-"&amp;AK161&amp;"-"&amp;AL161,LocCost,2,0),0)</f>
        <v>0</v>
      </c>
      <c r="AX161" s="184" t="str">
        <f aca="false">IF(C161&gt;0,SUM(AN161:AW161),"")</f>
        <v/>
      </c>
      <c r="CQ161" s="183" t="n">
        <f aca="false">IF(BL161&gt;0,VLOOKUP(BL161&amp;"-"&amp;BM161&amp;"-"&amp;BN161,LocCost,2,0),0)</f>
        <v>0</v>
      </c>
      <c r="CR161" s="183" t="n">
        <f aca="false">IF(BO161&gt;0,VLOOKUP(BO161&amp;"-"&amp;BP161&amp;"-"&amp;BQ161,LocCost,2,0),0)</f>
        <v>0</v>
      </c>
      <c r="CS161" s="183" t="n">
        <f aca="false">IF(BR161&gt;0,VLOOKUP(BR161&amp;"-"&amp;BS161&amp;"-"&amp;BT161,LocCost,2,0),0)</f>
        <v>0</v>
      </c>
      <c r="CT161" s="183" t="n">
        <f aca="false">IF(BU161&gt;0,VLOOKUP(BU161&amp;"-"&amp;BV161&amp;"-"&amp;BW161,LocCost,2,0),0)</f>
        <v>0</v>
      </c>
      <c r="CU161" s="183" t="n">
        <f aca="false">IF(BX161&gt;0,VLOOKUP(BX161&amp;"-"&amp;BY161&amp;"-"&amp;BZ161,LocCost,2,0),0)</f>
        <v>0</v>
      </c>
      <c r="CV161" s="183" t="n">
        <f aca="false">IF(CA161&gt;0,VLOOKUP(CA161&amp;"-"&amp;CB161&amp;"-"&amp;CC161,LocCost,2,0),0)</f>
        <v>0</v>
      </c>
      <c r="CW161" s="183" t="n">
        <f aca="false">IF(CD161&gt;0,VLOOKUP(CD161&amp;"-"&amp;CE161&amp;"-"&amp;CF161,LocCost,2,0),0)</f>
        <v>0</v>
      </c>
      <c r="CX161" s="183" t="n">
        <f aca="false">IF(CG161&gt;0,VLOOKUP(CG161&amp;"-"&amp;CH161&amp;"-"&amp;CI161,LocCost,2,0),0)</f>
        <v>0</v>
      </c>
      <c r="CY161" s="183" t="n">
        <f aca="false">IF(CJ161&gt;0,VLOOKUP(CJ161&amp;"-"&amp;CK161&amp;"-"&amp;CL161,LocCost,2,0),0)</f>
        <v>0</v>
      </c>
      <c r="CZ161" s="183" t="n">
        <f aca="false">IF(CM161&gt;0,VLOOKUP(CM161&amp;"-"&amp;CN161&amp;"-"&amp;CO161,LocCost,2,0),0)</f>
        <v>0</v>
      </c>
      <c r="DA161" s="184" t="str">
        <f aca="false">IF(BF161&gt;0,SUM(CQ161:CZ161),"")</f>
        <v/>
      </c>
    </row>
    <row r="162" customFormat="false" ht="14.65" hidden="false" customHeight="false" outlineLevel="0" collapsed="false">
      <c r="AN162" s="183" t="n">
        <f aca="false">IF(I162&gt;0,VLOOKUP(I162&amp;"-"&amp;J162&amp;"-"&amp;K162,LocCost,2,0),0)</f>
        <v>0</v>
      </c>
      <c r="AO162" s="183" t="n">
        <f aca="false">IF(L162&gt;0,VLOOKUP(L162&amp;"-"&amp;M162&amp;"-"&amp;N162,LocCost,2,0),0)</f>
        <v>0</v>
      </c>
      <c r="AP162" s="183" t="n">
        <f aca="false">IF(O162&gt;0,VLOOKUP(O162&amp;"-"&amp;P162&amp;"-"&amp;Q162,LocCost,2,0),0)</f>
        <v>0</v>
      </c>
      <c r="AQ162" s="183" t="n">
        <f aca="false">IF(R162&gt;0,VLOOKUP(R162&amp;"-"&amp;S162&amp;"-"&amp;T162,LocCost,2,0),0)</f>
        <v>0</v>
      </c>
      <c r="AR162" s="183" t="n">
        <f aca="false">IF(U162&gt;0,VLOOKUP(U162&amp;"-"&amp;V162&amp;"-"&amp;W162,LocCost,2,0),0)</f>
        <v>0</v>
      </c>
      <c r="AS162" s="183" t="n">
        <f aca="false">IF(X162&gt;0,VLOOKUP(X162&amp;"-"&amp;Y162&amp;"-"&amp;Z162,LocCost,2,0),0)</f>
        <v>0</v>
      </c>
      <c r="AT162" s="183" t="n">
        <f aca="false">IF(AA162&gt;0,VLOOKUP(AA162&amp;"-"&amp;AB162&amp;"-"&amp;AC162,LocCost,2,0),0)</f>
        <v>0</v>
      </c>
      <c r="AU162" s="183" t="n">
        <f aca="false">IF(AD162&gt;0,VLOOKUP(AD162&amp;"-"&amp;AE162&amp;"-"&amp;AF162,LocCost,2,0),0)</f>
        <v>0</v>
      </c>
      <c r="AV162" s="183" t="n">
        <f aca="false">IF(AG162&gt;0,VLOOKUP(AG162&amp;"-"&amp;AH162&amp;"-"&amp;AI162,LocCost,2,0),0)</f>
        <v>0</v>
      </c>
      <c r="AW162" s="183" t="n">
        <f aca="false">IF(AJ162&gt;0,VLOOKUP(AJ162&amp;"-"&amp;AK162&amp;"-"&amp;AL162,LocCost,2,0),0)</f>
        <v>0</v>
      </c>
      <c r="AX162" s="184" t="str">
        <f aca="false">IF(C162&gt;0,SUM(AN162:AW162),"")</f>
        <v/>
      </c>
      <c r="CQ162" s="183" t="n">
        <f aca="false">IF(BL162&gt;0,VLOOKUP(BL162&amp;"-"&amp;BM162&amp;"-"&amp;BN162,LocCost,2,0),0)</f>
        <v>0</v>
      </c>
      <c r="CR162" s="183" t="n">
        <f aca="false">IF(BO162&gt;0,VLOOKUP(BO162&amp;"-"&amp;BP162&amp;"-"&amp;BQ162,LocCost,2,0),0)</f>
        <v>0</v>
      </c>
      <c r="CS162" s="183" t="n">
        <f aca="false">IF(BR162&gt;0,VLOOKUP(BR162&amp;"-"&amp;BS162&amp;"-"&amp;BT162,LocCost,2,0),0)</f>
        <v>0</v>
      </c>
      <c r="CT162" s="183" t="n">
        <f aca="false">IF(BU162&gt;0,VLOOKUP(BU162&amp;"-"&amp;BV162&amp;"-"&amp;BW162,LocCost,2,0),0)</f>
        <v>0</v>
      </c>
      <c r="CU162" s="183" t="n">
        <f aca="false">IF(BX162&gt;0,VLOOKUP(BX162&amp;"-"&amp;BY162&amp;"-"&amp;BZ162,LocCost,2,0),0)</f>
        <v>0</v>
      </c>
      <c r="CV162" s="183" t="n">
        <f aca="false">IF(CA162&gt;0,VLOOKUP(CA162&amp;"-"&amp;CB162&amp;"-"&amp;CC162,LocCost,2,0),0)</f>
        <v>0</v>
      </c>
      <c r="CW162" s="183" t="n">
        <f aca="false">IF(CD162&gt;0,VLOOKUP(CD162&amp;"-"&amp;CE162&amp;"-"&amp;CF162,LocCost,2,0),0)</f>
        <v>0</v>
      </c>
      <c r="CX162" s="183" t="n">
        <f aca="false">IF(CG162&gt;0,VLOOKUP(CG162&amp;"-"&amp;CH162&amp;"-"&amp;CI162,LocCost,2,0),0)</f>
        <v>0</v>
      </c>
      <c r="CY162" s="183" t="n">
        <f aca="false">IF(CJ162&gt;0,VLOOKUP(CJ162&amp;"-"&amp;CK162&amp;"-"&amp;CL162,LocCost,2,0),0)</f>
        <v>0</v>
      </c>
      <c r="CZ162" s="183" t="n">
        <f aca="false">IF(CM162&gt;0,VLOOKUP(CM162&amp;"-"&amp;CN162&amp;"-"&amp;CO162,LocCost,2,0),0)</f>
        <v>0</v>
      </c>
      <c r="DA162" s="184" t="str">
        <f aca="false">IF(BF162&gt;0,SUM(CQ162:CZ162),"")</f>
        <v/>
      </c>
    </row>
    <row r="163" customFormat="false" ht="14.65" hidden="false" customHeight="false" outlineLevel="0" collapsed="false">
      <c r="AN163" s="183" t="n">
        <f aca="false">IF(I163&gt;0,VLOOKUP(I163&amp;"-"&amp;J163&amp;"-"&amp;K163,LocCost,2,0),0)</f>
        <v>0</v>
      </c>
      <c r="AO163" s="183" t="n">
        <f aca="false">IF(L163&gt;0,VLOOKUP(L163&amp;"-"&amp;M163&amp;"-"&amp;N163,LocCost,2,0),0)</f>
        <v>0</v>
      </c>
      <c r="AP163" s="183" t="n">
        <f aca="false">IF(O163&gt;0,VLOOKUP(O163&amp;"-"&amp;P163&amp;"-"&amp;Q163,LocCost,2,0),0)</f>
        <v>0</v>
      </c>
      <c r="AQ163" s="183" t="n">
        <f aca="false">IF(R163&gt;0,VLOOKUP(R163&amp;"-"&amp;S163&amp;"-"&amp;T163,LocCost,2,0),0)</f>
        <v>0</v>
      </c>
      <c r="AR163" s="183" t="n">
        <f aca="false">IF(U163&gt;0,VLOOKUP(U163&amp;"-"&amp;V163&amp;"-"&amp;W163,LocCost,2,0),0)</f>
        <v>0</v>
      </c>
      <c r="AS163" s="183" t="n">
        <f aca="false">IF(X163&gt;0,VLOOKUP(X163&amp;"-"&amp;Y163&amp;"-"&amp;Z163,LocCost,2,0),0)</f>
        <v>0</v>
      </c>
      <c r="AT163" s="183" t="n">
        <f aca="false">IF(AA163&gt;0,VLOOKUP(AA163&amp;"-"&amp;AB163&amp;"-"&amp;AC163,LocCost,2,0),0)</f>
        <v>0</v>
      </c>
      <c r="AU163" s="183" t="n">
        <f aca="false">IF(AD163&gt;0,VLOOKUP(AD163&amp;"-"&amp;AE163&amp;"-"&amp;AF163,LocCost,2,0),0)</f>
        <v>0</v>
      </c>
      <c r="AV163" s="183" t="n">
        <f aca="false">IF(AG163&gt;0,VLOOKUP(AG163&amp;"-"&amp;AH163&amp;"-"&amp;AI163,LocCost,2,0),0)</f>
        <v>0</v>
      </c>
      <c r="AW163" s="183" t="n">
        <f aca="false">IF(AJ163&gt;0,VLOOKUP(AJ163&amp;"-"&amp;AK163&amp;"-"&amp;AL163,LocCost,2,0),0)</f>
        <v>0</v>
      </c>
      <c r="AX163" s="184" t="str">
        <f aca="false">IF(C163&gt;0,SUM(AN163:AW163),"")</f>
        <v/>
      </c>
      <c r="CQ163" s="183" t="n">
        <f aca="false">IF(BL163&gt;0,VLOOKUP(BL163&amp;"-"&amp;BM163&amp;"-"&amp;BN163,LocCost,2,0),0)</f>
        <v>0</v>
      </c>
      <c r="CR163" s="183" t="n">
        <f aca="false">IF(BO163&gt;0,VLOOKUP(BO163&amp;"-"&amp;BP163&amp;"-"&amp;BQ163,LocCost,2,0),0)</f>
        <v>0</v>
      </c>
      <c r="CS163" s="183" t="n">
        <f aca="false">IF(BR163&gt;0,VLOOKUP(BR163&amp;"-"&amp;BS163&amp;"-"&amp;BT163,LocCost,2,0),0)</f>
        <v>0</v>
      </c>
      <c r="CT163" s="183" t="n">
        <f aca="false">IF(BU163&gt;0,VLOOKUP(BU163&amp;"-"&amp;BV163&amp;"-"&amp;BW163,LocCost,2,0),0)</f>
        <v>0</v>
      </c>
      <c r="CU163" s="183" t="n">
        <f aca="false">IF(BX163&gt;0,VLOOKUP(BX163&amp;"-"&amp;BY163&amp;"-"&amp;BZ163,LocCost,2,0),0)</f>
        <v>0</v>
      </c>
      <c r="CV163" s="183" t="n">
        <f aca="false">IF(CA163&gt;0,VLOOKUP(CA163&amp;"-"&amp;CB163&amp;"-"&amp;CC163,LocCost,2,0),0)</f>
        <v>0</v>
      </c>
      <c r="CW163" s="183" t="n">
        <f aca="false">IF(CD163&gt;0,VLOOKUP(CD163&amp;"-"&amp;CE163&amp;"-"&amp;CF163,LocCost,2,0),0)</f>
        <v>0</v>
      </c>
      <c r="CX163" s="183" t="n">
        <f aca="false">IF(CG163&gt;0,VLOOKUP(CG163&amp;"-"&amp;CH163&amp;"-"&amp;CI163,LocCost,2,0),0)</f>
        <v>0</v>
      </c>
      <c r="CY163" s="183" t="n">
        <f aca="false">IF(CJ163&gt;0,VLOOKUP(CJ163&amp;"-"&amp;CK163&amp;"-"&amp;CL163,LocCost,2,0),0)</f>
        <v>0</v>
      </c>
      <c r="CZ163" s="183" t="n">
        <f aca="false">IF(CM163&gt;0,VLOOKUP(CM163&amp;"-"&amp;CN163&amp;"-"&amp;CO163,LocCost,2,0),0)</f>
        <v>0</v>
      </c>
      <c r="DA163" s="184" t="str">
        <f aca="false">IF(BF163&gt;0,SUM(CQ163:CZ163),"")</f>
        <v/>
      </c>
    </row>
    <row r="164" customFormat="false" ht="14.65" hidden="false" customHeight="false" outlineLevel="0" collapsed="false">
      <c r="AN164" s="183" t="n">
        <f aca="false">IF(I164&gt;0,VLOOKUP(I164&amp;"-"&amp;J164&amp;"-"&amp;K164,LocCost,2,0),0)</f>
        <v>0</v>
      </c>
      <c r="AO164" s="183" t="n">
        <f aca="false">IF(L164&gt;0,VLOOKUP(L164&amp;"-"&amp;M164&amp;"-"&amp;N164,LocCost,2,0),0)</f>
        <v>0</v>
      </c>
      <c r="AP164" s="183" t="n">
        <f aca="false">IF(O164&gt;0,VLOOKUP(O164&amp;"-"&amp;P164&amp;"-"&amp;Q164,LocCost,2,0),0)</f>
        <v>0</v>
      </c>
      <c r="AQ164" s="183" t="n">
        <f aca="false">IF(R164&gt;0,VLOOKUP(R164&amp;"-"&amp;S164&amp;"-"&amp;T164,LocCost,2,0),0)</f>
        <v>0</v>
      </c>
      <c r="AR164" s="183" t="n">
        <f aca="false">IF(U164&gt;0,VLOOKUP(U164&amp;"-"&amp;V164&amp;"-"&amp;W164,LocCost,2,0),0)</f>
        <v>0</v>
      </c>
      <c r="AS164" s="183" t="n">
        <f aca="false">IF(X164&gt;0,VLOOKUP(X164&amp;"-"&amp;Y164&amp;"-"&amp;Z164,LocCost,2,0),0)</f>
        <v>0</v>
      </c>
      <c r="AT164" s="183" t="n">
        <f aca="false">IF(AA164&gt;0,VLOOKUP(AA164&amp;"-"&amp;AB164&amp;"-"&amp;AC164,LocCost,2,0),0)</f>
        <v>0</v>
      </c>
      <c r="AU164" s="183" t="n">
        <f aca="false">IF(AD164&gt;0,VLOOKUP(AD164&amp;"-"&amp;AE164&amp;"-"&amp;AF164,LocCost,2,0),0)</f>
        <v>0</v>
      </c>
      <c r="AV164" s="183" t="n">
        <f aca="false">IF(AG164&gt;0,VLOOKUP(AG164&amp;"-"&amp;AH164&amp;"-"&amp;AI164,LocCost,2,0),0)</f>
        <v>0</v>
      </c>
      <c r="AW164" s="183" t="n">
        <f aca="false">IF(AJ164&gt;0,VLOOKUP(AJ164&amp;"-"&amp;AK164&amp;"-"&amp;AL164,LocCost,2,0),0)</f>
        <v>0</v>
      </c>
      <c r="AX164" s="184" t="str">
        <f aca="false">IF(C164&gt;0,SUM(AN164:AW164),"")</f>
        <v/>
      </c>
      <c r="CQ164" s="183" t="n">
        <f aca="false">IF(BL164&gt;0,VLOOKUP(BL164&amp;"-"&amp;BM164&amp;"-"&amp;BN164,LocCost,2,0),0)</f>
        <v>0</v>
      </c>
      <c r="CR164" s="183" t="n">
        <f aca="false">IF(BO164&gt;0,VLOOKUP(BO164&amp;"-"&amp;BP164&amp;"-"&amp;BQ164,LocCost,2,0),0)</f>
        <v>0</v>
      </c>
      <c r="CS164" s="183" t="n">
        <f aca="false">IF(BR164&gt;0,VLOOKUP(BR164&amp;"-"&amp;BS164&amp;"-"&amp;BT164,LocCost,2,0),0)</f>
        <v>0</v>
      </c>
      <c r="CT164" s="183" t="n">
        <f aca="false">IF(BU164&gt;0,VLOOKUP(BU164&amp;"-"&amp;BV164&amp;"-"&amp;BW164,LocCost,2,0),0)</f>
        <v>0</v>
      </c>
      <c r="CU164" s="183" t="n">
        <f aca="false">IF(BX164&gt;0,VLOOKUP(BX164&amp;"-"&amp;BY164&amp;"-"&amp;BZ164,LocCost,2,0),0)</f>
        <v>0</v>
      </c>
      <c r="CV164" s="183" t="n">
        <f aca="false">IF(CA164&gt;0,VLOOKUP(CA164&amp;"-"&amp;CB164&amp;"-"&amp;CC164,LocCost,2,0),0)</f>
        <v>0</v>
      </c>
      <c r="CW164" s="183" t="n">
        <f aca="false">IF(CD164&gt;0,VLOOKUP(CD164&amp;"-"&amp;CE164&amp;"-"&amp;CF164,LocCost,2,0),0)</f>
        <v>0</v>
      </c>
      <c r="CX164" s="183" t="n">
        <f aca="false">IF(CG164&gt;0,VLOOKUP(CG164&amp;"-"&amp;CH164&amp;"-"&amp;CI164,LocCost,2,0),0)</f>
        <v>0</v>
      </c>
      <c r="CY164" s="183" t="n">
        <f aca="false">IF(CJ164&gt;0,VLOOKUP(CJ164&amp;"-"&amp;CK164&amp;"-"&amp;CL164,LocCost,2,0),0)</f>
        <v>0</v>
      </c>
      <c r="CZ164" s="183" t="n">
        <f aca="false">IF(CM164&gt;0,VLOOKUP(CM164&amp;"-"&amp;CN164&amp;"-"&amp;CO164,LocCost,2,0),0)</f>
        <v>0</v>
      </c>
      <c r="DA164" s="184" t="str">
        <f aca="false">IF(BF164&gt;0,SUM(CQ164:CZ164),"")</f>
        <v/>
      </c>
    </row>
    <row r="165" customFormat="false" ht="14.65" hidden="false" customHeight="false" outlineLevel="0" collapsed="false">
      <c r="AN165" s="183" t="n">
        <f aca="false">IF(I165&gt;0,VLOOKUP(I165&amp;"-"&amp;J165&amp;"-"&amp;K165,LocCost,2,0),0)</f>
        <v>0</v>
      </c>
      <c r="AO165" s="183" t="n">
        <f aca="false">IF(L165&gt;0,VLOOKUP(L165&amp;"-"&amp;M165&amp;"-"&amp;N165,LocCost,2,0),0)</f>
        <v>0</v>
      </c>
      <c r="AP165" s="183" t="n">
        <f aca="false">IF(O165&gt;0,VLOOKUP(O165&amp;"-"&amp;P165&amp;"-"&amp;Q165,LocCost,2,0),0)</f>
        <v>0</v>
      </c>
      <c r="AQ165" s="183" t="n">
        <f aca="false">IF(R165&gt;0,VLOOKUP(R165&amp;"-"&amp;S165&amp;"-"&amp;T165,LocCost,2,0),0)</f>
        <v>0</v>
      </c>
      <c r="AR165" s="183" t="n">
        <f aca="false">IF(U165&gt;0,VLOOKUP(U165&amp;"-"&amp;V165&amp;"-"&amp;W165,LocCost,2,0),0)</f>
        <v>0</v>
      </c>
      <c r="AS165" s="183" t="n">
        <f aca="false">IF(X165&gt;0,VLOOKUP(X165&amp;"-"&amp;Y165&amp;"-"&amp;Z165,LocCost,2,0),0)</f>
        <v>0</v>
      </c>
      <c r="AT165" s="183" t="n">
        <f aca="false">IF(AA165&gt;0,VLOOKUP(AA165&amp;"-"&amp;AB165&amp;"-"&amp;AC165,LocCost,2,0),0)</f>
        <v>0</v>
      </c>
      <c r="AU165" s="183" t="n">
        <f aca="false">IF(AD165&gt;0,VLOOKUP(AD165&amp;"-"&amp;AE165&amp;"-"&amp;AF165,LocCost,2,0),0)</f>
        <v>0</v>
      </c>
      <c r="AV165" s="183" t="n">
        <f aca="false">IF(AG165&gt;0,VLOOKUP(AG165&amp;"-"&amp;AH165&amp;"-"&amp;AI165,LocCost,2,0),0)</f>
        <v>0</v>
      </c>
      <c r="AW165" s="183" t="n">
        <f aca="false">IF(AJ165&gt;0,VLOOKUP(AJ165&amp;"-"&amp;AK165&amp;"-"&amp;AL165,LocCost,2,0),0)</f>
        <v>0</v>
      </c>
      <c r="AX165" s="184" t="str">
        <f aca="false">IF(C165&gt;0,SUM(AN165:AW165),"")</f>
        <v/>
      </c>
      <c r="CQ165" s="183" t="n">
        <f aca="false">IF(BL165&gt;0,VLOOKUP(BL165&amp;"-"&amp;BM165&amp;"-"&amp;BN165,LocCost,2,0),0)</f>
        <v>0</v>
      </c>
      <c r="CR165" s="183" t="n">
        <f aca="false">IF(BO165&gt;0,VLOOKUP(BO165&amp;"-"&amp;BP165&amp;"-"&amp;BQ165,LocCost,2,0),0)</f>
        <v>0</v>
      </c>
      <c r="CS165" s="183" t="n">
        <f aca="false">IF(BR165&gt;0,VLOOKUP(BR165&amp;"-"&amp;BS165&amp;"-"&amp;BT165,LocCost,2,0),0)</f>
        <v>0</v>
      </c>
      <c r="CT165" s="183" t="n">
        <f aca="false">IF(BU165&gt;0,VLOOKUP(BU165&amp;"-"&amp;BV165&amp;"-"&amp;BW165,LocCost,2,0),0)</f>
        <v>0</v>
      </c>
      <c r="CU165" s="183" t="n">
        <f aca="false">IF(BX165&gt;0,VLOOKUP(BX165&amp;"-"&amp;BY165&amp;"-"&amp;BZ165,LocCost,2,0),0)</f>
        <v>0</v>
      </c>
      <c r="CV165" s="183" t="n">
        <f aca="false">IF(CA165&gt;0,VLOOKUP(CA165&amp;"-"&amp;CB165&amp;"-"&amp;CC165,LocCost,2,0),0)</f>
        <v>0</v>
      </c>
      <c r="CW165" s="183" t="n">
        <f aca="false">IF(CD165&gt;0,VLOOKUP(CD165&amp;"-"&amp;CE165&amp;"-"&amp;CF165,LocCost,2,0),0)</f>
        <v>0</v>
      </c>
      <c r="CX165" s="183" t="n">
        <f aca="false">IF(CG165&gt;0,VLOOKUP(CG165&amp;"-"&amp;CH165&amp;"-"&amp;CI165,LocCost,2,0),0)</f>
        <v>0</v>
      </c>
      <c r="CY165" s="183" t="n">
        <f aca="false">IF(CJ165&gt;0,VLOOKUP(CJ165&amp;"-"&amp;CK165&amp;"-"&amp;CL165,LocCost,2,0),0)</f>
        <v>0</v>
      </c>
      <c r="CZ165" s="183" t="n">
        <f aca="false">IF(CM165&gt;0,VLOOKUP(CM165&amp;"-"&amp;CN165&amp;"-"&amp;CO165,LocCost,2,0),0)</f>
        <v>0</v>
      </c>
      <c r="DA165" s="184" t="str">
        <f aca="false">IF(BF165&gt;0,SUM(CQ165:CZ165),"")</f>
        <v/>
      </c>
    </row>
    <row r="166" customFormat="false" ht="14.65" hidden="false" customHeight="false" outlineLevel="0" collapsed="false">
      <c r="AN166" s="183" t="n">
        <f aca="false">IF(I166&gt;0,VLOOKUP(I166&amp;"-"&amp;J166&amp;"-"&amp;K166,LocCost,2,0),0)</f>
        <v>0</v>
      </c>
      <c r="AO166" s="183" t="n">
        <f aca="false">IF(L166&gt;0,VLOOKUP(L166&amp;"-"&amp;M166&amp;"-"&amp;N166,LocCost,2,0),0)</f>
        <v>0</v>
      </c>
      <c r="AP166" s="183" t="n">
        <f aca="false">IF(O166&gt;0,VLOOKUP(O166&amp;"-"&amp;P166&amp;"-"&amp;Q166,LocCost,2,0),0)</f>
        <v>0</v>
      </c>
      <c r="AQ166" s="183" t="n">
        <f aca="false">IF(R166&gt;0,VLOOKUP(R166&amp;"-"&amp;S166&amp;"-"&amp;T166,LocCost,2,0),0)</f>
        <v>0</v>
      </c>
      <c r="AR166" s="183" t="n">
        <f aca="false">IF(U166&gt;0,VLOOKUP(U166&amp;"-"&amp;V166&amp;"-"&amp;W166,LocCost,2,0),0)</f>
        <v>0</v>
      </c>
      <c r="AS166" s="183" t="n">
        <f aca="false">IF(X166&gt;0,VLOOKUP(X166&amp;"-"&amp;Y166&amp;"-"&amp;Z166,LocCost,2,0),0)</f>
        <v>0</v>
      </c>
      <c r="AT166" s="183" t="n">
        <f aca="false">IF(AA166&gt;0,VLOOKUP(AA166&amp;"-"&amp;AB166&amp;"-"&amp;AC166,LocCost,2,0),0)</f>
        <v>0</v>
      </c>
      <c r="AU166" s="183" t="n">
        <f aca="false">IF(AD166&gt;0,VLOOKUP(AD166&amp;"-"&amp;AE166&amp;"-"&amp;AF166,LocCost,2,0),0)</f>
        <v>0</v>
      </c>
      <c r="AV166" s="183" t="n">
        <f aca="false">IF(AG166&gt;0,VLOOKUP(AG166&amp;"-"&amp;AH166&amp;"-"&amp;AI166,LocCost,2,0),0)</f>
        <v>0</v>
      </c>
      <c r="AW166" s="183" t="n">
        <f aca="false">IF(AJ166&gt;0,VLOOKUP(AJ166&amp;"-"&amp;AK166&amp;"-"&amp;AL166,LocCost,2,0),0)</f>
        <v>0</v>
      </c>
      <c r="AX166" s="184" t="str">
        <f aca="false">IF(C166&gt;0,SUM(AN166:AW166),"")</f>
        <v/>
      </c>
      <c r="CQ166" s="183" t="n">
        <f aca="false">IF(BL166&gt;0,VLOOKUP(BL166&amp;"-"&amp;BM166&amp;"-"&amp;BN166,LocCost,2,0),0)</f>
        <v>0</v>
      </c>
      <c r="CR166" s="183" t="n">
        <f aca="false">IF(BO166&gt;0,VLOOKUP(BO166&amp;"-"&amp;BP166&amp;"-"&amp;BQ166,LocCost,2,0),0)</f>
        <v>0</v>
      </c>
      <c r="CS166" s="183" t="n">
        <f aca="false">IF(BR166&gt;0,VLOOKUP(BR166&amp;"-"&amp;BS166&amp;"-"&amp;BT166,LocCost,2,0),0)</f>
        <v>0</v>
      </c>
      <c r="CT166" s="183" t="n">
        <f aca="false">IF(BU166&gt;0,VLOOKUP(BU166&amp;"-"&amp;BV166&amp;"-"&amp;BW166,LocCost,2,0),0)</f>
        <v>0</v>
      </c>
      <c r="CU166" s="183" t="n">
        <f aca="false">IF(BX166&gt;0,VLOOKUP(BX166&amp;"-"&amp;BY166&amp;"-"&amp;BZ166,LocCost,2,0),0)</f>
        <v>0</v>
      </c>
      <c r="CV166" s="183" t="n">
        <f aca="false">IF(CA166&gt;0,VLOOKUP(CA166&amp;"-"&amp;CB166&amp;"-"&amp;CC166,LocCost,2,0),0)</f>
        <v>0</v>
      </c>
      <c r="CW166" s="183" t="n">
        <f aca="false">IF(CD166&gt;0,VLOOKUP(CD166&amp;"-"&amp;CE166&amp;"-"&amp;CF166,LocCost,2,0),0)</f>
        <v>0</v>
      </c>
      <c r="CX166" s="183" t="n">
        <f aca="false">IF(CG166&gt;0,VLOOKUP(CG166&amp;"-"&amp;CH166&amp;"-"&amp;CI166,LocCost,2,0),0)</f>
        <v>0</v>
      </c>
      <c r="CY166" s="183" t="n">
        <f aca="false">IF(CJ166&gt;0,VLOOKUP(CJ166&amp;"-"&amp;CK166&amp;"-"&amp;CL166,LocCost,2,0),0)</f>
        <v>0</v>
      </c>
      <c r="CZ166" s="183" t="n">
        <f aca="false">IF(CM166&gt;0,VLOOKUP(CM166&amp;"-"&amp;CN166&amp;"-"&amp;CO166,LocCost,2,0),0)</f>
        <v>0</v>
      </c>
      <c r="DA166" s="184" t="str">
        <f aca="false">IF(BF166&gt;0,SUM(CQ166:CZ166),"")</f>
        <v/>
      </c>
    </row>
    <row r="167" customFormat="false" ht="14.65" hidden="false" customHeight="false" outlineLevel="0" collapsed="false">
      <c r="AN167" s="183" t="n">
        <f aca="false">IF(I167&gt;0,VLOOKUP(I167&amp;"-"&amp;J167&amp;"-"&amp;K167,LocCost,2,0),0)</f>
        <v>0</v>
      </c>
      <c r="AO167" s="183" t="n">
        <f aca="false">IF(L167&gt;0,VLOOKUP(L167&amp;"-"&amp;M167&amp;"-"&amp;N167,LocCost,2,0),0)</f>
        <v>0</v>
      </c>
      <c r="AP167" s="183" t="n">
        <f aca="false">IF(O167&gt;0,VLOOKUP(O167&amp;"-"&amp;P167&amp;"-"&amp;Q167,LocCost,2,0),0)</f>
        <v>0</v>
      </c>
      <c r="AQ167" s="183" t="n">
        <f aca="false">IF(R167&gt;0,VLOOKUP(R167&amp;"-"&amp;S167&amp;"-"&amp;T167,LocCost,2,0),0)</f>
        <v>0</v>
      </c>
      <c r="AR167" s="183" t="n">
        <f aca="false">IF(U167&gt;0,VLOOKUP(U167&amp;"-"&amp;V167&amp;"-"&amp;W167,LocCost,2,0),0)</f>
        <v>0</v>
      </c>
      <c r="AS167" s="183" t="n">
        <f aca="false">IF(X167&gt;0,VLOOKUP(X167&amp;"-"&amp;Y167&amp;"-"&amp;Z167,LocCost,2,0),0)</f>
        <v>0</v>
      </c>
      <c r="AT167" s="183" t="n">
        <f aca="false">IF(AA167&gt;0,VLOOKUP(AA167&amp;"-"&amp;AB167&amp;"-"&amp;AC167,LocCost,2,0),0)</f>
        <v>0</v>
      </c>
      <c r="AU167" s="183" t="n">
        <f aca="false">IF(AD167&gt;0,VLOOKUP(AD167&amp;"-"&amp;AE167&amp;"-"&amp;AF167,LocCost,2,0),0)</f>
        <v>0</v>
      </c>
      <c r="AV167" s="183" t="n">
        <f aca="false">IF(AG167&gt;0,VLOOKUP(AG167&amp;"-"&amp;AH167&amp;"-"&amp;AI167,LocCost,2,0),0)</f>
        <v>0</v>
      </c>
      <c r="AW167" s="183" t="n">
        <f aca="false">IF(AJ167&gt;0,VLOOKUP(AJ167&amp;"-"&amp;AK167&amp;"-"&amp;AL167,LocCost,2,0),0)</f>
        <v>0</v>
      </c>
      <c r="AX167" s="184" t="str">
        <f aca="false">IF(C167&gt;0,SUM(AN167:AW167),"")</f>
        <v/>
      </c>
      <c r="CQ167" s="183" t="n">
        <f aca="false">IF(BL167&gt;0,VLOOKUP(BL167&amp;"-"&amp;BM167&amp;"-"&amp;BN167,LocCost,2,0),0)</f>
        <v>0</v>
      </c>
      <c r="CR167" s="183" t="n">
        <f aca="false">IF(BO167&gt;0,VLOOKUP(BO167&amp;"-"&amp;BP167&amp;"-"&amp;BQ167,LocCost,2,0),0)</f>
        <v>0</v>
      </c>
      <c r="CS167" s="183" t="n">
        <f aca="false">IF(BR167&gt;0,VLOOKUP(BR167&amp;"-"&amp;BS167&amp;"-"&amp;BT167,LocCost,2,0),0)</f>
        <v>0</v>
      </c>
      <c r="CT167" s="183" t="n">
        <f aca="false">IF(BU167&gt;0,VLOOKUP(BU167&amp;"-"&amp;BV167&amp;"-"&amp;BW167,LocCost,2,0),0)</f>
        <v>0</v>
      </c>
      <c r="CU167" s="183" t="n">
        <f aca="false">IF(BX167&gt;0,VLOOKUP(BX167&amp;"-"&amp;BY167&amp;"-"&amp;BZ167,LocCost,2,0),0)</f>
        <v>0</v>
      </c>
      <c r="CV167" s="183" t="n">
        <f aca="false">IF(CA167&gt;0,VLOOKUP(CA167&amp;"-"&amp;CB167&amp;"-"&amp;CC167,LocCost,2,0),0)</f>
        <v>0</v>
      </c>
      <c r="CW167" s="183" t="n">
        <f aca="false">IF(CD167&gt;0,VLOOKUP(CD167&amp;"-"&amp;CE167&amp;"-"&amp;CF167,LocCost,2,0),0)</f>
        <v>0</v>
      </c>
      <c r="CX167" s="183" t="n">
        <f aca="false">IF(CG167&gt;0,VLOOKUP(CG167&amp;"-"&amp;CH167&amp;"-"&amp;CI167,LocCost,2,0),0)</f>
        <v>0</v>
      </c>
      <c r="CY167" s="183" t="n">
        <f aca="false">IF(CJ167&gt;0,VLOOKUP(CJ167&amp;"-"&amp;CK167&amp;"-"&amp;CL167,LocCost,2,0),0)</f>
        <v>0</v>
      </c>
      <c r="CZ167" s="183" t="n">
        <f aca="false">IF(CM167&gt;0,VLOOKUP(CM167&amp;"-"&amp;CN167&amp;"-"&amp;CO167,LocCost,2,0),0)</f>
        <v>0</v>
      </c>
      <c r="DA167" s="184" t="str">
        <f aca="false">IF(BF167&gt;0,SUM(CQ167:CZ167),"")</f>
        <v/>
      </c>
    </row>
    <row r="168" customFormat="false" ht="14.65" hidden="false" customHeight="false" outlineLevel="0" collapsed="false">
      <c r="AN168" s="183" t="n">
        <f aca="false">IF(I168&gt;0,VLOOKUP(I168&amp;"-"&amp;J168&amp;"-"&amp;K168,LocCost,2,0),0)</f>
        <v>0</v>
      </c>
      <c r="AO168" s="183" t="n">
        <f aca="false">IF(L168&gt;0,VLOOKUP(L168&amp;"-"&amp;M168&amp;"-"&amp;N168,LocCost,2,0),0)</f>
        <v>0</v>
      </c>
      <c r="AP168" s="183" t="n">
        <f aca="false">IF(O168&gt;0,VLOOKUP(O168&amp;"-"&amp;P168&amp;"-"&amp;Q168,LocCost,2,0),0)</f>
        <v>0</v>
      </c>
      <c r="AQ168" s="183" t="n">
        <f aca="false">IF(R168&gt;0,VLOOKUP(R168&amp;"-"&amp;S168&amp;"-"&amp;T168,LocCost,2,0),0)</f>
        <v>0</v>
      </c>
      <c r="AR168" s="183" t="n">
        <f aca="false">IF(U168&gt;0,VLOOKUP(U168&amp;"-"&amp;V168&amp;"-"&amp;W168,LocCost,2,0),0)</f>
        <v>0</v>
      </c>
      <c r="AS168" s="183" t="n">
        <f aca="false">IF(X168&gt;0,VLOOKUP(X168&amp;"-"&amp;Y168&amp;"-"&amp;Z168,LocCost,2,0),0)</f>
        <v>0</v>
      </c>
      <c r="AT168" s="183" t="n">
        <f aca="false">IF(AA168&gt;0,VLOOKUP(AA168&amp;"-"&amp;AB168&amp;"-"&amp;AC168,LocCost,2,0),0)</f>
        <v>0</v>
      </c>
      <c r="AU168" s="183" t="n">
        <f aca="false">IF(AD168&gt;0,VLOOKUP(AD168&amp;"-"&amp;AE168&amp;"-"&amp;AF168,LocCost,2,0),0)</f>
        <v>0</v>
      </c>
      <c r="AV168" s="183" t="n">
        <f aca="false">IF(AG168&gt;0,VLOOKUP(AG168&amp;"-"&amp;AH168&amp;"-"&amp;AI168,LocCost,2,0),0)</f>
        <v>0</v>
      </c>
      <c r="AW168" s="183" t="n">
        <f aca="false">IF(AJ168&gt;0,VLOOKUP(AJ168&amp;"-"&amp;AK168&amp;"-"&amp;AL168,LocCost,2,0),0)</f>
        <v>0</v>
      </c>
      <c r="AX168" s="184" t="str">
        <f aca="false">IF(C168&gt;0,SUM(AN168:AW168),"")</f>
        <v/>
      </c>
      <c r="CQ168" s="183" t="n">
        <f aca="false">IF(BL168&gt;0,VLOOKUP(BL168&amp;"-"&amp;BM168&amp;"-"&amp;BN168,LocCost,2,0),0)</f>
        <v>0</v>
      </c>
      <c r="CR168" s="183" t="n">
        <f aca="false">IF(BO168&gt;0,VLOOKUP(BO168&amp;"-"&amp;BP168&amp;"-"&amp;BQ168,LocCost,2,0),0)</f>
        <v>0</v>
      </c>
      <c r="CS168" s="183" t="n">
        <f aca="false">IF(BR168&gt;0,VLOOKUP(BR168&amp;"-"&amp;BS168&amp;"-"&amp;BT168,LocCost,2,0),0)</f>
        <v>0</v>
      </c>
      <c r="CT168" s="183" t="n">
        <f aca="false">IF(BU168&gt;0,VLOOKUP(BU168&amp;"-"&amp;BV168&amp;"-"&amp;BW168,LocCost,2,0),0)</f>
        <v>0</v>
      </c>
      <c r="CU168" s="183" t="n">
        <f aca="false">IF(BX168&gt;0,VLOOKUP(BX168&amp;"-"&amp;BY168&amp;"-"&amp;BZ168,LocCost,2,0),0)</f>
        <v>0</v>
      </c>
      <c r="CV168" s="183" t="n">
        <f aca="false">IF(CA168&gt;0,VLOOKUP(CA168&amp;"-"&amp;CB168&amp;"-"&amp;CC168,LocCost,2,0),0)</f>
        <v>0</v>
      </c>
      <c r="CW168" s="183" t="n">
        <f aca="false">IF(CD168&gt;0,VLOOKUP(CD168&amp;"-"&amp;CE168&amp;"-"&amp;CF168,LocCost,2,0),0)</f>
        <v>0</v>
      </c>
      <c r="CX168" s="183" t="n">
        <f aca="false">IF(CG168&gt;0,VLOOKUP(CG168&amp;"-"&amp;CH168&amp;"-"&amp;CI168,LocCost,2,0),0)</f>
        <v>0</v>
      </c>
      <c r="CY168" s="183" t="n">
        <f aca="false">IF(CJ168&gt;0,VLOOKUP(CJ168&amp;"-"&amp;CK168&amp;"-"&amp;CL168,LocCost,2,0),0)</f>
        <v>0</v>
      </c>
      <c r="CZ168" s="183" t="n">
        <f aca="false">IF(CM168&gt;0,VLOOKUP(CM168&amp;"-"&amp;CN168&amp;"-"&amp;CO168,LocCost,2,0),0)</f>
        <v>0</v>
      </c>
      <c r="DA168" s="184" t="str">
        <f aca="false">IF(BF168&gt;0,SUM(CQ168:CZ168),"")</f>
        <v/>
      </c>
    </row>
    <row r="169" customFormat="false" ht="14.65" hidden="false" customHeight="false" outlineLevel="0" collapsed="false">
      <c r="AN169" s="183" t="n">
        <f aca="false">IF(I169&gt;0,VLOOKUP(I169&amp;"-"&amp;J169&amp;"-"&amp;K169,LocCost,2,0),0)</f>
        <v>0</v>
      </c>
      <c r="AO169" s="183" t="n">
        <f aca="false">IF(L169&gt;0,VLOOKUP(L169&amp;"-"&amp;M169&amp;"-"&amp;N169,LocCost,2,0),0)</f>
        <v>0</v>
      </c>
      <c r="AP169" s="183" t="n">
        <f aca="false">IF(O169&gt;0,VLOOKUP(O169&amp;"-"&amp;P169&amp;"-"&amp;Q169,LocCost,2,0),0)</f>
        <v>0</v>
      </c>
      <c r="AQ169" s="183" t="n">
        <f aca="false">IF(R169&gt;0,VLOOKUP(R169&amp;"-"&amp;S169&amp;"-"&amp;T169,LocCost,2,0),0)</f>
        <v>0</v>
      </c>
      <c r="AR169" s="183" t="n">
        <f aca="false">IF(U169&gt;0,VLOOKUP(U169&amp;"-"&amp;V169&amp;"-"&amp;W169,LocCost,2,0),0)</f>
        <v>0</v>
      </c>
      <c r="AS169" s="183" t="n">
        <f aca="false">IF(X169&gt;0,VLOOKUP(X169&amp;"-"&amp;Y169&amp;"-"&amp;Z169,LocCost,2,0),0)</f>
        <v>0</v>
      </c>
      <c r="AT169" s="183" t="n">
        <f aca="false">IF(AA169&gt;0,VLOOKUP(AA169&amp;"-"&amp;AB169&amp;"-"&amp;AC169,LocCost,2,0),0)</f>
        <v>0</v>
      </c>
      <c r="AU169" s="183" t="n">
        <f aca="false">IF(AD169&gt;0,VLOOKUP(AD169&amp;"-"&amp;AE169&amp;"-"&amp;AF169,LocCost,2,0),0)</f>
        <v>0</v>
      </c>
      <c r="AV169" s="183" t="n">
        <f aca="false">IF(AG169&gt;0,VLOOKUP(AG169&amp;"-"&amp;AH169&amp;"-"&amp;AI169,LocCost,2,0),0)</f>
        <v>0</v>
      </c>
      <c r="AW169" s="183" t="n">
        <f aca="false">IF(AJ169&gt;0,VLOOKUP(AJ169&amp;"-"&amp;AK169&amp;"-"&amp;AL169,LocCost,2,0),0)</f>
        <v>0</v>
      </c>
      <c r="AX169" s="184" t="str">
        <f aca="false">IF(C169&gt;0,SUM(AN169:AW169),"")</f>
        <v/>
      </c>
      <c r="CQ169" s="183" t="n">
        <f aca="false">IF(BL169&gt;0,VLOOKUP(BL169&amp;"-"&amp;BM169&amp;"-"&amp;BN169,LocCost,2,0),0)</f>
        <v>0</v>
      </c>
      <c r="CR169" s="183" t="n">
        <f aca="false">IF(BO169&gt;0,VLOOKUP(BO169&amp;"-"&amp;BP169&amp;"-"&amp;BQ169,LocCost,2,0),0)</f>
        <v>0</v>
      </c>
      <c r="CS169" s="183" t="n">
        <f aca="false">IF(BR169&gt;0,VLOOKUP(BR169&amp;"-"&amp;BS169&amp;"-"&amp;BT169,LocCost,2,0),0)</f>
        <v>0</v>
      </c>
      <c r="CT169" s="183" t="n">
        <f aca="false">IF(BU169&gt;0,VLOOKUP(BU169&amp;"-"&amp;BV169&amp;"-"&amp;BW169,LocCost,2,0),0)</f>
        <v>0</v>
      </c>
      <c r="CU169" s="183" t="n">
        <f aca="false">IF(BX169&gt;0,VLOOKUP(BX169&amp;"-"&amp;BY169&amp;"-"&amp;BZ169,LocCost,2,0),0)</f>
        <v>0</v>
      </c>
      <c r="CV169" s="183" t="n">
        <f aca="false">IF(CA169&gt;0,VLOOKUP(CA169&amp;"-"&amp;CB169&amp;"-"&amp;CC169,LocCost,2,0),0)</f>
        <v>0</v>
      </c>
      <c r="CW169" s="183" t="n">
        <f aca="false">IF(CD169&gt;0,VLOOKUP(CD169&amp;"-"&amp;CE169&amp;"-"&amp;CF169,LocCost,2,0),0)</f>
        <v>0</v>
      </c>
      <c r="CX169" s="183" t="n">
        <f aca="false">IF(CG169&gt;0,VLOOKUP(CG169&amp;"-"&amp;CH169&amp;"-"&amp;CI169,LocCost,2,0),0)</f>
        <v>0</v>
      </c>
      <c r="CY169" s="183" t="n">
        <f aca="false">IF(CJ169&gt;0,VLOOKUP(CJ169&amp;"-"&amp;CK169&amp;"-"&amp;CL169,LocCost,2,0),0)</f>
        <v>0</v>
      </c>
      <c r="CZ169" s="183" t="n">
        <f aca="false">IF(CM169&gt;0,VLOOKUP(CM169&amp;"-"&amp;CN169&amp;"-"&amp;CO169,LocCost,2,0),0)</f>
        <v>0</v>
      </c>
      <c r="DA169" s="184" t="str">
        <f aca="false">IF(BF169&gt;0,SUM(CQ169:CZ169),"")</f>
        <v/>
      </c>
    </row>
    <row r="170" customFormat="false" ht="14.65" hidden="false" customHeight="false" outlineLevel="0" collapsed="false">
      <c r="AN170" s="183" t="n">
        <f aca="false">IF(I170&gt;0,VLOOKUP(I170&amp;"-"&amp;J170&amp;"-"&amp;K170,LocCost,2,0),0)</f>
        <v>0</v>
      </c>
      <c r="AO170" s="183" t="n">
        <f aca="false">IF(L170&gt;0,VLOOKUP(L170&amp;"-"&amp;M170&amp;"-"&amp;N170,LocCost,2,0),0)</f>
        <v>0</v>
      </c>
      <c r="AP170" s="183" t="n">
        <f aca="false">IF(O170&gt;0,VLOOKUP(O170&amp;"-"&amp;P170&amp;"-"&amp;Q170,LocCost,2,0),0)</f>
        <v>0</v>
      </c>
      <c r="AQ170" s="183" t="n">
        <f aca="false">IF(R170&gt;0,VLOOKUP(R170&amp;"-"&amp;S170&amp;"-"&amp;T170,LocCost,2,0),0)</f>
        <v>0</v>
      </c>
      <c r="AR170" s="183" t="n">
        <f aca="false">IF(U170&gt;0,VLOOKUP(U170&amp;"-"&amp;V170&amp;"-"&amp;W170,LocCost,2,0),0)</f>
        <v>0</v>
      </c>
      <c r="AS170" s="183" t="n">
        <f aca="false">IF(X170&gt;0,VLOOKUP(X170&amp;"-"&amp;Y170&amp;"-"&amp;Z170,LocCost,2,0),0)</f>
        <v>0</v>
      </c>
      <c r="AT170" s="183" t="n">
        <f aca="false">IF(AA170&gt;0,VLOOKUP(AA170&amp;"-"&amp;AB170&amp;"-"&amp;AC170,LocCost,2,0),0)</f>
        <v>0</v>
      </c>
      <c r="AU170" s="183" t="n">
        <f aca="false">IF(AD170&gt;0,VLOOKUP(AD170&amp;"-"&amp;AE170&amp;"-"&amp;AF170,LocCost,2,0),0)</f>
        <v>0</v>
      </c>
      <c r="AV170" s="183" t="n">
        <f aca="false">IF(AG170&gt;0,VLOOKUP(AG170&amp;"-"&amp;AH170&amp;"-"&amp;AI170,LocCost,2,0),0)</f>
        <v>0</v>
      </c>
      <c r="AW170" s="183" t="n">
        <f aca="false">IF(AJ170&gt;0,VLOOKUP(AJ170&amp;"-"&amp;AK170&amp;"-"&amp;AL170,LocCost,2,0),0)</f>
        <v>0</v>
      </c>
      <c r="AX170" s="184" t="str">
        <f aca="false">IF(C170&gt;0,SUM(AN170:AW170),"")</f>
        <v/>
      </c>
      <c r="CQ170" s="183" t="n">
        <f aca="false">IF(BL170&gt;0,VLOOKUP(BL170&amp;"-"&amp;BM170&amp;"-"&amp;BN170,LocCost,2,0),0)</f>
        <v>0</v>
      </c>
      <c r="CR170" s="183" t="n">
        <f aca="false">IF(BO170&gt;0,VLOOKUP(BO170&amp;"-"&amp;BP170&amp;"-"&amp;BQ170,LocCost,2,0),0)</f>
        <v>0</v>
      </c>
      <c r="CS170" s="183" t="n">
        <f aca="false">IF(BR170&gt;0,VLOOKUP(BR170&amp;"-"&amp;BS170&amp;"-"&amp;BT170,LocCost,2,0),0)</f>
        <v>0</v>
      </c>
      <c r="CT170" s="183" t="n">
        <f aca="false">IF(BU170&gt;0,VLOOKUP(BU170&amp;"-"&amp;BV170&amp;"-"&amp;BW170,LocCost,2,0),0)</f>
        <v>0</v>
      </c>
      <c r="CU170" s="183" t="n">
        <f aca="false">IF(BX170&gt;0,VLOOKUP(BX170&amp;"-"&amp;BY170&amp;"-"&amp;BZ170,LocCost,2,0),0)</f>
        <v>0</v>
      </c>
      <c r="CV170" s="183" t="n">
        <f aca="false">IF(CA170&gt;0,VLOOKUP(CA170&amp;"-"&amp;CB170&amp;"-"&amp;CC170,LocCost,2,0),0)</f>
        <v>0</v>
      </c>
      <c r="CW170" s="183" t="n">
        <f aca="false">IF(CD170&gt;0,VLOOKUP(CD170&amp;"-"&amp;CE170&amp;"-"&amp;CF170,LocCost,2,0),0)</f>
        <v>0</v>
      </c>
      <c r="CX170" s="183" t="n">
        <f aca="false">IF(CG170&gt;0,VLOOKUP(CG170&amp;"-"&amp;CH170&amp;"-"&amp;CI170,LocCost,2,0),0)</f>
        <v>0</v>
      </c>
      <c r="CY170" s="183" t="n">
        <f aca="false">IF(CJ170&gt;0,VLOOKUP(CJ170&amp;"-"&amp;CK170&amp;"-"&amp;CL170,LocCost,2,0),0)</f>
        <v>0</v>
      </c>
      <c r="CZ170" s="183" t="n">
        <f aca="false">IF(CM170&gt;0,VLOOKUP(CM170&amp;"-"&amp;CN170&amp;"-"&amp;CO170,LocCost,2,0),0)</f>
        <v>0</v>
      </c>
      <c r="DA170" s="184" t="str">
        <f aca="false">IF(BF170&gt;0,SUM(CQ170:CZ170),"")</f>
        <v/>
      </c>
    </row>
    <row r="171" customFormat="false" ht="14.65" hidden="false" customHeight="false" outlineLevel="0" collapsed="false">
      <c r="AN171" s="183" t="n">
        <f aca="false">IF(I171&gt;0,VLOOKUP(I171&amp;"-"&amp;J171&amp;"-"&amp;K171,LocCost,2,0),0)</f>
        <v>0</v>
      </c>
      <c r="AO171" s="183" t="n">
        <f aca="false">IF(L171&gt;0,VLOOKUP(L171&amp;"-"&amp;M171&amp;"-"&amp;N171,LocCost,2,0),0)</f>
        <v>0</v>
      </c>
      <c r="AP171" s="183" t="n">
        <f aca="false">IF(O171&gt;0,VLOOKUP(O171&amp;"-"&amp;P171&amp;"-"&amp;Q171,LocCost,2,0),0)</f>
        <v>0</v>
      </c>
      <c r="AQ171" s="183" t="n">
        <f aca="false">IF(R171&gt;0,VLOOKUP(R171&amp;"-"&amp;S171&amp;"-"&amp;T171,LocCost,2,0),0)</f>
        <v>0</v>
      </c>
      <c r="AR171" s="183" t="n">
        <f aca="false">IF(U171&gt;0,VLOOKUP(U171&amp;"-"&amp;V171&amp;"-"&amp;W171,LocCost,2,0),0)</f>
        <v>0</v>
      </c>
      <c r="AS171" s="183" t="n">
        <f aca="false">IF(X171&gt;0,VLOOKUP(X171&amp;"-"&amp;Y171&amp;"-"&amp;Z171,LocCost,2,0),0)</f>
        <v>0</v>
      </c>
      <c r="AT171" s="183" t="n">
        <f aca="false">IF(AA171&gt;0,VLOOKUP(AA171&amp;"-"&amp;AB171&amp;"-"&amp;AC171,LocCost,2,0),0)</f>
        <v>0</v>
      </c>
      <c r="AU171" s="183" t="n">
        <f aca="false">IF(AD171&gt;0,VLOOKUP(AD171&amp;"-"&amp;AE171&amp;"-"&amp;AF171,LocCost,2,0),0)</f>
        <v>0</v>
      </c>
      <c r="AV171" s="183" t="n">
        <f aca="false">IF(AG171&gt;0,VLOOKUP(AG171&amp;"-"&amp;AH171&amp;"-"&amp;AI171,LocCost,2,0),0)</f>
        <v>0</v>
      </c>
      <c r="AW171" s="183" t="n">
        <f aca="false">IF(AJ171&gt;0,VLOOKUP(AJ171&amp;"-"&amp;AK171&amp;"-"&amp;AL171,LocCost,2,0),0)</f>
        <v>0</v>
      </c>
      <c r="AX171" s="184" t="str">
        <f aca="false">IF(C171&gt;0,SUM(AN171:AW171),"")</f>
        <v/>
      </c>
      <c r="CQ171" s="183" t="n">
        <f aca="false">IF(BL171&gt;0,VLOOKUP(BL171&amp;"-"&amp;BM171&amp;"-"&amp;BN171,LocCost,2,0),0)</f>
        <v>0</v>
      </c>
      <c r="CR171" s="183" t="n">
        <f aca="false">IF(BO171&gt;0,VLOOKUP(BO171&amp;"-"&amp;BP171&amp;"-"&amp;BQ171,LocCost,2,0),0)</f>
        <v>0</v>
      </c>
      <c r="CS171" s="183" t="n">
        <f aca="false">IF(BR171&gt;0,VLOOKUP(BR171&amp;"-"&amp;BS171&amp;"-"&amp;BT171,LocCost,2,0),0)</f>
        <v>0</v>
      </c>
      <c r="CT171" s="183" t="n">
        <f aca="false">IF(BU171&gt;0,VLOOKUP(BU171&amp;"-"&amp;BV171&amp;"-"&amp;BW171,LocCost,2,0),0)</f>
        <v>0</v>
      </c>
      <c r="CU171" s="183" t="n">
        <f aca="false">IF(BX171&gt;0,VLOOKUP(BX171&amp;"-"&amp;BY171&amp;"-"&amp;BZ171,LocCost,2,0),0)</f>
        <v>0</v>
      </c>
      <c r="CV171" s="183" t="n">
        <f aca="false">IF(CA171&gt;0,VLOOKUP(CA171&amp;"-"&amp;CB171&amp;"-"&amp;CC171,LocCost,2,0),0)</f>
        <v>0</v>
      </c>
      <c r="CW171" s="183" t="n">
        <f aca="false">IF(CD171&gt;0,VLOOKUP(CD171&amp;"-"&amp;CE171&amp;"-"&amp;CF171,LocCost,2,0),0)</f>
        <v>0</v>
      </c>
      <c r="CX171" s="183" t="n">
        <f aca="false">IF(CG171&gt;0,VLOOKUP(CG171&amp;"-"&amp;CH171&amp;"-"&amp;CI171,LocCost,2,0),0)</f>
        <v>0</v>
      </c>
      <c r="CY171" s="183" t="n">
        <f aca="false">IF(CJ171&gt;0,VLOOKUP(CJ171&amp;"-"&amp;CK171&amp;"-"&amp;CL171,LocCost,2,0),0)</f>
        <v>0</v>
      </c>
      <c r="CZ171" s="183" t="n">
        <f aca="false">IF(CM171&gt;0,VLOOKUP(CM171&amp;"-"&amp;CN171&amp;"-"&amp;CO171,LocCost,2,0),0)</f>
        <v>0</v>
      </c>
      <c r="DA171" s="184" t="str">
        <f aca="false">IF(BF171&gt;0,SUM(CQ171:CZ171),"")</f>
        <v/>
      </c>
    </row>
    <row r="172" customFormat="false" ht="14.65" hidden="false" customHeight="false" outlineLevel="0" collapsed="false">
      <c r="AN172" s="183" t="n">
        <f aca="false">IF(I172&gt;0,VLOOKUP(I172&amp;"-"&amp;J172&amp;"-"&amp;K172,LocCost,2,0),0)</f>
        <v>0</v>
      </c>
      <c r="AO172" s="183" t="n">
        <f aca="false">IF(L172&gt;0,VLOOKUP(L172&amp;"-"&amp;M172&amp;"-"&amp;N172,LocCost,2,0),0)</f>
        <v>0</v>
      </c>
      <c r="AP172" s="183" t="n">
        <f aca="false">IF(O172&gt;0,VLOOKUP(O172&amp;"-"&amp;P172&amp;"-"&amp;Q172,LocCost,2,0),0)</f>
        <v>0</v>
      </c>
      <c r="AQ172" s="183" t="n">
        <f aca="false">IF(R172&gt;0,VLOOKUP(R172&amp;"-"&amp;S172&amp;"-"&amp;T172,LocCost,2,0),0)</f>
        <v>0</v>
      </c>
      <c r="AR172" s="183" t="n">
        <f aca="false">IF(U172&gt;0,VLOOKUP(U172&amp;"-"&amp;V172&amp;"-"&amp;W172,LocCost,2,0),0)</f>
        <v>0</v>
      </c>
      <c r="AS172" s="183" t="n">
        <f aca="false">IF(X172&gt;0,VLOOKUP(X172&amp;"-"&amp;Y172&amp;"-"&amp;Z172,LocCost,2,0),0)</f>
        <v>0</v>
      </c>
      <c r="AT172" s="183" t="n">
        <f aca="false">IF(AA172&gt;0,VLOOKUP(AA172&amp;"-"&amp;AB172&amp;"-"&amp;AC172,LocCost,2,0),0)</f>
        <v>0</v>
      </c>
      <c r="AU172" s="183" t="n">
        <f aca="false">IF(AD172&gt;0,VLOOKUP(AD172&amp;"-"&amp;AE172&amp;"-"&amp;AF172,LocCost,2,0),0)</f>
        <v>0</v>
      </c>
      <c r="AV172" s="183" t="n">
        <f aca="false">IF(AG172&gt;0,VLOOKUP(AG172&amp;"-"&amp;AH172&amp;"-"&amp;AI172,LocCost,2,0),0)</f>
        <v>0</v>
      </c>
      <c r="AW172" s="183" t="n">
        <f aca="false">IF(AJ172&gt;0,VLOOKUP(AJ172&amp;"-"&amp;AK172&amp;"-"&amp;AL172,LocCost,2,0),0)</f>
        <v>0</v>
      </c>
      <c r="AX172" s="184" t="str">
        <f aca="false">IF(C172&gt;0,SUM(AN172:AW172),"")</f>
        <v/>
      </c>
      <c r="CQ172" s="183" t="n">
        <f aca="false">IF(BL172&gt;0,VLOOKUP(BL172&amp;"-"&amp;BM172&amp;"-"&amp;BN172,LocCost,2,0),0)</f>
        <v>0</v>
      </c>
      <c r="CR172" s="183" t="n">
        <f aca="false">IF(BO172&gt;0,VLOOKUP(BO172&amp;"-"&amp;BP172&amp;"-"&amp;BQ172,LocCost,2,0),0)</f>
        <v>0</v>
      </c>
      <c r="CS172" s="183" t="n">
        <f aca="false">IF(BR172&gt;0,VLOOKUP(BR172&amp;"-"&amp;BS172&amp;"-"&amp;BT172,LocCost,2,0),0)</f>
        <v>0</v>
      </c>
      <c r="CT172" s="183" t="n">
        <f aca="false">IF(BU172&gt;0,VLOOKUP(BU172&amp;"-"&amp;BV172&amp;"-"&amp;BW172,LocCost,2,0),0)</f>
        <v>0</v>
      </c>
      <c r="CU172" s="183" t="n">
        <f aca="false">IF(BX172&gt;0,VLOOKUP(BX172&amp;"-"&amp;BY172&amp;"-"&amp;BZ172,LocCost,2,0),0)</f>
        <v>0</v>
      </c>
      <c r="CV172" s="183" t="n">
        <f aca="false">IF(CA172&gt;0,VLOOKUP(CA172&amp;"-"&amp;CB172&amp;"-"&amp;CC172,LocCost,2,0),0)</f>
        <v>0</v>
      </c>
      <c r="CW172" s="183" t="n">
        <f aca="false">IF(CD172&gt;0,VLOOKUP(CD172&amp;"-"&amp;CE172&amp;"-"&amp;CF172,LocCost,2,0),0)</f>
        <v>0</v>
      </c>
      <c r="CX172" s="183" t="n">
        <f aca="false">IF(CG172&gt;0,VLOOKUP(CG172&amp;"-"&amp;CH172&amp;"-"&amp;CI172,LocCost,2,0),0)</f>
        <v>0</v>
      </c>
      <c r="CY172" s="183" t="n">
        <f aca="false">IF(CJ172&gt;0,VLOOKUP(CJ172&amp;"-"&amp;CK172&amp;"-"&amp;CL172,LocCost,2,0),0)</f>
        <v>0</v>
      </c>
      <c r="CZ172" s="183" t="n">
        <f aca="false">IF(CM172&gt;0,VLOOKUP(CM172&amp;"-"&amp;CN172&amp;"-"&amp;CO172,LocCost,2,0),0)</f>
        <v>0</v>
      </c>
      <c r="DA172" s="184" t="str">
        <f aca="false">IF(BF172&gt;0,SUM(CQ172:CZ172),"")</f>
        <v/>
      </c>
    </row>
    <row r="173" customFormat="false" ht="14.65" hidden="false" customHeight="false" outlineLevel="0" collapsed="false">
      <c r="AN173" s="183" t="n">
        <f aca="false">IF(I173&gt;0,VLOOKUP(I173&amp;"-"&amp;J173&amp;"-"&amp;K173,LocCost,2,0),0)</f>
        <v>0</v>
      </c>
      <c r="AO173" s="183" t="n">
        <f aca="false">IF(L173&gt;0,VLOOKUP(L173&amp;"-"&amp;M173&amp;"-"&amp;N173,LocCost,2,0),0)</f>
        <v>0</v>
      </c>
      <c r="AP173" s="183" t="n">
        <f aca="false">IF(O173&gt;0,VLOOKUP(O173&amp;"-"&amp;P173&amp;"-"&amp;Q173,LocCost,2,0),0)</f>
        <v>0</v>
      </c>
      <c r="AQ173" s="183" t="n">
        <f aca="false">IF(R173&gt;0,VLOOKUP(R173&amp;"-"&amp;S173&amp;"-"&amp;T173,LocCost,2,0),0)</f>
        <v>0</v>
      </c>
      <c r="AR173" s="183" t="n">
        <f aca="false">IF(U173&gt;0,VLOOKUP(U173&amp;"-"&amp;V173&amp;"-"&amp;W173,LocCost,2,0),0)</f>
        <v>0</v>
      </c>
      <c r="AS173" s="183" t="n">
        <f aca="false">IF(X173&gt;0,VLOOKUP(X173&amp;"-"&amp;Y173&amp;"-"&amp;Z173,LocCost,2,0),0)</f>
        <v>0</v>
      </c>
      <c r="AT173" s="183" t="n">
        <f aca="false">IF(AA173&gt;0,VLOOKUP(AA173&amp;"-"&amp;AB173&amp;"-"&amp;AC173,LocCost,2,0),0)</f>
        <v>0</v>
      </c>
      <c r="AU173" s="183" t="n">
        <f aca="false">IF(AD173&gt;0,VLOOKUP(AD173&amp;"-"&amp;AE173&amp;"-"&amp;AF173,LocCost,2,0),0)</f>
        <v>0</v>
      </c>
      <c r="AV173" s="183" t="n">
        <f aca="false">IF(AG173&gt;0,VLOOKUP(AG173&amp;"-"&amp;AH173&amp;"-"&amp;AI173,LocCost,2,0),0)</f>
        <v>0</v>
      </c>
      <c r="AW173" s="183" t="n">
        <f aca="false">IF(AJ173&gt;0,VLOOKUP(AJ173&amp;"-"&amp;AK173&amp;"-"&amp;AL173,LocCost,2,0),0)</f>
        <v>0</v>
      </c>
      <c r="AX173" s="184" t="str">
        <f aca="false">IF(C173&gt;0,SUM(AN173:AW173),"")</f>
        <v/>
      </c>
      <c r="CQ173" s="183" t="n">
        <f aca="false">IF(BL173&gt;0,VLOOKUP(BL173&amp;"-"&amp;BM173&amp;"-"&amp;BN173,LocCost,2,0),0)</f>
        <v>0</v>
      </c>
      <c r="CR173" s="183" t="n">
        <f aca="false">IF(BO173&gt;0,VLOOKUP(BO173&amp;"-"&amp;BP173&amp;"-"&amp;BQ173,LocCost,2,0),0)</f>
        <v>0</v>
      </c>
      <c r="CS173" s="183" t="n">
        <f aca="false">IF(BR173&gt;0,VLOOKUP(BR173&amp;"-"&amp;BS173&amp;"-"&amp;BT173,LocCost,2,0),0)</f>
        <v>0</v>
      </c>
      <c r="CT173" s="183" t="n">
        <f aca="false">IF(BU173&gt;0,VLOOKUP(BU173&amp;"-"&amp;BV173&amp;"-"&amp;BW173,LocCost,2,0),0)</f>
        <v>0</v>
      </c>
      <c r="CU173" s="183" t="n">
        <f aca="false">IF(BX173&gt;0,VLOOKUP(BX173&amp;"-"&amp;BY173&amp;"-"&amp;BZ173,LocCost,2,0),0)</f>
        <v>0</v>
      </c>
      <c r="CV173" s="183" t="n">
        <f aca="false">IF(CA173&gt;0,VLOOKUP(CA173&amp;"-"&amp;CB173&amp;"-"&amp;CC173,LocCost,2,0),0)</f>
        <v>0</v>
      </c>
      <c r="CW173" s="183" t="n">
        <f aca="false">IF(CD173&gt;0,VLOOKUP(CD173&amp;"-"&amp;CE173&amp;"-"&amp;CF173,LocCost,2,0),0)</f>
        <v>0</v>
      </c>
      <c r="CX173" s="183" t="n">
        <f aca="false">IF(CG173&gt;0,VLOOKUP(CG173&amp;"-"&amp;CH173&amp;"-"&amp;CI173,LocCost,2,0),0)</f>
        <v>0</v>
      </c>
      <c r="CY173" s="183" t="n">
        <f aca="false">IF(CJ173&gt;0,VLOOKUP(CJ173&amp;"-"&amp;CK173&amp;"-"&amp;CL173,LocCost,2,0),0)</f>
        <v>0</v>
      </c>
      <c r="CZ173" s="183" t="n">
        <f aca="false">IF(CM173&gt;0,VLOOKUP(CM173&amp;"-"&amp;CN173&amp;"-"&amp;CO173,LocCost,2,0),0)</f>
        <v>0</v>
      </c>
      <c r="DA173" s="184" t="str">
        <f aca="false">IF(BF173&gt;0,SUM(CQ173:CZ173),"")</f>
        <v/>
      </c>
    </row>
    <row r="174" customFormat="false" ht="14.65" hidden="false" customHeight="false" outlineLevel="0" collapsed="false">
      <c r="AN174" s="183" t="n">
        <f aca="false">IF(I174&gt;0,VLOOKUP(I174&amp;"-"&amp;J174&amp;"-"&amp;K174,LocCost,2,0),0)</f>
        <v>0</v>
      </c>
      <c r="AO174" s="183" t="n">
        <f aca="false">IF(L174&gt;0,VLOOKUP(L174&amp;"-"&amp;M174&amp;"-"&amp;N174,LocCost,2,0),0)</f>
        <v>0</v>
      </c>
      <c r="AP174" s="183" t="n">
        <f aca="false">IF(O174&gt;0,VLOOKUP(O174&amp;"-"&amp;P174&amp;"-"&amp;Q174,LocCost,2,0),0)</f>
        <v>0</v>
      </c>
      <c r="AQ174" s="183" t="n">
        <f aca="false">IF(R174&gt;0,VLOOKUP(R174&amp;"-"&amp;S174&amp;"-"&amp;T174,LocCost,2,0),0)</f>
        <v>0</v>
      </c>
      <c r="AR174" s="183" t="n">
        <f aca="false">IF(U174&gt;0,VLOOKUP(U174&amp;"-"&amp;V174&amp;"-"&amp;W174,LocCost,2,0),0)</f>
        <v>0</v>
      </c>
      <c r="AS174" s="183" t="n">
        <f aca="false">IF(X174&gt;0,VLOOKUP(X174&amp;"-"&amp;Y174&amp;"-"&amp;Z174,LocCost,2,0),0)</f>
        <v>0</v>
      </c>
      <c r="AT174" s="183" t="n">
        <f aca="false">IF(AA174&gt;0,VLOOKUP(AA174&amp;"-"&amp;AB174&amp;"-"&amp;AC174,LocCost,2,0),0)</f>
        <v>0</v>
      </c>
      <c r="AU174" s="183" t="n">
        <f aca="false">IF(AD174&gt;0,VLOOKUP(AD174&amp;"-"&amp;AE174&amp;"-"&amp;AF174,LocCost,2,0),0)</f>
        <v>0</v>
      </c>
      <c r="AV174" s="183" t="n">
        <f aca="false">IF(AG174&gt;0,VLOOKUP(AG174&amp;"-"&amp;AH174&amp;"-"&amp;AI174,LocCost,2,0),0)</f>
        <v>0</v>
      </c>
      <c r="AW174" s="183" t="n">
        <f aca="false">IF(AJ174&gt;0,VLOOKUP(AJ174&amp;"-"&amp;AK174&amp;"-"&amp;AL174,LocCost,2,0),0)</f>
        <v>0</v>
      </c>
      <c r="AX174" s="184" t="str">
        <f aca="false">IF(C174&gt;0,SUM(AN174:AW174),"")</f>
        <v/>
      </c>
      <c r="CQ174" s="183" t="n">
        <f aca="false">IF(BL174&gt;0,VLOOKUP(BL174&amp;"-"&amp;BM174&amp;"-"&amp;BN174,LocCost,2,0),0)</f>
        <v>0</v>
      </c>
      <c r="CR174" s="183" t="n">
        <f aca="false">IF(BO174&gt;0,VLOOKUP(BO174&amp;"-"&amp;BP174&amp;"-"&amp;BQ174,LocCost,2,0),0)</f>
        <v>0</v>
      </c>
      <c r="CS174" s="183" t="n">
        <f aca="false">IF(BR174&gt;0,VLOOKUP(BR174&amp;"-"&amp;BS174&amp;"-"&amp;BT174,LocCost,2,0),0)</f>
        <v>0</v>
      </c>
      <c r="CT174" s="183" t="n">
        <f aca="false">IF(BU174&gt;0,VLOOKUP(BU174&amp;"-"&amp;BV174&amp;"-"&amp;BW174,LocCost,2,0),0)</f>
        <v>0</v>
      </c>
      <c r="CU174" s="183" t="n">
        <f aca="false">IF(BX174&gt;0,VLOOKUP(BX174&amp;"-"&amp;BY174&amp;"-"&amp;BZ174,LocCost,2,0),0)</f>
        <v>0</v>
      </c>
      <c r="CV174" s="183" t="n">
        <f aca="false">IF(CA174&gt;0,VLOOKUP(CA174&amp;"-"&amp;CB174&amp;"-"&amp;CC174,LocCost,2,0),0)</f>
        <v>0</v>
      </c>
      <c r="CW174" s="183" t="n">
        <f aca="false">IF(CD174&gt;0,VLOOKUP(CD174&amp;"-"&amp;CE174&amp;"-"&amp;CF174,LocCost,2,0),0)</f>
        <v>0</v>
      </c>
      <c r="CX174" s="183" t="n">
        <f aca="false">IF(CG174&gt;0,VLOOKUP(CG174&amp;"-"&amp;CH174&amp;"-"&amp;CI174,LocCost,2,0),0)</f>
        <v>0</v>
      </c>
      <c r="CY174" s="183" t="n">
        <f aca="false">IF(CJ174&gt;0,VLOOKUP(CJ174&amp;"-"&amp;CK174&amp;"-"&amp;CL174,LocCost,2,0),0)</f>
        <v>0</v>
      </c>
      <c r="CZ174" s="183" t="n">
        <f aca="false">IF(CM174&gt;0,VLOOKUP(CM174&amp;"-"&amp;CN174&amp;"-"&amp;CO174,LocCost,2,0),0)</f>
        <v>0</v>
      </c>
      <c r="DA174" s="184" t="str">
        <f aca="false">IF(BF174&gt;0,SUM(CQ174:CZ174),"")</f>
        <v/>
      </c>
    </row>
    <row r="175" customFormat="false" ht="14.65" hidden="false" customHeight="false" outlineLevel="0" collapsed="false">
      <c r="AN175" s="183" t="n">
        <f aca="false">IF(I175&gt;0,VLOOKUP(I175&amp;"-"&amp;J175&amp;"-"&amp;K175,LocCost,2,0),0)</f>
        <v>0</v>
      </c>
      <c r="AO175" s="183" t="n">
        <f aca="false">IF(L175&gt;0,VLOOKUP(L175&amp;"-"&amp;M175&amp;"-"&amp;N175,LocCost,2,0),0)</f>
        <v>0</v>
      </c>
      <c r="AP175" s="183" t="n">
        <f aca="false">IF(O175&gt;0,VLOOKUP(O175&amp;"-"&amp;P175&amp;"-"&amp;Q175,LocCost,2,0),0)</f>
        <v>0</v>
      </c>
      <c r="AQ175" s="183" t="n">
        <f aca="false">IF(R175&gt;0,VLOOKUP(R175&amp;"-"&amp;S175&amp;"-"&amp;T175,LocCost,2,0),0)</f>
        <v>0</v>
      </c>
      <c r="AR175" s="183" t="n">
        <f aca="false">IF(U175&gt;0,VLOOKUP(U175&amp;"-"&amp;V175&amp;"-"&amp;W175,LocCost,2,0),0)</f>
        <v>0</v>
      </c>
      <c r="AS175" s="183" t="n">
        <f aca="false">IF(X175&gt;0,VLOOKUP(X175&amp;"-"&amp;Y175&amp;"-"&amp;Z175,LocCost,2,0),0)</f>
        <v>0</v>
      </c>
      <c r="AT175" s="183" t="n">
        <f aca="false">IF(AA175&gt;0,VLOOKUP(AA175&amp;"-"&amp;AB175&amp;"-"&amp;AC175,LocCost,2,0),0)</f>
        <v>0</v>
      </c>
      <c r="AU175" s="183" t="n">
        <f aca="false">IF(AD175&gt;0,VLOOKUP(AD175&amp;"-"&amp;AE175&amp;"-"&amp;AF175,LocCost,2,0),0)</f>
        <v>0</v>
      </c>
      <c r="AV175" s="183" t="n">
        <f aca="false">IF(AG175&gt;0,VLOOKUP(AG175&amp;"-"&amp;AH175&amp;"-"&amp;AI175,LocCost,2,0),0)</f>
        <v>0</v>
      </c>
      <c r="AW175" s="183" t="n">
        <f aca="false">IF(AJ175&gt;0,VLOOKUP(AJ175&amp;"-"&amp;AK175&amp;"-"&amp;AL175,LocCost,2,0),0)</f>
        <v>0</v>
      </c>
      <c r="AX175" s="184" t="str">
        <f aca="false">IF(C175&gt;0,SUM(AN175:AW175),"")</f>
        <v/>
      </c>
      <c r="CQ175" s="183" t="n">
        <f aca="false">IF(BL175&gt;0,VLOOKUP(BL175&amp;"-"&amp;BM175&amp;"-"&amp;BN175,LocCost,2,0),0)</f>
        <v>0</v>
      </c>
      <c r="CR175" s="183" t="n">
        <f aca="false">IF(BO175&gt;0,VLOOKUP(BO175&amp;"-"&amp;BP175&amp;"-"&amp;BQ175,LocCost,2,0),0)</f>
        <v>0</v>
      </c>
      <c r="CS175" s="183" t="n">
        <f aca="false">IF(BR175&gt;0,VLOOKUP(BR175&amp;"-"&amp;BS175&amp;"-"&amp;BT175,LocCost,2,0),0)</f>
        <v>0</v>
      </c>
      <c r="CT175" s="183" t="n">
        <f aca="false">IF(BU175&gt;0,VLOOKUP(BU175&amp;"-"&amp;BV175&amp;"-"&amp;BW175,LocCost,2,0),0)</f>
        <v>0</v>
      </c>
      <c r="CU175" s="183" t="n">
        <f aca="false">IF(BX175&gt;0,VLOOKUP(BX175&amp;"-"&amp;BY175&amp;"-"&amp;BZ175,LocCost,2,0),0)</f>
        <v>0</v>
      </c>
      <c r="CV175" s="183" t="n">
        <f aca="false">IF(CA175&gt;0,VLOOKUP(CA175&amp;"-"&amp;CB175&amp;"-"&amp;CC175,LocCost,2,0),0)</f>
        <v>0</v>
      </c>
      <c r="CW175" s="183" t="n">
        <f aca="false">IF(CD175&gt;0,VLOOKUP(CD175&amp;"-"&amp;CE175&amp;"-"&amp;CF175,LocCost,2,0),0)</f>
        <v>0</v>
      </c>
      <c r="CX175" s="183" t="n">
        <f aca="false">IF(CG175&gt;0,VLOOKUP(CG175&amp;"-"&amp;CH175&amp;"-"&amp;CI175,LocCost,2,0),0)</f>
        <v>0</v>
      </c>
      <c r="CY175" s="183" t="n">
        <f aca="false">IF(CJ175&gt;0,VLOOKUP(CJ175&amp;"-"&amp;CK175&amp;"-"&amp;CL175,LocCost,2,0),0)</f>
        <v>0</v>
      </c>
      <c r="CZ175" s="183" t="n">
        <f aca="false">IF(CM175&gt;0,VLOOKUP(CM175&amp;"-"&amp;CN175&amp;"-"&amp;CO175,LocCost,2,0),0)</f>
        <v>0</v>
      </c>
      <c r="DA175" s="184" t="str">
        <f aca="false">IF(BF175&gt;0,SUM(CQ175:CZ175),"")</f>
        <v/>
      </c>
    </row>
    <row r="176" customFormat="false" ht="14.65" hidden="false" customHeight="false" outlineLevel="0" collapsed="false">
      <c r="AN176" s="183" t="n">
        <f aca="false">IF(I176&gt;0,VLOOKUP(I176&amp;"-"&amp;J176&amp;"-"&amp;K176,LocCost,2,0),0)</f>
        <v>0</v>
      </c>
      <c r="AO176" s="183" t="n">
        <f aca="false">IF(L176&gt;0,VLOOKUP(L176&amp;"-"&amp;M176&amp;"-"&amp;N176,LocCost,2,0),0)</f>
        <v>0</v>
      </c>
      <c r="AP176" s="183" t="n">
        <f aca="false">IF(O176&gt;0,VLOOKUP(O176&amp;"-"&amp;P176&amp;"-"&amp;Q176,LocCost,2,0),0)</f>
        <v>0</v>
      </c>
      <c r="AQ176" s="183" t="n">
        <f aca="false">IF(R176&gt;0,VLOOKUP(R176&amp;"-"&amp;S176&amp;"-"&amp;T176,LocCost,2,0),0)</f>
        <v>0</v>
      </c>
      <c r="AR176" s="183" t="n">
        <f aca="false">IF(U176&gt;0,VLOOKUP(U176&amp;"-"&amp;V176&amp;"-"&amp;W176,LocCost,2,0),0)</f>
        <v>0</v>
      </c>
      <c r="AS176" s="183" t="n">
        <f aca="false">IF(X176&gt;0,VLOOKUP(X176&amp;"-"&amp;Y176&amp;"-"&amp;Z176,LocCost,2,0),0)</f>
        <v>0</v>
      </c>
      <c r="AT176" s="183" t="n">
        <f aca="false">IF(AA176&gt;0,VLOOKUP(AA176&amp;"-"&amp;AB176&amp;"-"&amp;AC176,LocCost,2,0),0)</f>
        <v>0</v>
      </c>
      <c r="AU176" s="183" t="n">
        <f aca="false">IF(AD176&gt;0,VLOOKUP(AD176&amp;"-"&amp;AE176&amp;"-"&amp;AF176,LocCost,2,0),0)</f>
        <v>0</v>
      </c>
      <c r="AV176" s="183" t="n">
        <f aca="false">IF(AG176&gt;0,VLOOKUP(AG176&amp;"-"&amp;AH176&amp;"-"&amp;AI176,LocCost,2,0),0)</f>
        <v>0</v>
      </c>
      <c r="AW176" s="183" t="n">
        <f aca="false">IF(AJ176&gt;0,VLOOKUP(AJ176&amp;"-"&amp;AK176&amp;"-"&amp;AL176,LocCost,2,0),0)</f>
        <v>0</v>
      </c>
      <c r="AX176" s="184" t="str">
        <f aca="false">IF(C176&gt;0,SUM(AN176:AW176),"")</f>
        <v/>
      </c>
      <c r="CQ176" s="183" t="n">
        <f aca="false">IF(BL176&gt;0,VLOOKUP(BL176&amp;"-"&amp;BM176&amp;"-"&amp;BN176,LocCost,2,0),0)</f>
        <v>0</v>
      </c>
      <c r="CR176" s="183" t="n">
        <f aca="false">IF(BO176&gt;0,VLOOKUP(BO176&amp;"-"&amp;BP176&amp;"-"&amp;BQ176,LocCost,2,0),0)</f>
        <v>0</v>
      </c>
      <c r="CS176" s="183" t="n">
        <f aca="false">IF(BR176&gt;0,VLOOKUP(BR176&amp;"-"&amp;BS176&amp;"-"&amp;BT176,LocCost,2,0),0)</f>
        <v>0</v>
      </c>
      <c r="CT176" s="183" t="n">
        <f aca="false">IF(BU176&gt;0,VLOOKUP(BU176&amp;"-"&amp;BV176&amp;"-"&amp;BW176,LocCost,2,0),0)</f>
        <v>0</v>
      </c>
      <c r="CU176" s="183" t="n">
        <f aca="false">IF(BX176&gt;0,VLOOKUP(BX176&amp;"-"&amp;BY176&amp;"-"&amp;BZ176,LocCost,2,0),0)</f>
        <v>0</v>
      </c>
      <c r="CV176" s="183" t="n">
        <f aca="false">IF(CA176&gt;0,VLOOKUP(CA176&amp;"-"&amp;CB176&amp;"-"&amp;CC176,LocCost,2,0),0)</f>
        <v>0</v>
      </c>
      <c r="CW176" s="183" t="n">
        <f aca="false">IF(CD176&gt;0,VLOOKUP(CD176&amp;"-"&amp;CE176&amp;"-"&amp;CF176,LocCost,2,0),0)</f>
        <v>0</v>
      </c>
      <c r="CX176" s="183" t="n">
        <f aca="false">IF(CG176&gt;0,VLOOKUP(CG176&amp;"-"&amp;CH176&amp;"-"&amp;CI176,LocCost,2,0),0)</f>
        <v>0</v>
      </c>
      <c r="CY176" s="183" t="n">
        <f aca="false">IF(CJ176&gt;0,VLOOKUP(CJ176&amp;"-"&amp;CK176&amp;"-"&amp;CL176,LocCost,2,0),0)</f>
        <v>0</v>
      </c>
      <c r="CZ176" s="183" t="n">
        <f aca="false">IF(CM176&gt;0,VLOOKUP(CM176&amp;"-"&amp;CN176&amp;"-"&amp;CO176,LocCost,2,0),0)</f>
        <v>0</v>
      </c>
      <c r="DA176" s="184" t="str">
        <f aca="false">IF(BF176&gt;0,SUM(CQ176:CZ176),"")</f>
        <v/>
      </c>
    </row>
    <row r="177" customFormat="false" ht="14.65" hidden="false" customHeight="false" outlineLevel="0" collapsed="false">
      <c r="AN177" s="183" t="n">
        <f aca="false">IF(I177&gt;0,VLOOKUP(I177&amp;"-"&amp;J177&amp;"-"&amp;K177,LocCost,2,0),0)</f>
        <v>0</v>
      </c>
      <c r="AO177" s="183" t="n">
        <f aca="false">IF(L177&gt;0,VLOOKUP(L177&amp;"-"&amp;M177&amp;"-"&amp;N177,LocCost,2,0),0)</f>
        <v>0</v>
      </c>
      <c r="AP177" s="183" t="n">
        <f aca="false">IF(O177&gt;0,VLOOKUP(O177&amp;"-"&amp;P177&amp;"-"&amp;Q177,LocCost,2,0),0)</f>
        <v>0</v>
      </c>
      <c r="AQ177" s="183" t="n">
        <f aca="false">IF(R177&gt;0,VLOOKUP(R177&amp;"-"&amp;S177&amp;"-"&amp;T177,LocCost,2,0),0)</f>
        <v>0</v>
      </c>
      <c r="AR177" s="183" t="n">
        <f aca="false">IF(U177&gt;0,VLOOKUP(U177&amp;"-"&amp;V177&amp;"-"&amp;W177,LocCost,2,0),0)</f>
        <v>0</v>
      </c>
      <c r="AS177" s="183" t="n">
        <f aca="false">IF(X177&gt;0,VLOOKUP(X177&amp;"-"&amp;Y177&amp;"-"&amp;Z177,LocCost,2,0),0)</f>
        <v>0</v>
      </c>
      <c r="AT177" s="183" t="n">
        <f aca="false">IF(AA177&gt;0,VLOOKUP(AA177&amp;"-"&amp;AB177&amp;"-"&amp;AC177,LocCost,2,0),0)</f>
        <v>0</v>
      </c>
      <c r="AU177" s="183" t="n">
        <f aca="false">IF(AD177&gt;0,VLOOKUP(AD177&amp;"-"&amp;AE177&amp;"-"&amp;AF177,LocCost,2,0),0)</f>
        <v>0</v>
      </c>
      <c r="AV177" s="183" t="n">
        <f aca="false">IF(AG177&gt;0,VLOOKUP(AG177&amp;"-"&amp;AH177&amp;"-"&amp;AI177,LocCost,2,0),0)</f>
        <v>0</v>
      </c>
      <c r="AW177" s="183" t="n">
        <f aca="false">IF(AJ177&gt;0,VLOOKUP(AJ177&amp;"-"&amp;AK177&amp;"-"&amp;AL177,LocCost,2,0),0)</f>
        <v>0</v>
      </c>
      <c r="AX177" s="184" t="str">
        <f aca="false">IF(C177&gt;0,SUM(AN177:AW177),"")</f>
        <v/>
      </c>
      <c r="CQ177" s="183" t="n">
        <f aca="false">IF(BL177&gt;0,VLOOKUP(BL177&amp;"-"&amp;BM177&amp;"-"&amp;BN177,LocCost,2,0),0)</f>
        <v>0</v>
      </c>
      <c r="CR177" s="183" t="n">
        <f aca="false">IF(BO177&gt;0,VLOOKUP(BO177&amp;"-"&amp;BP177&amp;"-"&amp;BQ177,LocCost,2,0),0)</f>
        <v>0</v>
      </c>
      <c r="CS177" s="183" t="n">
        <f aca="false">IF(BR177&gt;0,VLOOKUP(BR177&amp;"-"&amp;BS177&amp;"-"&amp;BT177,LocCost,2,0),0)</f>
        <v>0</v>
      </c>
      <c r="CT177" s="183" t="n">
        <f aca="false">IF(BU177&gt;0,VLOOKUP(BU177&amp;"-"&amp;BV177&amp;"-"&amp;BW177,LocCost,2,0),0)</f>
        <v>0</v>
      </c>
      <c r="CU177" s="183" t="n">
        <f aca="false">IF(BX177&gt;0,VLOOKUP(BX177&amp;"-"&amp;BY177&amp;"-"&amp;BZ177,LocCost,2,0),0)</f>
        <v>0</v>
      </c>
      <c r="CV177" s="183" t="n">
        <f aca="false">IF(CA177&gt;0,VLOOKUP(CA177&amp;"-"&amp;CB177&amp;"-"&amp;CC177,LocCost,2,0),0)</f>
        <v>0</v>
      </c>
      <c r="CW177" s="183" t="n">
        <f aca="false">IF(CD177&gt;0,VLOOKUP(CD177&amp;"-"&amp;CE177&amp;"-"&amp;CF177,LocCost,2,0),0)</f>
        <v>0</v>
      </c>
      <c r="CX177" s="183" t="n">
        <f aca="false">IF(CG177&gt;0,VLOOKUP(CG177&amp;"-"&amp;CH177&amp;"-"&amp;CI177,LocCost,2,0),0)</f>
        <v>0</v>
      </c>
      <c r="CY177" s="183" t="n">
        <f aca="false">IF(CJ177&gt;0,VLOOKUP(CJ177&amp;"-"&amp;CK177&amp;"-"&amp;CL177,LocCost,2,0),0)</f>
        <v>0</v>
      </c>
      <c r="CZ177" s="183" t="n">
        <f aca="false">IF(CM177&gt;0,VLOOKUP(CM177&amp;"-"&amp;CN177&amp;"-"&amp;CO177,LocCost,2,0),0)</f>
        <v>0</v>
      </c>
      <c r="DA177" s="184" t="str">
        <f aca="false">IF(BF177&gt;0,SUM(CQ177:CZ177),"")</f>
        <v/>
      </c>
    </row>
    <row r="178" customFormat="false" ht="14.65" hidden="false" customHeight="false" outlineLevel="0" collapsed="false">
      <c r="AN178" s="183" t="n">
        <f aca="false">IF(I178&gt;0,VLOOKUP(I178&amp;"-"&amp;J178&amp;"-"&amp;K178,LocCost,2,0),0)</f>
        <v>0</v>
      </c>
      <c r="AO178" s="183" t="n">
        <f aca="false">IF(L178&gt;0,VLOOKUP(L178&amp;"-"&amp;M178&amp;"-"&amp;N178,LocCost,2,0),0)</f>
        <v>0</v>
      </c>
      <c r="AP178" s="183" t="n">
        <f aca="false">IF(O178&gt;0,VLOOKUP(O178&amp;"-"&amp;P178&amp;"-"&amp;Q178,LocCost,2,0),0)</f>
        <v>0</v>
      </c>
      <c r="AQ178" s="183" t="n">
        <f aca="false">IF(R178&gt;0,VLOOKUP(R178&amp;"-"&amp;S178&amp;"-"&amp;T178,LocCost,2,0),0)</f>
        <v>0</v>
      </c>
      <c r="AR178" s="183" t="n">
        <f aca="false">IF(U178&gt;0,VLOOKUP(U178&amp;"-"&amp;V178&amp;"-"&amp;W178,LocCost,2,0),0)</f>
        <v>0</v>
      </c>
      <c r="AS178" s="183" t="n">
        <f aca="false">IF(X178&gt;0,VLOOKUP(X178&amp;"-"&amp;Y178&amp;"-"&amp;Z178,LocCost,2,0),0)</f>
        <v>0</v>
      </c>
      <c r="AT178" s="183" t="n">
        <f aca="false">IF(AA178&gt;0,VLOOKUP(AA178&amp;"-"&amp;AB178&amp;"-"&amp;AC178,LocCost,2,0),0)</f>
        <v>0</v>
      </c>
      <c r="AU178" s="183" t="n">
        <f aca="false">IF(AD178&gt;0,VLOOKUP(AD178&amp;"-"&amp;AE178&amp;"-"&amp;AF178,LocCost,2,0),0)</f>
        <v>0</v>
      </c>
      <c r="AV178" s="183" t="n">
        <f aca="false">IF(AG178&gt;0,VLOOKUP(AG178&amp;"-"&amp;AH178&amp;"-"&amp;AI178,LocCost,2,0),0)</f>
        <v>0</v>
      </c>
      <c r="AW178" s="183" t="n">
        <f aca="false">IF(AJ178&gt;0,VLOOKUP(AJ178&amp;"-"&amp;AK178&amp;"-"&amp;AL178,LocCost,2,0),0)</f>
        <v>0</v>
      </c>
      <c r="AX178" s="184" t="str">
        <f aca="false">IF(C178&gt;0,SUM(AN178:AW178),"")</f>
        <v/>
      </c>
      <c r="CQ178" s="183" t="n">
        <f aca="false">IF(BL178&gt;0,VLOOKUP(BL178&amp;"-"&amp;BM178&amp;"-"&amp;BN178,LocCost,2,0),0)</f>
        <v>0</v>
      </c>
      <c r="CR178" s="183" t="n">
        <f aca="false">IF(BO178&gt;0,VLOOKUP(BO178&amp;"-"&amp;BP178&amp;"-"&amp;BQ178,LocCost,2,0),0)</f>
        <v>0</v>
      </c>
      <c r="CS178" s="183" t="n">
        <f aca="false">IF(BR178&gt;0,VLOOKUP(BR178&amp;"-"&amp;BS178&amp;"-"&amp;BT178,LocCost,2,0),0)</f>
        <v>0</v>
      </c>
      <c r="CT178" s="183" t="n">
        <f aca="false">IF(BU178&gt;0,VLOOKUP(BU178&amp;"-"&amp;BV178&amp;"-"&amp;BW178,LocCost,2,0),0)</f>
        <v>0</v>
      </c>
      <c r="CU178" s="183" t="n">
        <f aca="false">IF(BX178&gt;0,VLOOKUP(BX178&amp;"-"&amp;BY178&amp;"-"&amp;BZ178,LocCost,2,0),0)</f>
        <v>0</v>
      </c>
      <c r="CV178" s="183" t="n">
        <f aca="false">IF(CA178&gt;0,VLOOKUP(CA178&amp;"-"&amp;CB178&amp;"-"&amp;CC178,LocCost,2,0),0)</f>
        <v>0</v>
      </c>
      <c r="CW178" s="183" t="n">
        <f aca="false">IF(CD178&gt;0,VLOOKUP(CD178&amp;"-"&amp;CE178&amp;"-"&amp;CF178,LocCost,2,0),0)</f>
        <v>0</v>
      </c>
      <c r="CX178" s="183" t="n">
        <f aca="false">IF(CG178&gt;0,VLOOKUP(CG178&amp;"-"&amp;CH178&amp;"-"&amp;CI178,LocCost,2,0),0)</f>
        <v>0</v>
      </c>
      <c r="CY178" s="183" t="n">
        <f aca="false">IF(CJ178&gt;0,VLOOKUP(CJ178&amp;"-"&amp;CK178&amp;"-"&amp;CL178,LocCost,2,0),0)</f>
        <v>0</v>
      </c>
      <c r="CZ178" s="183" t="n">
        <f aca="false">IF(CM178&gt;0,VLOOKUP(CM178&amp;"-"&amp;CN178&amp;"-"&amp;CO178,LocCost,2,0),0)</f>
        <v>0</v>
      </c>
      <c r="DA178" s="184" t="str">
        <f aca="false">IF(BF178&gt;0,SUM(CQ178:CZ178),"")</f>
        <v/>
      </c>
    </row>
    <row r="179" customFormat="false" ht="14.65" hidden="false" customHeight="false" outlineLevel="0" collapsed="false">
      <c r="AN179" s="183" t="n">
        <f aca="false">IF(I179&gt;0,VLOOKUP(I179&amp;"-"&amp;J179&amp;"-"&amp;K179,LocCost,2,0),0)</f>
        <v>0</v>
      </c>
      <c r="AO179" s="183" t="n">
        <f aca="false">IF(L179&gt;0,VLOOKUP(L179&amp;"-"&amp;M179&amp;"-"&amp;N179,LocCost,2,0),0)</f>
        <v>0</v>
      </c>
      <c r="AP179" s="183" t="n">
        <f aca="false">IF(O179&gt;0,VLOOKUP(O179&amp;"-"&amp;P179&amp;"-"&amp;Q179,LocCost,2,0),0)</f>
        <v>0</v>
      </c>
      <c r="AQ179" s="183" t="n">
        <f aca="false">IF(R179&gt;0,VLOOKUP(R179&amp;"-"&amp;S179&amp;"-"&amp;T179,LocCost,2,0),0)</f>
        <v>0</v>
      </c>
      <c r="AR179" s="183" t="n">
        <f aca="false">IF(U179&gt;0,VLOOKUP(U179&amp;"-"&amp;V179&amp;"-"&amp;W179,LocCost,2,0),0)</f>
        <v>0</v>
      </c>
      <c r="AS179" s="183" t="n">
        <f aca="false">IF(X179&gt;0,VLOOKUP(X179&amp;"-"&amp;Y179&amp;"-"&amp;Z179,LocCost,2,0),0)</f>
        <v>0</v>
      </c>
      <c r="AT179" s="183" t="n">
        <f aca="false">IF(AA179&gt;0,VLOOKUP(AA179&amp;"-"&amp;AB179&amp;"-"&amp;AC179,LocCost,2,0),0)</f>
        <v>0</v>
      </c>
      <c r="AU179" s="183" t="n">
        <f aca="false">IF(AD179&gt;0,VLOOKUP(AD179&amp;"-"&amp;AE179&amp;"-"&amp;AF179,LocCost,2,0),0)</f>
        <v>0</v>
      </c>
      <c r="AV179" s="183" t="n">
        <f aca="false">IF(AG179&gt;0,VLOOKUP(AG179&amp;"-"&amp;AH179&amp;"-"&amp;AI179,LocCost,2,0),0)</f>
        <v>0</v>
      </c>
      <c r="AW179" s="183" t="n">
        <f aca="false">IF(AJ179&gt;0,VLOOKUP(AJ179&amp;"-"&amp;AK179&amp;"-"&amp;AL179,LocCost,2,0),0)</f>
        <v>0</v>
      </c>
      <c r="AX179" s="184" t="str">
        <f aca="false">IF(C179&gt;0,SUM(AN179:AW179),"")</f>
        <v/>
      </c>
      <c r="CQ179" s="183" t="n">
        <f aca="false">IF(BL179&gt;0,VLOOKUP(BL179&amp;"-"&amp;BM179&amp;"-"&amp;BN179,LocCost,2,0),0)</f>
        <v>0</v>
      </c>
      <c r="CR179" s="183" t="n">
        <f aca="false">IF(BO179&gt;0,VLOOKUP(BO179&amp;"-"&amp;BP179&amp;"-"&amp;BQ179,LocCost,2,0),0)</f>
        <v>0</v>
      </c>
      <c r="CS179" s="183" t="n">
        <f aca="false">IF(BR179&gt;0,VLOOKUP(BR179&amp;"-"&amp;BS179&amp;"-"&amp;BT179,LocCost,2,0),0)</f>
        <v>0</v>
      </c>
      <c r="CT179" s="183" t="n">
        <f aca="false">IF(BU179&gt;0,VLOOKUP(BU179&amp;"-"&amp;BV179&amp;"-"&amp;BW179,LocCost,2,0),0)</f>
        <v>0</v>
      </c>
      <c r="CU179" s="183" t="n">
        <f aca="false">IF(BX179&gt;0,VLOOKUP(BX179&amp;"-"&amp;BY179&amp;"-"&amp;BZ179,LocCost,2,0),0)</f>
        <v>0</v>
      </c>
      <c r="CV179" s="183" t="n">
        <f aca="false">IF(CA179&gt;0,VLOOKUP(CA179&amp;"-"&amp;CB179&amp;"-"&amp;CC179,LocCost,2,0),0)</f>
        <v>0</v>
      </c>
      <c r="CW179" s="183" t="n">
        <f aca="false">IF(CD179&gt;0,VLOOKUP(CD179&amp;"-"&amp;CE179&amp;"-"&amp;CF179,LocCost,2,0),0)</f>
        <v>0</v>
      </c>
      <c r="CX179" s="183" t="n">
        <f aca="false">IF(CG179&gt;0,VLOOKUP(CG179&amp;"-"&amp;CH179&amp;"-"&amp;CI179,LocCost,2,0),0)</f>
        <v>0</v>
      </c>
      <c r="CY179" s="183" t="n">
        <f aca="false">IF(CJ179&gt;0,VLOOKUP(CJ179&amp;"-"&amp;CK179&amp;"-"&amp;CL179,LocCost,2,0),0)</f>
        <v>0</v>
      </c>
      <c r="CZ179" s="183" t="n">
        <f aca="false">IF(CM179&gt;0,VLOOKUP(CM179&amp;"-"&amp;CN179&amp;"-"&amp;CO179,LocCost,2,0),0)</f>
        <v>0</v>
      </c>
      <c r="DA179" s="184" t="str">
        <f aca="false">IF(BF179&gt;0,SUM(CQ179:CZ179),"")</f>
        <v/>
      </c>
    </row>
    <row r="180" customFormat="false" ht="14.65" hidden="false" customHeight="false" outlineLevel="0" collapsed="false">
      <c r="AN180" s="183" t="n">
        <f aca="false">IF(I180&gt;0,VLOOKUP(I180&amp;"-"&amp;J180&amp;"-"&amp;K180,LocCost,2,0),0)</f>
        <v>0</v>
      </c>
      <c r="AO180" s="183" t="n">
        <f aca="false">IF(L180&gt;0,VLOOKUP(L180&amp;"-"&amp;M180&amp;"-"&amp;N180,LocCost,2,0),0)</f>
        <v>0</v>
      </c>
      <c r="AP180" s="183" t="n">
        <f aca="false">IF(O180&gt;0,VLOOKUP(O180&amp;"-"&amp;P180&amp;"-"&amp;Q180,LocCost,2,0),0)</f>
        <v>0</v>
      </c>
      <c r="AQ180" s="183" t="n">
        <f aca="false">IF(R180&gt;0,VLOOKUP(R180&amp;"-"&amp;S180&amp;"-"&amp;T180,LocCost,2,0),0)</f>
        <v>0</v>
      </c>
      <c r="AR180" s="183" t="n">
        <f aca="false">IF(U180&gt;0,VLOOKUP(U180&amp;"-"&amp;V180&amp;"-"&amp;W180,LocCost,2,0),0)</f>
        <v>0</v>
      </c>
      <c r="AS180" s="183" t="n">
        <f aca="false">IF(X180&gt;0,VLOOKUP(X180&amp;"-"&amp;Y180&amp;"-"&amp;Z180,LocCost,2,0),0)</f>
        <v>0</v>
      </c>
      <c r="AT180" s="183" t="n">
        <f aca="false">IF(AA180&gt;0,VLOOKUP(AA180&amp;"-"&amp;AB180&amp;"-"&amp;AC180,LocCost,2,0),0)</f>
        <v>0</v>
      </c>
      <c r="AU180" s="183" t="n">
        <f aca="false">IF(AD180&gt;0,VLOOKUP(AD180&amp;"-"&amp;AE180&amp;"-"&amp;AF180,LocCost,2,0),0)</f>
        <v>0</v>
      </c>
      <c r="AV180" s="183" t="n">
        <f aca="false">IF(AG180&gt;0,VLOOKUP(AG180&amp;"-"&amp;AH180&amp;"-"&amp;AI180,LocCost,2,0),0)</f>
        <v>0</v>
      </c>
      <c r="AW180" s="183" t="n">
        <f aca="false">IF(AJ180&gt;0,VLOOKUP(AJ180&amp;"-"&amp;AK180&amp;"-"&amp;AL180,LocCost,2,0),0)</f>
        <v>0</v>
      </c>
      <c r="AX180" s="184" t="str">
        <f aca="false">IF(C180&gt;0,SUM(AN180:AW180),"")</f>
        <v/>
      </c>
      <c r="CQ180" s="183" t="n">
        <f aca="false">IF(BL180&gt;0,VLOOKUP(BL180&amp;"-"&amp;BM180&amp;"-"&amp;BN180,LocCost,2,0),0)</f>
        <v>0</v>
      </c>
      <c r="CR180" s="183" t="n">
        <f aca="false">IF(BO180&gt;0,VLOOKUP(BO180&amp;"-"&amp;BP180&amp;"-"&amp;BQ180,LocCost,2,0),0)</f>
        <v>0</v>
      </c>
      <c r="CS180" s="183" t="n">
        <f aca="false">IF(BR180&gt;0,VLOOKUP(BR180&amp;"-"&amp;BS180&amp;"-"&amp;BT180,LocCost,2,0),0)</f>
        <v>0</v>
      </c>
      <c r="CT180" s="183" t="n">
        <f aca="false">IF(BU180&gt;0,VLOOKUP(BU180&amp;"-"&amp;BV180&amp;"-"&amp;BW180,LocCost,2,0),0)</f>
        <v>0</v>
      </c>
      <c r="CU180" s="183" t="n">
        <f aca="false">IF(BX180&gt;0,VLOOKUP(BX180&amp;"-"&amp;BY180&amp;"-"&amp;BZ180,LocCost,2,0),0)</f>
        <v>0</v>
      </c>
      <c r="CV180" s="183" t="n">
        <f aca="false">IF(CA180&gt;0,VLOOKUP(CA180&amp;"-"&amp;CB180&amp;"-"&amp;CC180,LocCost,2,0),0)</f>
        <v>0</v>
      </c>
      <c r="CW180" s="183" t="n">
        <f aca="false">IF(CD180&gt;0,VLOOKUP(CD180&amp;"-"&amp;CE180&amp;"-"&amp;CF180,LocCost,2,0),0)</f>
        <v>0</v>
      </c>
      <c r="CX180" s="183" t="n">
        <f aca="false">IF(CG180&gt;0,VLOOKUP(CG180&amp;"-"&amp;CH180&amp;"-"&amp;CI180,LocCost,2,0),0)</f>
        <v>0</v>
      </c>
      <c r="CY180" s="183" t="n">
        <f aca="false">IF(CJ180&gt;0,VLOOKUP(CJ180&amp;"-"&amp;CK180&amp;"-"&amp;CL180,LocCost,2,0),0)</f>
        <v>0</v>
      </c>
      <c r="CZ180" s="183" t="n">
        <f aca="false">IF(CM180&gt;0,VLOOKUP(CM180&amp;"-"&amp;CN180&amp;"-"&amp;CO180,LocCost,2,0),0)</f>
        <v>0</v>
      </c>
      <c r="DA180" s="184" t="str">
        <f aca="false">IF(BF180&gt;0,SUM(CQ180:CZ180),"")</f>
        <v/>
      </c>
    </row>
    <row r="181" customFormat="false" ht="14.65" hidden="false" customHeight="false" outlineLevel="0" collapsed="false">
      <c r="AN181" s="183" t="n">
        <f aca="false">IF(I181&gt;0,VLOOKUP(I181&amp;"-"&amp;J181&amp;"-"&amp;K181,LocCost,2,0),0)</f>
        <v>0</v>
      </c>
      <c r="AO181" s="183" t="n">
        <f aca="false">IF(L181&gt;0,VLOOKUP(L181&amp;"-"&amp;M181&amp;"-"&amp;N181,LocCost,2,0),0)</f>
        <v>0</v>
      </c>
      <c r="AP181" s="183" t="n">
        <f aca="false">IF(O181&gt;0,VLOOKUP(O181&amp;"-"&amp;P181&amp;"-"&amp;Q181,LocCost,2,0),0)</f>
        <v>0</v>
      </c>
      <c r="AQ181" s="183" t="n">
        <f aca="false">IF(R181&gt;0,VLOOKUP(R181&amp;"-"&amp;S181&amp;"-"&amp;T181,LocCost,2,0),0)</f>
        <v>0</v>
      </c>
      <c r="AR181" s="183" t="n">
        <f aca="false">IF(U181&gt;0,VLOOKUP(U181&amp;"-"&amp;V181&amp;"-"&amp;W181,LocCost,2,0),0)</f>
        <v>0</v>
      </c>
      <c r="AS181" s="183" t="n">
        <f aca="false">IF(X181&gt;0,VLOOKUP(X181&amp;"-"&amp;Y181&amp;"-"&amp;Z181,LocCost,2,0),0)</f>
        <v>0</v>
      </c>
      <c r="AT181" s="183" t="n">
        <f aca="false">IF(AA181&gt;0,VLOOKUP(AA181&amp;"-"&amp;AB181&amp;"-"&amp;AC181,LocCost,2,0),0)</f>
        <v>0</v>
      </c>
      <c r="AU181" s="183" t="n">
        <f aca="false">IF(AD181&gt;0,VLOOKUP(AD181&amp;"-"&amp;AE181&amp;"-"&amp;AF181,LocCost,2,0),0)</f>
        <v>0</v>
      </c>
      <c r="AV181" s="183" t="n">
        <f aca="false">IF(AG181&gt;0,VLOOKUP(AG181&amp;"-"&amp;AH181&amp;"-"&amp;AI181,LocCost,2,0),0)</f>
        <v>0</v>
      </c>
      <c r="AW181" s="183" t="n">
        <f aca="false">IF(AJ181&gt;0,VLOOKUP(AJ181&amp;"-"&amp;AK181&amp;"-"&amp;AL181,LocCost,2,0),0)</f>
        <v>0</v>
      </c>
      <c r="AX181" s="184" t="str">
        <f aca="false">IF(C181&gt;0,SUM(AN181:AW181),"")</f>
        <v/>
      </c>
      <c r="CQ181" s="183" t="n">
        <f aca="false">IF(BL181&gt;0,VLOOKUP(BL181&amp;"-"&amp;BM181&amp;"-"&amp;BN181,LocCost,2,0),0)</f>
        <v>0</v>
      </c>
      <c r="CR181" s="183" t="n">
        <f aca="false">IF(BO181&gt;0,VLOOKUP(BO181&amp;"-"&amp;BP181&amp;"-"&amp;BQ181,LocCost,2,0),0)</f>
        <v>0</v>
      </c>
      <c r="CS181" s="183" t="n">
        <f aca="false">IF(BR181&gt;0,VLOOKUP(BR181&amp;"-"&amp;BS181&amp;"-"&amp;BT181,LocCost,2,0),0)</f>
        <v>0</v>
      </c>
      <c r="CT181" s="183" t="n">
        <f aca="false">IF(BU181&gt;0,VLOOKUP(BU181&amp;"-"&amp;BV181&amp;"-"&amp;BW181,LocCost,2,0),0)</f>
        <v>0</v>
      </c>
      <c r="CU181" s="183" t="n">
        <f aca="false">IF(BX181&gt;0,VLOOKUP(BX181&amp;"-"&amp;BY181&amp;"-"&amp;BZ181,LocCost,2,0),0)</f>
        <v>0</v>
      </c>
      <c r="CV181" s="183" t="n">
        <f aca="false">IF(CA181&gt;0,VLOOKUP(CA181&amp;"-"&amp;CB181&amp;"-"&amp;CC181,LocCost,2,0),0)</f>
        <v>0</v>
      </c>
      <c r="CW181" s="183" t="n">
        <f aca="false">IF(CD181&gt;0,VLOOKUP(CD181&amp;"-"&amp;CE181&amp;"-"&amp;CF181,LocCost,2,0),0)</f>
        <v>0</v>
      </c>
      <c r="CX181" s="183" t="n">
        <f aca="false">IF(CG181&gt;0,VLOOKUP(CG181&amp;"-"&amp;CH181&amp;"-"&amp;CI181,LocCost,2,0),0)</f>
        <v>0</v>
      </c>
      <c r="CY181" s="183" t="n">
        <f aca="false">IF(CJ181&gt;0,VLOOKUP(CJ181&amp;"-"&amp;CK181&amp;"-"&amp;CL181,LocCost,2,0),0)</f>
        <v>0</v>
      </c>
      <c r="CZ181" s="183" t="n">
        <f aca="false">IF(CM181&gt;0,VLOOKUP(CM181&amp;"-"&amp;CN181&amp;"-"&amp;CO181,LocCost,2,0),0)</f>
        <v>0</v>
      </c>
      <c r="DA181" s="184" t="str">
        <f aca="false">IF(BF181&gt;0,SUM(CQ181:CZ181),"")</f>
        <v/>
      </c>
    </row>
    <row r="182" customFormat="false" ht="14.65" hidden="false" customHeight="false" outlineLevel="0" collapsed="false">
      <c r="AN182" s="183" t="n">
        <f aca="false">IF(I182&gt;0,VLOOKUP(I182&amp;"-"&amp;J182&amp;"-"&amp;K182,LocCost,2,0),0)</f>
        <v>0</v>
      </c>
      <c r="AO182" s="183" t="n">
        <f aca="false">IF(L182&gt;0,VLOOKUP(L182&amp;"-"&amp;M182&amp;"-"&amp;N182,LocCost,2,0),0)</f>
        <v>0</v>
      </c>
      <c r="AP182" s="183" t="n">
        <f aca="false">IF(O182&gt;0,VLOOKUP(O182&amp;"-"&amp;P182&amp;"-"&amp;Q182,LocCost,2,0),0)</f>
        <v>0</v>
      </c>
      <c r="AQ182" s="183" t="n">
        <f aca="false">IF(R182&gt;0,VLOOKUP(R182&amp;"-"&amp;S182&amp;"-"&amp;T182,LocCost,2,0),0)</f>
        <v>0</v>
      </c>
      <c r="AR182" s="183" t="n">
        <f aca="false">IF(U182&gt;0,VLOOKUP(U182&amp;"-"&amp;V182&amp;"-"&amp;W182,LocCost,2,0),0)</f>
        <v>0</v>
      </c>
      <c r="AS182" s="183" t="n">
        <f aca="false">IF(X182&gt;0,VLOOKUP(X182&amp;"-"&amp;Y182&amp;"-"&amp;Z182,LocCost,2,0),0)</f>
        <v>0</v>
      </c>
      <c r="AT182" s="183" t="n">
        <f aca="false">IF(AA182&gt;0,VLOOKUP(AA182&amp;"-"&amp;AB182&amp;"-"&amp;AC182,LocCost,2,0),0)</f>
        <v>0</v>
      </c>
      <c r="AU182" s="183" t="n">
        <f aca="false">IF(AD182&gt;0,VLOOKUP(AD182&amp;"-"&amp;AE182&amp;"-"&amp;AF182,LocCost,2,0),0)</f>
        <v>0</v>
      </c>
      <c r="AV182" s="183" t="n">
        <f aca="false">IF(AG182&gt;0,VLOOKUP(AG182&amp;"-"&amp;AH182&amp;"-"&amp;AI182,LocCost,2,0),0)</f>
        <v>0</v>
      </c>
      <c r="AW182" s="183" t="n">
        <f aca="false">IF(AJ182&gt;0,VLOOKUP(AJ182&amp;"-"&amp;AK182&amp;"-"&amp;AL182,LocCost,2,0),0)</f>
        <v>0</v>
      </c>
      <c r="AX182" s="184" t="str">
        <f aca="false">IF(C182&gt;0,SUM(AN182:AW182),"")</f>
        <v/>
      </c>
      <c r="CQ182" s="183" t="n">
        <f aca="false">IF(BL182&gt;0,VLOOKUP(BL182&amp;"-"&amp;BM182&amp;"-"&amp;BN182,LocCost,2,0),0)</f>
        <v>0</v>
      </c>
      <c r="CR182" s="183" t="n">
        <f aca="false">IF(BO182&gt;0,VLOOKUP(BO182&amp;"-"&amp;BP182&amp;"-"&amp;BQ182,LocCost,2,0),0)</f>
        <v>0</v>
      </c>
      <c r="CS182" s="183" t="n">
        <f aca="false">IF(BR182&gt;0,VLOOKUP(BR182&amp;"-"&amp;BS182&amp;"-"&amp;BT182,LocCost,2,0),0)</f>
        <v>0</v>
      </c>
      <c r="CT182" s="183" t="n">
        <f aca="false">IF(BU182&gt;0,VLOOKUP(BU182&amp;"-"&amp;BV182&amp;"-"&amp;BW182,LocCost,2,0),0)</f>
        <v>0</v>
      </c>
      <c r="CU182" s="183" t="n">
        <f aca="false">IF(BX182&gt;0,VLOOKUP(BX182&amp;"-"&amp;BY182&amp;"-"&amp;BZ182,LocCost,2,0),0)</f>
        <v>0</v>
      </c>
      <c r="CV182" s="183" t="n">
        <f aca="false">IF(CA182&gt;0,VLOOKUP(CA182&amp;"-"&amp;CB182&amp;"-"&amp;CC182,LocCost,2,0),0)</f>
        <v>0</v>
      </c>
      <c r="CW182" s="183" t="n">
        <f aca="false">IF(CD182&gt;0,VLOOKUP(CD182&amp;"-"&amp;CE182&amp;"-"&amp;CF182,LocCost,2,0),0)</f>
        <v>0</v>
      </c>
      <c r="CX182" s="183" t="n">
        <f aca="false">IF(CG182&gt;0,VLOOKUP(CG182&amp;"-"&amp;CH182&amp;"-"&amp;CI182,LocCost,2,0),0)</f>
        <v>0</v>
      </c>
      <c r="CY182" s="183" t="n">
        <f aca="false">IF(CJ182&gt;0,VLOOKUP(CJ182&amp;"-"&amp;CK182&amp;"-"&amp;CL182,LocCost,2,0),0)</f>
        <v>0</v>
      </c>
      <c r="CZ182" s="183" t="n">
        <f aca="false">IF(CM182&gt;0,VLOOKUP(CM182&amp;"-"&amp;CN182&amp;"-"&amp;CO182,LocCost,2,0),0)</f>
        <v>0</v>
      </c>
      <c r="DA182" s="184" t="str">
        <f aca="false">IF(BF182&gt;0,SUM(CQ182:CZ182),"")</f>
        <v/>
      </c>
    </row>
    <row r="183" customFormat="false" ht="14.65" hidden="false" customHeight="false" outlineLevel="0" collapsed="false">
      <c r="AN183" s="183" t="n">
        <f aca="false">IF(I183&gt;0,VLOOKUP(I183&amp;"-"&amp;J183&amp;"-"&amp;K183,LocCost,2,0),0)</f>
        <v>0</v>
      </c>
      <c r="AO183" s="183" t="n">
        <f aca="false">IF(L183&gt;0,VLOOKUP(L183&amp;"-"&amp;M183&amp;"-"&amp;N183,LocCost,2,0),0)</f>
        <v>0</v>
      </c>
      <c r="AP183" s="183" t="n">
        <f aca="false">IF(O183&gt;0,VLOOKUP(O183&amp;"-"&amp;P183&amp;"-"&amp;Q183,LocCost,2,0),0)</f>
        <v>0</v>
      </c>
      <c r="AQ183" s="183" t="n">
        <f aca="false">IF(R183&gt;0,VLOOKUP(R183&amp;"-"&amp;S183&amp;"-"&amp;T183,LocCost,2,0),0)</f>
        <v>0</v>
      </c>
      <c r="AR183" s="183" t="n">
        <f aca="false">IF(U183&gt;0,VLOOKUP(U183&amp;"-"&amp;V183&amp;"-"&amp;W183,LocCost,2,0),0)</f>
        <v>0</v>
      </c>
      <c r="AS183" s="183" t="n">
        <f aca="false">IF(X183&gt;0,VLOOKUP(X183&amp;"-"&amp;Y183&amp;"-"&amp;Z183,LocCost,2,0),0)</f>
        <v>0</v>
      </c>
      <c r="AT183" s="183" t="n">
        <f aca="false">IF(AA183&gt;0,VLOOKUP(AA183&amp;"-"&amp;AB183&amp;"-"&amp;AC183,LocCost,2,0),0)</f>
        <v>0</v>
      </c>
      <c r="AU183" s="183" t="n">
        <f aca="false">IF(AD183&gt;0,VLOOKUP(AD183&amp;"-"&amp;AE183&amp;"-"&amp;AF183,LocCost,2,0),0)</f>
        <v>0</v>
      </c>
      <c r="AV183" s="183" t="n">
        <f aca="false">IF(AG183&gt;0,VLOOKUP(AG183&amp;"-"&amp;AH183&amp;"-"&amp;AI183,LocCost,2,0),0)</f>
        <v>0</v>
      </c>
      <c r="AW183" s="183" t="n">
        <f aca="false">IF(AJ183&gt;0,VLOOKUP(AJ183&amp;"-"&amp;AK183&amp;"-"&amp;AL183,LocCost,2,0),0)</f>
        <v>0</v>
      </c>
      <c r="AX183" s="184" t="str">
        <f aca="false">IF(C183&gt;0,SUM(AN183:AW183),"")</f>
        <v/>
      </c>
      <c r="CQ183" s="183" t="n">
        <f aca="false">IF(BL183&gt;0,VLOOKUP(BL183&amp;"-"&amp;BM183&amp;"-"&amp;BN183,LocCost,2,0),0)</f>
        <v>0</v>
      </c>
      <c r="CR183" s="183" t="n">
        <f aca="false">IF(BO183&gt;0,VLOOKUP(BO183&amp;"-"&amp;BP183&amp;"-"&amp;BQ183,LocCost,2,0),0)</f>
        <v>0</v>
      </c>
      <c r="CS183" s="183" t="n">
        <f aca="false">IF(BR183&gt;0,VLOOKUP(BR183&amp;"-"&amp;BS183&amp;"-"&amp;BT183,LocCost,2,0),0)</f>
        <v>0</v>
      </c>
      <c r="CT183" s="183" t="n">
        <f aca="false">IF(BU183&gt;0,VLOOKUP(BU183&amp;"-"&amp;BV183&amp;"-"&amp;BW183,LocCost,2,0),0)</f>
        <v>0</v>
      </c>
      <c r="CU183" s="183" t="n">
        <f aca="false">IF(BX183&gt;0,VLOOKUP(BX183&amp;"-"&amp;BY183&amp;"-"&amp;BZ183,LocCost,2,0),0)</f>
        <v>0</v>
      </c>
      <c r="CV183" s="183" t="n">
        <f aca="false">IF(CA183&gt;0,VLOOKUP(CA183&amp;"-"&amp;CB183&amp;"-"&amp;CC183,LocCost,2,0),0)</f>
        <v>0</v>
      </c>
      <c r="CW183" s="183" t="n">
        <f aca="false">IF(CD183&gt;0,VLOOKUP(CD183&amp;"-"&amp;CE183&amp;"-"&amp;CF183,LocCost,2,0),0)</f>
        <v>0</v>
      </c>
      <c r="CX183" s="183" t="n">
        <f aca="false">IF(CG183&gt;0,VLOOKUP(CG183&amp;"-"&amp;CH183&amp;"-"&amp;CI183,LocCost,2,0),0)</f>
        <v>0</v>
      </c>
      <c r="CY183" s="183" t="n">
        <f aca="false">IF(CJ183&gt;0,VLOOKUP(CJ183&amp;"-"&amp;CK183&amp;"-"&amp;CL183,LocCost,2,0),0)</f>
        <v>0</v>
      </c>
      <c r="CZ183" s="183" t="n">
        <f aca="false">IF(CM183&gt;0,VLOOKUP(CM183&amp;"-"&amp;CN183&amp;"-"&amp;CO183,LocCost,2,0),0)</f>
        <v>0</v>
      </c>
      <c r="DA183" s="184" t="str">
        <f aca="false">IF(BF183&gt;0,SUM(CQ183:CZ183),"")</f>
        <v/>
      </c>
    </row>
    <row r="184" customFormat="false" ht="14.65" hidden="false" customHeight="false" outlineLevel="0" collapsed="false">
      <c r="AN184" s="183" t="n">
        <f aca="false">IF(I184&gt;0,VLOOKUP(I184&amp;"-"&amp;J184&amp;"-"&amp;K184,LocCost,2,0),0)</f>
        <v>0</v>
      </c>
      <c r="AO184" s="183" t="n">
        <f aca="false">IF(L184&gt;0,VLOOKUP(L184&amp;"-"&amp;M184&amp;"-"&amp;N184,LocCost,2,0),0)</f>
        <v>0</v>
      </c>
      <c r="AP184" s="183" t="n">
        <f aca="false">IF(O184&gt;0,VLOOKUP(O184&amp;"-"&amp;P184&amp;"-"&amp;Q184,LocCost,2,0),0)</f>
        <v>0</v>
      </c>
      <c r="AQ184" s="183" t="n">
        <f aca="false">IF(R184&gt;0,VLOOKUP(R184&amp;"-"&amp;S184&amp;"-"&amp;T184,LocCost,2,0),0)</f>
        <v>0</v>
      </c>
      <c r="AR184" s="183" t="n">
        <f aca="false">IF(U184&gt;0,VLOOKUP(U184&amp;"-"&amp;V184&amp;"-"&amp;W184,LocCost,2,0),0)</f>
        <v>0</v>
      </c>
      <c r="AS184" s="183" t="n">
        <f aca="false">IF(X184&gt;0,VLOOKUP(X184&amp;"-"&amp;Y184&amp;"-"&amp;Z184,LocCost,2,0),0)</f>
        <v>0</v>
      </c>
      <c r="AT184" s="183" t="n">
        <f aca="false">IF(AA184&gt;0,VLOOKUP(AA184&amp;"-"&amp;AB184&amp;"-"&amp;AC184,LocCost,2,0),0)</f>
        <v>0</v>
      </c>
      <c r="AU184" s="183" t="n">
        <f aca="false">IF(AD184&gt;0,VLOOKUP(AD184&amp;"-"&amp;AE184&amp;"-"&amp;AF184,LocCost,2,0),0)</f>
        <v>0</v>
      </c>
      <c r="AV184" s="183" t="n">
        <f aca="false">IF(AG184&gt;0,VLOOKUP(AG184&amp;"-"&amp;AH184&amp;"-"&amp;AI184,LocCost,2,0),0)</f>
        <v>0</v>
      </c>
      <c r="AW184" s="183" t="n">
        <f aca="false">IF(AJ184&gt;0,VLOOKUP(AJ184&amp;"-"&amp;AK184&amp;"-"&amp;AL184,LocCost,2,0),0)</f>
        <v>0</v>
      </c>
      <c r="AX184" s="184" t="str">
        <f aca="false">IF(C184&gt;0,SUM(AN184:AW184),"")</f>
        <v/>
      </c>
      <c r="CQ184" s="183" t="n">
        <f aca="false">IF(BL184&gt;0,VLOOKUP(BL184&amp;"-"&amp;BM184&amp;"-"&amp;BN184,LocCost,2,0),0)</f>
        <v>0</v>
      </c>
      <c r="CR184" s="183" t="n">
        <f aca="false">IF(BO184&gt;0,VLOOKUP(BO184&amp;"-"&amp;BP184&amp;"-"&amp;BQ184,LocCost,2,0),0)</f>
        <v>0</v>
      </c>
      <c r="CS184" s="183" t="n">
        <f aca="false">IF(BR184&gt;0,VLOOKUP(BR184&amp;"-"&amp;BS184&amp;"-"&amp;BT184,LocCost,2,0),0)</f>
        <v>0</v>
      </c>
      <c r="CT184" s="183" t="n">
        <f aca="false">IF(BU184&gt;0,VLOOKUP(BU184&amp;"-"&amp;BV184&amp;"-"&amp;BW184,LocCost,2,0),0)</f>
        <v>0</v>
      </c>
      <c r="CU184" s="183" t="n">
        <f aca="false">IF(BX184&gt;0,VLOOKUP(BX184&amp;"-"&amp;BY184&amp;"-"&amp;BZ184,LocCost,2,0),0)</f>
        <v>0</v>
      </c>
      <c r="CV184" s="183" t="n">
        <f aca="false">IF(CA184&gt;0,VLOOKUP(CA184&amp;"-"&amp;CB184&amp;"-"&amp;CC184,LocCost,2,0),0)</f>
        <v>0</v>
      </c>
      <c r="CW184" s="183" t="n">
        <f aca="false">IF(CD184&gt;0,VLOOKUP(CD184&amp;"-"&amp;CE184&amp;"-"&amp;CF184,LocCost,2,0),0)</f>
        <v>0</v>
      </c>
      <c r="CX184" s="183" t="n">
        <f aca="false">IF(CG184&gt;0,VLOOKUP(CG184&amp;"-"&amp;CH184&amp;"-"&amp;CI184,LocCost,2,0),0)</f>
        <v>0</v>
      </c>
      <c r="CY184" s="183" t="n">
        <f aca="false">IF(CJ184&gt;0,VLOOKUP(CJ184&amp;"-"&amp;CK184&amp;"-"&amp;CL184,LocCost,2,0),0)</f>
        <v>0</v>
      </c>
      <c r="CZ184" s="183" t="n">
        <f aca="false">IF(CM184&gt;0,VLOOKUP(CM184&amp;"-"&amp;CN184&amp;"-"&amp;CO184,LocCost,2,0),0)</f>
        <v>0</v>
      </c>
      <c r="DA184" s="184" t="str">
        <f aca="false">IF(BF184&gt;0,SUM(CQ184:CZ184),"")</f>
        <v/>
      </c>
    </row>
    <row r="185" customFormat="false" ht="14.65" hidden="false" customHeight="false" outlineLevel="0" collapsed="false">
      <c r="AN185" s="183" t="n">
        <f aca="false">IF(I185&gt;0,VLOOKUP(I185&amp;"-"&amp;J185&amp;"-"&amp;K185,LocCost,2,0),0)</f>
        <v>0</v>
      </c>
      <c r="AO185" s="183" t="n">
        <f aca="false">IF(L185&gt;0,VLOOKUP(L185&amp;"-"&amp;M185&amp;"-"&amp;N185,LocCost,2,0),0)</f>
        <v>0</v>
      </c>
      <c r="AP185" s="183" t="n">
        <f aca="false">IF(O185&gt;0,VLOOKUP(O185&amp;"-"&amp;P185&amp;"-"&amp;Q185,LocCost,2,0),0)</f>
        <v>0</v>
      </c>
      <c r="AQ185" s="183" t="n">
        <f aca="false">IF(R185&gt;0,VLOOKUP(R185&amp;"-"&amp;S185&amp;"-"&amp;T185,LocCost,2,0),0)</f>
        <v>0</v>
      </c>
      <c r="AR185" s="183" t="n">
        <f aca="false">IF(U185&gt;0,VLOOKUP(U185&amp;"-"&amp;V185&amp;"-"&amp;W185,LocCost,2,0),0)</f>
        <v>0</v>
      </c>
      <c r="AS185" s="183" t="n">
        <f aca="false">IF(X185&gt;0,VLOOKUP(X185&amp;"-"&amp;Y185&amp;"-"&amp;Z185,LocCost,2,0),0)</f>
        <v>0</v>
      </c>
      <c r="AT185" s="183" t="n">
        <f aca="false">IF(AA185&gt;0,VLOOKUP(AA185&amp;"-"&amp;AB185&amp;"-"&amp;AC185,LocCost,2,0),0)</f>
        <v>0</v>
      </c>
      <c r="AU185" s="183" t="n">
        <f aca="false">IF(AD185&gt;0,VLOOKUP(AD185&amp;"-"&amp;AE185&amp;"-"&amp;AF185,LocCost,2,0),0)</f>
        <v>0</v>
      </c>
      <c r="AV185" s="183" t="n">
        <f aca="false">IF(AG185&gt;0,VLOOKUP(AG185&amp;"-"&amp;AH185&amp;"-"&amp;AI185,LocCost,2,0),0)</f>
        <v>0</v>
      </c>
      <c r="AW185" s="183" t="n">
        <f aca="false">IF(AJ185&gt;0,VLOOKUP(AJ185&amp;"-"&amp;AK185&amp;"-"&amp;AL185,LocCost,2,0),0)</f>
        <v>0</v>
      </c>
      <c r="AX185" s="184" t="str">
        <f aca="false">IF(C185&gt;0,SUM(AN185:AW185),"")</f>
        <v/>
      </c>
      <c r="CQ185" s="183" t="n">
        <f aca="false">IF(BL185&gt;0,VLOOKUP(BL185&amp;"-"&amp;BM185&amp;"-"&amp;BN185,LocCost,2,0),0)</f>
        <v>0</v>
      </c>
      <c r="CR185" s="183" t="n">
        <f aca="false">IF(BO185&gt;0,VLOOKUP(BO185&amp;"-"&amp;BP185&amp;"-"&amp;BQ185,LocCost,2,0),0)</f>
        <v>0</v>
      </c>
      <c r="CS185" s="183" t="n">
        <f aca="false">IF(BR185&gt;0,VLOOKUP(BR185&amp;"-"&amp;BS185&amp;"-"&amp;BT185,LocCost,2,0),0)</f>
        <v>0</v>
      </c>
      <c r="CT185" s="183" t="n">
        <f aca="false">IF(BU185&gt;0,VLOOKUP(BU185&amp;"-"&amp;BV185&amp;"-"&amp;BW185,LocCost,2,0),0)</f>
        <v>0</v>
      </c>
      <c r="CU185" s="183" t="n">
        <f aca="false">IF(BX185&gt;0,VLOOKUP(BX185&amp;"-"&amp;BY185&amp;"-"&amp;BZ185,LocCost,2,0),0)</f>
        <v>0</v>
      </c>
      <c r="CV185" s="183" t="n">
        <f aca="false">IF(CA185&gt;0,VLOOKUP(CA185&amp;"-"&amp;CB185&amp;"-"&amp;CC185,LocCost,2,0),0)</f>
        <v>0</v>
      </c>
      <c r="CW185" s="183" t="n">
        <f aca="false">IF(CD185&gt;0,VLOOKUP(CD185&amp;"-"&amp;CE185&amp;"-"&amp;CF185,LocCost,2,0),0)</f>
        <v>0</v>
      </c>
      <c r="CX185" s="183" t="n">
        <f aca="false">IF(CG185&gt;0,VLOOKUP(CG185&amp;"-"&amp;CH185&amp;"-"&amp;CI185,LocCost,2,0),0)</f>
        <v>0</v>
      </c>
      <c r="CY185" s="183" t="n">
        <f aca="false">IF(CJ185&gt;0,VLOOKUP(CJ185&amp;"-"&amp;CK185&amp;"-"&amp;CL185,LocCost,2,0),0)</f>
        <v>0</v>
      </c>
      <c r="CZ185" s="183" t="n">
        <f aca="false">IF(CM185&gt;0,VLOOKUP(CM185&amp;"-"&amp;CN185&amp;"-"&amp;CO185,LocCost,2,0),0)</f>
        <v>0</v>
      </c>
      <c r="DA185" s="184" t="str">
        <f aca="false">IF(BF185&gt;0,SUM(CQ185:CZ185),"")</f>
        <v/>
      </c>
    </row>
    <row r="186" customFormat="false" ht="14.65" hidden="false" customHeight="false" outlineLevel="0" collapsed="false">
      <c r="AN186" s="183" t="n">
        <f aca="false">IF(I186&gt;0,VLOOKUP(I186&amp;"-"&amp;J186&amp;"-"&amp;K186,LocCost,2,0),0)</f>
        <v>0</v>
      </c>
      <c r="AO186" s="183" t="n">
        <f aca="false">IF(L186&gt;0,VLOOKUP(L186&amp;"-"&amp;M186&amp;"-"&amp;N186,LocCost,2,0),0)</f>
        <v>0</v>
      </c>
      <c r="AP186" s="183" t="n">
        <f aca="false">IF(O186&gt;0,VLOOKUP(O186&amp;"-"&amp;P186&amp;"-"&amp;Q186,LocCost,2,0),0)</f>
        <v>0</v>
      </c>
      <c r="AQ186" s="183" t="n">
        <f aca="false">IF(R186&gt;0,VLOOKUP(R186&amp;"-"&amp;S186&amp;"-"&amp;T186,LocCost,2,0),0)</f>
        <v>0</v>
      </c>
      <c r="AR186" s="183" t="n">
        <f aca="false">IF(U186&gt;0,VLOOKUP(U186&amp;"-"&amp;V186&amp;"-"&amp;W186,LocCost,2,0),0)</f>
        <v>0</v>
      </c>
      <c r="AS186" s="183" t="n">
        <f aca="false">IF(X186&gt;0,VLOOKUP(X186&amp;"-"&amp;Y186&amp;"-"&amp;Z186,LocCost,2,0),0)</f>
        <v>0</v>
      </c>
      <c r="AT186" s="183" t="n">
        <f aca="false">IF(AA186&gt;0,VLOOKUP(AA186&amp;"-"&amp;AB186&amp;"-"&amp;AC186,LocCost,2,0),0)</f>
        <v>0</v>
      </c>
      <c r="AU186" s="183" t="n">
        <f aca="false">IF(AD186&gt;0,VLOOKUP(AD186&amp;"-"&amp;AE186&amp;"-"&amp;AF186,LocCost,2,0),0)</f>
        <v>0</v>
      </c>
      <c r="AV186" s="183" t="n">
        <f aca="false">IF(AG186&gt;0,VLOOKUP(AG186&amp;"-"&amp;AH186&amp;"-"&amp;AI186,LocCost,2,0),0)</f>
        <v>0</v>
      </c>
      <c r="AW186" s="183" t="n">
        <f aca="false">IF(AJ186&gt;0,VLOOKUP(AJ186&amp;"-"&amp;AK186&amp;"-"&amp;AL186,LocCost,2,0),0)</f>
        <v>0</v>
      </c>
      <c r="AX186" s="184" t="str">
        <f aca="false">IF(C186&gt;0,SUM(AN186:AW186),"")</f>
        <v/>
      </c>
      <c r="CQ186" s="183" t="n">
        <f aca="false">IF(BL186&gt;0,VLOOKUP(BL186&amp;"-"&amp;BM186&amp;"-"&amp;BN186,LocCost,2,0),0)</f>
        <v>0</v>
      </c>
      <c r="CR186" s="183" t="n">
        <f aca="false">IF(BO186&gt;0,VLOOKUP(BO186&amp;"-"&amp;BP186&amp;"-"&amp;BQ186,LocCost,2,0),0)</f>
        <v>0</v>
      </c>
      <c r="CS186" s="183" t="n">
        <f aca="false">IF(BR186&gt;0,VLOOKUP(BR186&amp;"-"&amp;BS186&amp;"-"&amp;BT186,LocCost,2,0),0)</f>
        <v>0</v>
      </c>
      <c r="CT186" s="183" t="n">
        <f aca="false">IF(BU186&gt;0,VLOOKUP(BU186&amp;"-"&amp;BV186&amp;"-"&amp;BW186,LocCost,2,0),0)</f>
        <v>0</v>
      </c>
      <c r="CU186" s="183" t="n">
        <f aca="false">IF(BX186&gt;0,VLOOKUP(BX186&amp;"-"&amp;BY186&amp;"-"&amp;BZ186,LocCost,2,0),0)</f>
        <v>0</v>
      </c>
      <c r="CV186" s="183" t="n">
        <f aca="false">IF(CA186&gt;0,VLOOKUP(CA186&amp;"-"&amp;CB186&amp;"-"&amp;CC186,LocCost,2,0),0)</f>
        <v>0</v>
      </c>
      <c r="CW186" s="183" t="n">
        <f aca="false">IF(CD186&gt;0,VLOOKUP(CD186&amp;"-"&amp;CE186&amp;"-"&amp;CF186,LocCost,2,0),0)</f>
        <v>0</v>
      </c>
      <c r="CX186" s="183" t="n">
        <f aca="false">IF(CG186&gt;0,VLOOKUP(CG186&amp;"-"&amp;CH186&amp;"-"&amp;CI186,LocCost,2,0),0)</f>
        <v>0</v>
      </c>
      <c r="CY186" s="183" t="n">
        <f aca="false">IF(CJ186&gt;0,VLOOKUP(CJ186&amp;"-"&amp;CK186&amp;"-"&amp;CL186,LocCost,2,0),0)</f>
        <v>0</v>
      </c>
      <c r="CZ186" s="183" t="n">
        <f aca="false">IF(CM186&gt;0,VLOOKUP(CM186&amp;"-"&amp;CN186&amp;"-"&amp;CO186,LocCost,2,0),0)</f>
        <v>0</v>
      </c>
      <c r="DA186" s="184" t="str">
        <f aca="false">IF(BF186&gt;0,SUM(CQ186:CZ186),"")</f>
        <v/>
      </c>
    </row>
    <row r="187" customFormat="false" ht="14.65" hidden="false" customHeight="false" outlineLevel="0" collapsed="false">
      <c r="AN187" s="183" t="n">
        <f aca="false">IF(I187&gt;0,VLOOKUP(I187&amp;"-"&amp;J187&amp;"-"&amp;K187,LocCost,2,0),0)</f>
        <v>0</v>
      </c>
      <c r="AO187" s="183" t="n">
        <f aca="false">IF(L187&gt;0,VLOOKUP(L187&amp;"-"&amp;M187&amp;"-"&amp;N187,LocCost,2,0),0)</f>
        <v>0</v>
      </c>
      <c r="AP187" s="183" t="n">
        <f aca="false">IF(O187&gt;0,VLOOKUP(O187&amp;"-"&amp;P187&amp;"-"&amp;Q187,LocCost,2,0),0)</f>
        <v>0</v>
      </c>
      <c r="AQ187" s="183" t="n">
        <f aca="false">IF(R187&gt;0,VLOOKUP(R187&amp;"-"&amp;S187&amp;"-"&amp;T187,LocCost,2,0),0)</f>
        <v>0</v>
      </c>
      <c r="AR187" s="183" t="n">
        <f aca="false">IF(U187&gt;0,VLOOKUP(U187&amp;"-"&amp;V187&amp;"-"&amp;W187,LocCost,2,0),0)</f>
        <v>0</v>
      </c>
      <c r="AS187" s="183" t="n">
        <f aca="false">IF(X187&gt;0,VLOOKUP(X187&amp;"-"&amp;Y187&amp;"-"&amp;Z187,LocCost,2,0),0)</f>
        <v>0</v>
      </c>
      <c r="AT187" s="183" t="n">
        <f aca="false">IF(AA187&gt;0,VLOOKUP(AA187&amp;"-"&amp;AB187&amp;"-"&amp;AC187,LocCost,2,0),0)</f>
        <v>0</v>
      </c>
      <c r="AU187" s="183" t="n">
        <f aca="false">IF(AD187&gt;0,VLOOKUP(AD187&amp;"-"&amp;AE187&amp;"-"&amp;AF187,LocCost,2,0),0)</f>
        <v>0</v>
      </c>
      <c r="AV187" s="183" t="n">
        <f aca="false">IF(AG187&gt;0,VLOOKUP(AG187&amp;"-"&amp;AH187&amp;"-"&amp;AI187,LocCost,2,0),0)</f>
        <v>0</v>
      </c>
      <c r="AW187" s="183" t="n">
        <f aca="false">IF(AJ187&gt;0,VLOOKUP(AJ187&amp;"-"&amp;AK187&amp;"-"&amp;AL187,LocCost,2,0),0)</f>
        <v>0</v>
      </c>
      <c r="AX187" s="184" t="str">
        <f aca="false">IF(C187&gt;0,SUM(AN187:AW187),"")</f>
        <v/>
      </c>
      <c r="CQ187" s="183" t="n">
        <f aca="false">IF(BL187&gt;0,VLOOKUP(BL187&amp;"-"&amp;BM187&amp;"-"&amp;BN187,LocCost,2,0),0)</f>
        <v>0</v>
      </c>
      <c r="CR187" s="183" t="n">
        <f aca="false">IF(BO187&gt;0,VLOOKUP(BO187&amp;"-"&amp;BP187&amp;"-"&amp;BQ187,LocCost,2,0),0)</f>
        <v>0</v>
      </c>
      <c r="CS187" s="183" t="n">
        <f aca="false">IF(BR187&gt;0,VLOOKUP(BR187&amp;"-"&amp;BS187&amp;"-"&amp;BT187,LocCost,2,0),0)</f>
        <v>0</v>
      </c>
      <c r="CT187" s="183" t="n">
        <f aca="false">IF(BU187&gt;0,VLOOKUP(BU187&amp;"-"&amp;BV187&amp;"-"&amp;BW187,LocCost,2,0),0)</f>
        <v>0</v>
      </c>
      <c r="CU187" s="183" t="n">
        <f aca="false">IF(BX187&gt;0,VLOOKUP(BX187&amp;"-"&amp;BY187&amp;"-"&amp;BZ187,LocCost,2,0),0)</f>
        <v>0</v>
      </c>
      <c r="CV187" s="183" t="n">
        <f aca="false">IF(CA187&gt;0,VLOOKUP(CA187&amp;"-"&amp;CB187&amp;"-"&amp;CC187,LocCost,2,0),0)</f>
        <v>0</v>
      </c>
      <c r="CW187" s="183" t="n">
        <f aca="false">IF(CD187&gt;0,VLOOKUP(CD187&amp;"-"&amp;CE187&amp;"-"&amp;CF187,LocCost,2,0),0)</f>
        <v>0</v>
      </c>
      <c r="CX187" s="183" t="n">
        <f aca="false">IF(CG187&gt;0,VLOOKUP(CG187&amp;"-"&amp;CH187&amp;"-"&amp;CI187,LocCost,2,0),0)</f>
        <v>0</v>
      </c>
      <c r="CY187" s="183" t="n">
        <f aca="false">IF(CJ187&gt;0,VLOOKUP(CJ187&amp;"-"&amp;CK187&amp;"-"&amp;CL187,LocCost,2,0),0)</f>
        <v>0</v>
      </c>
      <c r="CZ187" s="183" t="n">
        <f aca="false">IF(CM187&gt;0,VLOOKUP(CM187&amp;"-"&amp;CN187&amp;"-"&amp;CO187,LocCost,2,0),0)</f>
        <v>0</v>
      </c>
      <c r="DA187" s="184" t="str">
        <f aca="false">IF(BF187&gt;0,SUM(CQ187:CZ187),"")</f>
        <v/>
      </c>
    </row>
    <row r="188" customFormat="false" ht="14.65" hidden="false" customHeight="false" outlineLevel="0" collapsed="false">
      <c r="AN188" s="183" t="n">
        <f aca="false">IF(I188&gt;0,VLOOKUP(I188&amp;"-"&amp;J188&amp;"-"&amp;K188,LocCost,2,0),0)</f>
        <v>0</v>
      </c>
      <c r="AO188" s="183" t="n">
        <f aca="false">IF(L188&gt;0,VLOOKUP(L188&amp;"-"&amp;M188&amp;"-"&amp;N188,LocCost,2,0),0)</f>
        <v>0</v>
      </c>
      <c r="AP188" s="183" t="n">
        <f aca="false">IF(O188&gt;0,VLOOKUP(O188&amp;"-"&amp;P188&amp;"-"&amp;Q188,LocCost,2,0),0)</f>
        <v>0</v>
      </c>
      <c r="AQ188" s="183" t="n">
        <f aca="false">IF(R188&gt;0,VLOOKUP(R188&amp;"-"&amp;S188&amp;"-"&amp;T188,LocCost,2,0),0)</f>
        <v>0</v>
      </c>
      <c r="AR188" s="183" t="n">
        <f aca="false">IF(U188&gt;0,VLOOKUP(U188&amp;"-"&amp;V188&amp;"-"&amp;W188,LocCost,2,0),0)</f>
        <v>0</v>
      </c>
      <c r="AS188" s="183" t="n">
        <f aca="false">IF(X188&gt;0,VLOOKUP(X188&amp;"-"&amp;Y188&amp;"-"&amp;Z188,LocCost,2,0),0)</f>
        <v>0</v>
      </c>
      <c r="AT188" s="183" t="n">
        <f aca="false">IF(AA188&gt;0,VLOOKUP(AA188&amp;"-"&amp;AB188&amp;"-"&amp;AC188,LocCost,2,0),0)</f>
        <v>0</v>
      </c>
      <c r="AU188" s="183" t="n">
        <f aca="false">IF(AD188&gt;0,VLOOKUP(AD188&amp;"-"&amp;AE188&amp;"-"&amp;AF188,LocCost,2,0),0)</f>
        <v>0</v>
      </c>
      <c r="AV188" s="183" t="n">
        <f aca="false">IF(AG188&gt;0,VLOOKUP(AG188&amp;"-"&amp;AH188&amp;"-"&amp;AI188,LocCost,2,0),0)</f>
        <v>0</v>
      </c>
      <c r="AW188" s="183" t="n">
        <f aca="false">IF(AJ188&gt;0,VLOOKUP(AJ188&amp;"-"&amp;AK188&amp;"-"&amp;AL188,LocCost,2,0),0)</f>
        <v>0</v>
      </c>
      <c r="AX188" s="184" t="str">
        <f aca="false">IF(C188&gt;0,SUM(AN188:AW188),"")</f>
        <v/>
      </c>
      <c r="CQ188" s="183" t="n">
        <f aca="false">IF(BL188&gt;0,VLOOKUP(BL188&amp;"-"&amp;BM188&amp;"-"&amp;BN188,LocCost,2,0),0)</f>
        <v>0</v>
      </c>
      <c r="CR188" s="183" t="n">
        <f aca="false">IF(BO188&gt;0,VLOOKUP(BO188&amp;"-"&amp;BP188&amp;"-"&amp;BQ188,LocCost,2,0),0)</f>
        <v>0</v>
      </c>
      <c r="CS188" s="183" t="n">
        <f aca="false">IF(BR188&gt;0,VLOOKUP(BR188&amp;"-"&amp;BS188&amp;"-"&amp;BT188,LocCost,2,0),0)</f>
        <v>0</v>
      </c>
      <c r="CT188" s="183" t="n">
        <f aca="false">IF(BU188&gt;0,VLOOKUP(BU188&amp;"-"&amp;BV188&amp;"-"&amp;BW188,LocCost,2,0),0)</f>
        <v>0</v>
      </c>
      <c r="CU188" s="183" t="n">
        <f aca="false">IF(BX188&gt;0,VLOOKUP(BX188&amp;"-"&amp;BY188&amp;"-"&amp;BZ188,LocCost,2,0),0)</f>
        <v>0</v>
      </c>
      <c r="CV188" s="183" t="n">
        <f aca="false">IF(CA188&gt;0,VLOOKUP(CA188&amp;"-"&amp;CB188&amp;"-"&amp;CC188,LocCost,2,0),0)</f>
        <v>0</v>
      </c>
      <c r="CW188" s="183" t="n">
        <f aca="false">IF(CD188&gt;0,VLOOKUP(CD188&amp;"-"&amp;CE188&amp;"-"&amp;CF188,LocCost,2,0),0)</f>
        <v>0</v>
      </c>
      <c r="CX188" s="183" t="n">
        <f aca="false">IF(CG188&gt;0,VLOOKUP(CG188&amp;"-"&amp;CH188&amp;"-"&amp;CI188,LocCost,2,0),0)</f>
        <v>0</v>
      </c>
      <c r="CY188" s="183" t="n">
        <f aca="false">IF(CJ188&gt;0,VLOOKUP(CJ188&amp;"-"&amp;CK188&amp;"-"&amp;CL188,LocCost,2,0),0)</f>
        <v>0</v>
      </c>
      <c r="CZ188" s="183" t="n">
        <f aca="false">IF(CM188&gt;0,VLOOKUP(CM188&amp;"-"&amp;CN188&amp;"-"&amp;CO188,LocCost,2,0),0)</f>
        <v>0</v>
      </c>
      <c r="DA188" s="184" t="str">
        <f aca="false">IF(BF188&gt;0,SUM(CQ188:CZ188),"")</f>
        <v/>
      </c>
    </row>
    <row r="189" customFormat="false" ht="14.65" hidden="false" customHeight="false" outlineLevel="0" collapsed="false">
      <c r="AN189" s="183" t="n">
        <f aca="false">IF(I189&gt;0,VLOOKUP(I189&amp;"-"&amp;J189&amp;"-"&amp;K189,LocCost,2,0),0)</f>
        <v>0</v>
      </c>
      <c r="AO189" s="183" t="n">
        <f aca="false">IF(L189&gt;0,VLOOKUP(L189&amp;"-"&amp;M189&amp;"-"&amp;N189,LocCost,2,0),0)</f>
        <v>0</v>
      </c>
      <c r="AP189" s="183" t="n">
        <f aca="false">IF(O189&gt;0,VLOOKUP(O189&amp;"-"&amp;P189&amp;"-"&amp;Q189,LocCost,2,0),0)</f>
        <v>0</v>
      </c>
      <c r="AQ189" s="183" t="n">
        <f aca="false">IF(R189&gt;0,VLOOKUP(R189&amp;"-"&amp;S189&amp;"-"&amp;T189,LocCost,2,0),0)</f>
        <v>0</v>
      </c>
      <c r="AR189" s="183" t="n">
        <f aca="false">IF(U189&gt;0,VLOOKUP(U189&amp;"-"&amp;V189&amp;"-"&amp;W189,LocCost,2,0),0)</f>
        <v>0</v>
      </c>
      <c r="AS189" s="183" t="n">
        <f aca="false">IF(X189&gt;0,VLOOKUP(X189&amp;"-"&amp;Y189&amp;"-"&amp;Z189,LocCost,2,0),0)</f>
        <v>0</v>
      </c>
      <c r="AT189" s="183" t="n">
        <f aca="false">IF(AA189&gt;0,VLOOKUP(AA189&amp;"-"&amp;AB189&amp;"-"&amp;AC189,LocCost,2,0),0)</f>
        <v>0</v>
      </c>
      <c r="AU189" s="183" t="n">
        <f aca="false">IF(AD189&gt;0,VLOOKUP(AD189&amp;"-"&amp;AE189&amp;"-"&amp;AF189,LocCost,2,0),0)</f>
        <v>0</v>
      </c>
      <c r="AV189" s="183" t="n">
        <f aca="false">IF(AG189&gt;0,VLOOKUP(AG189&amp;"-"&amp;AH189&amp;"-"&amp;AI189,LocCost,2,0),0)</f>
        <v>0</v>
      </c>
      <c r="AW189" s="183" t="n">
        <f aca="false">IF(AJ189&gt;0,VLOOKUP(AJ189&amp;"-"&amp;AK189&amp;"-"&amp;AL189,LocCost,2,0),0)</f>
        <v>0</v>
      </c>
      <c r="AX189" s="184" t="str">
        <f aca="false">IF(C189&gt;0,SUM(AN189:AW189),"")</f>
        <v/>
      </c>
      <c r="CQ189" s="183" t="n">
        <f aca="false">IF(BL189&gt;0,VLOOKUP(BL189&amp;"-"&amp;BM189&amp;"-"&amp;BN189,LocCost,2,0),0)</f>
        <v>0</v>
      </c>
      <c r="CR189" s="183" t="n">
        <f aca="false">IF(BO189&gt;0,VLOOKUP(BO189&amp;"-"&amp;BP189&amp;"-"&amp;BQ189,LocCost,2,0),0)</f>
        <v>0</v>
      </c>
      <c r="CS189" s="183" t="n">
        <f aca="false">IF(BR189&gt;0,VLOOKUP(BR189&amp;"-"&amp;BS189&amp;"-"&amp;BT189,LocCost,2,0),0)</f>
        <v>0</v>
      </c>
      <c r="CT189" s="183" t="n">
        <f aca="false">IF(BU189&gt;0,VLOOKUP(BU189&amp;"-"&amp;BV189&amp;"-"&amp;BW189,LocCost,2,0),0)</f>
        <v>0</v>
      </c>
      <c r="CU189" s="183" t="n">
        <f aca="false">IF(BX189&gt;0,VLOOKUP(BX189&amp;"-"&amp;BY189&amp;"-"&amp;BZ189,LocCost,2,0),0)</f>
        <v>0</v>
      </c>
      <c r="CV189" s="183" t="n">
        <f aca="false">IF(CA189&gt;0,VLOOKUP(CA189&amp;"-"&amp;CB189&amp;"-"&amp;CC189,LocCost,2,0),0)</f>
        <v>0</v>
      </c>
      <c r="CW189" s="183" t="n">
        <f aca="false">IF(CD189&gt;0,VLOOKUP(CD189&amp;"-"&amp;CE189&amp;"-"&amp;CF189,LocCost,2,0),0)</f>
        <v>0</v>
      </c>
      <c r="CX189" s="183" t="n">
        <f aca="false">IF(CG189&gt;0,VLOOKUP(CG189&amp;"-"&amp;CH189&amp;"-"&amp;CI189,LocCost,2,0),0)</f>
        <v>0</v>
      </c>
      <c r="CY189" s="183" t="n">
        <f aca="false">IF(CJ189&gt;0,VLOOKUP(CJ189&amp;"-"&amp;CK189&amp;"-"&amp;CL189,LocCost,2,0),0)</f>
        <v>0</v>
      </c>
      <c r="CZ189" s="183" t="n">
        <f aca="false">IF(CM189&gt;0,VLOOKUP(CM189&amp;"-"&amp;CN189&amp;"-"&amp;CO189,LocCost,2,0),0)</f>
        <v>0</v>
      </c>
      <c r="DA189" s="184" t="str">
        <f aca="false">IF(BF189&gt;0,SUM(CQ189:CZ189),"")</f>
        <v/>
      </c>
    </row>
    <row r="190" customFormat="false" ht="14.65" hidden="false" customHeight="false" outlineLevel="0" collapsed="false">
      <c r="AN190" s="183" t="n">
        <f aca="false">IF(I190&gt;0,VLOOKUP(I190&amp;"-"&amp;J190&amp;"-"&amp;K190,LocCost,2,0),0)</f>
        <v>0</v>
      </c>
      <c r="AO190" s="183" t="n">
        <f aca="false">IF(L190&gt;0,VLOOKUP(L190&amp;"-"&amp;M190&amp;"-"&amp;N190,LocCost,2,0),0)</f>
        <v>0</v>
      </c>
      <c r="AP190" s="183" t="n">
        <f aca="false">IF(O190&gt;0,VLOOKUP(O190&amp;"-"&amp;P190&amp;"-"&amp;Q190,LocCost,2,0),0)</f>
        <v>0</v>
      </c>
      <c r="AQ190" s="183" t="n">
        <f aca="false">IF(R190&gt;0,VLOOKUP(R190&amp;"-"&amp;S190&amp;"-"&amp;T190,LocCost,2,0),0)</f>
        <v>0</v>
      </c>
      <c r="AR190" s="183" t="n">
        <f aca="false">IF(U190&gt;0,VLOOKUP(U190&amp;"-"&amp;V190&amp;"-"&amp;W190,LocCost,2,0),0)</f>
        <v>0</v>
      </c>
      <c r="AS190" s="183" t="n">
        <f aca="false">IF(X190&gt;0,VLOOKUP(X190&amp;"-"&amp;Y190&amp;"-"&amp;Z190,LocCost,2,0),0)</f>
        <v>0</v>
      </c>
      <c r="AT190" s="183" t="n">
        <f aca="false">IF(AA190&gt;0,VLOOKUP(AA190&amp;"-"&amp;AB190&amp;"-"&amp;AC190,LocCost,2,0),0)</f>
        <v>0</v>
      </c>
      <c r="AU190" s="183" t="n">
        <f aca="false">IF(AD190&gt;0,VLOOKUP(AD190&amp;"-"&amp;AE190&amp;"-"&amp;AF190,LocCost,2,0),0)</f>
        <v>0</v>
      </c>
      <c r="AV190" s="183" t="n">
        <f aca="false">IF(AG190&gt;0,VLOOKUP(AG190&amp;"-"&amp;AH190&amp;"-"&amp;AI190,LocCost,2,0),0)</f>
        <v>0</v>
      </c>
      <c r="AW190" s="183" t="n">
        <f aca="false">IF(AJ190&gt;0,VLOOKUP(AJ190&amp;"-"&amp;AK190&amp;"-"&amp;AL190,LocCost,2,0),0)</f>
        <v>0</v>
      </c>
      <c r="AX190" s="184" t="str">
        <f aca="false">IF(C190&gt;0,SUM(AN190:AW190),"")</f>
        <v/>
      </c>
      <c r="CQ190" s="183" t="n">
        <f aca="false">IF(BL190&gt;0,VLOOKUP(BL190&amp;"-"&amp;BM190&amp;"-"&amp;BN190,LocCost,2,0),0)</f>
        <v>0</v>
      </c>
      <c r="CR190" s="183" t="n">
        <f aca="false">IF(BO190&gt;0,VLOOKUP(BO190&amp;"-"&amp;BP190&amp;"-"&amp;BQ190,LocCost,2,0),0)</f>
        <v>0</v>
      </c>
      <c r="CS190" s="183" t="n">
        <f aca="false">IF(BR190&gt;0,VLOOKUP(BR190&amp;"-"&amp;BS190&amp;"-"&amp;BT190,LocCost,2,0),0)</f>
        <v>0</v>
      </c>
      <c r="CT190" s="183" t="n">
        <f aca="false">IF(BU190&gt;0,VLOOKUP(BU190&amp;"-"&amp;BV190&amp;"-"&amp;BW190,LocCost,2,0),0)</f>
        <v>0</v>
      </c>
      <c r="CU190" s="183" t="n">
        <f aca="false">IF(BX190&gt;0,VLOOKUP(BX190&amp;"-"&amp;BY190&amp;"-"&amp;BZ190,LocCost,2,0),0)</f>
        <v>0</v>
      </c>
      <c r="CV190" s="183" t="n">
        <f aca="false">IF(CA190&gt;0,VLOOKUP(CA190&amp;"-"&amp;CB190&amp;"-"&amp;CC190,LocCost,2,0),0)</f>
        <v>0</v>
      </c>
      <c r="CW190" s="183" t="n">
        <f aca="false">IF(CD190&gt;0,VLOOKUP(CD190&amp;"-"&amp;CE190&amp;"-"&amp;CF190,LocCost,2,0),0)</f>
        <v>0</v>
      </c>
      <c r="CX190" s="183" t="n">
        <f aca="false">IF(CG190&gt;0,VLOOKUP(CG190&amp;"-"&amp;CH190&amp;"-"&amp;CI190,LocCost,2,0),0)</f>
        <v>0</v>
      </c>
      <c r="CY190" s="183" t="n">
        <f aca="false">IF(CJ190&gt;0,VLOOKUP(CJ190&amp;"-"&amp;CK190&amp;"-"&amp;CL190,LocCost,2,0),0)</f>
        <v>0</v>
      </c>
      <c r="CZ190" s="183" t="n">
        <f aca="false">IF(CM190&gt;0,VLOOKUP(CM190&amp;"-"&amp;CN190&amp;"-"&amp;CO190,LocCost,2,0),0)</f>
        <v>0</v>
      </c>
      <c r="DA190" s="184" t="str">
        <f aca="false">IF(BF190&gt;0,SUM(CQ190:CZ190),"")</f>
        <v/>
      </c>
    </row>
    <row r="191" customFormat="false" ht="14.65" hidden="false" customHeight="false" outlineLevel="0" collapsed="false">
      <c r="AN191" s="183" t="n">
        <f aca="false">IF(I191&gt;0,VLOOKUP(I191&amp;"-"&amp;J191&amp;"-"&amp;K191,LocCost,2,0),0)</f>
        <v>0</v>
      </c>
      <c r="AO191" s="183" t="n">
        <f aca="false">IF(L191&gt;0,VLOOKUP(L191&amp;"-"&amp;M191&amp;"-"&amp;N191,LocCost,2,0),0)</f>
        <v>0</v>
      </c>
      <c r="AP191" s="183" t="n">
        <f aca="false">IF(O191&gt;0,VLOOKUP(O191&amp;"-"&amp;P191&amp;"-"&amp;Q191,LocCost,2,0),0)</f>
        <v>0</v>
      </c>
      <c r="AQ191" s="183" t="n">
        <f aca="false">IF(R191&gt;0,VLOOKUP(R191&amp;"-"&amp;S191&amp;"-"&amp;T191,LocCost,2,0),0)</f>
        <v>0</v>
      </c>
      <c r="AR191" s="183" t="n">
        <f aca="false">IF(U191&gt;0,VLOOKUP(U191&amp;"-"&amp;V191&amp;"-"&amp;W191,LocCost,2,0),0)</f>
        <v>0</v>
      </c>
      <c r="AS191" s="183" t="n">
        <f aca="false">IF(X191&gt;0,VLOOKUP(X191&amp;"-"&amp;Y191&amp;"-"&amp;Z191,LocCost,2,0),0)</f>
        <v>0</v>
      </c>
      <c r="AT191" s="183" t="n">
        <f aca="false">IF(AA191&gt;0,VLOOKUP(AA191&amp;"-"&amp;AB191&amp;"-"&amp;AC191,LocCost,2,0),0)</f>
        <v>0</v>
      </c>
      <c r="AU191" s="183" t="n">
        <f aca="false">IF(AD191&gt;0,VLOOKUP(AD191&amp;"-"&amp;AE191&amp;"-"&amp;AF191,LocCost,2,0),0)</f>
        <v>0</v>
      </c>
      <c r="AV191" s="183" t="n">
        <f aca="false">IF(AG191&gt;0,VLOOKUP(AG191&amp;"-"&amp;AH191&amp;"-"&amp;AI191,LocCost,2,0),0)</f>
        <v>0</v>
      </c>
      <c r="AW191" s="183" t="n">
        <f aca="false">IF(AJ191&gt;0,VLOOKUP(AJ191&amp;"-"&amp;AK191&amp;"-"&amp;AL191,LocCost,2,0),0)</f>
        <v>0</v>
      </c>
      <c r="AX191" s="184" t="str">
        <f aca="false">IF(C191&gt;0,SUM(AN191:AW191),"")</f>
        <v/>
      </c>
      <c r="CQ191" s="183" t="n">
        <f aca="false">IF(BL191&gt;0,VLOOKUP(BL191&amp;"-"&amp;BM191&amp;"-"&amp;BN191,LocCost,2,0),0)</f>
        <v>0</v>
      </c>
      <c r="CR191" s="183" t="n">
        <f aca="false">IF(BO191&gt;0,VLOOKUP(BO191&amp;"-"&amp;BP191&amp;"-"&amp;BQ191,LocCost,2,0),0)</f>
        <v>0</v>
      </c>
      <c r="CS191" s="183" t="n">
        <f aca="false">IF(BR191&gt;0,VLOOKUP(BR191&amp;"-"&amp;BS191&amp;"-"&amp;BT191,LocCost,2,0),0)</f>
        <v>0</v>
      </c>
      <c r="CT191" s="183" t="n">
        <f aca="false">IF(BU191&gt;0,VLOOKUP(BU191&amp;"-"&amp;BV191&amp;"-"&amp;BW191,LocCost,2,0),0)</f>
        <v>0</v>
      </c>
      <c r="CU191" s="183" t="n">
        <f aca="false">IF(BX191&gt;0,VLOOKUP(BX191&amp;"-"&amp;BY191&amp;"-"&amp;BZ191,LocCost,2,0),0)</f>
        <v>0</v>
      </c>
      <c r="CV191" s="183" t="n">
        <f aca="false">IF(CA191&gt;0,VLOOKUP(CA191&amp;"-"&amp;CB191&amp;"-"&amp;CC191,LocCost,2,0),0)</f>
        <v>0</v>
      </c>
      <c r="CW191" s="183" t="n">
        <f aca="false">IF(CD191&gt;0,VLOOKUP(CD191&amp;"-"&amp;CE191&amp;"-"&amp;CF191,LocCost,2,0),0)</f>
        <v>0</v>
      </c>
      <c r="CX191" s="183" t="n">
        <f aca="false">IF(CG191&gt;0,VLOOKUP(CG191&amp;"-"&amp;CH191&amp;"-"&amp;CI191,LocCost,2,0),0)</f>
        <v>0</v>
      </c>
      <c r="CY191" s="183" t="n">
        <f aca="false">IF(CJ191&gt;0,VLOOKUP(CJ191&amp;"-"&amp;CK191&amp;"-"&amp;CL191,LocCost,2,0),0)</f>
        <v>0</v>
      </c>
      <c r="CZ191" s="183" t="n">
        <f aca="false">IF(CM191&gt;0,VLOOKUP(CM191&amp;"-"&amp;CN191&amp;"-"&amp;CO191,LocCost,2,0),0)</f>
        <v>0</v>
      </c>
      <c r="DA191" s="184" t="str">
        <f aca="false">IF(BF191&gt;0,SUM(CQ191:CZ191),"")</f>
        <v/>
      </c>
    </row>
    <row r="192" customFormat="false" ht="14.65" hidden="false" customHeight="false" outlineLevel="0" collapsed="false">
      <c r="AN192" s="183" t="n">
        <f aca="false">IF(I192&gt;0,VLOOKUP(I192&amp;"-"&amp;J192&amp;"-"&amp;K192,LocCost,2,0),0)</f>
        <v>0</v>
      </c>
      <c r="AO192" s="183" t="n">
        <f aca="false">IF(L192&gt;0,VLOOKUP(L192&amp;"-"&amp;M192&amp;"-"&amp;N192,LocCost,2,0),0)</f>
        <v>0</v>
      </c>
      <c r="AP192" s="183" t="n">
        <f aca="false">IF(O192&gt;0,VLOOKUP(O192&amp;"-"&amp;P192&amp;"-"&amp;Q192,LocCost,2,0),0)</f>
        <v>0</v>
      </c>
      <c r="AQ192" s="183" t="n">
        <f aca="false">IF(R192&gt;0,VLOOKUP(R192&amp;"-"&amp;S192&amp;"-"&amp;T192,LocCost,2,0),0)</f>
        <v>0</v>
      </c>
      <c r="AR192" s="183" t="n">
        <f aca="false">IF(U192&gt;0,VLOOKUP(U192&amp;"-"&amp;V192&amp;"-"&amp;W192,LocCost,2,0),0)</f>
        <v>0</v>
      </c>
      <c r="AS192" s="183" t="n">
        <f aca="false">IF(X192&gt;0,VLOOKUP(X192&amp;"-"&amp;Y192&amp;"-"&amp;Z192,LocCost,2,0),0)</f>
        <v>0</v>
      </c>
      <c r="AT192" s="183" t="n">
        <f aca="false">IF(AA192&gt;0,VLOOKUP(AA192&amp;"-"&amp;AB192&amp;"-"&amp;AC192,LocCost,2,0),0)</f>
        <v>0</v>
      </c>
      <c r="AU192" s="183" t="n">
        <f aca="false">IF(AD192&gt;0,VLOOKUP(AD192&amp;"-"&amp;AE192&amp;"-"&amp;AF192,LocCost,2,0),0)</f>
        <v>0</v>
      </c>
      <c r="AV192" s="183" t="n">
        <f aca="false">IF(AG192&gt;0,VLOOKUP(AG192&amp;"-"&amp;AH192&amp;"-"&amp;AI192,LocCost,2,0),0)</f>
        <v>0</v>
      </c>
      <c r="AW192" s="183" t="n">
        <f aca="false">IF(AJ192&gt;0,VLOOKUP(AJ192&amp;"-"&amp;AK192&amp;"-"&amp;AL192,LocCost,2,0),0)</f>
        <v>0</v>
      </c>
      <c r="AX192" s="184" t="str">
        <f aca="false">IF(C192&gt;0,SUM(AN192:AW192),"")</f>
        <v/>
      </c>
      <c r="CQ192" s="183" t="n">
        <f aca="false">IF(BL192&gt;0,VLOOKUP(BL192&amp;"-"&amp;BM192&amp;"-"&amp;BN192,LocCost,2,0),0)</f>
        <v>0</v>
      </c>
      <c r="CR192" s="183" t="n">
        <f aca="false">IF(BO192&gt;0,VLOOKUP(BO192&amp;"-"&amp;BP192&amp;"-"&amp;BQ192,LocCost,2,0),0)</f>
        <v>0</v>
      </c>
      <c r="CS192" s="183" t="n">
        <f aca="false">IF(BR192&gt;0,VLOOKUP(BR192&amp;"-"&amp;BS192&amp;"-"&amp;BT192,LocCost,2,0),0)</f>
        <v>0</v>
      </c>
      <c r="CT192" s="183" t="n">
        <f aca="false">IF(BU192&gt;0,VLOOKUP(BU192&amp;"-"&amp;BV192&amp;"-"&amp;BW192,LocCost,2,0),0)</f>
        <v>0</v>
      </c>
      <c r="CU192" s="183" t="n">
        <f aca="false">IF(BX192&gt;0,VLOOKUP(BX192&amp;"-"&amp;BY192&amp;"-"&amp;BZ192,LocCost,2,0),0)</f>
        <v>0</v>
      </c>
      <c r="CV192" s="183" t="n">
        <f aca="false">IF(CA192&gt;0,VLOOKUP(CA192&amp;"-"&amp;CB192&amp;"-"&amp;CC192,LocCost,2,0),0)</f>
        <v>0</v>
      </c>
      <c r="CW192" s="183" t="n">
        <f aca="false">IF(CD192&gt;0,VLOOKUP(CD192&amp;"-"&amp;CE192&amp;"-"&amp;CF192,LocCost,2,0),0)</f>
        <v>0</v>
      </c>
      <c r="CX192" s="183" t="n">
        <f aca="false">IF(CG192&gt;0,VLOOKUP(CG192&amp;"-"&amp;CH192&amp;"-"&amp;CI192,LocCost,2,0),0)</f>
        <v>0</v>
      </c>
      <c r="CY192" s="183" t="n">
        <f aca="false">IF(CJ192&gt;0,VLOOKUP(CJ192&amp;"-"&amp;CK192&amp;"-"&amp;CL192,LocCost,2,0),0)</f>
        <v>0</v>
      </c>
      <c r="CZ192" s="183" t="n">
        <f aca="false">IF(CM192&gt;0,VLOOKUP(CM192&amp;"-"&amp;CN192&amp;"-"&amp;CO192,LocCost,2,0),0)</f>
        <v>0</v>
      </c>
      <c r="DA192" s="184" t="str">
        <f aca="false">IF(BF192&gt;0,SUM(CQ192:CZ192),"")</f>
        <v/>
      </c>
    </row>
    <row r="193" customFormat="false" ht="14.65" hidden="false" customHeight="false" outlineLevel="0" collapsed="false">
      <c r="AN193" s="183" t="n">
        <f aca="false">IF(I193&gt;0,VLOOKUP(I193&amp;"-"&amp;J193&amp;"-"&amp;K193,LocCost,2,0),0)</f>
        <v>0</v>
      </c>
      <c r="AO193" s="183" t="n">
        <f aca="false">IF(L193&gt;0,VLOOKUP(L193&amp;"-"&amp;M193&amp;"-"&amp;N193,LocCost,2,0),0)</f>
        <v>0</v>
      </c>
      <c r="AP193" s="183" t="n">
        <f aca="false">IF(O193&gt;0,VLOOKUP(O193&amp;"-"&amp;P193&amp;"-"&amp;Q193,LocCost,2,0),0)</f>
        <v>0</v>
      </c>
      <c r="AQ193" s="183" t="n">
        <f aca="false">IF(R193&gt;0,VLOOKUP(R193&amp;"-"&amp;S193&amp;"-"&amp;T193,LocCost,2,0),0)</f>
        <v>0</v>
      </c>
      <c r="AR193" s="183" t="n">
        <f aca="false">IF(U193&gt;0,VLOOKUP(U193&amp;"-"&amp;V193&amp;"-"&amp;W193,LocCost,2,0),0)</f>
        <v>0</v>
      </c>
      <c r="AS193" s="183" t="n">
        <f aca="false">IF(X193&gt;0,VLOOKUP(X193&amp;"-"&amp;Y193&amp;"-"&amp;Z193,LocCost,2,0),0)</f>
        <v>0</v>
      </c>
      <c r="AT193" s="183" t="n">
        <f aca="false">IF(AA193&gt;0,VLOOKUP(AA193&amp;"-"&amp;AB193&amp;"-"&amp;AC193,LocCost,2,0),0)</f>
        <v>0</v>
      </c>
      <c r="AU193" s="183" t="n">
        <f aca="false">IF(AD193&gt;0,VLOOKUP(AD193&amp;"-"&amp;AE193&amp;"-"&amp;AF193,LocCost,2,0),0)</f>
        <v>0</v>
      </c>
      <c r="AV193" s="183" t="n">
        <f aca="false">IF(AG193&gt;0,VLOOKUP(AG193&amp;"-"&amp;AH193&amp;"-"&amp;AI193,LocCost,2,0),0)</f>
        <v>0</v>
      </c>
      <c r="AW193" s="183" t="n">
        <f aca="false">IF(AJ193&gt;0,VLOOKUP(AJ193&amp;"-"&amp;AK193&amp;"-"&amp;AL193,LocCost,2,0),0)</f>
        <v>0</v>
      </c>
      <c r="AX193" s="184" t="str">
        <f aca="false">IF(C193&gt;0,SUM(AN193:AW193),"")</f>
        <v/>
      </c>
      <c r="CQ193" s="183" t="n">
        <f aca="false">IF(BL193&gt;0,VLOOKUP(BL193&amp;"-"&amp;BM193&amp;"-"&amp;BN193,LocCost,2,0),0)</f>
        <v>0</v>
      </c>
      <c r="CR193" s="183" t="n">
        <f aca="false">IF(BO193&gt;0,VLOOKUP(BO193&amp;"-"&amp;BP193&amp;"-"&amp;BQ193,LocCost,2,0),0)</f>
        <v>0</v>
      </c>
      <c r="CS193" s="183" t="n">
        <f aca="false">IF(BR193&gt;0,VLOOKUP(BR193&amp;"-"&amp;BS193&amp;"-"&amp;BT193,LocCost,2,0),0)</f>
        <v>0</v>
      </c>
      <c r="CT193" s="183" t="n">
        <f aca="false">IF(BU193&gt;0,VLOOKUP(BU193&amp;"-"&amp;BV193&amp;"-"&amp;BW193,LocCost,2,0),0)</f>
        <v>0</v>
      </c>
      <c r="CU193" s="183" t="n">
        <f aca="false">IF(BX193&gt;0,VLOOKUP(BX193&amp;"-"&amp;BY193&amp;"-"&amp;BZ193,LocCost,2,0),0)</f>
        <v>0</v>
      </c>
      <c r="CV193" s="183" t="n">
        <f aca="false">IF(CA193&gt;0,VLOOKUP(CA193&amp;"-"&amp;CB193&amp;"-"&amp;CC193,LocCost,2,0),0)</f>
        <v>0</v>
      </c>
      <c r="CW193" s="183" t="n">
        <f aca="false">IF(CD193&gt;0,VLOOKUP(CD193&amp;"-"&amp;CE193&amp;"-"&amp;CF193,LocCost,2,0),0)</f>
        <v>0</v>
      </c>
      <c r="CX193" s="183" t="n">
        <f aca="false">IF(CG193&gt;0,VLOOKUP(CG193&amp;"-"&amp;CH193&amp;"-"&amp;CI193,LocCost,2,0),0)</f>
        <v>0</v>
      </c>
      <c r="CY193" s="183" t="n">
        <f aca="false">IF(CJ193&gt;0,VLOOKUP(CJ193&amp;"-"&amp;CK193&amp;"-"&amp;CL193,LocCost,2,0),0)</f>
        <v>0</v>
      </c>
      <c r="CZ193" s="183" t="n">
        <f aca="false">IF(CM193&gt;0,VLOOKUP(CM193&amp;"-"&amp;CN193&amp;"-"&amp;CO193,LocCost,2,0),0)</f>
        <v>0</v>
      </c>
      <c r="DA193" s="184" t="str">
        <f aca="false">IF(BF193&gt;0,SUM(CQ193:CZ193),"")</f>
        <v/>
      </c>
    </row>
    <row r="194" customFormat="false" ht="14.65" hidden="false" customHeight="false" outlineLevel="0" collapsed="false">
      <c r="AN194" s="183" t="n">
        <f aca="false">IF(I194&gt;0,VLOOKUP(I194&amp;"-"&amp;J194&amp;"-"&amp;K194,LocCost,2,0),0)</f>
        <v>0</v>
      </c>
      <c r="AO194" s="183" t="n">
        <f aca="false">IF(L194&gt;0,VLOOKUP(L194&amp;"-"&amp;M194&amp;"-"&amp;N194,LocCost,2,0),0)</f>
        <v>0</v>
      </c>
      <c r="AP194" s="183" t="n">
        <f aca="false">IF(O194&gt;0,VLOOKUP(O194&amp;"-"&amp;P194&amp;"-"&amp;Q194,LocCost,2,0),0)</f>
        <v>0</v>
      </c>
      <c r="AQ194" s="183" t="n">
        <f aca="false">IF(R194&gt;0,VLOOKUP(R194&amp;"-"&amp;S194&amp;"-"&amp;T194,LocCost,2,0),0)</f>
        <v>0</v>
      </c>
      <c r="AR194" s="183" t="n">
        <f aca="false">IF(U194&gt;0,VLOOKUP(U194&amp;"-"&amp;V194&amp;"-"&amp;W194,LocCost,2,0),0)</f>
        <v>0</v>
      </c>
      <c r="AS194" s="183" t="n">
        <f aca="false">IF(X194&gt;0,VLOOKUP(X194&amp;"-"&amp;Y194&amp;"-"&amp;Z194,LocCost,2,0),0)</f>
        <v>0</v>
      </c>
      <c r="AT194" s="183" t="n">
        <f aca="false">IF(AA194&gt;0,VLOOKUP(AA194&amp;"-"&amp;AB194&amp;"-"&amp;AC194,LocCost,2,0),0)</f>
        <v>0</v>
      </c>
      <c r="AU194" s="183" t="n">
        <f aca="false">IF(AD194&gt;0,VLOOKUP(AD194&amp;"-"&amp;AE194&amp;"-"&amp;AF194,LocCost,2,0),0)</f>
        <v>0</v>
      </c>
      <c r="AV194" s="183" t="n">
        <f aca="false">IF(AG194&gt;0,VLOOKUP(AG194&amp;"-"&amp;AH194&amp;"-"&amp;AI194,LocCost,2,0),0)</f>
        <v>0</v>
      </c>
      <c r="AW194" s="183" t="n">
        <f aca="false">IF(AJ194&gt;0,VLOOKUP(AJ194&amp;"-"&amp;AK194&amp;"-"&amp;AL194,LocCost,2,0),0)</f>
        <v>0</v>
      </c>
      <c r="AX194" s="184" t="str">
        <f aca="false">IF(C194&gt;0,SUM(AN194:AW194),"")</f>
        <v/>
      </c>
      <c r="CQ194" s="183" t="n">
        <f aca="false">IF(BL194&gt;0,VLOOKUP(BL194&amp;"-"&amp;BM194&amp;"-"&amp;BN194,LocCost,2,0),0)</f>
        <v>0</v>
      </c>
      <c r="CR194" s="183" t="n">
        <f aca="false">IF(BO194&gt;0,VLOOKUP(BO194&amp;"-"&amp;BP194&amp;"-"&amp;BQ194,LocCost,2,0),0)</f>
        <v>0</v>
      </c>
      <c r="CS194" s="183" t="n">
        <f aca="false">IF(BR194&gt;0,VLOOKUP(BR194&amp;"-"&amp;BS194&amp;"-"&amp;BT194,LocCost,2,0),0)</f>
        <v>0</v>
      </c>
      <c r="CT194" s="183" t="n">
        <f aca="false">IF(BU194&gt;0,VLOOKUP(BU194&amp;"-"&amp;BV194&amp;"-"&amp;BW194,LocCost,2,0),0)</f>
        <v>0</v>
      </c>
      <c r="CU194" s="183" t="n">
        <f aca="false">IF(BX194&gt;0,VLOOKUP(BX194&amp;"-"&amp;BY194&amp;"-"&amp;BZ194,LocCost,2,0),0)</f>
        <v>0</v>
      </c>
      <c r="CV194" s="183" t="n">
        <f aca="false">IF(CA194&gt;0,VLOOKUP(CA194&amp;"-"&amp;CB194&amp;"-"&amp;CC194,LocCost,2,0),0)</f>
        <v>0</v>
      </c>
      <c r="CW194" s="183" t="n">
        <f aca="false">IF(CD194&gt;0,VLOOKUP(CD194&amp;"-"&amp;CE194&amp;"-"&amp;CF194,LocCost,2,0),0)</f>
        <v>0</v>
      </c>
      <c r="CX194" s="183" t="n">
        <f aca="false">IF(CG194&gt;0,VLOOKUP(CG194&amp;"-"&amp;CH194&amp;"-"&amp;CI194,LocCost,2,0),0)</f>
        <v>0</v>
      </c>
      <c r="CY194" s="183" t="n">
        <f aca="false">IF(CJ194&gt;0,VLOOKUP(CJ194&amp;"-"&amp;CK194&amp;"-"&amp;CL194,LocCost,2,0),0)</f>
        <v>0</v>
      </c>
      <c r="CZ194" s="183" t="n">
        <f aca="false">IF(CM194&gt;0,VLOOKUP(CM194&amp;"-"&amp;CN194&amp;"-"&amp;CO194,LocCost,2,0),0)</f>
        <v>0</v>
      </c>
      <c r="DA194" s="184" t="str">
        <f aca="false">IF(BF194&gt;0,SUM(CQ194:CZ194),"")</f>
        <v/>
      </c>
    </row>
    <row r="195" customFormat="false" ht="14.65" hidden="false" customHeight="false" outlineLevel="0" collapsed="false">
      <c r="AN195" s="183" t="n">
        <f aca="false">IF(I195&gt;0,VLOOKUP(I195&amp;"-"&amp;J195&amp;"-"&amp;K195,LocCost,2,0),0)</f>
        <v>0</v>
      </c>
      <c r="AO195" s="183" t="n">
        <f aca="false">IF(L195&gt;0,VLOOKUP(L195&amp;"-"&amp;M195&amp;"-"&amp;N195,LocCost,2,0),0)</f>
        <v>0</v>
      </c>
      <c r="AP195" s="183" t="n">
        <f aca="false">IF(O195&gt;0,VLOOKUP(O195&amp;"-"&amp;P195&amp;"-"&amp;Q195,LocCost,2,0),0)</f>
        <v>0</v>
      </c>
      <c r="AQ195" s="183" t="n">
        <f aca="false">IF(R195&gt;0,VLOOKUP(R195&amp;"-"&amp;S195&amp;"-"&amp;T195,LocCost,2,0),0)</f>
        <v>0</v>
      </c>
      <c r="AR195" s="183" t="n">
        <f aca="false">IF(U195&gt;0,VLOOKUP(U195&amp;"-"&amp;V195&amp;"-"&amp;W195,LocCost,2,0),0)</f>
        <v>0</v>
      </c>
      <c r="AS195" s="183" t="n">
        <f aca="false">IF(X195&gt;0,VLOOKUP(X195&amp;"-"&amp;Y195&amp;"-"&amp;Z195,LocCost,2,0),0)</f>
        <v>0</v>
      </c>
      <c r="AT195" s="183" t="n">
        <f aca="false">IF(AA195&gt;0,VLOOKUP(AA195&amp;"-"&amp;AB195&amp;"-"&amp;AC195,LocCost,2,0),0)</f>
        <v>0</v>
      </c>
      <c r="AU195" s="183" t="n">
        <f aca="false">IF(AD195&gt;0,VLOOKUP(AD195&amp;"-"&amp;AE195&amp;"-"&amp;AF195,LocCost,2,0),0)</f>
        <v>0</v>
      </c>
      <c r="AV195" s="183" t="n">
        <f aca="false">IF(AG195&gt;0,VLOOKUP(AG195&amp;"-"&amp;AH195&amp;"-"&amp;AI195,LocCost,2,0),0)</f>
        <v>0</v>
      </c>
      <c r="AW195" s="183" t="n">
        <f aca="false">IF(AJ195&gt;0,VLOOKUP(AJ195&amp;"-"&amp;AK195&amp;"-"&amp;AL195,LocCost,2,0),0)</f>
        <v>0</v>
      </c>
      <c r="AX195" s="184" t="str">
        <f aca="false">IF(C195&gt;0,SUM(AN195:AW195),"")</f>
        <v/>
      </c>
      <c r="CQ195" s="183" t="n">
        <f aca="false">IF(BL195&gt;0,VLOOKUP(BL195&amp;"-"&amp;BM195&amp;"-"&amp;BN195,LocCost,2,0),0)</f>
        <v>0</v>
      </c>
      <c r="CR195" s="183" t="n">
        <f aca="false">IF(BO195&gt;0,VLOOKUP(BO195&amp;"-"&amp;BP195&amp;"-"&amp;BQ195,LocCost,2,0),0)</f>
        <v>0</v>
      </c>
      <c r="CS195" s="183" t="n">
        <f aca="false">IF(BR195&gt;0,VLOOKUP(BR195&amp;"-"&amp;BS195&amp;"-"&amp;BT195,LocCost,2,0),0)</f>
        <v>0</v>
      </c>
      <c r="CT195" s="183" t="n">
        <f aca="false">IF(BU195&gt;0,VLOOKUP(BU195&amp;"-"&amp;BV195&amp;"-"&amp;BW195,LocCost,2,0),0)</f>
        <v>0</v>
      </c>
      <c r="CU195" s="183" t="n">
        <f aca="false">IF(BX195&gt;0,VLOOKUP(BX195&amp;"-"&amp;BY195&amp;"-"&amp;BZ195,LocCost,2,0),0)</f>
        <v>0</v>
      </c>
      <c r="CV195" s="183" t="n">
        <f aca="false">IF(CA195&gt;0,VLOOKUP(CA195&amp;"-"&amp;CB195&amp;"-"&amp;CC195,LocCost,2,0),0)</f>
        <v>0</v>
      </c>
      <c r="CW195" s="183" t="n">
        <f aca="false">IF(CD195&gt;0,VLOOKUP(CD195&amp;"-"&amp;CE195&amp;"-"&amp;CF195,LocCost,2,0),0)</f>
        <v>0</v>
      </c>
      <c r="CX195" s="183" t="n">
        <f aca="false">IF(CG195&gt;0,VLOOKUP(CG195&amp;"-"&amp;CH195&amp;"-"&amp;CI195,LocCost,2,0),0)</f>
        <v>0</v>
      </c>
      <c r="CY195" s="183" t="n">
        <f aca="false">IF(CJ195&gt;0,VLOOKUP(CJ195&amp;"-"&amp;CK195&amp;"-"&amp;CL195,LocCost,2,0),0)</f>
        <v>0</v>
      </c>
      <c r="CZ195" s="183" t="n">
        <f aca="false">IF(CM195&gt;0,VLOOKUP(CM195&amp;"-"&amp;CN195&amp;"-"&amp;CO195,LocCost,2,0),0)</f>
        <v>0</v>
      </c>
      <c r="DA195" s="184" t="str">
        <f aca="false">IF(BF195&gt;0,SUM(CQ195:CZ195),"")</f>
        <v/>
      </c>
    </row>
    <row r="196" customFormat="false" ht="14.65" hidden="false" customHeight="false" outlineLevel="0" collapsed="false">
      <c r="AN196" s="183" t="n">
        <f aca="false">IF(I196&gt;0,VLOOKUP(I196&amp;"-"&amp;J196&amp;"-"&amp;K196,LocCost,2,0),0)</f>
        <v>0</v>
      </c>
      <c r="AO196" s="183" t="n">
        <f aca="false">IF(L196&gt;0,VLOOKUP(L196&amp;"-"&amp;M196&amp;"-"&amp;N196,LocCost,2,0),0)</f>
        <v>0</v>
      </c>
      <c r="AP196" s="183" t="n">
        <f aca="false">IF(O196&gt;0,VLOOKUP(O196&amp;"-"&amp;P196&amp;"-"&amp;Q196,LocCost,2,0),0)</f>
        <v>0</v>
      </c>
      <c r="AQ196" s="183" t="n">
        <f aca="false">IF(R196&gt;0,VLOOKUP(R196&amp;"-"&amp;S196&amp;"-"&amp;T196,LocCost,2,0),0)</f>
        <v>0</v>
      </c>
      <c r="AR196" s="183" t="n">
        <f aca="false">IF(U196&gt;0,VLOOKUP(U196&amp;"-"&amp;V196&amp;"-"&amp;W196,LocCost,2,0),0)</f>
        <v>0</v>
      </c>
      <c r="AS196" s="183" t="n">
        <f aca="false">IF(X196&gt;0,VLOOKUP(X196&amp;"-"&amp;Y196&amp;"-"&amp;Z196,LocCost,2,0),0)</f>
        <v>0</v>
      </c>
      <c r="AT196" s="183" t="n">
        <f aca="false">IF(AA196&gt;0,VLOOKUP(AA196&amp;"-"&amp;AB196&amp;"-"&amp;AC196,LocCost,2,0),0)</f>
        <v>0</v>
      </c>
      <c r="AU196" s="183" t="n">
        <f aca="false">IF(AD196&gt;0,VLOOKUP(AD196&amp;"-"&amp;AE196&amp;"-"&amp;AF196,LocCost,2,0),0)</f>
        <v>0</v>
      </c>
      <c r="AV196" s="183" t="n">
        <f aca="false">IF(AG196&gt;0,VLOOKUP(AG196&amp;"-"&amp;AH196&amp;"-"&amp;AI196,LocCost,2,0),0)</f>
        <v>0</v>
      </c>
      <c r="AW196" s="183" t="n">
        <f aca="false">IF(AJ196&gt;0,VLOOKUP(AJ196&amp;"-"&amp;AK196&amp;"-"&amp;AL196,LocCost,2,0),0)</f>
        <v>0</v>
      </c>
      <c r="AX196" s="184" t="str">
        <f aca="false">IF(C196&gt;0,SUM(AN196:AW196),"")</f>
        <v/>
      </c>
      <c r="CQ196" s="183" t="n">
        <f aca="false">IF(BL196&gt;0,VLOOKUP(BL196&amp;"-"&amp;BM196&amp;"-"&amp;BN196,LocCost,2,0),0)</f>
        <v>0</v>
      </c>
      <c r="CR196" s="183" t="n">
        <f aca="false">IF(BO196&gt;0,VLOOKUP(BO196&amp;"-"&amp;BP196&amp;"-"&amp;BQ196,LocCost,2,0),0)</f>
        <v>0</v>
      </c>
      <c r="CS196" s="183" t="n">
        <f aca="false">IF(BR196&gt;0,VLOOKUP(BR196&amp;"-"&amp;BS196&amp;"-"&amp;BT196,LocCost,2,0),0)</f>
        <v>0</v>
      </c>
      <c r="CT196" s="183" t="n">
        <f aca="false">IF(BU196&gt;0,VLOOKUP(BU196&amp;"-"&amp;BV196&amp;"-"&amp;BW196,LocCost,2,0),0)</f>
        <v>0</v>
      </c>
      <c r="CU196" s="183" t="n">
        <f aca="false">IF(BX196&gt;0,VLOOKUP(BX196&amp;"-"&amp;BY196&amp;"-"&amp;BZ196,LocCost,2,0),0)</f>
        <v>0</v>
      </c>
      <c r="CV196" s="183" t="n">
        <f aca="false">IF(CA196&gt;0,VLOOKUP(CA196&amp;"-"&amp;CB196&amp;"-"&amp;CC196,LocCost,2,0),0)</f>
        <v>0</v>
      </c>
      <c r="CW196" s="183" t="n">
        <f aca="false">IF(CD196&gt;0,VLOOKUP(CD196&amp;"-"&amp;CE196&amp;"-"&amp;CF196,LocCost,2,0),0)</f>
        <v>0</v>
      </c>
      <c r="CX196" s="183" t="n">
        <f aca="false">IF(CG196&gt;0,VLOOKUP(CG196&amp;"-"&amp;CH196&amp;"-"&amp;CI196,LocCost,2,0),0)</f>
        <v>0</v>
      </c>
      <c r="CY196" s="183" t="n">
        <f aca="false">IF(CJ196&gt;0,VLOOKUP(CJ196&amp;"-"&amp;CK196&amp;"-"&amp;CL196,LocCost,2,0),0)</f>
        <v>0</v>
      </c>
      <c r="CZ196" s="183" t="n">
        <f aca="false">IF(CM196&gt;0,VLOOKUP(CM196&amp;"-"&amp;CN196&amp;"-"&amp;CO196,LocCost,2,0),0)</f>
        <v>0</v>
      </c>
      <c r="DA196" s="184" t="str">
        <f aca="false">IF(BF196&gt;0,SUM(CQ196:CZ196),"")</f>
        <v/>
      </c>
    </row>
    <row r="197" customFormat="false" ht="14.65" hidden="false" customHeight="false" outlineLevel="0" collapsed="false">
      <c r="AN197" s="183" t="n">
        <f aca="false">IF(I197&gt;0,VLOOKUP(I197&amp;"-"&amp;J197&amp;"-"&amp;K197,LocCost,2,0),0)</f>
        <v>0</v>
      </c>
      <c r="AO197" s="183" t="n">
        <f aca="false">IF(L197&gt;0,VLOOKUP(L197&amp;"-"&amp;M197&amp;"-"&amp;N197,LocCost,2,0),0)</f>
        <v>0</v>
      </c>
      <c r="AP197" s="183" t="n">
        <f aca="false">IF(O197&gt;0,VLOOKUP(O197&amp;"-"&amp;P197&amp;"-"&amp;Q197,LocCost,2,0),0)</f>
        <v>0</v>
      </c>
      <c r="AQ197" s="183" t="n">
        <f aca="false">IF(R197&gt;0,VLOOKUP(R197&amp;"-"&amp;S197&amp;"-"&amp;T197,LocCost,2,0),0)</f>
        <v>0</v>
      </c>
      <c r="AR197" s="183" t="n">
        <f aca="false">IF(U197&gt;0,VLOOKUP(U197&amp;"-"&amp;V197&amp;"-"&amp;W197,LocCost,2,0),0)</f>
        <v>0</v>
      </c>
      <c r="AS197" s="183" t="n">
        <f aca="false">IF(X197&gt;0,VLOOKUP(X197&amp;"-"&amp;Y197&amp;"-"&amp;Z197,LocCost,2,0),0)</f>
        <v>0</v>
      </c>
      <c r="AT197" s="183" t="n">
        <f aca="false">IF(AA197&gt;0,VLOOKUP(AA197&amp;"-"&amp;AB197&amp;"-"&amp;AC197,LocCost,2,0),0)</f>
        <v>0</v>
      </c>
      <c r="AU197" s="183" t="n">
        <f aca="false">IF(AD197&gt;0,VLOOKUP(AD197&amp;"-"&amp;AE197&amp;"-"&amp;AF197,LocCost,2,0),0)</f>
        <v>0</v>
      </c>
      <c r="AV197" s="183" t="n">
        <f aca="false">IF(AG197&gt;0,VLOOKUP(AG197&amp;"-"&amp;AH197&amp;"-"&amp;AI197,LocCost,2,0),0)</f>
        <v>0</v>
      </c>
      <c r="AW197" s="183" t="n">
        <f aca="false">IF(AJ197&gt;0,VLOOKUP(AJ197&amp;"-"&amp;AK197&amp;"-"&amp;AL197,LocCost,2,0),0)</f>
        <v>0</v>
      </c>
      <c r="AX197" s="184" t="str">
        <f aca="false">IF(C197&gt;0,SUM(AN197:AW197),"")</f>
        <v/>
      </c>
      <c r="CQ197" s="183" t="n">
        <f aca="false">IF(BL197&gt;0,VLOOKUP(BL197&amp;"-"&amp;BM197&amp;"-"&amp;BN197,LocCost,2,0),0)</f>
        <v>0</v>
      </c>
      <c r="CR197" s="183" t="n">
        <f aca="false">IF(BO197&gt;0,VLOOKUP(BO197&amp;"-"&amp;BP197&amp;"-"&amp;BQ197,LocCost,2,0),0)</f>
        <v>0</v>
      </c>
      <c r="CS197" s="183" t="n">
        <f aca="false">IF(BR197&gt;0,VLOOKUP(BR197&amp;"-"&amp;BS197&amp;"-"&amp;BT197,LocCost,2,0),0)</f>
        <v>0</v>
      </c>
      <c r="CT197" s="183" t="n">
        <f aca="false">IF(BU197&gt;0,VLOOKUP(BU197&amp;"-"&amp;BV197&amp;"-"&amp;BW197,LocCost,2,0),0)</f>
        <v>0</v>
      </c>
      <c r="CU197" s="183" t="n">
        <f aca="false">IF(BX197&gt;0,VLOOKUP(BX197&amp;"-"&amp;BY197&amp;"-"&amp;BZ197,LocCost,2,0),0)</f>
        <v>0</v>
      </c>
      <c r="CV197" s="183" t="n">
        <f aca="false">IF(CA197&gt;0,VLOOKUP(CA197&amp;"-"&amp;CB197&amp;"-"&amp;CC197,LocCost,2,0),0)</f>
        <v>0</v>
      </c>
      <c r="CW197" s="183" t="n">
        <f aca="false">IF(CD197&gt;0,VLOOKUP(CD197&amp;"-"&amp;CE197&amp;"-"&amp;CF197,LocCost,2,0),0)</f>
        <v>0</v>
      </c>
      <c r="CX197" s="183" t="n">
        <f aca="false">IF(CG197&gt;0,VLOOKUP(CG197&amp;"-"&amp;CH197&amp;"-"&amp;CI197,LocCost,2,0),0)</f>
        <v>0</v>
      </c>
      <c r="CY197" s="183" t="n">
        <f aca="false">IF(CJ197&gt;0,VLOOKUP(CJ197&amp;"-"&amp;CK197&amp;"-"&amp;CL197,LocCost,2,0),0)</f>
        <v>0</v>
      </c>
      <c r="CZ197" s="183" t="n">
        <f aca="false">IF(CM197&gt;0,VLOOKUP(CM197&amp;"-"&amp;CN197&amp;"-"&amp;CO197,LocCost,2,0),0)</f>
        <v>0</v>
      </c>
      <c r="DA197" s="184" t="str">
        <f aca="false">IF(BF197&gt;0,SUM(CQ197:CZ197),"")</f>
        <v/>
      </c>
    </row>
    <row r="198" customFormat="false" ht="14.65" hidden="false" customHeight="false" outlineLevel="0" collapsed="false">
      <c r="AN198" s="183" t="n">
        <f aca="false">IF(I198&gt;0,VLOOKUP(I198&amp;"-"&amp;J198&amp;"-"&amp;K198,LocCost,2,0),0)</f>
        <v>0</v>
      </c>
      <c r="AO198" s="183" t="n">
        <f aca="false">IF(L198&gt;0,VLOOKUP(L198&amp;"-"&amp;M198&amp;"-"&amp;N198,LocCost,2,0),0)</f>
        <v>0</v>
      </c>
      <c r="AP198" s="183" t="n">
        <f aca="false">IF(O198&gt;0,VLOOKUP(O198&amp;"-"&amp;P198&amp;"-"&amp;Q198,LocCost,2,0),0)</f>
        <v>0</v>
      </c>
      <c r="AQ198" s="183" t="n">
        <f aca="false">IF(R198&gt;0,VLOOKUP(R198&amp;"-"&amp;S198&amp;"-"&amp;T198,LocCost,2,0),0)</f>
        <v>0</v>
      </c>
      <c r="AR198" s="183" t="n">
        <f aca="false">IF(U198&gt;0,VLOOKUP(U198&amp;"-"&amp;V198&amp;"-"&amp;W198,LocCost,2,0),0)</f>
        <v>0</v>
      </c>
      <c r="AS198" s="183" t="n">
        <f aca="false">IF(X198&gt;0,VLOOKUP(X198&amp;"-"&amp;Y198&amp;"-"&amp;Z198,LocCost,2,0),0)</f>
        <v>0</v>
      </c>
      <c r="AT198" s="183" t="n">
        <f aca="false">IF(AA198&gt;0,VLOOKUP(AA198&amp;"-"&amp;AB198&amp;"-"&amp;AC198,LocCost,2,0),0)</f>
        <v>0</v>
      </c>
      <c r="AU198" s="183" t="n">
        <f aca="false">IF(AD198&gt;0,VLOOKUP(AD198&amp;"-"&amp;AE198&amp;"-"&amp;AF198,LocCost,2,0),0)</f>
        <v>0</v>
      </c>
      <c r="AV198" s="183" t="n">
        <f aca="false">IF(AG198&gt;0,VLOOKUP(AG198&amp;"-"&amp;AH198&amp;"-"&amp;AI198,LocCost,2,0),0)</f>
        <v>0</v>
      </c>
      <c r="AW198" s="183" t="n">
        <f aca="false">IF(AJ198&gt;0,VLOOKUP(AJ198&amp;"-"&amp;AK198&amp;"-"&amp;AL198,LocCost,2,0),0)</f>
        <v>0</v>
      </c>
      <c r="AX198" s="184" t="str">
        <f aca="false">IF(C198&gt;0,SUM(AN198:AW198),"")</f>
        <v/>
      </c>
      <c r="CQ198" s="183" t="n">
        <f aca="false">IF(BL198&gt;0,VLOOKUP(BL198&amp;"-"&amp;BM198&amp;"-"&amp;BN198,LocCost,2,0),0)</f>
        <v>0</v>
      </c>
      <c r="CR198" s="183" t="n">
        <f aca="false">IF(BO198&gt;0,VLOOKUP(BO198&amp;"-"&amp;BP198&amp;"-"&amp;BQ198,LocCost,2,0),0)</f>
        <v>0</v>
      </c>
      <c r="CS198" s="183" t="n">
        <f aca="false">IF(BR198&gt;0,VLOOKUP(BR198&amp;"-"&amp;BS198&amp;"-"&amp;BT198,LocCost,2,0),0)</f>
        <v>0</v>
      </c>
      <c r="CT198" s="183" t="n">
        <f aca="false">IF(BU198&gt;0,VLOOKUP(BU198&amp;"-"&amp;BV198&amp;"-"&amp;BW198,LocCost,2,0),0)</f>
        <v>0</v>
      </c>
      <c r="CU198" s="183" t="n">
        <f aca="false">IF(BX198&gt;0,VLOOKUP(BX198&amp;"-"&amp;BY198&amp;"-"&amp;BZ198,LocCost,2,0),0)</f>
        <v>0</v>
      </c>
      <c r="CV198" s="183" t="n">
        <f aca="false">IF(CA198&gt;0,VLOOKUP(CA198&amp;"-"&amp;CB198&amp;"-"&amp;CC198,LocCost,2,0),0)</f>
        <v>0</v>
      </c>
      <c r="CW198" s="183" t="n">
        <f aca="false">IF(CD198&gt;0,VLOOKUP(CD198&amp;"-"&amp;CE198&amp;"-"&amp;CF198,LocCost,2,0),0)</f>
        <v>0</v>
      </c>
      <c r="CX198" s="183" t="n">
        <f aca="false">IF(CG198&gt;0,VLOOKUP(CG198&amp;"-"&amp;CH198&amp;"-"&amp;CI198,LocCost,2,0),0)</f>
        <v>0</v>
      </c>
      <c r="CY198" s="183" t="n">
        <f aca="false">IF(CJ198&gt;0,VLOOKUP(CJ198&amp;"-"&amp;CK198&amp;"-"&amp;CL198,LocCost,2,0),0)</f>
        <v>0</v>
      </c>
      <c r="CZ198" s="183" t="n">
        <f aca="false">IF(CM198&gt;0,VLOOKUP(CM198&amp;"-"&amp;CN198&amp;"-"&amp;CO198,LocCost,2,0),0)</f>
        <v>0</v>
      </c>
      <c r="DA198" s="184" t="str">
        <f aca="false">IF(BF198&gt;0,SUM(CQ198:CZ198),"")</f>
        <v/>
      </c>
    </row>
    <row r="199" customFormat="false" ht="14.65" hidden="false" customHeight="false" outlineLevel="0" collapsed="false">
      <c r="AN199" s="183" t="n">
        <f aca="false">IF(I199&gt;0,VLOOKUP(I199&amp;"-"&amp;J199&amp;"-"&amp;K199,LocCost,2,0),0)</f>
        <v>0</v>
      </c>
      <c r="AO199" s="183" t="n">
        <f aca="false">IF(L199&gt;0,VLOOKUP(L199&amp;"-"&amp;M199&amp;"-"&amp;N199,LocCost,2,0),0)</f>
        <v>0</v>
      </c>
      <c r="AP199" s="183" t="n">
        <f aca="false">IF(O199&gt;0,VLOOKUP(O199&amp;"-"&amp;P199&amp;"-"&amp;Q199,LocCost,2,0),0)</f>
        <v>0</v>
      </c>
      <c r="AQ199" s="183" t="n">
        <f aca="false">IF(R199&gt;0,VLOOKUP(R199&amp;"-"&amp;S199&amp;"-"&amp;T199,LocCost,2,0),0)</f>
        <v>0</v>
      </c>
      <c r="AR199" s="183" t="n">
        <f aca="false">IF(U199&gt;0,VLOOKUP(U199&amp;"-"&amp;V199&amp;"-"&amp;W199,LocCost,2,0),0)</f>
        <v>0</v>
      </c>
      <c r="AS199" s="183" t="n">
        <f aca="false">IF(X199&gt;0,VLOOKUP(X199&amp;"-"&amp;Y199&amp;"-"&amp;Z199,LocCost,2,0),0)</f>
        <v>0</v>
      </c>
      <c r="AT199" s="183" t="n">
        <f aca="false">IF(AA199&gt;0,VLOOKUP(AA199&amp;"-"&amp;AB199&amp;"-"&amp;AC199,LocCost,2,0),0)</f>
        <v>0</v>
      </c>
      <c r="AU199" s="183" t="n">
        <f aca="false">IF(AD199&gt;0,VLOOKUP(AD199&amp;"-"&amp;AE199&amp;"-"&amp;AF199,LocCost,2,0),0)</f>
        <v>0</v>
      </c>
      <c r="AV199" s="183" t="n">
        <f aca="false">IF(AG199&gt;0,VLOOKUP(AG199&amp;"-"&amp;AH199&amp;"-"&amp;AI199,LocCost,2,0),0)</f>
        <v>0</v>
      </c>
      <c r="AW199" s="183" t="n">
        <f aca="false">IF(AJ199&gt;0,VLOOKUP(AJ199&amp;"-"&amp;AK199&amp;"-"&amp;AL199,LocCost,2,0),0)</f>
        <v>0</v>
      </c>
      <c r="AX199" s="184" t="str">
        <f aca="false">IF(C199&gt;0,SUM(AN199:AW199),"")</f>
        <v/>
      </c>
      <c r="CQ199" s="183" t="n">
        <f aca="false">IF(BL199&gt;0,VLOOKUP(BL199&amp;"-"&amp;BM199&amp;"-"&amp;BN199,LocCost,2,0),0)</f>
        <v>0</v>
      </c>
      <c r="CR199" s="183" t="n">
        <f aca="false">IF(BO199&gt;0,VLOOKUP(BO199&amp;"-"&amp;BP199&amp;"-"&amp;BQ199,LocCost,2,0),0)</f>
        <v>0</v>
      </c>
      <c r="CS199" s="183" t="n">
        <f aca="false">IF(BR199&gt;0,VLOOKUP(BR199&amp;"-"&amp;BS199&amp;"-"&amp;BT199,LocCost,2,0),0)</f>
        <v>0</v>
      </c>
      <c r="CT199" s="183" t="n">
        <f aca="false">IF(BU199&gt;0,VLOOKUP(BU199&amp;"-"&amp;BV199&amp;"-"&amp;BW199,LocCost,2,0),0)</f>
        <v>0</v>
      </c>
      <c r="CU199" s="183" t="n">
        <f aca="false">IF(BX199&gt;0,VLOOKUP(BX199&amp;"-"&amp;BY199&amp;"-"&amp;BZ199,LocCost,2,0),0)</f>
        <v>0</v>
      </c>
      <c r="CV199" s="183" t="n">
        <f aca="false">IF(CA199&gt;0,VLOOKUP(CA199&amp;"-"&amp;CB199&amp;"-"&amp;CC199,LocCost,2,0),0)</f>
        <v>0</v>
      </c>
      <c r="CW199" s="183" t="n">
        <f aca="false">IF(CD199&gt;0,VLOOKUP(CD199&amp;"-"&amp;CE199&amp;"-"&amp;CF199,LocCost,2,0),0)</f>
        <v>0</v>
      </c>
      <c r="CX199" s="183" t="n">
        <f aca="false">IF(CG199&gt;0,VLOOKUP(CG199&amp;"-"&amp;CH199&amp;"-"&amp;CI199,LocCost,2,0),0)</f>
        <v>0</v>
      </c>
      <c r="CY199" s="183" t="n">
        <f aca="false">IF(CJ199&gt;0,VLOOKUP(CJ199&amp;"-"&amp;CK199&amp;"-"&amp;CL199,LocCost,2,0),0)</f>
        <v>0</v>
      </c>
      <c r="CZ199" s="183" t="n">
        <f aca="false">IF(CM199&gt;0,VLOOKUP(CM199&amp;"-"&amp;CN199&amp;"-"&amp;CO199,LocCost,2,0),0)</f>
        <v>0</v>
      </c>
      <c r="DA199" s="184" t="str">
        <f aca="false">IF(BF199&gt;0,SUM(CQ199:CZ199),"")</f>
        <v/>
      </c>
    </row>
    <row r="200" customFormat="false" ht="14.65" hidden="false" customHeight="false" outlineLevel="0" collapsed="false">
      <c r="AN200" s="183" t="n">
        <f aca="false">IF(I200&gt;0,VLOOKUP(I200&amp;"-"&amp;J200&amp;"-"&amp;K200,LocCost,2,0),0)</f>
        <v>0</v>
      </c>
      <c r="AO200" s="183" t="n">
        <f aca="false">IF(L200&gt;0,VLOOKUP(L200&amp;"-"&amp;M200&amp;"-"&amp;N200,LocCost,2,0),0)</f>
        <v>0</v>
      </c>
      <c r="AP200" s="183" t="n">
        <f aca="false">IF(O200&gt;0,VLOOKUP(O200&amp;"-"&amp;P200&amp;"-"&amp;Q200,LocCost,2,0),0)</f>
        <v>0</v>
      </c>
      <c r="AQ200" s="183" t="n">
        <f aca="false">IF(R200&gt;0,VLOOKUP(R200&amp;"-"&amp;S200&amp;"-"&amp;T200,LocCost,2,0),0)</f>
        <v>0</v>
      </c>
      <c r="AR200" s="183" t="n">
        <f aca="false">IF(U200&gt;0,VLOOKUP(U200&amp;"-"&amp;V200&amp;"-"&amp;W200,LocCost,2,0),0)</f>
        <v>0</v>
      </c>
      <c r="AS200" s="183" t="n">
        <f aca="false">IF(X200&gt;0,VLOOKUP(X200&amp;"-"&amp;Y200&amp;"-"&amp;Z200,LocCost,2,0),0)</f>
        <v>0</v>
      </c>
      <c r="AT200" s="183" t="n">
        <f aca="false">IF(AA200&gt;0,VLOOKUP(AA200&amp;"-"&amp;AB200&amp;"-"&amp;AC200,LocCost,2,0),0)</f>
        <v>0</v>
      </c>
      <c r="AU200" s="183" t="n">
        <f aca="false">IF(AD200&gt;0,VLOOKUP(AD200&amp;"-"&amp;AE200&amp;"-"&amp;AF200,LocCost,2,0),0)</f>
        <v>0</v>
      </c>
      <c r="AV200" s="183" t="n">
        <f aca="false">IF(AG200&gt;0,VLOOKUP(AG200&amp;"-"&amp;AH200&amp;"-"&amp;AI200,LocCost,2,0),0)</f>
        <v>0</v>
      </c>
      <c r="AW200" s="183" t="n">
        <f aca="false">IF(AJ200&gt;0,VLOOKUP(AJ200&amp;"-"&amp;AK200&amp;"-"&amp;AL200,LocCost,2,0),0)</f>
        <v>0</v>
      </c>
      <c r="AX200" s="184" t="str">
        <f aca="false">IF(C200&gt;0,SUM(AN200:AW200),"")</f>
        <v/>
      </c>
      <c r="CQ200" s="183" t="n">
        <f aca="false">IF(BL200&gt;0,VLOOKUP(BL200&amp;"-"&amp;BM200&amp;"-"&amp;BN200,LocCost,2,0),0)</f>
        <v>0</v>
      </c>
      <c r="CR200" s="183" t="n">
        <f aca="false">IF(BO200&gt;0,VLOOKUP(BO200&amp;"-"&amp;BP200&amp;"-"&amp;BQ200,LocCost,2,0),0)</f>
        <v>0</v>
      </c>
      <c r="CS200" s="183" t="n">
        <f aca="false">IF(BR200&gt;0,VLOOKUP(BR200&amp;"-"&amp;BS200&amp;"-"&amp;BT200,LocCost,2,0),0)</f>
        <v>0</v>
      </c>
      <c r="CT200" s="183" t="n">
        <f aca="false">IF(BU200&gt;0,VLOOKUP(BU200&amp;"-"&amp;BV200&amp;"-"&amp;BW200,LocCost,2,0),0)</f>
        <v>0</v>
      </c>
      <c r="CU200" s="183" t="n">
        <f aca="false">IF(BX200&gt;0,VLOOKUP(BX200&amp;"-"&amp;BY200&amp;"-"&amp;BZ200,LocCost,2,0),0)</f>
        <v>0</v>
      </c>
      <c r="CV200" s="183" t="n">
        <f aca="false">IF(CA200&gt;0,VLOOKUP(CA200&amp;"-"&amp;CB200&amp;"-"&amp;CC200,LocCost,2,0),0)</f>
        <v>0</v>
      </c>
      <c r="CW200" s="183" t="n">
        <f aca="false">IF(CD200&gt;0,VLOOKUP(CD200&amp;"-"&amp;CE200&amp;"-"&amp;CF200,LocCost,2,0),0)</f>
        <v>0</v>
      </c>
      <c r="CX200" s="183" t="n">
        <f aca="false">IF(CG200&gt;0,VLOOKUP(CG200&amp;"-"&amp;CH200&amp;"-"&amp;CI200,LocCost,2,0),0)</f>
        <v>0</v>
      </c>
      <c r="CY200" s="183" t="n">
        <f aca="false">IF(CJ200&gt;0,VLOOKUP(CJ200&amp;"-"&amp;CK200&amp;"-"&amp;CL200,LocCost,2,0),0)</f>
        <v>0</v>
      </c>
      <c r="CZ200" s="183" t="n">
        <f aca="false">IF(CM200&gt;0,VLOOKUP(CM200&amp;"-"&amp;CN200&amp;"-"&amp;CO200,LocCost,2,0),0)</f>
        <v>0</v>
      </c>
      <c r="DA200" s="184" t="str">
        <f aca="false">IF(BF200&gt;0,SUM(CQ200:CZ200),"")</f>
        <v/>
      </c>
    </row>
    <row r="201" customFormat="false" ht="14.65" hidden="false" customHeight="false" outlineLevel="0" collapsed="false">
      <c r="AN201" s="183" t="n">
        <f aca="false">IF(I201&gt;0,VLOOKUP(I201&amp;"-"&amp;J201&amp;"-"&amp;K201,LocCost,2,0),0)</f>
        <v>0</v>
      </c>
      <c r="AO201" s="183" t="n">
        <f aca="false">IF(L201&gt;0,VLOOKUP(L201&amp;"-"&amp;M201&amp;"-"&amp;N201,LocCost,2,0),0)</f>
        <v>0</v>
      </c>
      <c r="AP201" s="183" t="n">
        <f aca="false">IF(O201&gt;0,VLOOKUP(O201&amp;"-"&amp;P201&amp;"-"&amp;Q201,LocCost,2,0),0)</f>
        <v>0</v>
      </c>
      <c r="AQ201" s="183" t="n">
        <f aca="false">IF(R201&gt;0,VLOOKUP(R201&amp;"-"&amp;S201&amp;"-"&amp;T201,LocCost,2,0),0)</f>
        <v>0</v>
      </c>
      <c r="AR201" s="183" t="n">
        <f aca="false">IF(U201&gt;0,VLOOKUP(U201&amp;"-"&amp;V201&amp;"-"&amp;W201,LocCost,2,0),0)</f>
        <v>0</v>
      </c>
      <c r="AS201" s="183" t="n">
        <f aca="false">IF(X201&gt;0,VLOOKUP(X201&amp;"-"&amp;Y201&amp;"-"&amp;Z201,LocCost,2,0),0)</f>
        <v>0</v>
      </c>
      <c r="AT201" s="183" t="n">
        <f aca="false">IF(AA201&gt;0,VLOOKUP(AA201&amp;"-"&amp;AB201&amp;"-"&amp;AC201,LocCost,2,0),0)</f>
        <v>0</v>
      </c>
      <c r="AU201" s="183" t="n">
        <f aca="false">IF(AD201&gt;0,VLOOKUP(AD201&amp;"-"&amp;AE201&amp;"-"&amp;AF201,LocCost,2,0),0)</f>
        <v>0</v>
      </c>
      <c r="AV201" s="183" t="n">
        <f aca="false">IF(AG201&gt;0,VLOOKUP(AG201&amp;"-"&amp;AH201&amp;"-"&amp;AI201,LocCost,2,0),0)</f>
        <v>0</v>
      </c>
      <c r="AW201" s="183" t="n">
        <f aca="false">IF(AJ201&gt;0,VLOOKUP(AJ201&amp;"-"&amp;AK201&amp;"-"&amp;AL201,LocCost,2,0),0)</f>
        <v>0</v>
      </c>
      <c r="AX201" s="184" t="str">
        <f aca="false">IF(C201&gt;0,SUM(AN201:AW201),"")</f>
        <v/>
      </c>
      <c r="CQ201" s="183" t="n">
        <f aca="false">IF(BL201&gt;0,VLOOKUP(BL201&amp;"-"&amp;BM201&amp;"-"&amp;BN201,LocCost,2,0),0)</f>
        <v>0</v>
      </c>
      <c r="CR201" s="183" t="n">
        <f aca="false">IF(BO201&gt;0,VLOOKUP(BO201&amp;"-"&amp;BP201&amp;"-"&amp;BQ201,LocCost,2,0),0)</f>
        <v>0</v>
      </c>
      <c r="CS201" s="183" t="n">
        <f aca="false">IF(BR201&gt;0,VLOOKUP(BR201&amp;"-"&amp;BS201&amp;"-"&amp;BT201,LocCost,2,0),0)</f>
        <v>0</v>
      </c>
      <c r="CT201" s="183" t="n">
        <f aca="false">IF(BU201&gt;0,VLOOKUP(BU201&amp;"-"&amp;BV201&amp;"-"&amp;BW201,LocCost,2,0),0)</f>
        <v>0</v>
      </c>
      <c r="CU201" s="183" t="n">
        <f aca="false">IF(BX201&gt;0,VLOOKUP(BX201&amp;"-"&amp;BY201&amp;"-"&amp;BZ201,LocCost,2,0),0)</f>
        <v>0</v>
      </c>
      <c r="CV201" s="183" t="n">
        <f aca="false">IF(CA201&gt;0,VLOOKUP(CA201&amp;"-"&amp;CB201&amp;"-"&amp;CC201,LocCost,2,0),0)</f>
        <v>0</v>
      </c>
      <c r="CW201" s="183" t="n">
        <f aca="false">IF(CD201&gt;0,VLOOKUP(CD201&amp;"-"&amp;CE201&amp;"-"&amp;CF201,LocCost,2,0),0)</f>
        <v>0</v>
      </c>
      <c r="CX201" s="183" t="n">
        <f aca="false">IF(CG201&gt;0,VLOOKUP(CG201&amp;"-"&amp;CH201&amp;"-"&amp;CI201,LocCost,2,0),0)</f>
        <v>0</v>
      </c>
      <c r="CY201" s="183" t="n">
        <f aca="false">IF(CJ201&gt;0,VLOOKUP(CJ201&amp;"-"&amp;CK201&amp;"-"&amp;CL201,LocCost,2,0),0)</f>
        <v>0</v>
      </c>
      <c r="CZ201" s="183" t="n">
        <f aca="false">IF(CM201&gt;0,VLOOKUP(CM201&amp;"-"&amp;CN201&amp;"-"&amp;CO201,LocCost,2,0),0)</f>
        <v>0</v>
      </c>
      <c r="DA201" s="184" t="str">
        <f aca="false">IF(BF201&gt;0,SUM(CQ201:CZ201),"")</f>
        <v/>
      </c>
    </row>
    <row r="202" customFormat="false" ht="14.65" hidden="false" customHeight="false" outlineLevel="0" collapsed="false">
      <c r="AN202" s="183" t="n">
        <f aca="false">IF(I202&gt;0,VLOOKUP(I202&amp;"-"&amp;J202&amp;"-"&amp;K202,LocCost,2,0),0)</f>
        <v>0</v>
      </c>
      <c r="AO202" s="183" t="n">
        <f aca="false">IF(L202&gt;0,VLOOKUP(L202&amp;"-"&amp;M202&amp;"-"&amp;N202,LocCost,2,0),0)</f>
        <v>0</v>
      </c>
      <c r="AP202" s="183" t="n">
        <f aca="false">IF(O202&gt;0,VLOOKUP(O202&amp;"-"&amp;P202&amp;"-"&amp;Q202,LocCost,2,0),0)</f>
        <v>0</v>
      </c>
      <c r="AQ202" s="183" t="n">
        <f aca="false">IF(R202&gt;0,VLOOKUP(R202&amp;"-"&amp;S202&amp;"-"&amp;T202,LocCost,2,0),0)</f>
        <v>0</v>
      </c>
      <c r="AR202" s="183" t="n">
        <f aca="false">IF(U202&gt;0,VLOOKUP(U202&amp;"-"&amp;V202&amp;"-"&amp;W202,LocCost,2,0),0)</f>
        <v>0</v>
      </c>
      <c r="AS202" s="183" t="n">
        <f aca="false">IF(X202&gt;0,VLOOKUP(X202&amp;"-"&amp;Y202&amp;"-"&amp;Z202,LocCost,2,0),0)</f>
        <v>0</v>
      </c>
      <c r="AT202" s="183" t="n">
        <f aca="false">IF(AA202&gt;0,VLOOKUP(AA202&amp;"-"&amp;AB202&amp;"-"&amp;AC202,LocCost,2,0),0)</f>
        <v>0</v>
      </c>
      <c r="AU202" s="183" t="n">
        <f aca="false">IF(AD202&gt;0,VLOOKUP(AD202&amp;"-"&amp;AE202&amp;"-"&amp;AF202,LocCost,2,0),0)</f>
        <v>0</v>
      </c>
      <c r="AV202" s="183" t="n">
        <f aca="false">IF(AG202&gt;0,VLOOKUP(AG202&amp;"-"&amp;AH202&amp;"-"&amp;AI202,LocCost,2,0),0)</f>
        <v>0</v>
      </c>
      <c r="AW202" s="183" t="n">
        <f aca="false">IF(AJ202&gt;0,VLOOKUP(AJ202&amp;"-"&amp;AK202&amp;"-"&amp;AL202,LocCost,2,0),0)</f>
        <v>0</v>
      </c>
      <c r="AX202" s="184" t="str">
        <f aca="false">IF(C202&gt;0,SUM(AN202:AW202),"")</f>
        <v/>
      </c>
      <c r="CQ202" s="183" t="n">
        <f aca="false">IF(BL202&gt;0,VLOOKUP(BL202&amp;"-"&amp;BM202&amp;"-"&amp;BN202,LocCost,2,0),0)</f>
        <v>0</v>
      </c>
      <c r="CR202" s="183" t="n">
        <f aca="false">IF(BO202&gt;0,VLOOKUP(BO202&amp;"-"&amp;BP202&amp;"-"&amp;BQ202,LocCost,2,0),0)</f>
        <v>0</v>
      </c>
      <c r="CS202" s="183" t="n">
        <f aca="false">IF(BR202&gt;0,VLOOKUP(BR202&amp;"-"&amp;BS202&amp;"-"&amp;BT202,LocCost,2,0),0)</f>
        <v>0</v>
      </c>
      <c r="CT202" s="183" t="n">
        <f aca="false">IF(BU202&gt;0,VLOOKUP(BU202&amp;"-"&amp;BV202&amp;"-"&amp;BW202,LocCost,2,0),0)</f>
        <v>0</v>
      </c>
      <c r="CU202" s="183" t="n">
        <f aca="false">IF(BX202&gt;0,VLOOKUP(BX202&amp;"-"&amp;BY202&amp;"-"&amp;BZ202,LocCost,2,0),0)</f>
        <v>0</v>
      </c>
      <c r="CV202" s="183" t="n">
        <f aca="false">IF(CA202&gt;0,VLOOKUP(CA202&amp;"-"&amp;CB202&amp;"-"&amp;CC202,LocCost,2,0),0)</f>
        <v>0</v>
      </c>
      <c r="CW202" s="183" t="n">
        <f aca="false">IF(CD202&gt;0,VLOOKUP(CD202&amp;"-"&amp;CE202&amp;"-"&amp;CF202,LocCost,2,0),0)</f>
        <v>0</v>
      </c>
      <c r="CX202" s="183" t="n">
        <f aca="false">IF(CG202&gt;0,VLOOKUP(CG202&amp;"-"&amp;CH202&amp;"-"&amp;CI202,LocCost,2,0),0)</f>
        <v>0</v>
      </c>
      <c r="CY202" s="183" t="n">
        <f aca="false">IF(CJ202&gt;0,VLOOKUP(CJ202&amp;"-"&amp;CK202&amp;"-"&amp;CL202,LocCost,2,0),0)</f>
        <v>0</v>
      </c>
      <c r="CZ202" s="183" t="n">
        <f aca="false">IF(CM202&gt;0,VLOOKUP(CM202&amp;"-"&amp;CN202&amp;"-"&amp;CO202,LocCost,2,0),0)</f>
        <v>0</v>
      </c>
      <c r="DA202" s="184" t="str">
        <f aca="false">IF(BF202&gt;0,SUM(CQ202:CZ202),"")</f>
        <v/>
      </c>
    </row>
    <row r="203" customFormat="false" ht="14.65" hidden="false" customHeight="false" outlineLevel="0" collapsed="false">
      <c r="AN203" s="183" t="n">
        <f aca="false">IF(I203&gt;0,VLOOKUP(I203&amp;"-"&amp;J203&amp;"-"&amp;K203,LocCost,2,0),0)</f>
        <v>0</v>
      </c>
      <c r="AO203" s="183" t="n">
        <f aca="false">IF(L203&gt;0,VLOOKUP(L203&amp;"-"&amp;M203&amp;"-"&amp;N203,LocCost,2,0),0)</f>
        <v>0</v>
      </c>
      <c r="AP203" s="183" t="n">
        <f aca="false">IF(O203&gt;0,VLOOKUP(O203&amp;"-"&amp;P203&amp;"-"&amp;Q203,LocCost,2,0),0)</f>
        <v>0</v>
      </c>
      <c r="AQ203" s="183" t="n">
        <f aca="false">IF(R203&gt;0,VLOOKUP(R203&amp;"-"&amp;S203&amp;"-"&amp;T203,LocCost,2,0),0)</f>
        <v>0</v>
      </c>
      <c r="AR203" s="183" t="n">
        <f aca="false">IF(U203&gt;0,VLOOKUP(U203&amp;"-"&amp;V203&amp;"-"&amp;W203,LocCost,2,0),0)</f>
        <v>0</v>
      </c>
      <c r="AS203" s="183" t="n">
        <f aca="false">IF(X203&gt;0,VLOOKUP(X203&amp;"-"&amp;Y203&amp;"-"&amp;Z203,LocCost,2,0),0)</f>
        <v>0</v>
      </c>
      <c r="AT203" s="183" t="n">
        <f aca="false">IF(AA203&gt;0,VLOOKUP(AA203&amp;"-"&amp;AB203&amp;"-"&amp;AC203,LocCost,2,0),0)</f>
        <v>0</v>
      </c>
      <c r="AU203" s="183" t="n">
        <f aca="false">IF(AD203&gt;0,VLOOKUP(AD203&amp;"-"&amp;AE203&amp;"-"&amp;AF203,LocCost,2,0),0)</f>
        <v>0</v>
      </c>
      <c r="AV203" s="183" t="n">
        <f aca="false">IF(AG203&gt;0,VLOOKUP(AG203&amp;"-"&amp;AH203&amp;"-"&amp;AI203,LocCost,2,0),0)</f>
        <v>0</v>
      </c>
      <c r="AW203" s="183" t="n">
        <f aca="false">IF(AJ203&gt;0,VLOOKUP(AJ203&amp;"-"&amp;AK203&amp;"-"&amp;AL203,LocCost,2,0),0)</f>
        <v>0</v>
      </c>
      <c r="AX203" s="184" t="str">
        <f aca="false">IF(C203&gt;0,SUM(AN203:AW203),"")</f>
        <v/>
      </c>
      <c r="CQ203" s="183" t="n">
        <f aca="false">IF(BL203&gt;0,VLOOKUP(BL203&amp;"-"&amp;BM203&amp;"-"&amp;BN203,LocCost,2,0),0)</f>
        <v>0</v>
      </c>
      <c r="CR203" s="183" t="n">
        <f aca="false">IF(BO203&gt;0,VLOOKUP(BO203&amp;"-"&amp;BP203&amp;"-"&amp;BQ203,LocCost,2,0),0)</f>
        <v>0</v>
      </c>
      <c r="CS203" s="183" t="n">
        <f aca="false">IF(BR203&gt;0,VLOOKUP(BR203&amp;"-"&amp;BS203&amp;"-"&amp;BT203,LocCost,2,0),0)</f>
        <v>0</v>
      </c>
      <c r="CT203" s="183" t="n">
        <f aca="false">IF(BU203&gt;0,VLOOKUP(BU203&amp;"-"&amp;BV203&amp;"-"&amp;BW203,LocCost,2,0),0)</f>
        <v>0</v>
      </c>
      <c r="CU203" s="183" t="n">
        <f aca="false">IF(BX203&gt;0,VLOOKUP(BX203&amp;"-"&amp;BY203&amp;"-"&amp;BZ203,LocCost,2,0),0)</f>
        <v>0</v>
      </c>
      <c r="CV203" s="183" t="n">
        <f aca="false">IF(CA203&gt;0,VLOOKUP(CA203&amp;"-"&amp;CB203&amp;"-"&amp;CC203,LocCost,2,0),0)</f>
        <v>0</v>
      </c>
      <c r="CW203" s="183" t="n">
        <f aca="false">IF(CD203&gt;0,VLOOKUP(CD203&amp;"-"&amp;CE203&amp;"-"&amp;CF203,LocCost,2,0),0)</f>
        <v>0</v>
      </c>
      <c r="CX203" s="183" t="n">
        <f aca="false">IF(CG203&gt;0,VLOOKUP(CG203&amp;"-"&amp;CH203&amp;"-"&amp;CI203,LocCost,2,0),0)</f>
        <v>0</v>
      </c>
      <c r="CY203" s="183" t="n">
        <f aca="false">IF(CJ203&gt;0,VLOOKUP(CJ203&amp;"-"&amp;CK203&amp;"-"&amp;CL203,LocCost,2,0),0)</f>
        <v>0</v>
      </c>
      <c r="CZ203" s="183" t="n">
        <f aca="false">IF(CM203&gt;0,VLOOKUP(CM203&amp;"-"&amp;CN203&amp;"-"&amp;CO203,LocCost,2,0),0)</f>
        <v>0</v>
      </c>
      <c r="DA203" s="184" t="str">
        <f aca="false">IF(BF203&gt;0,SUM(CQ203:CZ203),"")</f>
        <v/>
      </c>
    </row>
    <row r="204" customFormat="false" ht="14.65" hidden="false" customHeight="false" outlineLevel="0" collapsed="false">
      <c r="AN204" s="183" t="n">
        <f aca="false">IF(I204&gt;0,VLOOKUP(I204&amp;"-"&amp;J204&amp;"-"&amp;K204,LocCost,2,0),0)</f>
        <v>0</v>
      </c>
      <c r="AO204" s="183" t="n">
        <f aca="false">IF(L204&gt;0,VLOOKUP(L204&amp;"-"&amp;M204&amp;"-"&amp;N204,LocCost,2,0),0)</f>
        <v>0</v>
      </c>
      <c r="AP204" s="183" t="n">
        <f aca="false">IF(O204&gt;0,VLOOKUP(O204&amp;"-"&amp;P204&amp;"-"&amp;Q204,LocCost,2,0),0)</f>
        <v>0</v>
      </c>
      <c r="AQ204" s="183" t="n">
        <f aca="false">IF(R204&gt;0,VLOOKUP(R204&amp;"-"&amp;S204&amp;"-"&amp;T204,LocCost,2,0),0)</f>
        <v>0</v>
      </c>
      <c r="AR204" s="183" t="n">
        <f aca="false">IF(U204&gt;0,VLOOKUP(U204&amp;"-"&amp;V204&amp;"-"&amp;W204,LocCost,2,0),0)</f>
        <v>0</v>
      </c>
      <c r="AS204" s="183" t="n">
        <f aca="false">IF(X204&gt;0,VLOOKUP(X204&amp;"-"&amp;Y204&amp;"-"&amp;Z204,LocCost,2,0),0)</f>
        <v>0</v>
      </c>
      <c r="AT204" s="183" t="n">
        <f aca="false">IF(AA204&gt;0,VLOOKUP(AA204&amp;"-"&amp;AB204&amp;"-"&amp;AC204,LocCost,2,0),0)</f>
        <v>0</v>
      </c>
      <c r="AU204" s="183" t="n">
        <f aca="false">IF(AD204&gt;0,VLOOKUP(AD204&amp;"-"&amp;AE204&amp;"-"&amp;AF204,LocCost,2,0),0)</f>
        <v>0</v>
      </c>
      <c r="AV204" s="183" t="n">
        <f aca="false">IF(AG204&gt;0,VLOOKUP(AG204&amp;"-"&amp;AH204&amp;"-"&amp;AI204,LocCost,2,0),0)</f>
        <v>0</v>
      </c>
      <c r="AW204" s="183" t="n">
        <f aca="false">IF(AJ204&gt;0,VLOOKUP(AJ204&amp;"-"&amp;AK204&amp;"-"&amp;AL204,LocCost,2,0),0)</f>
        <v>0</v>
      </c>
      <c r="AX204" s="184" t="str">
        <f aca="false">IF(C204&gt;0,SUM(AN204:AW204),"")</f>
        <v/>
      </c>
      <c r="CQ204" s="183" t="n">
        <f aca="false">IF(BL204&gt;0,VLOOKUP(BL204&amp;"-"&amp;BM204&amp;"-"&amp;BN204,LocCost,2,0),0)</f>
        <v>0</v>
      </c>
      <c r="CR204" s="183" t="n">
        <f aca="false">IF(BO204&gt;0,VLOOKUP(BO204&amp;"-"&amp;BP204&amp;"-"&amp;BQ204,LocCost,2,0),0)</f>
        <v>0</v>
      </c>
      <c r="CS204" s="183" t="n">
        <f aca="false">IF(BR204&gt;0,VLOOKUP(BR204&amp;"-"&amp;BS204&amp;"-"&amp;BT204,LocCost,2,0),0)</f>
        <v>0</v>
      </c>
      <c r="CT204" s="183" t="n">
        <f aca="false">IF(BU204&gt;0,VLOOKUP(BU204&amp;"-"&amp;BV204&amp;"-"&amp;BW204,LocCost,2,0),0)</f>
        <v>0</v>
      </c>
      <c r="CU204" s="183" t="n">
        <f aca="false">IF(BX204&gt;0,VLOOKUP(BX204&amp;"-"&amp;BY204&amp;"-"&amp;BZ204,LocCost,2,0),0)</f>
        <v>0</v>
      </c>
      <c r="CV204" s="183" t="n">
        <f aca="false">IF(CA204&gt;0,VLOOKUP(CA204&amp;"-"&amp;CB204&amp;"-"&amp;CC204,LocCost,2,0),0)</f>
        <v>0</v>
      </c>
      <c r="CW204" s="183" t="n">
        <f aca="false">IF(CD204&gt;0,VLOOKUP(CD204&amp;"-"&amp;CE204&amp;"-"&amp;CF204,LocCost,2,0),0)</f>
        <v>0</v>
      </c>
      <c r="CX204" s="183" t="n">
        <f aca="false">IF(CG204&gt;0,VLOOKUP(CG204&amp;"-"&amp;CH204&amp;"-"&amp;CI204,LocCost,2,0),0)</f>
        <v>0</v>
      </c>
      <c r="CY204" s="183" t="n">
        <f aca="false">IF(CJ204&gt;0,VLOOKUP(CJ204&amp;"-"&amp;CK204&amp;"-"&amp;CL204,LocCost,2,0),0)</f>
        <v>0</v>
      </c>
      <c r="CZ204" s="183" t="n">
        <f aca="false">IF(CM204&gt;0,VLOOKUP(CM204&amp;"-"&amp;CN204&amp;"-"&amp;CO204,LocCost,2,0),0)</f>
        <v>0</v>
      </c>
      <c r="DA204" s="184" t="str">
        <f aca="false">IF(BF204&gt;0,SUM(CQ204:CZ204),"")</f>
        <v/>
      </c>
    </row>
    <row r="205" customFormat="false" ht="14.65" hidden="false" customHeight="false" outlineLevel="0" collapsed="false">
      <c r="AN205" s="183" t="n">
        <f aca="false">IF(I205&gt;0,VLOOKUP(I205&amp;"-"&amp;J205&amp;"-"&amp;K205,LocCost,2,0),0)</f>
        <v>0</v>
      </c>
      <c r="AO205" s="183" t="n">
        <f aca="false">IF(L205&gt;0,VLOOKUP(L205&amp;"-"&amp;M205&amp;"-"&amp;N205,LocCost,2,0),0)</f>
        <v>0</v>
      </c>
      <c r="AP205" s="183" t="n">
        <f aca="false">IF(O205&gt;0,VLOOKUP(O205&amp;"-"&amp;P205&amp;"-"&amp;Q205,LocCost,2,0),0)</f>
        <v>0</v>
      </c>
      <c r="AQ205" s="183" t="n">
        <f aca="false">IF(R205&gt;0,VLOOKUP(R205&amp;"-"&amp;S205&amp;"-"&amp;T205,LocCost,2,0),0)</f>
        <v>0</v>
      </c>
      <c r="AR205" s="183" t="n">
        <f aca="false">IF(U205&gt;0,VLOOKUP(U205&amp;"-"&amp;V205&amp;"-"&amp;W205,LocCost,2,0),0)</f>
        <v>0</v>
      </c>
      <c r="AS205" s="183" t="n">
        <f aca="false">IF(X205&gt;0,VLOOKUP(X205&amp;"-"&amp;Y205&amp;"-"&amp;Z205,LocCost,2,0),0)</f>
        <v>0</v>
      </c>
      <c r="AT205" s="183" t="n">
        <f aca="false">IF(AA205&gt;0,VLOOKUP(AA205&amp;"-"&amp;AB205&amp;"-"&amp;AC205,LocCost,2,0),0)</f>
        <v>0</v>
      </c>
      <c r="AU205" s="183" t="n">
        <f aca="false">IF(AD205&gt;0,VLOOKUP(AD205&amp;"-"&amp;AE205&amp;"-"&amp;AF205,LocCost,2,0),0)</f>
        <v>0</v>
      </c>
      <c r="AV205" s="183" t="n">
        <f aca="false">IF(AG205&gt;0,VLOOKUP(AG205&amp;"-"&amp;AH205&amp;"-"&amp;AI205,LocCost,2,0),0)</f>
        <v>0</v>
      </c>
      <c r="AW205" s="183" t="n">
        <f aca="false">IF(AJ205&gt;0,VLOOKUP(AJ205&amp;"-"&amp;AK205&amp;"-"&amp;AL205,LocCost,2,0),0)</f>
        <v>0</v>
      </c>
      <c r="AX205" s="184" t="str">
        <f aca="false">IF(C205&gt;0,SUM(AN205:AW205),"")</f>
        <v/>
      </c>
      <c r="CQ205" s="183" t="n">
        <f aca="false">IF(BL205&gt;0,VLOOKUP(BL205&amp;"-"&amp;BM205&amp;"-"&amp;BN205,LocCost,2,0),0)</f>
        <v>0</v>
      </c>
      <c r="CR205" s="183" t="n">
        <f aca="false">IF(BO205&gt;0,VLOOKUP(BO205&amp;"-"&amp;BP205&amp;"-"&amp;BQ205,LocCost,2,0),0)</f>
        <v>0</v>
      </c>
      <c r="CS205" s="183" t="n">
        <f aca="false">IF(BR205&gt;0,VLOOKUP(BR205&amp;"-"&amp;BS205&amp;"-"&amp;BT205,LocCost,2,0),0)</f>
        <v>0</v>
      </c>
      <c r="CT205" s="183" t="n">
        <f aca="false">IF(BU205&gt;0,VLOOKUP(BU205&amp;"-"&amp;BV205&amp;"-"&amp;BW205,LocCost,2,0),0)</f>
        <v>0</v>
      </c>
      <c r="CU205" s="183" t="n">
        <f aca="false">IF(BX205&gt;0,VLOOKUP(BX205&amp;"-"&amp;BY205&amp;"-"&amp;BZ205,LocCost,2,0),0)</f>
        <v>0</v>
      </c>
      <c r="CV205" s="183" t="n">
        <f aca="false">IF(CA205&gt;0,VLOOKUP(CA205&amp;"-"&amp;CB205&amp;"-"&amp;CC205,LocCost,2,0),0)</f>
        <v>0</v>
      </c>
      <c r="CW205" s="183" t="n">
        <f aca="false">IF(CD205&gt;0,VLOOKUP(CD205&amp;"-"&amp;CE205&amp;"-"&amp;CF205,LocCost,2,0),0)</f>
        <v>0</v>
      </c>
      <c r="CX205" s="183" t="n">
        <f aca="false">IF(CG205&gt;0,VLOOKUP(CG205&amp;"-"&amp;CH205&amp;"-"&amp;CI205,LocCost,2,0),0)</f>
        <v>0</v>
      </c>
      <c r="CY205" s="183" t="n">
        <f aca="false">IF(CJ205&gt;0,VLOOKUP(CJ205&amp;"-"&amp;CK205&amp;"-"&amp;CL205,LocCost,2,0),0)</f>
        <v>0</v>
      </c>
      <c r="CZ205" s="183" t="n">
        <f aca="false">IF(CM205&gt;0,VLOOKUP(CM205&amp;"-"&amp;CN205&amp;"-"&amp;CO205,LocCost,2,0),0)</f>
        <v>0</v>
      </c>
      <c r="DA205" s="184" t="str">
        <f aca="false">IF(BF205&gt;0,SUM(CQ205:CZ205),"")</f>
        <v/>
      </c>
    </row>
    <row r="206" customFormat="false" ht="14.65" hidden="false" customHeight="false" outlineLevel="0" collapsed="false">
      <c r="AN206" s="183" t="n">
        <f aca="false">IF(I206&gt;0,VLOOKUP(I206&amp;"-"&amp;J206&amp;"-"&amp;K206,LocCost,2,0),0)</f>
        <v>0</v>
      </c>
      <c r="AO206" s="183" t="n">
        <f aca="false">IF(L206&gt;0,VLOOKUP(L206&amp;"-"&amp;M206&amp;"-"&amp;N206,LocCost,2,0),0)</f>
        <v>0</v>
      </c>
      <c r="AP206" s="183" t="n">
        <f aca="false">IF(O206&gt;0,VLOOKUP(O206&amp;"-"&amp;P206&amp;"-"&amp;Q206,LocCost,2,0),0)</f>
        <v>0</v>
      </c>
      <c r="AQ206" s="183" t="n">
        <f aca="false">IF(R206&gt;0,VLOOKUP(R206&amp;"-"&amp;S206&amp;"-"&amp;T206,LocCost,2,0),0)</f>
        <v>0</v>
      </c>
      <c r="AR206" s="183" t="n">
        <f aca="false">IF(U206&gt;0,VLOOKUP(U206&amp;"-"&amp;V206&amp;"-"&amp;W206,LocCost,2,0),0)</f>
        <v>0</v>
      </c>
      <c r="AS206" s="183" t="n">
        <f aca="false">IF(X206&gt;0,VLOOKUP(X206&amp;"-"&amp;Y206&amp;"-"&amp;Z206,LocCost,2,0),0)</f>
        <v>0</v>
      </c>
      <c r="AT206" s="183" t="n">
        <f aca="false">IF(AA206&gt;0,VLOOKUP(AA206&amp;"-"&amp;AB206&amp;"-"&amp;AC206,LocCost,2,0),0)</f>
        <v>0</v>
      </c>
      <c r="AU206" s="183" t="n">
        <f aca="false">IF(AD206&gt;0,VLOOKUP(AD206&amp;"-"&amp;AE206&amp;"-"&amp;AF206,LocCost,2,0),0)</f>
        <v>0</v>
      </c>
      <c r="AV206" s="183" t="n">
        <f aca="false">IF(AG206&gt;0,VLOOKUP(AG206&amp;"-"&amp;AH206&amp;"-"&amp;AI206,LocCost,2,0),0)</f>
        <v>0</v>
      </c>
      <c r="AW206" s="183" t="n">
        <f aca="false">IF(AJ206&gt;0,VLOOKUP(AJ206&amp;"-"&amp;AK206&amp;"-"&amp;AL206,LocCost,2,0),0)</f>
        <v>0</v>
      </c>
      <c r="AX206" s="184" t="str">
        <f aca="false">IF(C206&gt;0,SUM(AN206:AW206),"")</f>
        <v/>
      </c>
      <c r="CQ206" s="183" t="n">
        <f aca="false">IF(BL206&gt;0,VLOOKUP(BL206&amp;"-"&amp;BM206&amp;"-"&amp;BN206,LocCost,2,0),0)</f>
        <v>0</v>
      </c>
      <c r="CR206" s="183" t="n">
        <f aca="false">IF(BO206&gt;0,VLOOKUP(BO206&amp;"-"&amp;BP206&amp;"-"&amp;BQ206,LocCost,2,0),0)</f>
        <v>0</v>
      </c>
      <c r="CS206" s="183" t="n">
        <f aca="false">IF(BR206&gt;0,VLOOKUP(BR206&amp;"-"&amp;BS206&amp;"-"&amp;BT206,LocCost,2,0),0)</f>
        <v>0</v>
      </c>
      <c r="CT206" s="183" t="n">
        <f aca="false">IF(BU206&gt;0,VLOOKUP(BU206&amp;"-"&amp;BV206&amp;"-"&amp;BW206,LocCost,2,0),0)</f>
        <v>0</v>
      </c>
      <c r="CU206" s="183" t="n">
        <f aca="false">IF(BX206&gt;0,VLOOKUP(BX206&amp;"-"&amp;BY206&amp;"-"&amp;BZ206,LocCost,2,0),0)</f>
        <v>0</v>
      </c>
      <c r="CV206" s="183" t="n">
        <f aca="false">IF(CA206&gt;0,VLOOKUP(CA206&amp;"-"&amp;CB206&amp;"-"&amp;CC206,LocCost,2,0),0)</f>
        <v>0</v>
      </c>
      <c r="CW206" s="183" t="n">
        <f aca="false">IF(CD206&gt;0,VLOOKUP(CD206&amp;"-"&amp;CE206&amp;"-"&amp;CF206,LocCost,2,0),0)</f>
        <v>0</v>
      </c>
      <c r="CX206" s="183" t="n">
        <f aca="false">IF(CG206&gt;0,VLOOKUP(CG206&amp;"-"&amp;CH206&amp;"-"&amp;CI206,LocCost,2,0),0)</f>
        <v>0</v>
      </c>
      <c r="CY206" s="183" t="n">
        <f aca="false">IF(CJ206&gt;0,VLOOKUP(CJ206&amp;"-"&amp;CK206&amp;"-"&amp;CL206,LocCost,2,0),0)</f>
        <v>0</v>
      </c>
      <c r="CZ206" s="183" t="n">
        <f aca="false">IF(CM206&gt;0,VLOOKUP(CM206&amp;"-"&amp;CN206&amp;"-"&amp;CO206,LocCost,2,0),0)</f>
        <v>0</v>
      </c>
      <c r="DA206" s="184" t="str">
        <f aca="false">IF(BF206&gt;0,SUM(CQ206:CZ206),"")</f>
        <v/>
      </c>
    </row>
    <row r="207" customFormat="false" ht="14.65" hidden="false" customHeight="false" outlineLevel="0" collapsed="false">
      <c r="AN207" s="183" t="n">
        <f aca="false">IF(I207&gt;0,VLOOKUP(I207&amp;"-"&amp;J207&amp;"-"&amp;K207,LocCost,2,0),0)</f>
        <v>0</v>
      </c>
      <c r="AO207" s="183" t="n">
        <f aca="false">IF(L207&gt;0,VLOOKUP(L207&amp;"-"&amp;M207&amp;"-"&amp;N207,LocCost,2,0),0)</f>
        <v>0</v>
      </c>
      <c r="AP207" s="183" t="n">
        <f aca="false">IF(O207&gt;0,VLOOKUP(O207&amp;"-"&amp;P207&amp;"-"&amp;Q207,LocCost,2,0),0)</f>
        <v>0</v>
      </c>
      <c r="AQ207" s="183" t="n">
        <f aca="false">IF(R207&gt;0,VLOOKUP(R207&amp;"-"&amp;S207&amp;"-"&amp;T207,LocCost,2,0),0)</f>
        <v>0</v>
      </c>
      <c r="AR207" s="183" t="n">
        <f aca="false">IF(U207&gt;0,VLOOKUP(U207&amp;"-"&amp;V207&amp;"-"&amp;W207,LocCost,2,0),0)</f>
        <v>0</v>
      </c>
      <c r="AS207" s="183" t="n">
        <f aca="false">IF(X207&gt;0,VLOOKUP(X207&amp;"-"&amp;Y207&amp;"-"&amp;Z207,LocCost,2,0),0)</f>
        <v>0</v>
      </c>
      <c r="AT207" s="183" t="n">
        <f aca="false">IF(AA207&gt;0,VLOOKUP(AA207&amp;"-"&amp;AB207&amp;"-"&amp;AC207,LocCost,2,0),0)</f>
        <v>0</v>
      </c>
      <c r="AU207" s="183" t="n">
        <f aca="false">IF(AD207&gt;0,VLOOKUP(AD207&amp;"-"&amp;AE207&amp;"-"&amp;AF207,LocCost,2,0),0)</f>
        <v>0</v>
      </c>
      <c r="AV207" s="183" t="n">
        <f aca="false">IF(AG207&gt;0,VLOOKUP(AG207&amp;"-"&amp;AH207&amp;"-"&amp;AI207,LocCost,2,0),0)</f>
        <v>0</v>
      </c>
      <c r="AW207" s="183" t="n">
        <f aca="false">IF(AJ207&gt;0,VLOOKUP(AJ207&amp;"-"&amp;AK207&amp;"-"&amp;AL207,LocCost,2,0),0)</f>
        <v>0</v>
      </c>
      <c r="AX207" s="184" t="str">
        <f aca="false">IF(C207&gt;0,SUM(AN207:AW207),"")</f>
        <v/>
      </c>
      <c r="CQ207" s="183" t="n">
        <f aca="false">IF(BL207&gt;0,VLOOKUP(BL207&amp;"-"&amp;BM207&amp;"-"&amp;BN207,LocCost,2,0),0)</f>
        <v>0</v>
      </c>
      <c r="CR207" s="183" t="n">
        <f aca="false">IF(BO207&gt;0,VLOOKUP(BO207&amp;"-"&amp;BP207&amp;"-"&amp;BQ207,LocCost,2,0),0)</f>
        <v>0</v>
      </c>
      <c r="CS207" s="183" t="n">
        <f aca="false">IF(BR207&gt;0,VLOOKUP(BR207&amp;"-"&amp;BS207&amp;"-"&amp;BT207,LocCost,2,0),0)</f>
        <v>0</v>
      </c>
      <c r="CT207" s="183" t="n">
        <f aca="false">IF(BU207&gt;0,VLOOKUP(BU207&amp;"-"&amp;BV207&amp;"-"&amp;BW207,LocCost,2,0),0)</f>
        <v>0</v>
      </c>
      <c r="CU207" s="183" t="n">
        <f aca="false">IF(BX207&gt;0,VLOOKUP(BX207&amp;"-"&amp;BY207&amp;"-"&amp;BZ207,LocCost,2,0),0)</f>
        <v>0</v>
      </c>
      <c r="CV207" s="183" t="n">
        <f aca="false">IF(CA207&gt;0,VLOOKUP(CA207&amp;"-"&amp;CB207&amp;"-"&amp;CC207,LocCost,2,0),0)</f>
        <v>0</v>
      </c>
      <c r="CW207" s="183" t="n">
        <f aca="false">IF(CD207&gt;0,VLOOKUP(CD207&amp;"-"&amp;CE207&amp;"-"&amp;CF207,LocCost,2,0),0)</f>
        <v>0</v>
      </c>
      <c r="CX207" s="183" t="n">
        <f aca="false">IF(CG207&gt;0,VLOOKUP(CG207&amp;"-"&amp;CH207&amp;"-"&amp;CI207,LocCost,2,0),0)</f>
        <v>0</v>
      </c>
      <c r="CY207" s="183" t="n">
        <f aca="false">IF(CJ207&gt;0,VLOOKUP(CJ207&amp;"-"&amp;CK207&amp;"-"&amp;CL207,LocCost,2,0),0)</f>
        <v>0</v>
      </c>
      <c r="CZ207" s="183" t="n">
        <f aca="false">IF(CM207&gt;0,VLOOKUP(CM207&amp;"-"&amp;CN207&amp;"-"&amp;CO207,LocCost,2,0),0)</f>
        <v>0</v>
      </c>
      <c r="DA207" s="184" t="str">
        <f aca="false">IF(BF207&gt;0,SUM(CQ207:CZ207),"")</f>
        <v/>
      </c>
    </row>
    <row r="208" customFormat="false" ht="14.65" hidden="false" customHeight="false" outlineLevel="0" collapsed="false">
      <c r="AN208" s="183" t="n">
        <f aca="false">IF(I208&gt;0,VLOOKUP(I208&amp;"-"&amp;J208&amp;"-"&amp;K208,LocCost,2,0),0)</f>
        <v>0</v>
      </c>
      <c r="AO208" s="183" t="n">
        <f aca="false">IF(L208&gt;0,VLOOKUP(L208&amp;"-"&amp;M208&amp;"-"&amp;N208,LocCost,2,0),0)</f>
        <v>0</v>
      </c>
      <c r="AP208" s="183" t="n">
        <f aca="false">IF(O208&gt;0,VLOOKUP(O208&amp;"-"&amp;P208&amp;"-"&amp;Q208,LocCost,2,0),0)</f>
        <v>0</v>
      </c>
      <c r="AQ208" s="183" t="n">
        <f aca="false">IF(R208&gt;0,VLOOKUP(R208&amp;"-"&amp;S208&amp;"-"&amp;T208,LocCost,2,0),0)</f>
        <v>0</v>
      </c>
      <c r="AR208" s="183" t="n">
        <f aca="false">IF(U208&gt;0,VLOOKUP(U208&amp;"-"&amp;V208&amp;"-"&amp;W208,LocCost,2,0),0)</f>
        <v>0</v>
      </c>
      <c r="AS208" s="183" t="n">
        <f aca="false">IF(X208&gt;0,VLOOKUP(X208&amp;"-"&amp;Y208&amp;"-"&amp;Z208,LocCost,2,0),0)</f>
        <v>0</v>
      </c>
      <c r="AT208" s="183" t="n">
        <f aca="false">IF(AA208&gt;0,VLOOKUP(AA208&amp;"-"&amp;AB208&amp;"-"&amp;AC208,LocCost,2,0),0)</f>
        <v>0</v>
      </c>
      <c r="AU208" s="183" t="n">
        <f aca="false">IF(AD208&gt;0,VLOOKUP(AD208&amp;"-"&amp;AE208&amp;"-"&amp;AF208,LocCost,2,0),0)</f>
        <v>0</v>
      </c>
      <c r="AV208" s="183" t="n">
        <f aca="false">IF(AG208&gt;0,VLOOKUP(AG208&amp;"-"&amp;AH208&amp;"-"&amp;AI208,LocCost,2,0),0)</f>
        <v>0</v>
      </c>
      <c r="AW208" s="183" t="n">
        <f aca="false">IF(AJ208&gt;0,VLOOKUP(AJ208&amp;"-"&amp;AK208&amp;"-"&amp;AL208,LocCost,2,0),0)</f>
        <v>0</v>
      </c>
      <c r="AX208" s="184" t="str">
        <f aca="false">IF(C208&gt;0,SUM(AN208:AW208),"")</f>
        <v/>
      </c>
      <c r="CQ208" s="183" t="n">
        <f aca="false">IF(BL208&gt;0,VLOOKUP(BL208&amp;"-"&amp;BM208&amp;"-"&amp;BN208,LocCost,2,0),0)</f>
        <v>0</v>
      </c>
      <c r="CR208" s="183" t="n">
        <f aca="false">IF(BO208&gt;0,VLOOKUP(BO208&amp;"-"&amp;BP208&amp;"-"&amp;BQ208,LocCost,2,0),0)</f>
        <v>0</v>
      </c>
      <c r="CS208" s="183" t="n">
        <f aca="false">IF(BR208&gt;0,VLOOKUP(BR208&amp;"-"&amp;BS208&amp;"-"&amp;BT208,LocCost,2,0),0)</f>
        <v>0</v>
      </c>
      <c r="CT208" s="183" t="n">
        <f aca="false">IF(BU208&gt;0,VLOOKUP(BU208&amp;"-"&amp;BV208&amp;"-"&amp;BW208,LocCost,2,0),0)</f>
        <v>0</v>
      </c>
      <c r="CU208" s="183" t="n">
        <f aca="false">IF(BX208&gt;0,VLOOKUP(BX208&amp;"-"&amp;BY208&amp;"-"&amp;BZ208,LocCost,2,0),0)</f>
        <v>0</v>
      </c>
      <c r="CV208" s="183" t="n">
        <f aca="false">IF(CA208&gt;0,VLOOKUP(CA208&amp;"-"&amp;CB208&amp;"-"&amp;CC208,LocCost,2,0),0)</f>
        <v>0</v>
      </c>
      <c r="CW208" s="183" t="n">
        <f aca="false">IF(CD208&gt;0,VLOOKUP(CD208&amp;"-"&amp;CE208&amp;"-"&amp;CF208,LocCost,2,0),0)</f>
        <v>0</v>
      </c>
      <c r="CX208" s="183" t="n">
        <f aca="false">IF(CG208&gt;0,VLOOKUP(CG208&amp;"-"&amp;CH208&amp;"-"&amp;CI208,LocCost,2,0),0)</f>
        <v>0</v>
      </c>
      <c r="CY208" s="183" t="n">
        <f aca="false">IF(CJ208&gt;0,VLOOKUP(CJ208&amp;"-"&amp;CK208&amp;"-"&amp;CL208,LocCost,2,0),0)</f>
        <v>0</v>
      </c>
      <c r="CZ208" s="183" t="n">
        <f aca="false">IF(CM208&gt;0,VLOOKUP(CM208&amp;"-"&amp;CN208&amp;"-"&amp;CO208,LocCost,2,0),0)</f>
        <v>0</v>
      </c>
      <c r="DA208" s="184" t="str">
        <f aca="false">IF(BF208&gt;0,SUM(CQ208:CZ208),"")</f>
        <v/>
      </c>
    </row>
    <row r="209" customFormat="false" ht="14.65" hidden="false" customHeight="false" outlineLevel="0" collapsed="false">
      <c r="AN209" s="183" t="n">
        <f aca="false">IF(I209&gt;0,VLOOKUP(I209&amp;"-"&amp;J209&amp;"-"&amp;K209,LocCost,2,0),0)</f>
        <v>0</v>
      </c>
      <c r="AO209" s="183" t="n">
        <f aca="false">IF(L209&gt;0,VLOOKUP(L209&amp;"-"&amp;M209&amp;"-"&amp;N209,LocCost,2,0),0)</f>
        <v>0</v>
      </c>
      <c r="AP209" s="183" t="n">
        <f aca="false">IF(O209&gt;0,VLOOKUP(O209&amp;"-"&amp;P209&amp;"-"&amp;Q209,LocCost,2,0),0)</f>
        <v>0</v>
      </c>
      <c r="AQ209" s="183" t="n">
        <f aca="false">IF(R209&gt;0,VLOOKUP(R209&amp;"-"&amp;S209&amp;"-"&amp;T209,LocCost,2,0),0)</f>
        <v>0</v>
      </c>
      <c r="AR209" s="183" t="n">
        <f aca="false">IF(U209&gt;0,VLOOKUP(U209&amp;"-"&amp;V209&amp;"-"&amp;W209,LocCost,2,0),0)</f>
        <v>0</v>
      </c>
      <c r="AS209" s="183" t="n">
        <f aca="false">IF(X209&gt;0,VLOOKUP(X209&amp;"-"&amp;Y209&amp;"-"&amp;Z209,LocCost,2,0),0)</f>
        <v>0</v>
      </c>
      <c r="AT209" s="183" t="n">
        <f aca="false">IF(AA209&gt;0,VLOOKUP(AA209&amp;"-"&amp;AB209&amp;"-"&amp;AC209,LocCost,2,0),0)</f>
        <v>0</v>
      </c>
      <c r="AU209" s="183" t="n">
        <f aca="false">IF(AD209&gt;0,VLOOKUP(AD209&amp;"-"&amp;AE209&amp;"-"&amp;AF209,LocCost,2,0),0)</f>
        <v>0</v>
      </c>
      <c r="AV209" s="183" t="n">
        <f aca="false">IF(AG209&gt;0,VLOOKUP(AG209&amp;"-"&amp;AH209&amp;"-"&amp;AI209,LocCost,2,0),0)</f>
        <v>0</v>
      </c>
      <c r="AW209" s="183" t="n">
        <f aca="false">IF(AJ209&gt;0,VLOOKUP(AJ209&amp;"-"&amp;AK209&amp;"-"&amp;AL209,LocCost,2,0),0)</f>
        <v>0</v>
      </c>
      <c r="AX209" s="184" t="str">
        <f aca="false">IF(C209&gt;0,SUM(AN209:AW209),"")</f>
        <v/>
      </c>
      <c r="CQ209" s="183" t="n">
        <f aca="false">IF(BL209&gt;0,VLOOKUP(BL209&amp;"-"&amp;BM209&amp;"-"&amp;BN209,LocCost,2,0),0)</f>
        <v>0</v>
      </c>
      <c r="CR209" s="183" t="n">
        <f aca="false">IF(BO209&gt;0,VLOOKUP(BO209&amp;"-"&amp;BP209&amp;"-"&amp;BQ209,LocCost,2,0),0)</f>
        <v>0</v>
      </c>
      <c r="CS209" s="183" t="n">
        <f aca="false">IF(BR209&gt;0,VLOOKUP(BR209&amp;"-"&amp;BS209&amp;"-"&amp;BT209,LocCost,2,0),0)</f>
        <v>0</v>
      </c>
      <c r="CT209" s="183" t="n">
        <f aca="false">IF(BU209&gt;0,VLOOKUP(BU209&amp;"-"&amp;BV209&amp;"-"&amp;BW209,LocCost,2,0),0)</f>
        <v>0</v>
      </c>
      <c r="CU209" s="183" t="n">
        <f aca="false">IF(BX209&gt;0,VLOOKUP(BX209&amp;"-"&amp;BY209&amp;"-"&amp;BZ209,LocCost,2,0),0)</f>
        <v>0</v>
      </c>
      <c r="CV209" s="183" t="n">
        <f aca="false">IF(CA209&gt;0,VLOOKUP(CA209&amp;"-"&amp;CB209&amp;"-"&amp;CC209,LocCost,2,0),0)</f>
        <v>0</v>
      </c>
      <c r="CW209" s="183" t="n">
        <f aca="false">IF(CD209&gt;0,VLOOKUP(CD209&amp;"-"&amp;CE209&amp;"-"&amp;CF209,LocCost,2,0),0)</f>
        <v>0</v>
      </c>
      <c r="CX209" s="183" t="n">
        <f aca="false">IF(CG209&gt;0,VLOOKUP(CG209&amp;"-"&amp;CH209&amp;"-"&amp;CI209,LocCost,2,0),0)</f>
        <v>0</v>
      </c>
      <c r="CY209" s="183" t="n">
        <f aca="false">IF(CJ209&gt;0,VLOOKUP(CJ209&amp;"-"&amp;CK209&amp;"-"&amp;CL209,LocCost,2,0),0)</f>
        <v>0</v>
      </c>
      <c r="CZ209" s="183" t="n">
        <f aca="false">IF(CM209&gt;0,VLOOKUP(CM209&amp;"-"&amp;CN209&amp;"-"&amp;CO209,LocCost,2,0),0)</f>
        <v>0</v>
      </c>
      <c r="DA209" s="184" t="str">
        <f aca="false">IF(BF209&gt;0,SUM(CQ209:CZ209),"")</f>
        <v/>
      </c>
    </row>
    <row r="210" customFormat="false" ht="14.65" hidden="false" customHeight="false" outlineLevel="0" collapsed="false">
      <c r="AN210" s="183" t="n">
        <f aca="false">IF(I210&gt;0,VLOOKUP(I210&amp;"-"&amp;J210&amp;"-"&amp;K210,LocCost,2,0),0)</f>
        <v>0</v>
      </c>
      <c r="AO210" s="183" t="n">
        <f aca="false">IF(L210&gt;0,VLOOKUP(L210&amp;"-"&amp;M210&amp;"-"&amp;N210,LocCost,2,0),0)</f>
        <v>0</v>
      </c>
      <c r="AP210" s="183" t="n">
        <f aca="false">IF(O210&gt;0,VLOOKUP(O210&amp;"-"&amp;P210&amp;"-"&amp;Q210,LocCost,2,0),0)</f>
        <v>0</v>
      </c>
      <c r="AQ210" s="183" t="n">
        <f aca="false">IF(R210&gt;0,VLOOKUP(R210&amp;"-"&amp;S210&amp;"-"&amp;T210,LocCost,2,0),0)</f>
        <v>0</v>
      </c>
      <c r="AR210" s="183" t="n">
        <f aca="false">IF(U210&gt;0,VLOOKUP(U210&amp;"-"&amp;V210&amp;"-"&amp;W210,LocCost,2,0),0)</f>
        <v>0</v>
      </c>
      <c r="AS210" s="183" t="n">
        <f aca="false">IF(X210&gt;0,VLOOKUP(X210&amp;"-"&amp;Y210&amp;"-"&amp;Z210,LocCost,2,0),0)</f>
        <v>0</v>
      </c>
      <c r="AT210" s="183" t="n">
        <f aca="false">IF(AA210&gt;0,VLOOKUP(AA210&amp;"-"&amp;AB210&amp;"-"&amp;AC210,LocCost,2,0),0)</f>
        <v>0</v>
      </c>
      <c r="AU210" s="183" t="n">
        <f aca="false">IF(AD210&gt;0,VLOOKUP(AD210&amp;"-"&amp;AE210&amp;"-"&amp;AF210,LocCost,2,0),0)</f>
        <v>0</v>
      </c>
      <c r="AV210" s="183" t="n">
        <f aca="false">IF(AG210&gt;0,VLOOKUP(AG210&amp;"-"&amp;AH210&amp;"-"&amp;AI210,LocCost,2,0),0)</f>
        <v>0</v>
      </c>
      <c r="AW210" s="183" t="n">
        <f aca="false">IF(AJ210&gt;0,VLOOKUP(AJ210&amp;"-"&amp;AK210&amp;"-"&amp;AL210,LocCost,2,0),0)</f>
        <v>0</v>
      </c>
      <c r="AX210" s="184" t="str">
        <f aca="false">IF(C210&gt;0,SUM(AN210:AW210),"")</f>
        <v/>
      </c>
      <c r="CQ210" s="183" t="n">
        <f aca="false">IF(BL210&gt;0,VLOOKUP(BL210&amp;"-"&amp;BM210&amp;"-"&amp;BN210,LocCost,2,0),0)</f>
        <v>0</v>
      </c>
      <c r="CR210" s="183" t="n">
        <f aca="false">IF(BO210&gt;0,VLOOKUP(BO210&amp;"-"&amp;BP210&amp;"-"&amp;BQ210,LocCost,2,0),0)</f>
        <v>0</v>
      </c>
      <c r="CS210" s="183" t="n">
        <f aca="false">IF(BR210&gt;0,VLOOKUP(BR210&amp;"-"&amp;BS210&amp;"-"&amp;BT210,LocCost,2,0),0)</f>
        <v>0</v>
      </c>
      <c r="CT210" s="183" t="n">
        <f aca="false">IF(BU210&gt;0,VLOOKUP(BU210&amp;"-"&amp;BV210&amp;"-"&amp;BW210,LocCost,2,0),0)</f>
        <v>0</v>
      </c>
      <c r="CU210" s="183" t="n">
        <f aca="false">IF(BX210&gt;0,VLOOKUP(BX210&amp;"-"&amp;BY210&amp;"-"&amp;BZ210,LocCost,2,0),0)</f>
        <v>0</v>
      </c>
      <c r="CV210" s="183" t="n">
        <f aca="false">IF(CA210&gt;0,VLOOKUP(CA210&amp;"-"&amp;CB210&amp;"-"&amp;CC210,LocCost,2,0),0)</f>
        <v>0</v>
      </c>
      <c r="CW210" s="183" t="n">
        <f aca="false">IF(CD210&gt;0,VLOOKUP(CD210&amp;"-"&amp;CE210&amp;"-"&amp;CF210,LocCost,2,0),0)</f>
        <v>0</v>
      </c>
      <c r="CX210" s="183" t="n">
        <f aca="false">IF(CG210&gt;0,VLOOKUP(CG210&amp;"-"&amp;CH210&amp;"-"&amp;CI210,LocCost,2,0),0)</f>
        <v>0</v>
      </c>
      <c r="CY210" s="183" t="n">
        <f aca="false">IF(CJ210&gt;0,VLOOKUP(CJ210&amp;"-"&amp;CK210&amp;"-"&amp;CL210,LocCost,2,0),0)</f>
        <v>0</v>
      </c>
      <c r="CZ210" s="183" t="n">
        <f aca="false">IF(CM210&gt;0,VLOOKUP(CM210&amp;"-"&amp;CN210&amp;"-"&amp;CO210,LocCost,2,0),0)</f>
        <v>0</v>
      </c>
      <c r="DA210" s="184" t="str">
        <f aca="false">IF(BF210&gt;0,SUM(CQ210:CZ210),"")</f>
        <v/>
      </c>
    </row>
    <row r="211" customFormat="false" ht="14.65" hidden="false" customHeight="false" outlineLevel="0" collapsed="false">
      <c r="AN211" s="183" t="n">
        <f aca="false">IF(I211&gt;0,VLOOKUP(I211&amp;"-"&amp;J211&amp;"-"&amp;K211,LocCost,2,0),0)</f>
        <v>0</v>
      </c>
      <c r="AO211" s="183" t="n">
        <f aca="false">IF(L211&gt;0,VLOOKUP(L211&amp;"-"&amp;M211&amp;"-"&amp;N211,LocCost,2,0),0)</f>
        <v>0</v>
      </c>
      <c r="AP211" s="183" t="n">
        <f aca="false">IF(O211&gt;0,VLOOKUP(O211&amp;"-"&amp;P211&amp;"-"&amp;Q211,LocCost,2,0),0)</f>
        <v>0</v>
      </c>
      <c r="AQ211" s="183" t="n">
        <f aca="false">IF(R211&gt;0,VLOOKUP(R211&amp;"-"&amp;S211&amp;"-"&amp;T211,LocCost,2,0),0)</f>
        <v>0</v>
      </c>
      <c r="AR211" s="183" t="n">
        <f aca="false">IF(U211&gt;0,VLOOKUP(U211&amp;"-"&amp;V211&amp;"-"&amp;W211,LocCost,2,0),0)</f>
        <v>0</v>
      </c>
      <c r="AS211" s="183" t="n">
        <f aca="false">IF(X211&gt;0,VLOOKUP(X211&amp;"-"&amp;Y211&amp;"-"&amp;Z211,LocCost,2,0),0)</f>
        <v>0</v>
      </c>
      <c r="AT211" s="183" t="n">
        <f aca="false">IF(AA211&gt;0,VLOOKUP(AA211&amp;"-"&amp;AB211&amp;"-"&amp;AC211,LocCost,2,0),0)</f>
        <v>0</v>
      </c>
      <c r="AU211" s="183" t="n">
        <f aca="false">IF(AD211&gt;0,VLOOKUP(AD211&amp;"-"&amp;AE211&amp;"-"&amp;AF211,LocCost,2,0),0)</f>
        <v>0</v>
      </c>
      <c r="AV211" s="183" t="n">
        <f aca="false">IF(AG211&gt;0,VLOOKUP(AG211&amp;"-"&amp;AH211&amp;"-"&amp;AI211,LocCost,2,0),0)</f>
        <v>0</v>
      </c>
      <c r="AW211" s="183" t="n">
        <f aca="false">IF(AJ211&gt;0,VLOOKUP(AJ211&amp;"-"&amp;AK211&amp;"-"&amp;AL211,LocCost,2,0),0)</f>
        <v>0</v>
      </c>
      <c r="AX211" s="184" t="str">
        <f aca="false">IF(C211&gt;0,SUM(AN211:AW211),"")</f>
        <v/>
      </c>
      <c r="CQ211" s="183" t="n">
        <f aca="false">IF(BL211&gt;0,VLOOKUP(BL211&amp;"-"&amp;BM211&amp;"-"&amp;BN211,LocCost,2,0),0)</f>
        <v>0</v>
      </c>
      <c r="CR211" s="183" t="n">
        <f aca="false">IF(BO211&gt;0,VLOOKUP(BO211&amp;"-"&amp;BP211&amp;"-"&amp;BQ211,LocCost,2,0),0)</f>
        <v>0</v>
      </c>
      <c r="CS211" s="183" t="n">
        <f aca="false">IF(BR211&gt;0,VLOOKUP(BR211&amp;"-"&amp;BS211&amp;"-"&amp;BT211,LocCost,2,0),0)</f>
        <v>0</v>
      </c>
      <c r="CT211" s="183" t="n">
        <f aca="false">IF(BU211&gt;0,VLOOKUP(BU211&amp;"-"&amp;BV211&amp;"-"&amp;BW211,LocCost,2,0),0)</f>
        <v>0</v>
      </c>
      <c r="CU211" s="183" t="n">
        <f aca="false">IF(BX211&gt;0,VLOOKUP(BX211&amp;"-"&amp;BY211&amp;"-"&amp;BZ211,LocCost,2,0),0)</f>
        <v>0</v>
      </c>
      <c r="CV211" s="183" t="n">
        <f aca="false">IF(CA211&gt;0,VLOOKUP(CA211&amp;"-"&amp;CB211&amp;"-"&amp;CC211,LocCost,2,0),0)</f>
        <v>0</v>
      </c>
      <c r="CW211" s="183" t="n">
        <f aca="false">IF(CD211&gt;0,VLOOKUP(CD211&amp;"-"&amp;CE211&amp;"-"&amp;CF211,LocCost,2,0),0)</f>
        <v>0</v>
      </c>
      <c r="CX211" s="183" t="n">
        <f aca="false">IF(CG211&gt;0,VLOOKUP(CG211&amp;"-"&amp;CH211&amp;"-"&amp;CI211,LocCost,2,0),0)</f>
        <v>0</v>
      </c>
      <c r="CY211" s="183" t="n">
        <f aca="false">IF(CJ211&gt;0,VLOOKUP(CJ211&amp;"-"&amp;CK211&amp;"-"&amp;CL211,LocCost,2,0),0)</f>
        <v>0</v>
      </c>
      <c r="CZ211" s="183" t="n">
        <f aca="false">IF(CM211&gt;0,VLOOKUP(CM211&amp;"-"&amp;CN211&amp;"-"&amp;CO211,LocCost,2,0),0)</f>
        <v>0</v>
      </c>
      <c r="DA211" s="184" t="str">
        <f aca="false">IF(BF211&gt;0,SUM(CQ211:CZ211),"")</f>
        <v/>
      </c>
    </row>
    <row r="212" customFormat="false" ht="14.65" hidden="false" customHeight="false" outlineLevel="0" collapsed="false">
      <c r="AN212" s="183" t="n">
        <f aca="false">IF(I212&gt;0,VLOOKUP(I212&amp;"-"&amp;J212&amp;"-"&amp;K212,LocCost,2,0),0)</f>
        <v>0</v>
      </c>
      <c r="AO212" s="183" t="n">
        <f aca="false">IF(L212&gt;0,VLOOKUP(L212&amp;"-"&amp;M212&amp;"-"&amp;N212,LocCost,2,0),0)</f>
        <v>0</v>
      </c>
      <c r="AP212" s="183" t="n">
        <f aca="false">IF(O212&gt;0,VLOOKUP(O212&amp;"-"&amp;P212&amp;"-"&amp;Q212,LocCost,2,0),0)</f>
        <v>0</v>
      </c>
      <c r="AQ212" s="183" t="n">
        <f aca="false">IF(R212&gt;0,VLOOKUP(R212&amp;"-"&amp;S212&amp;"-"&amp;T212,LocCost,2,0),0)</f>
        <v>0</v>
      </c>
      <c r="AR212" s="183" t="n">
        <f aca="false">IF(U212&gt;0,VLOOKUP(U212&amp;"-"&amp;V212&amp;"-"&amp;W212,LocCost,2,0),0)</f>
        <v>0</v>
      </c>
      <c r="AS212" s="183" t="n">
        <f aca="false">IF(X212&gt;0,VLOOKUP(X212&amp;"-"&amp;Y212&amp;"-"&amp;Z212,LocCost,2,0),0)</f>
        <v>0</v>
      </c>
      <c r="AT212" s="183" t="n">
        <f aca="false">IF(AA212&gt;0,VLOOKUP(AA212&amp;"-"&amp;AB212&amp;"-"&amp;AC212,LocCost,2,0),0)</f>
        <v>0</v>
      </c>
      <c r="AU212" s="183" t="n">
        <f aca="false">IF(AD212&gt;0,VLOOKUP(AD212&amp;"-"&amp;AE212&amp;"-"&amp;AF212,LocCost,2,0),0)</f>
        <v>0</v>
      </c>
      <c r="AV212" s="183" t="n">
        <f aca="false">IF(AG212&gt;0,VLOOKUP(AG212&amp;"-"&amp;AH212&amp;"-"&amp;AI212,LocCost,2,0),0)</f>
        <v>0</v>
      </c>
      <c r="AW212" s="183" t="n">
        <f aca="false">IF(AJ212&gt;0,VLOOKUP(AJ212&amp;"-"&amp;AK212&amp;"-"&amp;AL212,LocCost,2,0),0)</f>
        <v>0</v>
      </c>
      <c r="AX212" s="184" t="str">
        <f aca="false">IF(C212&gt;0,SUM(AN212:AW212),"")</f>
        <v/>
      </c>
      <c r="CQ212" s="183" t="n">
        <f aca="false">IF(BL212&gt;0,VLOOKUP(BL212&amp;"-"&amp;BM212&amp;"-"&amp;BN212,LocCost,2,0),0)</f>
        <v>0</v>
      </c>
      <c r="CR212" s="183" t="n">
        <f aca="false">IF(BO212&gt;0,VLOOKUP(BO212&amp;"-"&amp;BP212&amp;"-"&amp;BQ212,LocCost,2,0),0)</f>
        <v>0</v>
      </c>
      <c r="CS212" s="183" t="n">
        <f aca="false">IF(BR212&gt;0,VLOOKUP(BR212&amp;"-"&amp;BS212&amp;"-"&amp;BT212,LocCost,2,0),0)</f>
        <v>0</v>
      </c>
      <c r="CT212" s="183" t="n">
        <f aca="false">IF(BU212&gt;0,VLOOKUP(BU212&amp;"-"&amp;BV212&amp;"-"&amp;BW212,LocCost,2,0),0)</f>
        <v>0</v>
      </c>
      <c r="CU212" s="183" t="n">
        <f aca="false">IF(BX212&gt;0,VLOOKUP(BX212&amp;"-"&amp;BY212&amp;"-"&amp;BZ212,LocCost,2,0),0)</f>
        <v>0</v>
      </c>
      <c r="CV212" s="183" t="n">
        <f aca="false">IF(CA212&gt;0,VLOOKUP(CA212&amp;"-"&amp;CB212&amp;"-"&amp;CC212,LocCost,2,0),0)</f>
        <v>0</v>
      </c>
      <c r="CW212" s="183" t="n">
        <f aca="false">IF(CD212&gt;0,VLOOKUP(CD212&amp;"-"&amp;CE212&amp;"-"&amp;CF212,LocCost,2,0),0)</f>
        <v>0</v>
      </c>
      <c r="CX212" s="183" t="n">
        <f aca="false">IF(CG212&gt;0,VLOOKUP(CG212&amp;"-"&amp;CH212&amp;"-"&amp;CI212,LocCost,2,0),0)</f>
        <v>0</v>
      </c>
      <c r="CY212" s="183" t="n">
        <f aca="false">IF(CJ212&gt;0,VLOOKUP(CJ212&amp;"-"&amp;CK212&amp;"-"&amp;CL212,LocCost,2,0),0)</f>
        <v>0</v>
      </c>
      <c r="CZ212" s="183" t="n">
        <f aca="false">IF(CM212&gt;0,VLOOKUP(CM212&amp;"-"&amp;CN212&amp;"-"&amp;CO212,LocCost,2,0),0)</f>
        <v>0</v>
      </c>
      <c r="DA212" s="184" t="str">
        <f aca="false">IF(BF212&gt;0,SUM(CQ212:CZ212),"")</f>
        <v/>
      </c>
    </row>
    <row r="213" customFormat="false" ht="14.65" hidden="false" customHeight="false" outlineLevel="0" collapsed="false">
      <c r="AN213" s="183" t="n">
        <f aca="false">IF(I213&gt;0,VLOOKUP(I213&amp;"-"&amp;J213&amp;"-"&amp;K213,LocCost,2,0),0)</f>
        <v>0</v>
      </c>
      <c r="AO213" s="183" t="n">
        <f aca="false">IF(L213&gt;0,VLOOKUP(L213&amp;"-"&amp;M213&amp;"-"&amp;N213,LocCost,2,0),0)</f>
        <v>0</v>
      </c>
      <c r="AP213" s="183" t="n">
        <f aca="false">IF(O213&gt;0,VLOOKUP(O213&amp;"-"&amp;P213&amp;"-"&amp;Q213,LocCost,2,0),0)</f>
        <v>0</v>
      </c>
      <c r="AQ213" s="183" t="n">
        <f aca="false">IF(R213&gt;0,VLOOKUP(R213&amp;"-"&amp;S213&amp;"-"&amp;T213,LocCost,2,0),0)</f>
        <v>0</v>
      </c>
      <c r="AR213" s="183" t="n">
        <f aca="false">IF(U213&gt;0,VLOOKUP(U213&amp;"-"&amp;V213&amp;"-"&amp;W213,LocCost,2,0),0)</f>
        <v>0</v>
      </c>
      <c r="AS213" s="183" t="n">
        <f aca="false">IF(X213&gt;0,VLOOKUP(X213&amp;"-"&amp;Y213&amp;"-"&amp;Z213,LocCost,2,0),0)</f>
        <v>0</v>
      </c>
      <c r="AT213" s="183" t="n">
        <f aca="false">IF(AA213&gt;0,VLOOKUP(AA213&amp;"-"&amp;AB213&amp;"-"&amp;AC213,LocCost,2,0),0)</f>
        <v>0</v>
      </c>
      <c r="AU213" s="183" t="n">
        <f aca="false">IF(AD213&gt;0,VLOOKUP(AD213&amp;"-"&amp;AE213&amp;"-"&amp;AF213,LocCost,2,0),0)</f>
        <v>0</v>
      </c>
      <c r="AV213" s="183" t="n">
        <f aca="false">IF(AG213&gt;0,VLOOKUP(AG213&amp;"-"&amp;AH213&amp;"-"&amp;AI213,LocCost,2,0),0)</f>
        <v>0</v>
      </c>
      <c r="AW213" s="183" t="n">
        <f aca="false">IF(AJ213&gt;0,VLOOKUP(AJ213&amp;"-"&amp;AK213&amp;"-"&amp;AL213,LocCost,2,0),0)</f>
        <v>0</v>
      </c>
      <c r="AX213" s="184" t="str">
        <f aca="false">IF(C213&gt;0,SUM(AN213:AW213),"")</f>
        <v/>
      </c>
      <c r="CQ213" s="183" t="n">
        <f aca="false">IF(BL213&gt;0,VLOOKUP(BL213&amp;"-"&amp;BM213&amp;"-"&amp;BN213,LocCost,2,0),0)</f>
        <v>0</v>
      </c>
      <c r="CR213" s="183" t="n">
        <f aca="false">IF(BO213&gt;0,VLOOKUP(BO213&amp;"-"&amp;BP213&amp;"-"&amp;BQ213,LocCost,2,0),0)</f>
        <v>0</v>
      </c>
      <c r="CS213" s="183" t="n">
        <f aca="false">IF(BR213&gt;0,VLOOKUP(BR213&amp;"-"&amp;BS213&amp;"-"&amp;BT213,LocCost,2,0),0)</f>
        <v>0</v>
      </c>
      <c r="CT213" s="183" t="n">
        <f aca="false">IF(BU213&gt;0,VLOOKUP(BU213&amp;"-"&amp;BV213&amp;"-"&amp;BW213,LocCost,2,0),0)</f>
        <v>0</v>
      </c>
      <c r="CU213" s="183" t="n">
        <f aca="false">IF(BX213&gt;0,VLOOKUP(BX213&amp;"-"&amp;BY213&amp;"-"&amp;BZ213,LocCost,2,0),0)</f>
        <v>0</v>
      </c>
      <c r="CV213" s="183" t="n">
        <f aca="false">IF(CA213&gt;0,VLOOKUP(CA213&amp;"-"&amp;CB213&amp;"-"&amp;CC213,LocCost,2,0),0)</f>
        <v>0</v>
      </c>
      <c r="CW213" s="183" t="n">
        <f aca="false">IF(CD213&gt;0,VLOOKUP(CD213&amp;"-"&amp;CE213&amp;"-"&amp;CF213,LocCost,2,0),0)</f>
        <v>0</v>
      </c>
      <c r="CX213" s="183" t="n">
        <f aca="false">IF(CG213&gt;0,VLOOKUP(CG213&amp;"-"&amp;CH213&amp;"-"&amp;CI213,LocCost,2,0),0)</f>
        <v>0</v>
      </c>
      <c r="CY213" s="183" t="n">
        <f aca="false">IF(CJ213&gt;0,VLOOKUP(CJ213&amp;"-"&amp;CK213&amp;"-"&amp;CL213,LocCost,2,0),0)</f>
        <v>0</v>
      </c>
      <c r="CZ213" s="183" t="n">
        <f aca="false">IF(CM213&gt;0,VLOOKUP(CM213&amp;"-"&amp;CN213&amp;"-"&amp;CO213,LocCost,2,0),0)</f>
        <v>0</v>
      </c>
      <c r="DA213" s="184" t="str">
        <f aca="false">IF(BF213&gt;0,SUM(CQ213:CZ213),"")</f>
        <v/>
      </c>
    </row>
    <row r="214" customFormat="false" ht="14.65" hidden="false" customHeight="false" outlineLevel="0" collapsed="false">
      <c r="AN214" s="183" t="n">
        <f aca="false">IF(I214&gt;0,VLOOKUP(I214&amp;"-"&amp;J214&amp;"-"&amp;K214,LocCost,2,0),0)</f>
        <v>0</v>
      </c>
      <c r="AO214" s="183" t="n">
        <f aca="false">IF(L214&gt;0,VLOOKUP(L214&amp;"-"&amp;M214&amp;"-"&amp;N214,LocCost,2,0),0)</f>
        <v>0</v>
      </c>
      <c r="AP214" s="183" t="n">
        <f aca="false">IF(O214&gt;0,VLOOKUP(O214&amp;"-"&amp;P214&amp;"-"&amp;Q214,LocCost,2,0),0)</f>
        <v>0</v>
      </c>
      <c r="AQ214" s="183" t="n">
        <f aca="false">IF(R214&gt;0,VLOOKUP(R214&amp;"-"&amp;S214&amp;"-"&amp;T214,LocCost,2,0),0)</f>
        <v>0</v>
      </c>
      <c r="AR214" s="183" t="n">
        <f aca="false">IF(U214&gt;0,VLOOKUP(U214&amp;"-"&amp;V214&amp;"-"&amp;W214,LocCost,2,0),0)</f>
        <v>0</v>
      </c>
      <c r="AS214" s="183" t="n">
        <f aca="false">IF(X214&gt;0,VLOOKUP(X214&amp;"-"&amp;Y214&amp;"-"&amp;Z214,LocCost,2,0),0)</f>
        <v>0</v>
      </c>
      <c r="AT214" s="183" t="n">
        <f aca="false">IF(AA214&gt;0,VLOOKUP(AA214&amp;"-"&amp;AB214&amp;"-"&amp;AC214,LocCost,2,0),0)</f>
        <v>0</v>
      </c>
      <c r="AU214" s="183" t="n">
        <f aca="false">IF(AD214&gt;0,VLOOKUP(AD214&amp;"-"&amp;AE214&amp;"-"&amp;AF214,LocCost,2,0),0)</f>
        <v>0</v>
      </c>
      <c r="AV214" s="183" t="n">
        <f aca="false">IF(AG214&gt;0,VLOOKUP(AG214&amp;"-"&amp;AH214&amp;"-"&amp;AI214,LocCost,2,0),0)</f>
        <v>0</v>
      </c>
      <c r="AW214" s="183" t="n">
        <f aca="false">IF(AJ214&gt;0,VLOOKUP(AJ214&amp;"-"&amp;AK214&amp;"-"&amp;AL214,LocCost,2,0),0)</f>
        <v>0</v>
      </c>
      <c r="AX214" s="184" t="str">
        <f aca="false">IF(C214&gt;0,SUM(AN214:AW214),"")</f>
        <v/>
      </c>
      <c r="CQ214" s="183" t="n">
        <f aca="false">IF(BL214&gt;0,VLOOKUP(BL214&amp;"-"&amp;BM214&amp;"-"&amp;BN214,LocCost,2,0),0)</f>
        <v>0</v>
      </c>
      <c r="CR214" s="183" t="n">
        <f aca="false">IF(BO214&gt;0,VLOOKUP(BO214&amp;"-"&amp;BP214&amp;"-"&amp;BQ214,LocCost,2,0),0)</f>
        <v>0</v>
      </c>
      <c r="CS214" s="183" t="n">
        <f aca="false">IF(BR214&gt;0,VLOOKUP(BR214&amp;"-"&amp;BS214&amp;"-"&amp;BT214,LocCost,2,0),0)</f>
        <v>0</v>
      </c>
      <c r="CT214" s="183" t="n">
        <f aca="false">IF(BU214&gt;0,VLOOKUP(BU214&amp;"-"&amp;BV214&amp;"-"&amp;BW214,LocCost,2,0),0)</f>
        <v>0</v>
      </c>
      <c r="CU214" s="183" t="n">
        <f aca="false">IF(BX214&gt;0,VLOOKUP(BX214&amp;"-"&amp;BY214&amp;"-"&amp;BZ214,LocCost,2,0),0)</f>
        <v>0</v>
      </c>
      <c r="CV214" s="183" t="n">
        <f aca="false">IF(CA214&gt;0,VLOOKUP(CA214&amp;"-"&amp;CB214&amp;"-"&amp;CC214,LocCost,2,0),0)</f>
        <v>0</v>
      </c>
      <c r="CW214" s="183" t="n">
        <f aca="false">IF(CD214&gt;0,VLOOKUP(CD214&amp;"-"&amp;CE214&amp;"-"&amp;CF214,LocCost,2,0),0)</f>
        <v>0</v>
      </c>
      <c r="CX214" s="183" t="n">
        <f aca="false">IF(CG214&gt;0,VLOOKUP(CG214&amp;"-"&amp;CH214&amp;"-"&amp;CI214,LocCost,2,0),0)</f>
        <v>0</v>
      </c>
      <c r="CY214" s="183" t="n">
        <f aca="false">IF(CJ214&gt;0,VLOOKUP(CJ214&amp;"-"&amp;CK214&amp;"-"&amp;CL214,LocCost,2,0),0)</f>
        <v>0</v>
      </c>
      <c r="CZ214" s="183" t="n">
        <f aca="false">IF(CM214&gt;0,VLOOKUP(CM214&amp;"-"&amp;CN214&amp;"-"&amp;CO214,LocCost,2,0),0)</f>
        <v>0</v>
      </c>
      <c r="DA214" s="184" t="str">
        <f aca="false">IF(BF214&gt;0,SUM(CQ214:CZ214),"")</f>
        <v/>
      </c>
    </row>
    <row r="215" customFormat="false" ht="14.65" hidden="false" customHeight="false" outlineLevel="0" collapsed="false">
      <c r="AN215" s="183" t="n">
        <f aca="false">IF(I215&gt;0,VLOOKUP(I215&amp;"-"&amp;J215&amp;"-"&amp;K215,LocCost,2,0),0)</f>
        <v>0</v>
      </c>
      <c r="AO215" s="183" t="n">
        <f aca="false">IF(L215&gt;0,VLOOKUP(L215&amp;"-"&amp;M215&amp;"-"&amp;N215,LocCost,2,0),0)</f>
        <v>0</v>
      </c>
      <c r="AP215" s="183" t="n">
        <f aca="false">IF(O215&gt;0,VLOOKUP(O215&amp;"-"&amp;P215&amp;"-"&amp;Q215,LocCost,2,0),0)</f>
        <v>0</v>
      </c>
      <c r="AQ215" s="183" t="n">
        <f aca="false">IF(R215&gt;0,VLOOKUP(R215&amp;"-"&amp;S215&amp;"-"&amp;T215,LocCost,2,0),0)</f>
        <v>0</v>
      </c>
      <c r="AR215" s="183" t="n">
        <f aca="false">IF(U215&gt;0,VLOOKUP(U215&amp;"-"&amp;V215&amp;"-"&amp;W215,LocCost,2,0),0)</f>
        <v>0</v>
      </c>
      <c r="AS215" s="183" t="n">
        <f aca="false">IF(X215&gt;0,VLOOKUP(X215&amp;"-"&amp;Y215&amp;"-"&amp;Z215,LocCost,2,0),0)</f>
        <v>0</v>
      </c>
      <c r="AT215" s="183" t="n">
        <f aca="false">IF(AA215&gt;0,VLOOKUP(AA215&amp;"-"&amp;AB215&amp;"-"&amp;AC215,LocCost,2,0),0)</f>
        <v>0</v>
      </c>
      <c r="AU215" s="183" t="n">
        <f aca="false">IF(AD215&gt;0,VLOOKUP(AD215&amp;"-"&amp;AE215&amp;"-"&amp;AF215,LocCost,2,0),0)</f>
        <v>0</v>
      </c>
      <c r="AV215" s="183" t="n">
        <f aca="false">IF(AG215&gt;0,VLOOKUP(AG215&amp;"-"&amp;AH215&amp;"-"&amp;AI215,LocCost,2,0),0)</f>
        <v>0</v>
      </c>
      <c r="AW215" s="183" t="n">
        <f aca="false">IF(AJ215&gt;0,VLOOKUP(AJ215&amp;"-"&amp;AK215&amp;"-"&amp;AL215,LocCost,2,0),0)</f>
        <v>0</v>
      </c>
      <c r="AX215" s="184" t="str">
        <f aca="false">IF(C215&gt;0,SUM(AN215:AW215),"")</f>
        <v/>
      </c>
      <c r="CQ215" s="183" t="n">
        <f aca="false">IF(BL215&gt;0,VLOOKUP(BL215&amp;"-"&amp;BM215&amp;"-"&amp;BN215,LocCost,2,0),0)</f>
        <v>0</v>
      </c>
      <c r="CR215" s="183" t="n">
        <f aca="false">IF(BO215&gt;0,VLOOKUP(BO215&amp;"-"&amp;BP215&amp;"-"&amp;BQ215,LocCost,2,0),0)</f>
        <v>0</v>
      </c>
      <c r="CS215" s="183" t="n">
        <f aca="false">IF(BR215&gt;0,VLOOKUP(BR215&amp;"-"&amp;BS215&amp;"-"&amp;BT215,LocCost,2,0),0)</f>
        <v>0</v>
      </c>
      <c r="CT215" s="183" t="n">
        <f aca="false">IF(BU215&gt;0,VLOOKUP(BU215&amp;"-"&amp;BV215&amp;"-"&amp;BW215,LocCost,2,0),0)</f>
        <v>0</v>
      </c>
      <c r="CU215" s="183" t="n">
        <f aca="false">IF(BX215&gt;0,VLOOKUP(BX215&amp;"-"&amp;BY215&amp;"-"&amp;BZ215,LocCost,2,0),0)</f>
        <v>0</v>
      </c>
      <c r="CV215" s="183" t="n">
        <f aca="false">IF(CA215&gt;0,VLOOKUP(CA215&amp;"-"&amp;CB215&amp;"-"&amp;CC215,LocCost,2,0),0)</f>
        <v>0</v>
      </c>
      <c r="CW215" s="183" t="n">
        <f aca="false">IF(CD215&gt;0,VLOOKUP(CD215&amp;"-"&amp;CE215&amp;"-"&amp;CF215,LocCost,2,0),0)</f>
        <v>0</v>
      </c>
      <c r="CX215" s="183" t="n">
        <f aca="false">IF(CG215&gt;0,VLOOKUP(CG215&amp;"-"&amp;CH215&amp;"-"&amp;CI215,LocCost,2,0),0)</f>
        <v>0</v>
      </c>
      <c r="CY215" s="183" t="n">
        <f aca="false">IF(CJ215&gt;0,VLOOKUP(CJ215&amp;"-"&amp;CK215&amp;"-"&amp;CL215,LocCost,2,0),0)</f>
        <v>0</v>
      </c>
      <c r="CZ215" s="183" t="n">
        <f aca="false">IF(CM215&gt;0,VLOOKUP(CM215&amp;"-"&amp;CN215&amp;"-"&amp;CO215,LocCost,2,0),0)</f>
        <v>0</v>
      </c>
      <c r="DA215" s="184" t="str">
        <f aca="false">IF(BF215&gt;0,SUM(CQ215:CZ215),"")</f>
        <v/>
      </c>
    </row>
    <row r="216" customFormat="false" ht="14.65" hidden="false" customHeight="false" outlineLevel="0" collapsed="false">
      <c r="AN216" s="183" t="n">
        <f aca="false">IF(I216&gt;0,VLOOKUP(I216&amp;"-"&amp;J216&amp;"-"&amp;K216,LocCost,2,0),0)</f>
        <v>0</v>
      </c>
      <c r="AO216" s="183" t="n">
        <f aca="false">IF(L216&gt;0,VLOOKUP(L216&amp;"-"&amp;M216&amp;"-"&amp;N216,LocCost,2,0),0)</f>
        <v>0</v>
      </c>
      <c r="AP216" s="183" t="n">
        <f aca="false">IF(O216&gt;0,VLOOKUP(O216&amp;"-"&amp;P216&amp;"-"&amp;Q216,LocCost,2,0),0)</f>
        <v>0</v>
      </c>
      <c r="AQ216" s="183" t="n">
        <f aca="false">IF(R216&gt;0,VLOOKUP(R216&amp;"-"&amp;S216&amp;"-"&amp;T216,LocCost,2,0),0)</f>
        <v>0</v>
      </c>
      <c r="AR216" s="183" t="n">
        <f aca="false">IF(U216&gt;0,VLOOKUP(U216&amp;"-"&amp;V216&amp;"-"&amp;W216,LocCost,2,0),0)</f>
        <v>0</v>
      </c>
      <c r="AS216" s="183" t="n">
        <f aca="false">IF(X216&gt;0,VLOOKUP(X216&amp;"-"&amp;Y216&amp;"-"&amp;Z216,LocCost,2,0),0)</f>
        <v>0</v>
      </c>
      <c r="AT216" s="183" t="n">
        <f aca="false">IF(AA216&gt;0,VLOOKUP(AA216&amp;"-"&amp;AB216&amp;"-"&amp;AC216,LocCost,2,0),0)</f>
        <v>0</v>
      </c>
      <c r="AU216" s="183" t="n">
        <f aca="false">IF(AD216&gt;0,VLOOKUP(AD216&amp;"-"&amp;AE216&amp;"-"&amp;AF216,LocCost,2,0),0)</f>
        <v>0</v>
      </c>
      <c r="AV216" s="183" t="n">
        <f aca="false">IF(AG216&gt;0,VLOOKUP(AG216&amp;"-"&amp;AH216&amp;"-"&amp;AI216,LocCost,2,0),0)</f>
        <v>0</v>
      </c>
      <c r="AW216" s="183" t="n">
        <f aca="false">IF(AJ216&gt;0,VLOOKUP(AJ216&amp;"-"&amp;AK216&amp;"-"&amp;AL216,LocCost,2,0),0)</f>
        <v>0</v>
      </c>
      <c r="AX216" s="184" t="str">
        <f aca="false">IF(C216&gt;0,SUM(AN216:AW216),"")</f>
        <v/>
      </c>
      <c r="CQ216" s="183" t="n">
        <f aca="false">IF(BL216&gt;0,VLOOKUP(BL216&amp;"-"&amp;BM216&amp;"-"&amp;BN216,LocCost,2,0),0)</f>
        <v>0</v>
      </c>
      <c r="CR216" s="183" t="n">
        <f aca="false">IF(BO216&gt;0,VLOOKUP(BO216&amp;"-"&amp;BP216&amp;"-"&amp;BQ216,LocCost,2,0),0)</f>
        <v>0</v>
      </c>
      <c r="CS216" s="183" t="n">
        <f aca="false">IF(BR216&gt;0,VLOOKUP(BR216&amp;"-"&amp;BS216&amp;"-"&amp;BT216,LocCost,2,0),0)</f>
        <v>0</v>
      </c>
      <c r="CT216" s="183" t="n">
        <f aca="false">IF(BU216&gt;0,VLOOKUP(BU216&amp;"-"&amp;BV216&amp;"-"&amp;BW216,LocCost,2,0),0)</f>
        <v>0</v>
      </c>
      <c r="CU216" s="183" t="n">
        <f aca="false">IF(BX216&gt;0,VLOOKUP(BX216&amp;"-"&amp;BY216&amp;"-"&amp;BZ216,LocCost,2,0),0)</f>
        <v>0</v>
      </c>
      <c r="CV216" s="183" t="n">
        <f aca="false">IF(CA216&gt;0,VLOOKUP(CA216&amp;"-"&amp;CB216&amp;"-"&amp;CC216,LocCost,2,0),0)</f>
        <v>0</v>
      </c>
      <c r="CW216" s="183" t="n">
        <f aca="false">IF(CD216&gt;0,VLOOKUP(CD216&amp;"-"&amp;CE216&amp;"-"&amp;CF216,LocCost,2,0),0)</f>
        <v>0</v>
      </c>
      <c r="CX216" s="183" t="n">
        <f aca="false">IF(CG216&gt;0,VLOOKUP(CG216&amp;"-"&amp;CH216&amp;"-"&amp;CI216,LocCost,2,0),0)</f>
        <v>0</v>
      </c>
      <c r="CY216" s="183" t="n">
        <f aca="false">IF(CJ216&gt;0,VLOOKUP(CJ216&amp;"-"&amp;CK216&amp;"-"&amp;CL216,LocCost,2,0),0)</f>
        <v>0</v>
      </c>
      <c r="CZ216" s="183" t="n">
        <f aca="false">IF(CM216&gt;0,VLOOKUP(CM216&amp;"-"&amp;CN216&amp;"-"&amp;CO216,LocCost,2,0),0)</f>
        <v>0</v>
      </c>
      <c r="DA216" s="184" t="str">
        <f aca="false">IF(BF216&gt;0,SUM(CQ216:CZ216),"")</f>
        <v/>
      </c>
    </row>
    <row r="217" customFormat="false" ht="14.65" hidden="false" customHeight="false" outlineLevel="0" collapsed="false">
      <c r="AN217" s="183" t="n">
        <f aca="false">IF(I217&gt;0,VLOOKUP(I217&amp;"-"&amp;J217&amp;"-"&amp;K217,LocCost,2,0),0)</f>
        <v>0</v>
      </c>
      <c r="AO217" s="183" t="n">
        <f aca="false">IF(L217&gt;0,VLOOKUP(L217&amp;"-"&amp;M217&amp;"-"&amp;N217,LocCost,2,0),0)</f>
        <v>0</v>
      </c>
      <c r="AP217" s="183" t="n">
        <f aca="false">IF(O217&gt;0,VLOOKUP(O217&amp;"-"&amp;P217&amp;"-"&amp;Q217,LocCost,2,0),0)</f>
        <v>0</v>
      </c>
      <c r="AQ217" s="183" t="n">
        <f aca="false">IF(R217&gt;0,VLOOKUP(R217&amp;"-"&amp;S217&amp;"-"&amp;T217,LocCost,2,0),0)</f>
        <v>0</v>
      </c>
      <c r="AR217" s="183" t="n">
        <f aca="false">IF(U217&gt;0,VLOOKUP(U217&amp;"-"&amp;V217&amp;"-"&amp;W217,LocCost,2,0),0)</f>
        <v>0</v>
      </c>
      <c r="AS217" s="183" t="n">
        <f aca="false">IF(X217&gt;0,VLOOKUP(X217&amp;"-"&amp;Y217&amp;"-"&amp;Z217,LocCost,2,0),0)</f>
        <v>0</v>
      </c>
      <c r="AT217" s="183" t="n">
        <f aca="false">IF(AA217&gt;0,VLOOKUP(AA217&amp;"-"&amp;AB217&amp;"-"&amp;AC217,LocCost,2,0),0)</f>
        <v>0</v>
      </c>
      <c r="AU217" s="183" t="n">
        <f aca="false">IF(AD217&gt;0,VLOOKUP(AD217&amp;"-"&amp;AE217&amp;"-"&amp;AF217,LocCost,2,0),0)</f>
        <v>0</v>
      </c>
      <c r="AV217" s="183" t="n">
        <f aca="false">IF(AG217&gt;0,VLOOKUP(AG217&amp;"-"&amp;AH217&amp;"-"&amp;AI217,LocCost,2,0),0)</f>
        <v>0</v>
      </c>
      <c r="AW217" s="183" t="n">
        <f aca="false">IF(AJ217&gt;0,VLOOKUP(AJ217&amp;"-"&amp;AK217&amp;"-"&amp;AL217,LocCost,2,0),0)</f>
        <v>0</v>
      </c>
      <c r="AX217" s="184" t="str">
        <f aca="false">IF(C217&gt;0,SUM(AN217:AW217),"")</f>
        <v/>
      </c>
      <c r="CQ217" s="183" t="n">
        <f aca="false">IF(BL217&gt;0,VLOOKUP(BL217&amp;"-"&amp;BM217&amp;"-"&amp;BN217,LocCost,2,0),0)</f>
        <v>0</v>
      </c>
      <c r="CR217" s="183" t="n">
        <f aca="false">IF(BO217&gt;0,VLOOKUP(BO217&amp;"-"&amp;BP217&amp;"-"&amp;BQ217,LocCost,2,0),0)</f>
        <v>0</v>
      </c>
      <c r="CS217" s="183" t="n">
        <f aca="false">IF(BR217&gt;0,VLOOKUP(BR217&amp;"-"&amp;BS217&amp;"-"&amp;BT217,LocCost,2,0),0)</f>
        <v>0</v>
      </c>
      <c r="CT217" s="183" t="n">
        <f aca="false">IF(BU217&gt;0,VLOOKUP(BU217&amp;"-"&amp;BV217&amp;"-"&amp;BW217,LocCost,2,0),0)</f>
        <v>0</v>
      </c>
      <c r="CU217" s="183" t="n">
        <f aca="false">IF(BX217&gt;0,VLOOKUP(BX217&amp;"-"&amp;BY217&amp;"-"&amp;BZ217,LocCost,2,0),0)</f>
        <v>0</v>
      </c>
      <c r="CV217" s="183" t="n">
        <f aca="false">IF(CA217&gt;0,VLOOKUP(CA217&amp;"-"&amp;CB217&amp;"-"&amp;CC217,LocCost,2,0),0)</f>
        <v>0</v>
      </c>
      <c r="CW217" s="183" t="n">
        <f aca="false">IF(CD217&gt;0,VLOOKUP(CD217&amp;"-"&amp;CE217&amp;"-"&amp;CF217,LocCost,2,0),0)</f>
        <v>0</v>
      </c>
      <c r="CX217" s="183" t="n">
        <f aca="false">IF(CG217&gt;0,VLOOKUP(CG217&amp;"-"&amp;CH217&amp;"-"&amp;CI217,LocCost,2,0),0)</f>
        <v>0</v>
      </c>
      <c r="CY217" s="183" t="n">
        <f aca="false">IF(CJ217&gt;0,VLOOKUP(CJ217&amp;"-"&amp;CK217&amp;"-"&amp;CL217,LocCost,2,0),0)</f>
        <v>0</v>
      </c>
      <c r="CZ217" s="183" t="n">
        <f aca="false">IF(CM217&gt;0,VLOOKUP(CM217&amp;"-"&amp;CN217&amp;"-"&amp;CO217,LocCost,2,0),0)</f>
        <v>0</v>
      </c>
      <c r="DA217" s="184" t="str">
        <f aca="false">IF(BF217&gt;0,SUM(CQ217:CZ217),"")</f>
        <v/>
      </c>
    </row>
    <row r="218" customFormat="false" ht="14.65" hidden="false" customHeight="false" outlineLevel="0" collapsed="false">
      <c r="AN218" s="183" t="n">
        <f aca="false">IF(I218&gt;0,VLOOKUP(I218&amp;"-"&amp;J218&amp;"-"&amp;K218,LocCost,2,0),0)</f>
        <v>0</v>
      </c>
      <c r="AO218" s="183" t="n">
        <f aca="false">IF(L218&gt;0,VLOOKUP(L218&amp;"-"&amp;M218&amp;"-"&amp;N218,LocCost,2,0),0)</f>
        <v>0</v>
      </c>
      <c r="AP218" s="183" t="n">
        <f aca="false">IF(O218&gt;0,VLOOKUP(O218&amp;"-"&amp;P218&amp;"-"&amp;Q218,LocCost,2,0),0)</f>
        <v>0</v>
      </c>
      <c r="AQ218" s="183" t="n">
        <f aca="false">IF(R218&gt;0,VLOOKUP(R218&amp;"-"&amp;S218&amp;"-"&amp;T218,LocCost,2,0),0)</f>
        <v>0</v>
      </c>
      <c r="AR218" s="183" t="n">
        <f aca="false">IF(U218&gt;0,VLOOKUP(U218&amp;"-"&amp;V218&amp;"-"&amp;W218,LocCost,2,0),0)</f>
        <v>0</v>
      </c>
      <c r="AS218" s="183" t="n">
        <f aca="false">IF(X218&gt;0,VLOOKUP(X218&amp;"-"&amp;Y218&amp;"-"&amp;Z218,LocCost,2,0),0)</f>
        <v>0</v>
      </c>
      <c r="AT218" s="183" t="n">
        <f aca="false">IF(AA218&gt;0,VLOOKUP(AA218&amp;"-"&amp;AB218&amp;"-"&amp;AC218,LocCost,2,0),0)</f>
        <v>0</v>
      </c>
      <c r="AU218" s="183" t="n">
        <f aca="false">IF(AD218&gt;0,VLOOKUP(AD218&amp;"-"&amp;AE218&amp;"-"&amp;AF218,LocCost,2,0),0)</f>
        <v>0</v>
      </c>
      <c r="AV218" s="183" t="n">
        <f aca="false">IF(AG218&gt;0,VLOOKUP(AG218&amp;"-"&amp;AH218&amp;"-"&amp;AI218,LocCost,2,0),0)</f>
        <v>0</v>
      </c>
      <c r="AW218" s="183" t="n">
        <f aca="false">IF(AJ218&gt;0,VLOOKUP(AJ218&amp;"-"&amp;AK218&amp;"-"&amp;AL218,LocCost,2,0),0)</f>
        <v>0</v>
      </c>
      <c r="AX218" s="184" t="str">
        <f aca="false">IF(C218&gt;0,SUM(AN218:AW218),"")</f>
        <v/>
      </c>
      <c r="CQ218" s="183" t="n">
        <f aca="false">IF(BL218&gt;0,VLOOKUP(BL218&amp;"-"&amp;BM218&amp;"-"&amp;BN218,LocCost,2,0),0)</f>
        <v>0</v>
      </c>
      <c r="CR218" s="183" t="n">
        <f aca="false">IF(BO218&gt;0,VLOOKUP(BO218&amp;"-"&amp;BP218&amp;"-"&amp;BQ218,LocCost,2,0),0)</f>
        <v>0</v>
      </c>
      <c r="CS218" s="183" t="n">
        <f aca="false">IF(BR218&gt;0,VLOOKUP(BR218&amp;"-"&amp;BS218&amp;"-"&amp;BT218,LocCost,2,0),0)</f>
        <v>0</v>
      </c>
      <c r="CT218" s="183" t="n">
        <f aca="false">IF(BU218&gt;0,VLOOKUP(BU218&amp;"-"&amp;BV218&amp;"-"&amp;BW218,LocCost,2,0),0)</f>
        <v>0</v>
      </c>
      <c r="CU218" s="183" t="n">
        <f aca="false">IF(BX218&gt;0,VLOOKUP(BX218&amp;"-"&amp;BY218&amp;"-"&amp;BZ218,LocCost,2,0),0)</f>
        <v>0</v>
      </c>
      <c r="CV218" s="183" t="n">
        <f aca="false">IF(CA218&gt;0,VLOOKUP(CA218&amp;"-"&amp;CB218&amp;"-"&amp;CC218,LocCost,2,0),0)</f>
        <v>0</v>
      </c>
      <c r="CW218" s="183" t="n">
        <f aca="false">IF(CD218&gt;0,VLOOKUP(CD218&amp;"-"&amp;CE218&amp;"-"&amp;CF218,LocCost,2,0),0)</f>
        <v>0</v>
      </c>
      <c r="CX218" s="183" t="n">
        <f aca="false">IF(CG218&gt;0,VLOOKUP(CG218&amp;"-"&amp;CH218&amp;"-"&amp;CI218,LocCost,2,0),0)</f>
        <v>0</v>
      </c>
      <c r="CY218" s="183" t="n">
        <f aca="false">IF(CJ218&gt;0,VLOOKUP(CJ218&amp;"-"&amp;CK218&amp;"-"&amp;CL218,LocCost,2,0),0)</f>
        <v>0</v>
      </c>
      <c r="CZ218" s="183" t="n">
        <f aca="false">IF(CM218&gt;0,VLOOKUP(CM218&amp;"-"&amp;CN218&amp;"-"&amp;CO218,LocCost,2,0),0)</f>
        <v>0</v>
      </c>
      <c r="DA218" s="184" t="str">
        <f aca="false">IF(BF218&gt;0,SUM(CQ218:CZ218),"")</f>
        <v/>
      </c>
    </row>
    <row r="219" customFormat="false" ht="14.65" hidden="false" customHeight="false" outlineLevel="0" collapsed="false">
      <c r="AN219" s="183" t="n">
        <f aca="false">IF(I219&gt;0,VLOOKUP(I219&amp;"-"&amp;J219&amp;"-"&amp;K219,LocCost,2,0),0)</f>
        <v>0</v>
      </c>
      <c r="AO219" s="183" t="n">
        <f aca="false">IF(L219&gt;0,VLOOKUP(L219&amp;"-"&amp;M219&amp;"-"&amp;N219,LocCost,2,0),0)</f>
        <v>0</v>
      </c>
      <c r="AP219" s="183" t="n">
        <f aca="false">IF(O219&gt;0,VLOOKUP(O219&amp;"-"&amp;P219&amp;"-"&amp;Q219,LocCost,2,0),0)</f>
        <v>0</v>
      </c>
      <c r="AQ219" s="183" t="n">
        <f aca="false">IF(R219&gt;0,VLOOKUP(R219&amp;"-"&amp;S219&amp;"-"&amp;T219,LocCost,2,0),0)</f>
        <v>0</v>
      </c>
      <c r="AR219" s="183" t="n">
        <f aca="false">IF(U219&gt;0,VLOOKUP(U219&amp;"-"&amp;V219&amp;"-"&amp;W219,LocCost,2,0),0)</f>
        <v>0</v>
      </c>
      <c r="AS219" s="183" t="n">
        <f aca="false">IF(X219&gt;0,VLOOKUP(X219&amp;"-"&amp;Y219&amp;"-"&amp;Z219,LocCost,2,0),0)</f>
        <v>0</v>
      </c>
      <c r="AT219" s="183" t="n">
        <f aca="false">IF(AA219&gt;0,VLOOKUP(AA219&amp;"-"&amp;AB219&amp;"-"&amp;AC219,LocCost,2,0),0)</f>
        <v>0</v>
      </c>
      <c r="AU219" s="183" t="n">
        <f aca="false">IF(AD219&gt;0,VLOOKUP(AD219&amp;"-"&amp;AE219&amp;"-"&amp;AF219,LocCost,2,0),0)</f>
        <v>0</v>
      </c>
      <c r="AV219" s="183" t="n">
        <f aca="false">IF(AG219&gt;0,VLOOKUP(AG219&amp;"-"&amp;AH219&amp;"-"&amp;AI219,LocCost,2,0),0)</f>
        <v>0</v>
      </c>
      <c r="AW219" s="183" t="n">
        <f aca="false">IF(AJ219&gt;0,VLOOKUP(AJ219&amp;"-"&amp;AK219&amp;"-"&amp;AL219,LocCost,2,0),0)</f>
        <v>0</v>
      </c>
      <c r="AX219" s="184" t="str">
        <f aca="false">IF(C219&gt;0,SUM(AN219:AW219),"")</f>
        <v/>
      </c>
      <c r="CQ219" s="183" t="n">
        <f aca="false">IF(BL219&gt;0,VLOOKUP(BL219&amp;"-"&amp;BM219&amp;"-"&amp;BN219,LocCost,2,0),0)</f>
        <v>0</v>
      </c>
      <c r="CR219" s="183" t="n">
        <f aca="false">IF(BO219&gt;0,VLOOKUP(BO219&amp;"-"&amp;BP219&amp;"-"&amp;BQ219,LocCost,2,0),0)</f>
        <v>0</v>
      </c>
      <c r="CS219" s="183" t="n">
        <f aca="false">IF(BR219&gt;0,VLOOKUP(BR219&amp;"-"&amp;BS219&amp;"-"&amp;BT219,LocCost,2,0),0)</f>
        <v>0</v>
      </c>
      <c r="CT219" s="183" t="n">
        <f aca="false">IF(BU219&gt;0,VLOOKUP(BU219&amp;"-"&amp;BV219&amp;"-"&amp;BW219,LocCost,2,0),0)</f>
        <v>0</v>
      </c>
      <c r="CU219" s="183" t="n">
        <f aca="false">IF(BX219&gt;0,VLOOKUP(BX219&amp;"-"&amp;BY219&amp;"-"&amp;BZ219,LocCost,2,0),0)</f>
        <v>0</v>
      </c>
      <c r="CV219" s="183" t="n">
        <f aca="false">IF(CA219&gt;0,VLOOKUP(CA219&amp;"-"&amp;CB219&amp;"-"&amp;CC219,LocCost,2,0),0)</f>
        <v>0</v>
      </c>
      <c r="CW219" s="183" t="n">
        <f aca="false">IF(CD219&gt;0,VLOOKUP(CD219&amp;"-"&amp;CE219&amp;"-"&amp;CF219,LocCost,2,0),0)</f>
        <v>0</v>
      </c>
      <c r="CX219" s="183" t="n">
        <f aca="false">IF(CG219&gt;0,VLOOKUP(CG219&amp;"-"&amp;CH219&amp;"-"&amp;CI219,LocCost,2,0),0)</f>
        <v>0</v>
      </c>
      <c r="CY219" s="183" t="n">
        <f aca="false">IF(CJ219&gt;0,VLOOKUP(CJ219&amp;"-"&amp;CK219&amp;"-"&amp;CL219,LocCost,2,0),0)</f>
        <v>0</v>
      </c>
      <c r="CZ219" s="183" t="n">
        <f aca="false">IF(CM219&gt;0,VLOOKUP(CM219&amp;"-"&amp;CN219&amp;"-"&amp;CO219,LocCost,2,0),0)</f>
        <v>0</v>
      </c>
      <c r="DA219" s="184" t="str">
        <f aca="false">IF(BF219&gt;0,SUM(CQ219:CZ219),"")</f>
        <v/>
      </c>
    </row>
    <row r="220" customFormat="false" ht="14.65" hidden="false" customHeight="false" outlineLevel="0" collapsed="false">
      <c r="AN220" s="183" t="n">
        <f aca="false">IF(I220&gt;0,VLOOKUP(I220&amp;"-"&amp;J220&amp;"-"&amp;K220,LocCost,2,0),0)</f>
        <v>0</v>
      </c>
      <c r="AO220" s="183" t="n">
        <f aca="false">IF(L220&gt;0,VLOOKUP(L220&amp;"-"&amp;M220&amp;"-"&amp;N220,LocCost,2,0),0)</f>
        <v>0</v>
      </c>
      <c r="AP220" s="183" t="n">
        <f aca="false">IF(O220&gt;0,VLOOKUP(O220&amp;"-"&amp;P220&amp;"-"&amp;Q220,LocCost,2,0),0)</f>
        <v>0</v>
      </c>
      <c r="AQ220" s="183" t="n">
        <f aca="false">IF(R220&gt;0,VLOOKUP(R220&amp;"-"&amp;S220&amp;"-"&amp;T220,LocCost,2,0),0)</f>
        <v>0</v>
      </c>
      <c r="AR220" s="183" t="n">
        <f aca="false">IF(U220&gt;0,VLOOKUP(U220&amp;"-"&amp;V220&amp;"-"&amp;W220,LocCost,2,0),0)</f>
        <v>0</v>
      </c>
      <c r="AS220" s="183" t="n">
        <f aca="false">IF(X220&gt;0,VLOOKUP(X220&amp;"-"&amp;Y220&amp;"-"&amp;Z220,LocCost,2,0),0)</f>
        <v>0</v>
      </c>
      <c r="AT220" s="183" t="n">
        <f aca="false">IF(AA220&gt;0,VLOOKUP(AA220&amp;"-"&amp;AB220&amp;"-"&amp;AC220,LocCost,2,0),0)</f>
        <v>0</v>
      </c>
      <c r="AU220" s="183" t="n">
        <f aca="false">IF(AD220&gt;0,VLOOKUP(AD220&amp;"-"&amp;AE220&amp;"-"&amp;AF220,LocCost,2,0),0)</f>
        <v>0</v>
      </c>
      <c r="AV220" s="183" t="n">
        <f aca="false">IF(AG220&gt;0,VLOOKUP(AG220&amp;"-"&amp;AH220&amp;"-"&amp;AI220,LocCost,2,0),0)</f>
        <v>0</v>
      </c>
      <c r="AW220" s="183" t="n">
        <f aca="false">IF(AJ220&gt;0,VLOOKUP(AJ220&amp;"-"&amp;AK220&amp;"-"&amp;AL220,LocCost,2,0),0)</f>
        <v>0</v>
      </c>
      <c r="AX220" s="184" t="str">
        <f aca="false">IF(C220&gt;0,SUM(AN220:AW220),"")</f>
        <v/>
      </c>
      <c r="CQ220" s="183" t="n">
        <f aca="false">IF(BL220&gt;0,VLOOKUP(BL220&amp;"-"&amp;BM220&amp;"-"&amp;BN220,LocCost,2,0),0)</f>
        <v>0</v>
      </c>
      <c r="CR220" s="183" t="n">
        <f aca="false">IF(BO220&gt;0,VLOOKUP(BO220&amp;"-"&amp;BP220&amp;"-"&amp;BQ220,LocCost,2,0),0)</f>
        <v>0</v>
      </c>
      <c r="CS220" s="183" t="n">
        <f aca="false">IF(BR220&gt;0,VLOOKUP(BR220&amp;"-"&amp;BS220&amp;"-"&amp;BT220,LocCost,2,0),0)</f>
        <v>0</v>
      </c>
      <c r="CT220" s="183" t="n">
        <f aca="false">IF(BU220&gt;0,VLOOKUP(BU220&amp;"-"&amp;BV220&amp;"-"&amp;BW220,LocCost,2,0),0)</f>
        <v>0</v>
      </c>
      <c r="CU220" s="183" t="n">
        <f aca="false">IF(BX220&gt;0,VLOOKUP(BX220&amp;"-"&amp;BY220&amp;"-"&amp;BZ220,LocCost,2,0),0)</f>
        <v>0</v>
      </c>
      <c r="CV220" s="183" t="n">
        <f aca="false">IF(CA220&gt;0,VLOOKUP(CA220&amp;"-"&amp;CB220&amp;"-"&amp;CC220,LocCost,2,0),0)</f>
        <v>0</v>
      </c>
      <c r="CW220" s="183" t="n">
        <f aca="false">IF(CD220&gt;0,VLOOKUP(CD220&amp;"-"&amp;CE220&amp;"-"&amp;CF220,LocCost,2,0),0)</f>
        <v>0</v>
      </c>
      <c r="CX220" s="183" t="n">
        <f aca="false">IF(CG220&gt;0,VLOOKUP(CG220&amp;"-"&amp;CH220&amp;"-"&amp;CI220,LocCost,2,0),0)</f>
        <v>0</v>
      </c>
      <c r="CY220" s="183" t="n">
        <f aca="false">IF(CJ220&gt;0,VLOOKUP(CJ220&amp;"-"&amp;CK220&amp;"-"&amp;CL220,LocCost,2,0),0)</f>
        <v>0</v>
      </c>
      <c r="CZ220" s="183" t="n">
        <f aca="false">IF(CM220&gt;0,VLOOKUP(CM220&amp;"-"&amp;CN220&amp;"-"&amp;CO220,LocCost,2,0),0)</f>
        <v>0</v>
      </c>
      <c r="DA220" s="184" t="str">
        <f aca="false">IF(BF220&gt;0,SUM(CQ220:CZ220),"")</f>
        <v/>
      </c>
    </row>
    <row r="221" customFormat="false" ht="14.65" hidden="false" customHeight="false" outlineLevel="0" collapsed="false">
      <c r="AN221" s="183" t="n">
        <f aca="false">IF(I221&gt;0,VLOOKUP(I221&amp;"-"&amp;J221&amp;"-"&amp;K221,LocCost,2,0),0)</f>
        <v>0</v>
      </c>
      <c r="AO221" s="183" t="n">
        <f aca="false">IF(L221&gt;0,VLOOKUP(L221&amp;"-"&amp;M221&amp;"-"&amp;N221,LocCost,2,0),0)</f>
        <v>0</v>
      </c>
      <c r="AP221" s="183" t="n">
        <f aca="false">IF(O221&gt;0,VLOOKUP(O221&amp;"-"&amp;P221&amp;"-"&amp;Q221,LocCost,2,0),0)</f>
        <v>0</v>
      </c>
      <c r="AQ221" s="183" t="n">
        <f aca="false">IF(R221&gt;0,VLOOKUP(R221&amp;"-"&amp;S221&amp;"-"&amp;T221,LocCost,2,0),0)</f>
        <v>0</v>
      </c>
      <c r="AR221" s="183" t="n">
        <f aca="false">IF(U221&gt;0,VLOOKUP(U221&amp;"-"&amp;V221&amp;"-"&amp;W221,LocCost,2,0),0)</f>
        <v>0</v>
      </c>
      <c r="AS221" s="183" t="n">
        <f aca="false">IF(X221&gt;0,VLOOKUP(X221&amp;"-"&amp;Y221&amp;"-"&amp;Z221,LocCost,2,0),0)</f>
        <v>0</v>
      </c>
      <c r="AT221" s="183" t="n">
        <f aca="false">IF(AA221&gt;0,VLOOKUP(AA221&amp;"-"&amp;AB221&amp;"-"&amp;AC221,LocCost,2,0),0)</f>
        <v>0</v>
      </c>
      <c r="AU221" s="183" t="n">
        <f aca="false">IF(AD221&gt;0,VLOOKUP(AD221&amp;"-"&amp;AE221&amp;"-"&amp;AF221,LocCost,2,0),0)</f>
        <v>0</v>
      </c>
      <c r="AV221" s="183" t="n">
        <f aca="false">IF(AG221&gt;0,VLOOKUP(AG221&amp;"-"&amp;AH221&amp;"-"&amp;AI221,LocCost,2,0),0)</f>
        <v>0</v>
      </c>
      <c r="AW221" s="183" t="n">
        <f aca="false">IF(AJ221&gt;0,VLOOKUP(AJ221&amp;"-"&amp;AK221&amp;"-"&amp;AL221,LocCost,2,0),0)</f>
        <v>0</v>
      </c>
      <c r="AX221" s="184" t="str">
        <f aca="false">IF(C221&gt;0,SUM(AN221:AW221),"")</f>
        <v/>
      </c>
      <c r="CQ221" s="183" t="n">
        <f aca="false">IF(BL221&gt;0,VLOOKUP(BL221&amp;"-"&amp;BM221&amp;"-"&amp;BN221,LocCost,2,0),0)</f>
        <v>0</v>
      </c>
      <c r="CR221" s="183" t="n">
        <f aca="false">IF(BO221&gt;0,VLOOKUP(BO221&amp;"-"&amp;BP221&amp;"-"&amp;BQ221,LocCost,2,0),0)</f>
        <v>0</v>
      </c>
      <c r="CS221" s="183" t="n">
        <f aca="false">IF(BR221&gt;0,VLOOKUP(BR221&amp;"-"&amp;BS221&amp;"-"&amp;BT221,LocCost,2,0),0)</f>
        <v>0</v>
      </c>
      <c r="CT221" s="183" t="n">
        <f aca="false">IF(BU221&gt;0,VLOOKUP(BU221&amp;"-"&amp;BV221&amp;"-"&amp;BW221,LocCost,2,0),0)</f>
        <v>0</v>
      </c>
      <c r="CU221" s="183" t="n">
        <f aca="false">IF(BX221&gt;0,VLOOKUP(BX221&amp;"-"&amp;BY221&amp;"-"&amp;BZ221,LocCost,2,0),0)</f>
        <v>0</v>
      </c>
      <c r="CV221" s="183" t="n">
        <f aca="false">IF(CA221&gt;0,VLOOKUP(CA221&amp;"-"&amp;CB221&amp;"-"&amp;CC221,LocCost,2,0),0)</f>
        <v>0</v>
      </c>
      <c r="CW221" s="183" t="n">
        <f aca="false">IF(CD221&gt;0,VLOOKUP(CD221&amp;"-"&amp;CE221&amp;"-"&amp;CF221,LocCost,2,0),0)</f>
        <v>0</v>
      </c>
      <c r="CX221" s="183" t="n">
        <f aca="false">IF(CG221&gt;0,VLOOKUP(CG221&amp;"-"&amp;CH221&amp;"-"&amp;CI221,LocCost,2,0),0)</f>
        <v>0</v>
      </c>
      <c r="CY221" s="183" t="n">
        <f aca="false">IF(CJ221&gt;0,VLOOKUP(CJ221&amp;"-"&amp;CK221&amp;"-"&amp;CL221,LocCost,2,0),0)</f>
        <v>0</v>
      </c>
      <c r="CZ221" s="183" t="n">
        <f aca="false">IF(CM221&gt;0,VLOOKUP(CM221&amp;"-"&amp;CN221&amp;"-"&amp;CO221,LocCost,2,0),0)</f>
        <v>0</v>
      </c>
      <c r="DA221" s="184" t="str">
        <f aca="false">IF(BF221&gt;0,SUM(CQ221:CZ221),"")</f>
        <v/>
      </c>
    </row>
    <row r="222" customFormat="false" ht="14.65" hidden="false" customHeight="false" outlineLevel="0" collapsed="false">
      <c r="AN222" s="183" t="n">
        <f aca="false">IF(I222&gt;0,VLOOKUP(I222&amp;"-"&amp;J222&amp;"-"&amp;K222,LocCost,2,0),0)</f>
        <v>0</v>
      </c>
      <c r="AO222" s="183" t="n">
        <f aca="false">IF(L222&gt;0,VLOOKUP(L222&amp;"-"&amp;M222&amp;"-"&amp;N222,LocCost,2,0),0)</f>
        <v>0</v>
      </c>
      <c r="AP222" s="183" t="n">
        <f aca="false">IF(O222&gt;0,VLOOKUP(O222&amp;"-"&amp;P222&amp;"-"&amp;Q222,LocCost,2,0),0)</f>
        <v>0</v>
      </c>
      <c r="AQ222" s="183" t="n">
        <f aca="false">IF(R222&gt;0,VLOOKUP(R222&amp;"-"&amp;S222&amp;"-"&amp;T222,LocCost,2,0),0)</f>
        <v>0</v>
      </c>
      <c r="AR222" s="183" t="n">
        <f aca="false">IF(U222&gt;0,VLOOKUP(U222&amp;"-"&amp;V222&amp;"-"&amp;W222,LocCost,2,0),0)</f>
        <v>0</v>
      </c>
      <c r="AS222" s="183" t="n">
        <f aca="false">IF(X222&gt;0,VLOOKUP(X222&amp;"-"&amp;Y222&amp;"-"&amp;Z222,LocCost,2,0),0)</f>
        <v>0</v>
      </c>
      <c r="AT222" s="183" t="n">
        <f aca="false">IF(AA222&gt;0,VLOOKUP(AA222&amp;"-"&amp;AB222&amp;"-"&amp;AC222,LocCost,2,0),0)</f>
        <v>0</v>
      </c>
      <c r="AU222" s="183" t="n">
        <f aca="false">IF(AD222&gt;0,VLOOKUP(AD222&amp;"-"&amp;AE222&amp;"-"&amp;AF222,LocCost,2,0),0)</f>
        <v>0</v>
      </c>
      <c r="AV222" s="183" t="n">
        <f aca="false">IF(AG222&gt;0,VLOOKUP(AG222&amp;"-"&amp;AH222&amp;"-"&amp;AI222,LocCost,2,0),0)</f>
        <v>0</v>
      </c>
      <c r="AW222" s="183" t="n">
        <f aca="false">IF(AJ222&gt;0,VLOOKUP(AJ222&amp;"-"&amp;AK222&amp;"-"&amp;AL222,LocCost,2,0),0)</f>
        <v>0</v>
      </c>
      <c r="AX222" s="184" t="str">
        <f aca="false">IF(C222&gt;0,SUM(AN222:AW222),"")</f>
        <v/>
      </c>
      <c r="CQ222" s="183" t="n">
        <f aca="false">IF(BL222&gt;0,VLOOKUP(BL222&amp;"-"&amp;BM222&amp;"-"&amp;BN222,LocCost,2,0),0)</f>
        <v>0</v>
      </c>
      <c r="CR222" s="183" t="n">
        <f aca="false">IF(BO222&gt;0,VLOOKUP(BO222&amp;"-"&amp;BP222&amp;"-"&amp;BQ222,LocCost,2,0),0)</f>
        <v>0</v>
      </c>
      <c r="CS222" s="183" t="n">
        <f aca="false">IF(BR222&gt;0,VLOOKUP(BR222&amp;"-"&amp;BS222&amp;"-"&amp;BT222,LocCost,2,0),0)</f>
        <v>0</v>
      </c>
      <c r="CT222" s="183" t="n">
        <f aca="false">IF(BU222&gt;0,VLOOKUP(BU222&amp;"-"&amp;BV222&amp;"-"&amp;BW222,LocCost,2,0),0)</f>
        <v>0</v>
      </c>
      <c r="CU222" s="183" t="n">
        <f aca="false">IF(BX222&gt;0,VLOOKUP(BX222&amp;"-"&amp;BY222&amp;"-"&amp;BZ222,LocCost,2,0),0)</f>
        <v>0</v>
      </c>
      <c r="CV222" s="183" t="n">
        <f aca="false">IF(CA222&gt;0,VLOOKUP(CA222&amp;"-"&amp;CB222&amp;"-"&amp;CC222,LocCost,2,0),0)</f>
        <v>0</v>
      </c>
      <c r="CW222" s="183" t="n">
        <f aca="false">IF(CD222&gt;0,VLOOKUP(CD222&amp;"-"&amp;CE222&amp;"-"&amp;CF222,LocCost,2,0),0)</f>
        <v>0</v>
      </c>
      <c r="CX222" s="183" t="n">
        <f aca="false">IF(CG222&gt;0,VLOOKUP(CG222&amp;"-"&amp;CH222&amp;"-"&amp;CI222,LocCost,2,0),0)</f>
        <v>0</v>
      </c>
      <c r="CY222" s="183" t="n">
        <f aca="false">IF(CJ222&gt;0,VLOOKUP(CJ222&amp;"-"&amp;CK222&amp;"-"&amp;CL222,LocCost,2,0),0)</f>
        <v>0</v>
      </c>
      <c r="CZ222" s="183" t="n">
        <f aca="false">IF(CM222&gt;0,VLOOKUP(CM222&amp;"-"&amp;CN222&amp;"-"&amp;CO222,LocCost,2,0),0)</f>
        <v>0</v>
      </c>
      <c r="DA222" s="184" t="str">
        <f aca="false">IF(BF222&gt;0,SUM(CQ222:CZ222),"")</f>
        <v/>
      </c>
    </row>
    <row r="223" customFormat="false" ht="14.65" hidden="false" customHeight="false" outlineLevel="0" collapsed="false">
      <c r="AN223" s="183" t="n">
        <f aca="false">IF(I223&gt;0,VLOOKUP(I223&amp;"-"&amp;J223&amp;"-"&amp;K223,LocCost,2,0),0)</f>
        <v>0</v>
      </c>
      <c r="AO223" s="183" t="n">
        <f aca="false">IF(L223&gt;0,VLOOKUP(L223&amp;"-"&amp;M223&amp;"-"&amp;N223,LocCost,2,0),0)</f>
        <v>0</v>
      </c>
      <c r="AP223" s="183" t="n">
        <f aca="false">IF(O223&gt;0,VLOOKUP(O223&amp;"-"&amp;P223&amp;"-"&amp;Q223,LocCost,2,0),0)</f>
        <v>0</v>
      </c>
      <c r="AQ223" s="183" t="n">
        <f aca="false">IF(R223&gt;0,VLOOKUP(R223&amp;"-"&amp;S223&amp;"-"&amp;T223,LocCost,2,0),0)</f>
        <v>0</v>
      </c>
      <c r="AR223" s="183" t="n">
        <f aca="false">IF(U223&gt;0,VLOOKUP(U223&amp;"-"&amp;V223&amp;"-"&amp;W223,LocCost,2,0),0)</f>
        <v>0</v>
      </c>
      <c r="AS223" s="183" t="n">
        <f aca="false">IF(X223&gt;0,VLOOKUP(X223&amp;"-"&amp;Y223&amp;"-"&amp;Z223,LocCost,2,0),0)</f>
        <v>0</v>
      </c>
      <c r="AT223" s="183" t="n">
        <f aca="false">IF(AA223&gt;0,VLOOKUP(AA223&amp;"-"&amp;AB223&amp;"-"&amp;AC223,LocCost,2,0),0)</f>
        <v>0</v>
      </c>
      <c r="AU223" s="183" t="n">
        <f aca="false">IF(AD223&gt;0,VLOOKUP(AD223&amp;"-"&amp;AE223&amp;"-"&amp;AF223,LocCost,2,0),0)</f>
        <v>0</v>
      </c>
      <c r="AV223" s="183" t="n">
        <f aca="false">IF(AG223&gt;0,VLOOKUP(AG223&amp;"-"&amp;AH223&amp;"-"&amp;AI223,LocCost,2,0),0)</f>
        <v>0</v>
      </c>
      <c r="AW223" s="183" t="n">
        <f aca="false">IF(AJ223&gt;0,VLOOKUP(AJ223&amp;"-"&amp;AK223&amp;"-"&amp;AL223,LocCost,2,0),0)</f>
        <v>0</v>
      </c>
      <c r="AX223" s="184" t="str">
        <f aca="false">IF(C223&gt;0,SUM(AN223:AW223),"")</f>
        <v/>
      </c>
      <c r="CQ223" s="183" t="n">
        <f aca="false">IF(BL223&gt;0,VLOOKUP(BL223&amp;"-"&amp;BM223&amp;"-"&amp;BN223,LocCost,2,0),0)</f>
        <v>0</v>
      </c>
      <c r="CR223" s="183" t="n">
        <f aca="false">IF(BO223&gt;0,VLOOKUP(BO223&amp;"-"&amp;BP223&amp;"-"&amp;BQ223,LocCost,2,0),0)</f>
        <v>0</v>
      </c>
      <c r="CS223" s="183" t="n">
        <f aca="false">IF(BR223&gt;0,VLOOKUP(BR223&amp;"-"&amp;BS223&amp;"-"&amp;BT223,LocCost,2,0),0)</f>
        <v>0</v>
      </c>
      <c r="CT223" s="183" t="n">
        <f aca="false">IF(BU223&gt;0,VLOOKUP(BU223&amp;"-"&amp;BV223&amp;"-"&amp;BW223,LocCost,2,0),0)</f>
        <v>0</v>
      </c>
      <c r="CU223" s="183" t="n">
        <f aca="false">IF(BX223&gt;0,VLOOKUP(BX223&amp;"-"&amp;BY223&amp;"-"&amp;BZ223,LocCost,2,0),0)</f>
        <v>0</v>
      </c>
      <c r="CV223" s="183" t="n">
        <f aca="false">IF(CA223&gt;0,VLOOKUP(CA223&amp;"-"&amp;CB223&amp;"-"&amp;CC223,LocCost,2,0),0)</f>
        <v>0</v>
      </c>
      <c r="CW223" s="183" t="n">
        <f aca="false">IF(CD223&gt;0,VLOOKUP(CD223&amp;"-"&amp;CE223&amp;"-"&amp;CF223,LocCost,2,0),0)</f>
        <v>0</v>
      </c>
      <c r="CX223" s="183" t="n">
        <f aca="false">IF(CG223&gt;0,VLOOKUP(CG223&amp;"-"&amp;CH223&amp;"-"&amp;CI223,LocCost,2,0),0)</f>
        <v>0</v>
      </c>
      <c r="CY223" s="183" t="n">
        <f aca="false">IF(CJ223&gt;0,VLOOKUP(CJ223&amp;"-"&amp;CK223&amp;"-"&amp;CL223,LocCost,2,0),0)</f>
        <v>0</v>
      </c>
      <c r="CZ223" s="183" t="n">
        <f aca="false">IF(CM223&gt;0,VLOOKUP(CM223&amp;"-"&amp;CN223&amp;"-"&amp;CO223,LocCost,2,0),0)</f>
        <v>0</v>
      </c>
      <c r="DA223" s="184" t="str">
        <f aca="false">IF(BF223&gt;0,SUM(CQ223:CZ223),"")</f>
        <v/>
      </c>
    </row>
    <row r="224" customFormat="false" ht="14.65" hidden="false" customHeight="false" outlineLevel="0" collapsed="false">
      <c r="AN224" s="183" t="n">
        <f aca="false">IF(I224&gt;0,VLOOKUP(I224&amp;"-"&amp;J224&amp;"-"&amp;K224,LocCost,2,0),0)</f>
        <v>0</v>
      </c>
      <c r="AO224" s="183" t="n">
        <f aca="false">IF(L224&gt;0,VLOOKUP(L224&amp;"-"&amp;M224&amp;"-"&amp;N224,LocCost,2,0),0)</f>
        <v>0</v>
      </c>
      <c r="AP224" s="183" t="n">
        <f aca="false">IF(O224&gt;0,VLOOKUP(O224&amp;"-"&amp;P224&amp;"-"&amp;Q224,LocCost,2,0),0)</f>
        <v>0</v>
      </c>
      <c r="AQ224" s="183" t="n">
        <f aca="false">IF(R224&gt;0,VLOOKUP(R224&amp;"-"&amp;S224&amp;"-"&amp;T224,LocCost,2,0),0)</f>
        <v>0</v>
      </c>
      <c r="AR224" s="183" t="n">
        <f aca="false">IF(U224&gt;0,VLOOKUP(U224&amp;"-"&amp;V224&amp;"-"&amp;W224,LocCost,2,0),0)</f>
        <v>0</v>
      </c>
      <c r="AS224" s="183" t="n">
        <f aca="false">IF(X224&gt;0,VLOOKUP(X224&amp;"-"&amp;Y224&amp;"-"&amp;Z224,LocCost,2,0),0)</f>
        <v>0</v>
      </c>
      <c r="AT224" s="183" t="n">
        <f aca="false">IF(AA224&gt;0,VLOOKUP(AA224&amp;"-"&amp;AB224&amp;"-"&amp;AC224,LocCost,2,0),0)</f>
        <v>0</v>
      </c>
      <c r="AU224" s="183" t="n">
        <f aca="false">IF(AD224&gt;0,VLOOKUP(AD224&amp;"-"&amp;AE224&amp;"-"&amp;AF224,LocCost,2,0),0)</f>
        <v>0</v>
      </c>
      <c r="AV224" s="183" t="n">
        <f aca="false">IF(AG224&gt;0,VLOOKUP(AG224&amp;"-"&amp;AH224&amp;"-"&amp;AI224,LocCost,2,0),0)</f>
        <v>0</v>
      </c>
      <c r="AW224" s="183" t="n">
        <f aca="false">IF(AJ224&gt;0,VLOOKUP(AJ224&amp;"-"&amp;AK224&amp;"-"&amp;AL224,LocCost,2,0),0)</f>
        <v>0</v>
      </c>
      <c r="AX224" s="184" t="str">
        <f aca="false">IF(C224&gt;0,SUM(AN224:AW224),"")</f>
        <v/>
      </c>
      <c r="CQ224" s="183" t="n">
        <f aca="false">IF(BL224&gt;0,VLOOKUP(BL224&amp;"-"&amp;BM224&amp;"-"&amp;BN224,LocCost,2,0),0)</f>
        <v>0</v>
      </c>
      <c r="CR224" s="183" t="n">
        <f aca="false">IF(BO224&gt;0,VLOOKUP(BO224&amp;"-"&amp;BP224&amp;"-"&amp;BQ224,LocCost,2,0),0)</f>
        <v>0</v>
      </c>
      <c r="CS224" s="183" t="n">
        <f aca="false">IF(BR224&gt;0,VLOOKUP(BR224&amp;"-"&amp;BS224&amp;"-"&amp;BT224,LocCost,2,0),0)</f>
        <v>0</v>
      </c>
      <c r="CT224" s="183" t="n">
        <f aca="false">IF(BU224&gt;0,VLOOKUP(BU224&amp;"-"&amp;BV224&amp;"-"&amp;BW224,LocCost,2,0),0)</f>
        <v>0</v>
      </c>
      <c r="CU224" s="183" t="n">
        <f aca="false">IF(BX224&gt;0,VLOOKUP(BX224&amp;"-"&amp;BY224&amp;"-"&amp;BZ224,LocCost,2,0),0)</f>
        <v>0</v>
      </c>
      <c r="CV224" s="183" t="n">
        <f aca="false">IF(CA224&gt;0,VLOOKUP(CA224&amp;"-"&amp;CB224&amp;"-"&amp;CC224,LocCost,2,0),0)</f>
        <v>0</v>
      </c>
      <c r="CW224" s="183" t="n">
        <f aca="false">IF(CD224&gt;0,VLOOKUP(CD224&amp;"-"&amp;CE224&amp;"-"&amp;CF224,LocCost,2,0),0)</f>
        <v>0</v>
      </c>
      <c r="CX224" s="183" t="n">
        <f aca="false">IF(CG224&gt;0,VLOOKUP(CG224&amp;"-"&amp;CH224&amp;"-"&amp;CI224,LocCost,2,0),0)</f>
        <v>0</v>
      </c>
      <c r="CY224" s="183" t="n">
        <f aca="false">IF(CJ224&gt;0,VLOOKUP(CJ224&amp;"-"&amp;CK224&amp;"-"&amp;CL224,LocCost,2,0),0)</f>
        <v>0</v>
      </c>
      <c r="CZ224" s="183" t="n">
        <f aca="false">IF(CM224&gt;0,VLOOKUP(CM224&amp;"-"&amp;CN224&amp;"-"&amp;CO224,LocCost,2,0),0)</f>
        <v>0</v>
      </c>
      <c r="DA224" s="184" t="str">
        <f aca="false">IF(BF224&gt;0,SUM(CQ224:CZ224),"")</f>
        <v/>
      </c>
    </row>
    <row r="225" customFormat="false" ht="14.65" hidden="false" customHeight="false" outlineLevel="0" collapsed="false">
      <c r="AN225" s="183" t="n">
        <f aca="false">IF(I225&gt;0,VLOOKUP(I225&amp;"-"&amp;J225&amp;"-"&amp;K225,LocCost,2,0),0)</f>
        <v>0</v>
      </c>
      <c r="AO225" s="183" t="n">
        <f aca="false">IF(L225&gt;0,VLOOKUP(L225&amp;"-"&amp;M225&amp;"-"&amp;N225,LocCost,2,0),0)</f>
        <v>0</v>
      </c>
      <c r="AP225" s="183" t="n">
        <f aca="false">IF(O225&gt;0,VLOOKUP(O225&amp;"-"&amp;P225&amp;"-"&amp;Q225,LocCost,2,0),0)</f>
        <v>0</v>
      </c>
      <c r="AQ225" s="183" t="n">
        <f aca="false">IF(R225&gt;0,VLOOKUP(R225&amp;"-"&amp;S225&amp;"-"&amp;T225,LocCost,2,0),0)</f>
        <v>0</v>
      </c>
      <c r="AR225" s="183" t="n">
        <f aca="false">IF(U225&gt;0,VLOOKUP(U225&amp;"-"&amp;V225&amp;"-"&amp;W225,LocCost,2,0),0)</f>
        <v>0</v>
      </c>
      <c r="AS225" s="183" t="n">
        <f aca="false">IF(X225&gt;0,VLOOKUP(X225&amp;"-"&amp;Y225&amp;"-"&amp;Z225,LocCost,2,0),0)</f>
        <v>0</v>
      </c>
      <c r="AT225" s="183" t="n">
        <f aca="false">IF(AA225&gt;0,VLOOKUP(AA225&amp;"-"&amp;AB225&amp;"-"&amp;AC225,LocCost,2,0),0)</f>
        <v>0</v>
      </c>
      <c r="AU225" s="183" t="n">
        <f aca="false">IF(AD225&gt;0,VLOOKUP(AD225&amp;"-"&amp;AE225&amp;"-"&amp;AF225,LocCost,2,0),0)</f>
        <v>0</v>
      </c>
      <c r="AV225" s="183" t="n">
        <f aca="false">IF(AG225&gt;0,VLOOKUP(AG225&amp;"-"&amp;AH225&amp;"-"&amp;AI225,LocCost,2,0),0)</f>
        <v>0</v>
      </c>
      <c r="AW225" s="183" t="n">
        <f aca="false">IF(AJ225&gt;0,VLOOKUP(AJ225&amp;"-"&amp;AK225&amp;"-"&amp;AL225,LocCost,2,0),0)</f>
        <v>0</v>
      </c>
      <c r="AX225" s="184" t="str">
        <f aca="false">IF(C225&gt;0,SUM(AN225:AW225),"")</f>
        <v/>
      </c>
      <c r="CQ225" s="183" t="n">
        <f aca="false">IF(BL225&gt;0,VLOOKUP(BL225&amp;"-"&amp;BM225&amp;"-"&amp;BN225,LocCost,2,0),0)</f>
        <v>0</v>
      </c>
      <c r="CR225" s="183" t="n">
        <f aca="false">IF(BO225&gt;0,VLOOKUP(BO225&amp;"-"&amp;BP225&amp;"-"&amp;BQ225,LocCost,2,0),0)</f>
        <v>0</v>
      </c>
      <c r="CS225" s="183" t="n">
        <f aca="false">IF(BR225&gt;0,VLOOKUP(BR225&amp;"-"&amp;BS225&amp;"-"&amp;BT225,LocCost,2,0),0)</f>
        <v>0</v>
      </c>
      <c r="CT225" s="183" t="n">
        <f aca="false">IF(BU225&gt;0,VLOOKUP(BU225&amp;"-"&amp;BV225&amp;"-"&amp;BW225,LocCost,2,0),0)</f>
        <v>0</v>
      </c>
      <c r="CU225" s="183" t="n">
        <f aca="false">IF(BX225&gt;0,VLOOKUP(BX225&amp;"-"&amp;BY225&amp;"-"&amp;BZ225,LocCost,2,0),0)</f>
        <v>0</v>
      </c>
      <c r="CV225" s="183" t="n">
        <f aca="false">IF(CA225&gt;0,VLOOKUP(CA225&amp;"-"&amp;CB225&amp;"-"&amp;CC225,LocCost,2,0),0)</f>
        <v>0</v>
      </c>
      <c r="CW225" s="183" t="n">
        <f aca="false">IF(CD225&gt;0,VLOOKUP(CD225&amp;"-"&amp;CE225&amp;"-"&amp;CF225,LocCost,2,0),0)</f>
        <v>0</v>
      </c>
      <c r="CX225" s="183" t="n">
        <f aca="false">IF(CG225&gt;0,VLOOKUP(CG225&amp;"-"&amp;CH225&amp;"-"&amp;CI225,LocCost,2,0),0)</f>
        <v>0</v>
      </c>
      <c r="CY225" s="183" t="n">
        <f aca="false">IF(CJ225&gt;0,VLOOKUP(CJ225&amp;"-"&amp;CK225&amp;"-"&amp;CL225,LocCost,2,0),0)</f>
        <v>0</v>
      </c>
      <c r="CZ225" s="183" t="n">
        <f aca="false">IF(CM225&gt;0,VLOOKUP(CM225&amp;"-"&amp;CN225&amp;"-"&amp;CO225,LocCost,2,0),0)</f>
        <v>0</v>
      </c>
      <c r="DA225" s="184" t="str">
        <f aca="false">IF(BF225&gt;0,SUM(CQ225:CZ225),"")</f>
        <v/>
      </c>
    </row>
    <row r="226" customFormat="false" ht="14.65" hidden="false" customHeight="false" outlineLevel="0" collapsed="false">
      <c r="AN226" s="183" t="n">
        <f aca="false">IF(I226&gt;0,VLOOKUP(I226&amp;"-"&amp;J226&amp;"-"&amp;K226,LocCost,2,0),0)</f>
        <v>0</v>
      </c>
      <c r="AO226" s="183" t="n">
        <f aca="false">IF(L226&gt;0,VLOOKUP(L226&amp;"-"&amp;M226&amp;"-"&amp;N226,LocCost,2,0),0)</f>
        <v>0</v>
      </c>
      <c r="AP226" s="183" t="n">
        <f aca="false">IF(O226&gt;0,VLOOKUP(O226&amp;"-"&amp;P226&amp;"-"&amp;Q226,LocCost,2,0),0)</f>
        <v>0</v>
      </c>
      <c r="AQ226" s="183" t="n">
        <f aca="false">IF(R226&gt;0,VLOOKUP(R226&amp;"-"&amp;S226&amp;"-"&amp;T226,LocCost,2,0),0)</f>
        <v>0</v>
      </c>
      <c r="AR226" s="183" t="n">
        <f aca="false">IF(U226&gt;0,VLOOKUP(U226&amp;"-"&amp;V226&amp;"-"&amp;W226,LocCost,2,0),0)</f>
        <v>0</v>
      </c>
      <c r="AS226" s="183" t="n">
        <f aca="false">IF(X226&gt;0,VLOOKUP(X226&amp;"-"&amp;Y226&amp;"-"&amp;Z226,LocCost,2,0),0)</f>
        <v>0</v>
      </c>
      <c r="AT226" s="183" t="n">
        <f aca="false">IF(AA226&gt;0,VLOOKUP(AA226&amp;"-"&amp;AB226&amp;"-"&amp;AC226,LocCost,2,0),0)</f>
        <v>0</v>
      </c>
      <c r="AU226" s="183" t="n">
        <f aca="false">IF(AD226&gt;0,VLOOKUP(AD226&amp;"-"&amp;AE226&amp;"-"&amp;AF226,LocCost,2,0),0)</f>
        <v>0</v>
      </c>
      <c r="AV226" s="183" t="n">
        <f aca="false">IF(AG226&gt;0,VLOOKUP(AG226&amp;"-"&amp;AH226&amp;"-"&amp;AI226,LocCost,2,0),0)</f>
        <v>0</v>
      </c>
      <c r="AW226" s="183" t="n">
        <f aca="false">IF(AJ226&gt;0,VLOOKUP(AJ226&amp;"-"&amp;AK226&amp;"-"&amp;AL226,LocCost,2,0),0)</f>
        <v>0</v>
      </c>
      <c r="AX226" s="184" t="str">
        <f aca="false">IF(C226&gt;0,SUM(AN226:AW226),"")</f>
        <v/>
      </c>
      <c r="CQ226" s="183" t="n">
        <f aca="false">IF(BL226&gt;0,VLOOKUP(BL226&amp;"-"&amp;BM226&amp;"-"&amp;BN226,LocCost,2,0),0)</f>
        <v>0</v>
      </c>
      <c r="CR226" s="183" t="n">
        <f aca="false">IF(BO226&gt;0,VLOOKUP(BO226&amp;"-"&amp;BP226&amp;"-"&amp;BQ226,LocCost,2,0),0)</f>
        <v>0</v>
      </c>
      <c r="CS226" s="183" t="n">
        <f aca="false">IF(BR226&gt;0,VLOOKUP(BR226&amp;"-"&amp;BS226&amp;"-"&amp;BT226,LocCost,2,0),0)</f>
        <v>0</v>
      </c>
      <c r="CT226" s="183" t="n">
        <f aca="false">IF(BU226&gt;0,VLOOKUP(BU226&amp;"-"&amp;BV226&amp;"-"&amp;BW226,LocCost,2,0),0)</f>
        <v>0</v>
      </c>
      <c r="CU226" s="183" t="n">
        <f aca="false">IF(BX226&gt;0,VLOOKUP(BX226&amp;"-"&amp;BY226&amp;"-"&amp;BZ226,LocCost,2,0),0)</f>
        <v>0</v>
      </c>
      <c r="CV226" s="183" t="n">
        <f aca="false">IF(CA226&gt;0,VLOOKUP(CA226&amp;"-"&amp;CB226&amp;"-"&amp;CC226,LocCost,2,0),0)</f>
        <v>0</v>
      </c>
      <c r="CW226" s="183" t="n">
        <f aca="false">IF(CD226&gt;0,VLOOKUP(CD226&amp;"-"&amp;CE226&amp;"-"&amp;CF226,LocCost,2,0),0)</f>
        <v>0</v>
      </c>
      <c r="CX226" s="183" t="n">
        <f aca="false">IF(CG226&gt;0,VLOOKUP(CG226&amp;"-"&amp;CH226&amp;"-"&amp;CI226,LocCost,2,0),0)</f>
        <v>0</v>
      </c>
      <c r="CY226" s="183" t="n">
        <f aca="false">IF(CJ226&gt;0,VLOOKUP(CJ226&amp;"-"&amp;CK226&amp;"-"&amp;CL226,LocCost,2,0),0)</f>
        <v>0</v>
      </c>
      <c r="CZ226" s="183" t="n">
        <f aca="false">IF(CM226&gt;0,VLOOKUP(CM226&amp;"-"&amp;CN226&amp;"-"&amp;CO226,LocCost,2,0),0)</f>
        <v>0</v>
      </c>
      <c r="DA226" s="184" t="str">
        <f aca="false">IF(BF226&gt;0,SUM(CQ226:CZ226),"")</f>
        <v/>
      </c>
    </row>
    <row r="227" customFormat="false" ht="14.65" hidden="false" customHeight="false" outlineLevel="0" collapsed="false">
      <c r="AN227" s="183" t="n">
        <f aca="false">IF(I227&gt;0,VLOOKUP(I227&amp;"-"&amp;J227&amp;"-"&amp;K227,LocCost,2,0),0)</f>
        <v>0</v>
      </c>
      <c r="AO227" s="183" t="n">
        <f aca="false">IF(L227&gt;0,VLOOKUP(L227&amp;"-"&amp;M227&amp;"-"&amp;N227,LocCost,2,0),0)</f>
        <v>0</v>
      </c>
      <c r="AP227" s="183" t="n">
        <f aca="false">IF(O227&gt;0,VLOOKUP(O227&amp;"-"&amp;P227&amp;"-"&amp;Q227,LocCost,2,0),0)</f>
        <v>0</v>
      </c>
      <c r="AQ227" s="183" t="n">
        <f aca="false">IF(R227&gt;0,VLOOKUP(R227&amp;"-"&amp;S227&amp;"-"&amp;T227,LocCost,2,0),0)</f>
        <v>0</v>
      </c>
      <c r="AR227" s="183" t="n">
        <f aca="false">IF(U227&gt;0,VLOOKUP(U227&amp;"-"&amp;V227&amp;"-"&amp;W227,LocCost,2,0),0)</f>
        <v>0</v>
      </c>
      <c r="AS227" s="183" t="n">
        <f aca="false">IF(X227&gt;0,VLOOKUP(X227&amp;"-"&amp;Y227&amp;"-"&amp;Z227,LocCost,2,0),0)</f>
        <v>0</v>
      </c>
      <c r="AT227" s="183" t="n">
        <f aca="false">IF(AA227&gt;0,VLOOKUP(AA227&amp;"-"&amp;AB227&amp;"-"&amp;AC227,LocCost,2,0),0)</f>
        <v>0</v>
      </c>
      <c r="AU227" s="183" t="n">
        <f aca="false">IF(AD227&gt;0,VLOOKUP(AD227&amp;"-"&amp;AE227&amp;"-"&amp;AF227,LocCost,2,0),0)</f>
        <v>0</v>
      </c>
      <c r="AV227" s="183" t="n">
        <f aca="false">IF(AG227&gt;0,VLOOKUP(AG227&amp;"-"&amp;AH227&amp;"-"&amp;AI227,LocCost,2,0),0)</f>
        <v>0</v>
      </c>
      <c r="AW227" s="183" t="n">
        <f aca="false">IF(AJ227&gt;0,VLOOKUP(AJ227&amp;"-"&amp;AK227&amp;"-"&amp;AL227,LocCost,2,0),0)</f>
        <v>0</v>
      </c>
      <c r="AX227" s="184" t="str">
        <f aca="false">IF(C227&gt;0,SUM(AN227:AW227),"")</f>
        <v/>
      </c>
      <c r="CQ227" s="183" t="n">
        <f aca="false">IF(BL227&gt;0,VLOOKUP(BL227&amp;"-"&amp;BM227&amp;"-"&amp;BN227,LocCost,2,0),0)</f>
        <v>0</v>
      </c>
      <c r="CR227" s="183" t="n">
        <f aca="false">IF(BO227&gt;0,VLOOKUP(BO227&amp;"-"&amp;BP227&amp;"-"&amp;BQ227,LocCost,2,0),0)</f>
        <v>0</v>
      </c>
      <c r="CS227" s="183" t="n">
        <f aca="false">IF(BR227&gt;0,VLOOKUP(BR227&amp;"-"&amp;BS227&amp;"-"&amp;BT227,LocCost,2,0),0)</f>
        <v>0</v>
      </c>
      <c r="CT227" s="183" t="n">
        <f aca="false">IF(BU227&gt;0,VLOOKUP(BU227&amp;"-"&amp;BV227&amp;"-"&amp;BW227,LocCost,2,0),0)</f>
        <v>0</v>
      </c>
      <c r="CU227" s="183" t="n">
        <f aca="false">IF(BX227&gt;0,VLOOKUP(BX227&amp;"-"&amp;BY227&amp;"-"&amp;BZ227,LocCost,2,0),0)</f>
        <v>0</v>
      </c>
      <c r="CV227" s="183" t="n">
        <f aca="false">IF(CA227&gt;0,VLOOKUP(CA227&amp;"-"&amp;CB227&amp;"-"&amp;CC227,LocCost,2,0),0)</f>
        <v>0</v>
      </c>
      <c r="CW227" s="183" t="n">
        <f aca="false">IF(CD227&gt;0,VLOOKUP(CD227&amp;"-"&amp;CE227&amp;"-"&amp;CF227,LocCost,2,0),0)</f>
        <v>0</v>
      </c>
      <c r="CX227" s="183" t="n">
        <f aca="false">IF(CG227&gt;0,VLOOKUP(CG227&amp;"-"&amp;CH227&amp;"-"&amp;CI227,LocCost,2,0),0)</f>
        <v>0</v>
      </c>
      <c r="CY227" s="183" t="n">
        <f aca="false">IF(CJ227&gt;0,VLOOKUP(CJ227&amp;"-"&amp;CK227&amp;"-"&amp;CL227,LocCost,2,0),0)</f>
        <v>0</v>
      </c>
      <c r="CZ227" s="183" t="n">
        <f aca="false">IF(CM227&gt;0,VLOOKUP(CM227&amp;"-"&amp;CN227&amp;"-"&amp;CO227,LocCost,2,0),0)</f>
        <v>0</v>
      </c>
      <c r="DA227" s="184" t="str">
        <f aca="false">IF(BF227&gt;0,SUM(CQ227:CZ227),"")</f>
        <v/>
      </c>
    </row>
    <row r="228" customFormat="false" ht="14.65" hidden="false" customHeight="false" outlineLevel="0" collapsed="false">
      <c r="AN228" s="183" t="n">
        <f aca="false">IF(I228&gt;0,VLOOKUP(I228&amp;"-"&amp;J228&amp;"-"&amp;K228,LocCost,2,0),0)</f>
        <v>0</v>
      </c>
      <c r="AO228" s="183" t="n">
        <f aca="false">IF(L228&gt;0,VLOOKUP(L228&amp;"-"&amp;M228&amp;"-"&amp;N228,LocCost,2,0),0)</f>
        <v>0</v>
      </c>
      <c r="AP228" s="183" t="n">
        <f aca="false">IF(O228&gt;0,VLOOKUP(O228&amp;"-"&amp;P228&amp;"-"&amp;Q228,LocCost,2,0),0)</f>
        <v>0</v>
      </c>
      <c r="AQ228" s="183" t="n">
        <f aca="false">IF(R228&gt;0,VLOOKUP(R228&amp;"-"&amp;S228&amp;"-"&amp;T228,LocCost,2,0),0)</f>
        <v>0</v>
      </c>
      <c r="AR228" s="183" t="n">
        <f aca="false">IF(U228&gt;0,VLOOKUP(U228&amp;"-"&amp;V228&amp;"-"&amp;W228,LocCost,2,0),0)</f>
        <v>0</v>
      </c>
      <c r="AS228" s="183" t="n">
        <f aca="false">IF(X228&gt;0,VLOOKUP(X228&amp;"-"&amp;Y228&amp;"-"&amp;Z228,LocCost,2,0),0)</f>
        <v>0</v>
      </c>
      <c r="AT228" s="183" t="n">
        <f aca="false">IF(AA228&gt;0,VLOOKUP(AA228&amp;"-"&amp;AB228&amp;"-"&amp;AC228,LocCost,2,0),0)</f>
        <v>0</v>
      </c>
      <c r="AU228" s="183" t="n">
        <f aca="false">IF(AD228&gt;0,VLOOKUP(AD228&amp;"-"&amp;AE228&amp;"-"&amp;AF228,LocCost,2,0),0)</f>
        <v>0</v>
      </c>
      <c r="AV228" s="183" t="n">
        <f aca="false">IF(AG228&gt;0,VLOOKUP(AG228&amp;"-"&amp;AH228&amp;"-"&amp;AI228,LocCost,2,0),0)</f>
        <v>0</v>
      </c>
      <c r="AW228" s="183" t="n">
        <f aca="false">IF(AJ228&gt;0,VLOOKUP(AJ228&amp;"-"&amp;AK228&amp;"-"&amp;AL228,LocCost,2,0),0)</f>
        <v>0</v>
      </c>
      <c r="AX228" s="184" t="str">
        <f aca="false">IF(C228&gt;0,SUM(AN228:AW228),"")</f>
        <v/>
      </c>
      <c r="CQ228" s="183" t="n">
        <f aca="false">IF(BL228&gt;0,VLOOKUP(BL228&amp;"-"&amp;BM228&amp;"-"&amp;BN228,LocCost,2,0),0)</f>
        <v>0</v>
      </c>
      <c r="CR228" s="183" t="n">
        <f aca="false">IF(BO228&gt;0,VLOOKUP(BO228&amp;"-"&amp;BP228&amp;"-"&amp;BQ228,LocCost,2,0),0)</f>
        <v>0</v>
      </c>
      <c r="CS228" s="183" t="n">
        <f aca="false">IF(BR228&gt;0,VLOOKUP(BR228&amp;"-"&amp;BS228&amp;"-"&amp;BT228,LocCost,2,0),0)</f>
        <v>0</v>
      </c>
      <c r="CT228" s="183" t="n">
        <f aca="false">IF(BU228&gt;0,VLOOKUP(BU228&amp;"-"&amp;BV228&amp;"-"&amp;BW228,LocCost,2,0),0)</f>
        <v>0</v>
      </c>
      <c r="CU228" s="183" t="n">
        <f aca="false">IF(BX228&gt;0,VLOOKUP(BX228&amp;"-"&amp;BY228&amp;"-"&amp;BZ228,LocCost,2,0),0)</f>
        <v>0</v>
      </c>
      <c r="CV228" s="183" t="n">
        <f aca="false">IF(CA228&gt;0,VLOOKUP(CA228&amp;"-"&amp;CB228&amp;"-"&amp;CC228,LocCost,2,0),0)</f>
        <v>0</v>
      </c>
      <c r="CW228" s="183" t="n">
        <f aca="false">IF(CD228&gt;0,VLOOKUP(CD228&amp;"-"&amp;CE228&amp;"-"&amp;CF228,LocCost,2,0),0)</f>
        <v>0</v>
      </c>
      <c r="CX228" s="183" t="n">
        <f aca="false">IF(CG228&gt;0,VLOOKUP(CG228&amp;"-"&amp;CH228&amp;"-"&amp;CI228,LocCost,2,0),0)</f>
        <v>0</v>
      </c>
      <c r="CY228" s="183" t="n">
        <f aca="false">IF(CJ228&gt;0,VLOOKUP(CJ228&amp;"-"&amp;CK228&amp;"-"&amp;CL228,LocCost,2,0),0)</f>
        <v>0</v>
      </c>
      <c r="CZ228" s="183" t="n">
        <f aca="false">IF(CM228&gt;0,VLOOKUP(CM228&amp;"-"&amp;CN228&amp;"-"&amp;CO228,LocCost,2,0),0)</f>
        <v>0</v>
      </c>
      <c r="DA228" s="184" t="str">
        <f aca="false">IF(BF228&gt;0,SUM(CQ228:CZ228),"")</f>
        <v/>
      </c>
    </row>
    <row r="229" customFormat="false" ht="14.65" hidden="false" customHeight="false" outlineLevel="0" collapsed="false">
      <c r="AN229" s="183" t="n">
        <f aca="false">IF(I229&gt;0,VLOOKUP(I229&amp;"-"&amp;J229&amp;"-"&amp;K229,LocCost,2,0),0)</f>
        <v>0</v>
      </c>
      <c r="AO229" s="183" t="n">
        <f aca="false">IF(L229&gt;0,VLOOKUP(L229&amp;"-"&amp;M229&amp;"-"&amp;N229,LocCost,2,0),0)</f>
        <v>0</v>
      </c>
      <c r="AP229" s="183" t="n">
        <f aca="false">IF(O229&gt;0,VLOOKUP(O229&amp;"-"&amp;P229&amp;"-"&amp;Q229,LocCost,2,0),0)</f>
        <v>0</v>
      </c>
      <c r="AQ229" s="183" t="n">
        <f aca="false">IF(R229&gt;0,VLOOKUP(R229&amp;"-"&amp;S229&amp;"-"&amp;T229,LocCost,2,0),0)</f>
        <v>0</v>
      </c>
      <c r="AR229" s="183" t="n">
        <f aca="false">IF(U229&gt;0,VLOOKUP(U229&amp;"-"&amp;V229&amp;"-"&amp;W229,LocCost,2,0),0)</f>
        <v>0</v>
      </c>
      <c r="AS229" s="183" t="n">
        <f aca="false">IF(X229&gt;0,VLOOKUP(X229&amp;"-"&amp;Y229&amp;"-"&amp;Z229,LocCost,2,0),0)</f>
        <v>0</v>
      </c>
      <c r="AT229" s="183" t="n">
        <f aca="false">IF(AA229&gt;0,VLOOKUP(AA229&amp;"-"&amp;AB229&amp;"-"&amp;AC229,LocCost,2,0),0)</f>
        <v>0</v>
      </c>
      <c r="AU229" s="183" t="n">
        <f aca="false">IF(AD229&gt;0,VLOOKUP(AD229&amp;"-"&amp;AE229&amp;"-"&amp;AF229,LocCost,2,0),0)</f>
        <v>0</v>
      </c>
      <c r="AV229" s="183" t="n">
        <f aca="false">IF(AG229&gt;0,VLOOKUP(AG229&amp;"-"&amp;AH229&amp;"-"&amp;AI229,LocCost,2,0),0)</f>
        <v>0</v>
      </c>
      <c r="AW229" s="183" t="n">
        <f aca="false">IF(AJ229&gt;0,VLOOKUP(AJ229&amp;"-"&amp;AK229&amp;"-"&amp;AL229,LocCost,2,0),0)</f>
        <v>0</v>
      </c>
      <c r="AX229" s="184" t="str">
        <f aca="false">IF(C229&gt;0,SUM(AN229:AW229),"")</f>
        <v/>
      </c>
      <c r="CQ229" s="183" t="n">
        <f aca="false">IF(BL229&gt;0,VLOOKUP(BL229&amp;"-"&amp;BM229&amp;"-"&amp;BN229,LocCost,2,0),0)</f>
        <v>0</v>
      </c>
      <c r="CR229" s="183" t="n">
        <f aca="false">IF(BO229&gt;0,VLOOKUP(BO229&amp;"-"&amp;BP229&amp;"-"&amp;BQ229,LocCost,2,0),0)</f>
        <v>0</v>
      </c>
      <c r="CS229" s="183" t="n">
        <f aca="false">IF(BR229&gt;0,VLOOKUP(BR229&amp;"-"&amp;BS229&amp;"-"&amp;BT229,LocCost,2,0),0)</f>
        <v>0</v>
      </c>
      <c r="CT229" s="183" t="n">
        <f aca="false">IF(BU229&gt;0,VLOOKUP(BU229&amp;"-"&amp;BV229&amp;"-"&amp;BW229,LocCost,2,0),0)</f>
        <v>0</v>
      </c>
      <c r="CU229" s="183" t="n">
        <f aca="false">IF(BX229&gt;0,VLOOKUP(BX229&amp;"-"&amp;BY229&amp;"-"&amp;BZ229,LocCost,2,0),0)</f>
        <v>0</v>
      </c>
      <c r="CV229" s="183" t="n">
        <f aca="false">IF(CA229&gt;0,VLOOKUP(CA229&amp;"-"&amp;CB229&amp;"-"&amp;CC229,LocCost,2,0),0)</f>
        <v>0</v>
      </c>
      <c r="CW229" s="183" t="n">
        <f aca="false">IF(CD229&gt;0,VLOOKUP(CD229&amp;"-"&amp;CE229&amp;"-"&amp;CF229,LocCost,2,0),0)</f>
        <v>0</v>
      </c>
      <c r="CX229" s="183" t="n">
        <f aca="false">IF(CG229&gt;0,VLOOKUP(CG229&amp;"-"&amp;CH229&amp;"-"&amp;CI229,LocCost,2,0),0)</f>
        <v>0</v>
      </c>
      <c r="CY229" s="183" t="n">
        <f aca="false">IF(CJ229&gt;0,VLOOKUP(CJ229&amp;"-"&amp;CK229&amp;"-"&amp;CL229,LocCost,2,0),0)</f>
        <v>0</v>
      </c>
      <c r="CZ229" s="183" t="n">
        <f aca="false">IF(CM229&gt;0,VLOOKUP(CM229&amp;"-"&amp;CN229&amp;"-"&amp;CO229,LocCost,2,0),0)</f>
        <v>0</v>
      </c>
      <c r="DA229" s="184" t="str">
        <f aca="false">IF(BF229&gt;0,SUM(CQ229:CZ229),"")</f>
        <v/>
      </c>
    </row>
    <row r="230" customFormat="false" ht="14.65" hidden="false" customHeight="false" outlineLevel="0" collapsed="false">
      <c r="AN230" s="183" t="n">
        <f aca="false">IF(I230&gt;0,VLOOKUP(I230&amp;"-"&amp;J230&amp;"-"&amp;K230,LocCost,2,0),0)</f>
        <v>0</v>
      </c>
      <c r="AO230" s="183" t="n">
        <f aca="false">IF(L230&gt;0,VLOOKUP(L230&amp;"-"&amp;M230&amp;"-"&amp;N230,LocCost,2,0),0)</f>
        <v>0</v>
      </c>
      <c r="AP230" s="183" t="n">
        <f aca="false">IF(O230&gt;0,VLOOKUP(O230&amp;"-"&amp;P230&amp;"-"&amp;Q230,LocCost,2,0),0)</f>
        <v>0</v>
      </c>
      <c r="AQ230" s="183" t="n">
        <f aca="false">IF(R230&gt;0,VLOOKUP(R230&amp;"-"&amp;S230&amp;"-"&amp;T230,LocCost,2,0),0)</f>
        <v>0</v>
      </c>
      <c r="AR230" s="183" t="n">
        <f aca="false">IF(U230&gt;0,VLOOKUP(U230&amp;"-"&amp;V230&amp;"-"&amp;W230,LocCost,2,0),0)</f>
        <v>0</v>
      </c>
      <c r="AS230" s="183" t="n">
        <f aca="false">IF(X230&gt;0,VLOOKUP(X230&amp;"-"&amp;Y230&amp;"-"&amp;Z230,LocCost,2,0),0)</f>
        <v>0</v>
      </c>
      <c r="AT230" s="183" t="n">
        <f aca="false">IF(AA230&gt;0,VLOOKUP(AA230&amp;"-"&amp;AB230&amp;"-"&amp;AC230,LocCost,2,0),0)</f>
        <v>0</v>
      </c>
      <c r="AU230" s="183" t="n">
        <f aca="false">IF(AD230&gt;0,VLOOKUP(AD230&amp;"-"&amp;AE230&amp;"-"&amp;AF230,LocCost,2,0),0)</f>
        <v>0</v>
      </c>
      <c r="AV230" s="183" t="n">
        <f aca="false">IF(AG230&gt;0,VLOOKUP(AG230&amp;"-"&amp;AH230&amp;"-"&amp;AI230,LocCost,2,0),0)</f>
        <v>0</v>
      </c>
      <c r="AW230" s="183" t="n">
        <f aca="false">IF(AJ230&gt;0,VLOOKUP(AJ230&amp;"-"&amp;AK230&amp;"-"&amp;AL230,LocCost,2,0),0)</f>
        <v>0</v>
      </c>
      <c r="AX230" s="184" t="str">
        <f aca="false">IF(C230&gt;0,SUM(AN230:AW230),"")</f>
        <v/>
      </c>
      <c r="CQ230" s="183" t="n">
        <f aca="false">IF(BL230&gt;0,VLOOKUP(BL230&amp;"-"&amp;BM230&amp;"-"&amp;BN230,LocCost,2,0),0)</f>
        <v>0</v>
      </c>
      <c r="CR230" s="183" t="n">
        <f aca="false">IF(BO230&gt;0,VLOOKUP(BO230&amp;"-"&amp;BP230&amp;"-"&amp;BQ230,LocCost,2,0),0)</f>
        <v>0</v>
      </c>
      <c r="CS230" s="183" t="n">
        <f aca="false">IF(BR230&gt;0,VLOOKUP(BR230&amp;"-"&amp;BS230&amp;"-"&amp;BT230,LocCost,2,0),0)</f>
        <v>0</v>
      </c>
      <c r="CT230" s="183" t="n">
        <f aca="false">IF(BU230&gt;0,VLOOKUP(BU230&amp;"-"&amp;BV230&amp;"-"&amp;BW230,LocCost,2,0),0)</f>
        <v>0</v>
      </c>
      <c r="CU230" s="183" t="n">
        <f aca="false">IF(BX230&gt;0,VLOOKUP(BX230&amp;"-"&amp;BY230&amp;"-"&amp;BZ230,LocCost,2,0),0)</f>
        <v>0</v>
      </c>
      <c r="CV230" s="183" t="n">
        <f aca="false">IF(CA230&gt;0,VLOOKUP(CA230&amp;"-"&amp;CB230&amp;"-"&amp;CC230,LocCost,2,0),0)</f>
        <v>0</v>
      </c>
      <c r="CW230" s="183" t="n">
        <f aca="false">IF(CD230&gt;0,VLOOKUP(CD230&amp;"-"&amp;CE230&amp;"-"&amp;CF230,LocCost,2,0),0)</f>
        <v>0</v>
      </c>
      <c r="CX230" s="183" t="n">
        <f aca="false">IF(CG230&gt;0,VLOOKUP(CG230&amp;"-"&amp;CH230&amp;"-"&amp;CI230,LocCost,2,0),0)</f>
        <v>0</v>
      </c>
      <c r="CY230" s="183" t="n">
        <f aca="false">IF(CJ230&gt;0,VLOOKUP(CJ230&amp;"-"&amp;CK230&amp;"-"&amp;CL230,LocCost,2,0),0)</f>
        <v>0</v>
      </c>
      <c r="CZ230" s="183" t="n">
        <f aca="false">IF(CM230&gt;0,VLOOKUP(CM230&amp;"-"&amp;CN230&amp;"-"&amp;CO230,LocCost,2,0),0)</f>
        <v>0</v>
      </c>
      <c r="DA230" s="184" t="str">
        <f aca="false">IF(BF230&gt;0,SUM(CQ230:CZ230),"")</f>
        <v/>
      </c>
    </row>
    <row r="231" customFormat="false" ht="14.65" hidden="false" customHeight="false" outlineLevel="0" collapsed="false">
      <c r="AN231" s="183" t="n">
        <f aca="false">IF(I231&gt;0,VLOOKUP(I231&amp;"-"&amp;J231&amp;"-"&amp;K231,LocCost,2,0),0)</f>
        <v>0</v>
      </c>
      <c r="AO231" s="183" t="n">
        <f aca="false">IF(L231&gt;0,VLOOKUP(L231&amp;"-"&amp;M231&amp;"-"&amp;N231,LocCost,2,0),0)</f>
        <v>0</v>
      </c>
      <c r="AP231" s="183" t="n">
        <f aca="false">IF(O231&gt;0,VLOOKUP(O231&amp;"-"&amp;P231&amp;"-"&amp;Q231,LocCost,2,0),0)</f>
        <v>0</v>
      </c>
      <c r="AQ231" s="183" t="n">
        <f aca="false">IF(R231&gt;0,VLOOKUP(R231&amp;"-"&amp;S231&amp;"-"&amp;T231,LocCost,2,0),0)</f>
        <v>0</v>
      </c>
      <c r="AR231" s="183" t="n">
        <f aca="false">IF(U231&gt;0,VLOOKUP(U231&amp;"-"&amp;V231&amp;"-"&amp;W231,LocCost,2,0),0)</f>
        <v>0</v>
      </c>
      <c r="AS231" s="183" t="n">
        <f aca="false">IF(X231&gt;0,VLOOKUP(X231&amp;"-"&amp;Y231&amp;"-"&amp;Z231,LocCost,2,0),0)</f>
        <v>0</v>
      </c>
      <c r="AT231" s="183" t="n">
        <f aca="false">IF(AA231&gt;0,VLOOKUP(AA231&amp;"-"&amp;AB231&amp;"-"&amp;AC231,LocCost,2,0),0)</f>
        <v>0</v>
      </c>
      <c r="AU231" s="183" t="n">
        <f aca="false">IF(AD231&gt;0,VLOOKUP(AD231&amp;"-"&amp;AE231&amp;"-"&amp;AF231,LocCost,2,0),0)</f>
        <v>0</v>
      </c>
      <c r="AV231" s="183" t="n">
        <f aca="false">IF(AG231&gt;0,VLOOKUP(AG231&amp;"-"&amp;AH231&amp;"-"&amp;AI231,LocCost,2,0),0)</f>
        <v>0</v>
      </c>
      <c r="AW231" s="183" t="n">
        <f aca="false">IF(AJ231&gt;0,VLOOKUP(AJ231&amp;"-"&amp;AK231&amp;"-"&amp;AL231,LocCost,2,0),0)</f>
        <v>0</v>
      </c>
      <c r="AX231" s="184" t="str">
        <f aca="false">IF(C231&gt;0,SUM(AN231:AW231),"")</f>
        <v/>
      </c>
      <c r="CQ231" s="183" t="n">
        <f aca="false">IF(BL231&gt;0,VLOOKUP(BL231&amp;"-"&amp;BM231&amp;"-"&amp;BN231,LocCost,2,0),0)</f>
        <v>0</v>
      </c>
      <c r="CR231" s="183" t="n">
        <f aca="false">IF(BO231&gt;0,VLOOKUP(BO231&amp;"-"&amp;BP231&amp;"-"&amp;BQ231,LocCost,2,0),0)</f>
        <v>0</v>
      </c>
      <c r="CS231" s="183" t="n">
        <f aca="false">IF(BR231&gt;0,VLOOKUP(BR231&amp;"-"&amp;BS231&amp;"-"&amp;BT231,LocCost,2,0),0)</f>
        <v>0</v>
      </c>
      <c r="CT231" s="183" t="n">
        <f aca="false">IF(BU231&gt;0,VLOOKUP(BU231&amp;"-"&amp;BV231&amp;"-"&amp;BW231,LocCost,2,0),0)</f>
        <v>0</v>
      </c>
      <c r="CU231" s="183" t="n">
        <f aca="false">IF(BX231&gt;0,VLOOKUP(BX231&amp;"-"&amp;BY231&amp;"-"&amp;BZ231,LocCost,2,0),0)</f>
        <v>0</v>
      </c>
      <c r="CV231" s="183" t="n">
        <f aca="false">IF(CA231&gt;0,VLOOKUP(CA231&amp;"-"&amp;CB231&amp;"-"&amp;CC231,LocCost,2,0),0)</f>
        <v>0</v>
      </c>
      <c r="CW231" s="183" t="n">
        <f aca="false">IF(CD231&gt;0,VLOOKUP(CD231&amp;"-"&amp;CE231&amp;"-"&amp;CF231,LocCost,2,0),0)</f>
        <v>0</v>
      </c>
      <c r="CX231" s="183" t="n">
        <f aca="false">IF(CG231&gt;0,VLOOKUP(CG231&amp;"-"&amp;CH231&amp;"-"&amp;CI231,LocCost,2,0),0)</f>
        <v>0</v>
      </c>
      <c r="CY231" s="183" t="n">
        <f aca="false">IF(CJ231&gt;0,VLOOKUP(CJ231&amp;"-"&amp;CK231&amp;"-"&amp;CL231,LocCost,2,0),0)</f>
        <v>0</v>
      </c>
      <c r="CZ231" s="183" t="n">
        <f aca="false">IF(CM231&gt;0,VLOOKUP(CM231&amp;"-"&amp;CN231&amp;"-"&amp;CO231,LocCost,2,0),0)</f>
        <v>0</v>
      </c>
      <c r="DA231" s="184" t="str">
        <f aca="false">IF(BF231&gt;0,SUM(CQ231:CZ231),"")</f>
        <v/>
      </c>
    </row>
    <row r="232" customFormat="false" ht="14.65" hidden="false" customHeight="false" outlineLevel="0" collapsed="false">
      <c r="AN232" s="183" t="n">
        <f aca="false">IF(I232&gt;0,VLOOKUP(I232&amp;"-"&amp;J232&amp;"-"&amp;K232,LocCost,2,0),0)</f>
        <v>0</v>
      </c>
      <c r="AO232" s="183" t="n">
        <f aca="false">IF(L232&gt;0,VLOOKUP(L232&amp;"-"&amp;M232&amp;"-"&amp;N232,LocCost,2,0),0)</f>
        <v>0</v>
      </c>
      <c r="AP232" s="183" t="n">
        <f aca="false">IF(O232&gt;0,VLOOKUP(O232&amp;"-"&amp;P232&amp;"-"&amp;Q232,LocCost,2,0),0)</f>
        <v>0</v>
      </c>
      <c r="AQ232" s="183" t="n">
        <f aca="false">IF(R232&gt;0,VLOOKUP(R232&amp;"-"&amp;S232&amp;"-"&amp;T232,LocCost,2,0),0)</f>
        <v>0</v>
      </c>
      <c r="AR232" s="183" t="n">
        <f aca="false">IF(U232&gt;0,VLOOKUP(U232&amp;"-"&amp;V232&amp;"-"&amp;W232,LocCost,2,0),0)</f>
        <v>0</v>
      </c>
      <c r="AS232" s="183" t="n">
        <f aca="false">IF(X232&gt;0,VLOOKUP(X232&amp;"-"&amp;Y232&amp;"-"&amp;Z232,LocCost,2,0),0)</f>
        <v>0</v>
      </c>
      <c r="AT232" s="183" t="n">
        <f aca="false">IF(AA232&gt;0,VLOOKUP(AA232&amp;"-"&amp;AB232&amp;"-"&amp;AC232,LocCost,2,0),0)</f>
        <v>0</v>
      </c>
      <c r="AU232" s="183" t="n">
        <f aca="false">IF(AD232&gt;0,VLOOKUP(AD232&amp;"-"&amp;AE232&amp;"-"&amp;AF232,LocCost,2,0),0)</f>
        <v>0</v>
      </c>
      <c r="AV232" s="183" t="n">
        <f aca="false">IF(AG232&gt;0,VLOOKUP(AG232&amp;"-"&amp;AH232&amp;"-"&amp;AI232,LocCost,2,0),0)</f>
        <v>0</v>
      </c>
      <c r="AW232" s="183" t="n">
        <f aca="false">IF(AJ232&gt;0,VLOOKUP(AJ232&amp;"-"&amp;AK232&amp;"-"&amp;AL232,LocCost,2,0),0)</f>
        <v>0</v>
      </c>
      <c r="AX232" s="184" t="str">
        <f aca="false">IF(C232&gt;0,SUM(AN232:AW232),"")</f>
        <v/>
      </c>
      <c r="CQ232" s="183" t="n">
        <f aca="false">IF(BL232&gt;0,VLOOKUP(BL232&amp;"-"&amp;BM232&amp;"-"&amp;BN232,LocCost,2,0),0)</f>
        <v>0</v>
      </c>
      <c r="CR232" s="183" t="n">
        <f aca="false">IF(BO232&gt;0,VLOOKUP(BO232&amp;"-"&amp;BP232&amp;"-"&amp;BQ232,LocCost,2,0),0)</f>
        <v>0</v>
      </c>
      <c r="CS232" s="183" t="n">
        <f aca="false">IF(BR232&gt;0,VLOOKUP(BR232&amp;"-"&amp;BS232&amp;"-"&amp;BT232,LocCost,2,0),0)</f>
        <v>0</v>
      </c>
      <c r="CT232" s="183" t="n">
        <f aca="false">IF(BU232&gt;0,VLOOKUP(BU232&amp;"-"&amp;BV232&amp;"-"&amp;BW232,LocCost,2,0),0)</f>
        <v>0</v>
      </c>
      <c r="CU232" s="183" t="n">
        <f aca="false">IF(BX232&gt;0,VLOOKUP(BX232&amp;"-"&amp;BY232&amp;"-"&amp;BZ232,LocCost,2,0),0)</f>
        <v>0</v>
      </c>
      <c r="CV232" s="183" t="n">
        <f aca="false">IF(CA232&gt;0,VLOOKUP(CA232&amp;"-"&amp;CB232&amp;"-"&amp;CC232,LocCost,2,0),0)</f>
        <v>0</v>
      </c>
      <c r="CW232" s="183" t="n">
        <f aca="false">IF(CD232&gt;0,VLOOKUP(CD232&amp;"-"&amp;CE232&amp;"-"&amp;CF232,LocCost,2,0),0)</f>
        <v>0</v>
      </c>
      <c r="CX232" s="183" t="n">
        <f aca="false">IF(CG232&gt;0,VLOOKUP(CG232&amp;"-"&amp;CH232&amp;"-"&amp;CI232,LocCost,2,0),0)</f>
        <v>0</v>
      </c>
      <c r="CY232" s="183" t="n">
        <f aca="false">IF(CJ232&gt;0,VLOOKUP(CJ232&amp;"-"&amp;CK232&amp;"-"&amp;CL232,LocCost,2,0),0)</f>
        <v>0</v>
      </c>
      <c r="CZ232" s="183" t="n">
        <f aca="false">IF(CM232&gt;0,VLOOKUP(CM232&amp;"-"&amp;CN232&amp;"-"&amp;CO232,LocCost,2,0),0)</f>
        <v>0</v>
      </c>
      <c r="DA232" s="184" t="str">
        <f aca="false">IF(BF232&gt;0,SUM(CQ232:CZ232),"")</f>
        <v/>
      </c>
    </row>
    <row r="233" customFormat="false" ht="14.65" hidden="false" customHeight="false" outlineLevel="0" collapsed="false">
      <c r="AN233" s="183" t="n">
        <f aca="false">IF(I233&gt;0,VLOOKUP(I233&amp;"-"&amp;J233&amp;"-"&amp;K233,LocCost,2,0),0)</f>
        <v>0</v>
      </c>
      <c r="AO233" s="183" t="n">
        <f aca="false">IF(L233&gt;0,VLOOKUP(L233&amp;"-"&amp;M233&amp;"-"&amp;N233,LocCost,2,0),0)</f>
        <v>0</v>
      </c>
      <c r="AP233" s="183" t="n">
        <f aca="false">IF(O233&gt;0,VLOOKUP(O233&amp;"-"&amp;P233&amp;"-"&amp;Q233,LocCost,2,0),0)</f>
        <v>0</v>
      </c>
      <c r="AQ233" s="183" t="n">
        <f aca="false">IF(R233&gt;0,VLOOKUP(R233&amp;"-"&amp;S233&amp;"-"&amp;T233,LocCost,2,0),0)</f>
        <v>0</v>
      </c>
      <c r="AR233" s="183" t="n">
        <f aca="false">IF(U233&gt;0,VLOOKUP(U233&amp;"-"&amp;V233&amp;"-"&amp;W233,LocCost,2,0),0)</f>
        <v>0</v>
      </c>
      <c r="AS233" s="183" t="n">
        <f aca="false">IF(X233&gt;0,VLOOKUP(X233&amp;"-"&amp;Y233&amp;"-"&amp;Z233,LocCost,2,0),0)</f>
        <v>0</v>
      </c>
      <c r="AT233" s="183" t="n">
        <f aca="false">IF(AA233&gt;0,VLOOKUP(AA233&amp;"-"&amp;AB233&amp;"-"&amp;AC233,LocCost,2,0),0)</f>
        <v>0</v>
      </c>
      <c r="AU233" s="183" t="n">
        <f aca="false">IF(AD233&gt;0,VLOOKUP(AD233&amp;"-"&amp;AE233&amp;"-"&amp;AF233,LocCost,2,0),0)</f>
        <v>0</v>
      </c>
      <c r="AV233" s="183" t="n">
        <f aca="false">IF(AG233&gt;0,VLOOKUP(AG233&amp;"-"&amp;AH233&amp;"-"&amp;AI233,LocCost,2,0),0)</f>
        <v>0</v>
      </c>
      <c r="AW233" s="183" t="n">
        <f aca="false">IF(AJ233&gt;0,VLOOKUP(AJ233&amp;"-"&amp;AK233&amp;"-"&amp;AL233,LocCost,2,0),0)</f>
        <v>0</v>
      </c>
      <c r="AX233" s="184" t="str">
        <f aca="false">IF(C233&gt;0,SUM(AN233:AW233),"")</f>
        <v/>
      </c>
      <c r="CQ233" s="183" t="n">
        <f aca="false">IF(BL233&gt;0,VLOOKUP(BL233&amp;"-"&amp;BM233&amp;"-"&amp;BN233,LocCost,2,0),0)</f>
        <v>0</v>
      </c>
      <c r="CR233" s="183" t="n">
        <f aca="false">IF(BO233&gt;0,VLOOKUP(BO233&amp;"-"&amp;BP233&amp;"-"&amp;BQ233,LocCost,2,0),0)</f>
        <v>0</v>
      </c>
      <c r="CS233" s="183" t="n">
        <f aca="false">IF(BR233&gt;0,VLOOKUP(BR233&amp;"-"&amp;BS233&amp;"-"&amp;BT233,LocCost,2,0),0)</f>
        <v>0</v>
      </c>
      <c r="CT233" s="183" t="n">
        <f aca="false">IF(BU233&gt;0,VLOOKUP(BU233&amp;"-"&amp;BV233&amp;"-"&amp;BW233,LocCost,2,0),0)</f>
        <v>0</v>
      </c>
      <c r="CU233" s="183" t="n">
        <f aca="false">IF(BX233&gt;0,VLOOKUP(BX233&amp;"-"&amp;BY233&amp;"-"&amp;BZ233,LocCost,2,0),0)</f>
        <v>0</v>
      </c>
      <c r="CV233" s="183" t="n">
        <f aca="false">IF(CA233&gt;0,VLOOKUP(CA233&amp;"-"&amp;CB233&amp;"-"&amp;CC233,LocCost,2,0),0)</f>
        <v>0</v>
      </c>
      <c r="CW233" s="183" t="n">
        <f aca="false">IF(CD233&gt;0,VLOOKUP(CD233&amp;"-"&amp;CE233&amp;"-"&amp;CF233,LocCost,2,0),0)</f>
        <v>0</v>
      </c>
      <c r="CX233" s="183" t="n">
        <f aca="false">IF(CG233&gt;0,VLOOKUP(CG233&amp;"-"&amp;CH233&amp;"-"&amp;CI233,LocCost,2,0),0)</f>
        <v>0</v>
      </c>
      <c r="CY233" s="183" t="n">
        <f aca="false">IF(CJ233&gt;0,VLOOKUP(CJ233&amp;"-"&amp;CK233&amp;"-"&amp;CL233,LocCost,2,0),0)</f>
        <v>0</v>
      </c>
      <c r="CZ233" s="183" t="n">
        <f aca="false">IF(CM233&gt;0,VLOOKUP(CM233&amp;"-"&amp;CN233&amp;"-"&amp;CO233,LocCost,2,0),0)</f>
        <v>0</v>
      </c>
      <c r="DA233" s="184" t="str">
        <f aca="false">IF(BF233&gt;0,SUM(CQ233:CZ233),"")</f>
        <v/>
      </c>
    </row>
    <row r="234" customFormat="false" ht="14.65" hidden="false" customHeight="false" outlineLevel="0" collapsed="false">
      <c r="AN234" s="183" t="n">
        <f aca="false">IF(I234&gt;0,VLOOKUP(I234&amp;"-"&amp;J234&amp;"-"&amp;K234,LocCost,2,0),0)</f>
        <v>0</v>
      </c>
      <c r="AO234" s="183" t="n">
        <f aca="false">IF(L234&gt;0,VLOOKUP(L234&amp;"-"&amp;M234&amp;"-"&amp;N234,LocCost,2,0),0)</f>
        <v>0</v>
      </c>
      <c r="AP234" s="183" t="n">
        <f aca="false">IF(O234&gt;0,VLOOKUP(O234&amp;"-"&amp;P234&amp;"-"&amp;Q234,LocCost,2,0),0)</f>
        <v>0</v>
      </c>
      <c r="AQ234" s="183" t="n">
        <f aca="false">IF(R234&gt;0,VLOOKUP(R234&amp;"-"&amp;S234&amp;"-"&amp;T234,LocCost,2,0),0)</f>
        <v>0</v>
      </c>
      <c r="AR234" s="183" t="n">
        <f aca="false">IF(U234&gt;0,VLOOKUP(U234&amp;"-"&amp;V234&amp;"-"&amp;W234,LocCost,2,0),0)</f>
        <v>0</v>
      </c>
      <c r="AS234" s="183" t="n">
        <f aca="false">IF(X234&gt;0,VLOOKUP(X234&amp;"-"&amp;Y234&amp;"-"&amp;Z234,LocCost,2,0),0)</f>
        <v>0</v>
      </c>
      <c r="AT234" s="183" t="n">
        <f aca="false">IF(AA234&gt;0,VLOOKUP(AA234&amp;"-"&amp;AB234&amp;"-"&amp;AC234,LocCost,2,0),0)</f>
        <v>0</v>
      </c>
      <c r="AU234" s="183" t="n">
        <f aca="false">IF(AD234&gt;0,VLOOKUP(AD234&amp;"-"&amp;AE234&amp;"-"&amp;AF234,LocCost,2,0),0)</f>
        <v>0</v>
      </c>
      <c r="AV234" s="183" t="n">
        <f aca="false">IF(AG234&gt;0,VLOOKUP(AG234&amp;"-"&amp;AH234&amp;"-"&amp;AI234,LocCost,2,0),0)</f>
        <v>0</v>
      </c>
      <c r="AW234" s="183" t="n">
        <f aca="false">IF(AJ234&gt;0,VLOOKUP(AJ234&amp;"-"&amp;AK234&amp;"-"&amp;AL234,LocCost,2,0),0)</f>
        <v>0</v>
      </c>
      <c r="AX234" s="184" t="str">
        <f aca="false">IF(C234&gt;0,SUM(AN234:AW234),"")</f>
        <v/>
      </c>
      <c r="CQ234" s="183" t="n">
        <f aca="false">IF(BL234&gt;0,VLOOKUP(BL234&amp;"-"&amp;BM234&amp;"-"&amp;BN234,LocCost,2,0),0)</f>
        <v>0</v>
      </c>
      <c r="CR234" s="183" t="n">
        <f aca="false">IF(BO234&gt;0,VLOOKUP(BO234&amp;"-"&amp;BP234&amp;"-"&amp;BQ234,LocCost,2,0),0)</f>
        <v>0</v>
      </c>
      <c r="CS234" s="183" t="n">
        <f aca="false">IF(BR234&gt;0,VLOOKUP(BR234&amp;"-"&amp;BS234&amp;"-"&amp;BT234,LocCost,2,0),0)</f>
        <v>0</v>
      </c>
      <c r="CT234" s="183" t="n">
        <f aca="false">IF(BU234&gt;0,VLOOKUP(BU234&amp;"-"&amp;BV234&amp;"-"&amp;BW234,LocCost,2,0),0)</f>
        <v>0</v>
      </c>
      <c r="CU234" s="183" t="n">
        <f aca="false">IF(BX234&gt;0,VLOOKUP(BX234&amp;"-"&amp;BY234&amp;"-"&amp;BZ234,LocCost,2,0),0)</f>
        <v>0</v>
      </c>
      <c r="CV234" s="183" t="n">
        <f aca="false">IF(CA234&gt;0,VLOOKUP(CA234&amp;"-"&amp;CB234&amp;"-"&amp;CC234,LocCost,2,0),0)</f>
        <v>0</v>
      </c>
      <c r="CW234" s="183" t="n">
        <f aca="false">IF(CD234&gt;0,VLOOKUP(CD234&amp;"-"&amp;CE234&amp;"-"&amp;CF234,LocCost,2,0),0)</f>
        <v>0</v>
      </c>
      <c r="CX234" s="183" t="n">
        <f aca="false">IF(CG234&gt;0,VLOOKUP(CG234&amp;"-"&amp;CH234&amp;"-"&amp;CI234,LocCost,2,0),0)</f>
        <v>0</v>
      </c>
      <c r="CY234" s="183" t="n">
        <f aca="false">IF(CJ234&gt;0,VLOOKUP(CJ234&amp;"-"&amp;CK234&amp;"-"&amp;CL234,LocCost,2,0),0)</f>
        <v>0</v>
      </c>
      <c r="CZ234" s="183" t="n">
        <f aca="false">IF(CM234&gt;0,VLOOKUP(CM234&amp;"-"&amp;CN234&amp;"-"&amp;CO234,LocCost,2,0),0)</f>
        <v>0</v>
      </c>
      <c r="DA234" s="184" t="str">
        <f aca="false">IF(BF234&gt;0,SUM(CQ234:CZ234),"")</f>
        <v/>
      </c>
    </row>
    <row r="235" customFormat="false" ht="14.65" hidden="false" customHeight="false" outlineLevel="0" collapsed="false">
      <c r="AN235" s="183" t="n">
        <f aca="false">IF(I235&gt;0,VLOOKUP(I235&amp;"-"&amp;J235&amp;"-"&amp;K235,LocCost,2,0),0)</f>
        <v>0</v>
      </c>
      <c r="AO235" s="183" t="n">
        <f aca="false">IF(L235&gt;0,VLOOKUP(L235&amp;"-"&amp;M235&amp;"-"&amp;N235,LocCost,2,0),0)</f>
        <v>0</v>
      </c>
      <c r="AP235" s="183" t="n">
        <f aca="false">IF(O235&gt;0,VLOOKUP(O235&amp;"-"&amp;P235&amp;"-"&amp;Q235,LocCost,2,0),0)</f>
        <v>0</v>
      </c>
      <c r="AQ235" s="183" t="n">
        <f aca="false">IF(R235&gt;0,VLOOKUP(R235&amp;"-"&amp;S235&amp;"-"&amp;T235,LocCost,2,0),0)</f>
        <v>0</v>
      </c>
      <c r="AR235" s="183" t="n">
        <f aca="false">IF(U235&gt;0,VLOOKUP(U235&amp;"-"&amp;V235&amp;"-"&amp;W235,LocCost,2,0),0)</f>
        <v>0</v>
      </c>
      <c r="AS235" s="183" t="n">
        <f aca="false">IF(X235&gt;0,VLOOKUP(X235&amp;"-"&amp;Y235&amp;"-"&amp;Z235,LocCost,2,0),0)</f>
        <v>0</v>
      </c>
      <c r="AT235" s="183" t="n">
        <f aca="false">IF(AA235&gt;0,VLOOKUP(AA235&amp;"-"&amp;AB235&amp;"-"&amp;AC235,LocCost,2,0),0)</f>
        <v>0</v>
      </c>
      <c r="AU235" s="183" t="n">
        <f aca="false">IF(AD235&gt;0,VLOOKUP(AD235&amp;"-"&amp;AE235&amp;"-"&amp;AF235,LocCost,2,0),0)</f>
        <v>0</v>
      </c>
      <c r="AV235" s="183" t="n">
        <f aca="false">IF(AG235&gt;0,VLOOKUP(AG235&amp;"-"&amp;AH235&amp;"-"&amp;AI235,LocCost,2,0),0)</f>
        <v>0</v>
      </c>
      <c r="AW235" s="183" t="n">
        <f aca="false">IF(AJ235&gt;0,VLOOKUP(AJ235&amp;"-"&amp;AK235&amp;"-"&amp;AL235,LocCost,2,0),0)</f>
        <v>0</v>
      </c>
      <c r="AX235" s="184" t="str">
        <f aca="false">IF(C235&gt;0,SUM(AN235:AW235),"")</f>
        <v/>
      </c>
      <c r="CQ235" s="183" t="n">
        <f aca="false">IF(BL235&gt;0,VLOOKUP(BL235&amp;"-"&amp;BM235&amp;"-"&amp;BN235,LocCost,2,0),0)</f>
        <v>0</v>
      </c>
      <c r="CR235" s="183" t="n">
        <f aca="false">IF(BO235&gt;0,VLOOKUP(BO235&amp;"-"&amp;BP235&amp;"-"&amp;BQ235,LocCost,2,0),0)</f>
        <v>0</v>
      </c>
      <c r="CS235" s="183" t="n">
        <f aca="false">IF(BR235&gt;0,VLOOKUP(BR235&amp;"-"&amp;BS235&amp;"-"&amp;BT235,LocCost,2,0),0)</f>
        <v>0</v>
      </c>
      <c r="CT235" s="183" t="n">
        <f aca="false">IF(BU235&gt;0,VLOOKUP(BU235&amp;"-"&amp;BV235&amp;"-"&amp;BW235,LocCost,2,0),0)</f>
        <v>0</v>
      </c>
      <c r="CU235" s="183" t="n">
        <f aca="false">IF(BX235&gt;0,VLOOKUP(BX235&amp;"-"&amp;BY235&amp;"-"&amp;BZ235,LocCost,2,0),0)</f>
        <v>0</v>
      </c>
      <c r="CV235" s="183" t="n">
        <f aca="false">IF(CA235&gt;0,VLOOKUP(CA235&amp;"-"&amp;CB235&amp;"-"&amp;CC235,LocCost,2,0),0)</f>
        <v>0</v>
      </c>
      <c r="CW235" s="183" t="n">
        <f aca="false">IF(CD235&gt;0,VLOOKUP(CD235&amp;"-"&amp;CE235&amp;"-"&amp;CF235,LocCost,2,0),0)</f>
        <v>0</v>
      </c>
      <c r="CX235" s="183" t="n">
        <f aca="false">IF(CG235&gt;0,VLOOKUP(CG235&amp;"-"&amp;CH235&amp;"-"&amp;CI235,LocCost,2,0),0)</f>
        <v>0</v>
      </c>
      <c r="CY235" s="183" t="n">
        <f aca="false">IF(CJ235&gt;0,VLOOKUP(CJ235&amp;"-"&amp;CK235&amp;"-"&amp;CL235,LocCost,2,0),0)</f>
        <v>0</v>
      </c>
      <c r="CZ235" s="183" t="n">
        <f aca="false">IF(CM235&gt;0,VLOOKUP(CM235&amp;"-"&amp;CN235&amp;"-"&amp;CO235,LocCost,2,0),0)</f>
        <v>0</v>
      </c>
      <c r="DA235" s="184" t="str">
        <f aca="false">IF(BF235&gt;0,SUM(CQ235:CZ235),"")</f>
        <v/>
      </c>
    </row>
    <row r="236" customFormat="false" ht="14.65" hidden="false" customHeight="false" outlineLevel="0" collapsed="false">
      <c r="AN236" s="183" t="n">
        <f aca="false">IF(I236&gt;0,VLOOKUP(I236&amp;"-"&amp;J236&amp;"-"&amp;K236,LocCost,2,0),0)</f>
        <v>0</v>
      </c>
      <c r="AO236" s="183" t="n">
        <f aca="false">IF(L236&gt;0,VLOOKUP(L236&amp;"-"&amp;M236&amp;"-"&amp;N236,LocCost,2,0),0)</f>
        <v>0</v>
      </c>
      <c r="AP236" s="183" t="n">
        <f aca="false">IF(O236&gt;0,VLOOKUP(O236&amp;"-"&amp;P236&amp;"-"&amp;Q236,LocCost,2,0),0)</f>
        <v>0</v>
      </c>
      <c r="AQ236" s="183" t="n">
        <f aca="false">IF(R236&gt;0,VLOOKUP(R236&amp;"-"&amp;S236&amp;"-"&amp;T236,LocCost,2,0),0)</f>
        <v>0</v>
      </c>
      <c r="AR236" s="183" t="n">
        <f aca="false">IF(U236&gt;0,VLOOKUP(U236&amp;"-"&amp;V236&amp;"-"&amp;W236,LocCost,2,0),0)</f>
        <v>0</v>
      </c>
      <c r="AS236" s="183" t="n">
        <f aca="false">IF(X236&gt;0,VLOOKUP(X236&amp;"-"&amp;Y236&amp;"-"&amp;Z236,LocCost,2,0),0)</f>
        <v>0</v>
      </c>
      <c r="AT236" s="183" t="n">
        <f aca="false">IF(AA236&gt;0,VLOOKUP(AA236&amp;"-"&amp;AB236&amp;"-"&amp;AC236,LocCost,2,0),0)</f>
        <v>0</v>
      </c>
      <c r="AU236" s="183" t="n">
        <f aca="false">IF(AD236&gt;0,VLOOKUP(AD236&amp;"-"&amp;AE236&amp;"-"&amp;AF236,LocCost,2,0),0)</f>
        <v>0</v>
      </c>
      <c r="AV236" s="183" t="n">
        <f aca="false">IF(AG236&gt;0,VLOOKUP(AG236&amp;"-"&amp;AH236&amp;"-"&amp;AI236,LocCost,2,0),0)</f>
        <v>0</v>
      </c>
      <c r="AW236" s="183" t="n">
        <f aca="false">IF(AJ236&gt;0,VLOOKUP(AJ236&amp;"-"&amp;AK236&amp;"-"&amp;AL236,LocCost,2,0),0)</f>
        <v>0</v>
      </c>
      <c r="AX236" s="184" t="str">
        <f aca="false">IF(C236&gt;0,SUM(AN236:AW236),"")</f>
        <v/>
      </c>
      <c r="CQ236" s="183" t="n">
        <f aca="false">IF(BL236&gt;0,VLOOKUP(BL236&amp;"-"&amp;BM236&amp;"-"&amp;BN236,LocCost,2,0),0)</f>
        <v>0</v>
      </c>
      <c r="CR236" s="183" t="n">
        <f aca="false">IF(BO236&gt;0,VLOOKUP(BO236&amp;"-"&amp;BP236&amp;"-"&amp;BQ236,LocCost,2,0),0)</f>
        <v>0</v>
      </c>
      <c r="CS236" s="183" t="n">
        <f aca="false">IF(BR236&gt;0,VLOOKUP(BR236&amp;"-"&amp;BS236&amp;"-"&amp;BT236,LocCost,2,0),0)</f>
        <v>0</v>
      </c>
      <c r="CT236" s="183" t="n">
        <f aca="false">IF(BU236&gt;0,VLOOKUP(BU236&amp;"-"&amp;BV236&amp;"-"&amp;BW236,LocCost,2,0),0)</f>
        <v>0</v>
      </c>
      <c r="CU236" s="183" t="n">
        <f aca="false">IF(BX236&gt;0,VLOOKUP(BX236&amp;"-"&amp;BY236&amp;"-"&amp;BZ236,LocCost,2,0),0)</f>
        <v>0</v>
      </c>
      <c r="CV236" s="183" t="n">
        <f aca="false">IF(CA236&gt;0,VLOOKUP(CA236&amp;"-"&amp;CB236&amp;"-"&amp;CC236,LocCost,2,0),0)</f>
        <v>0</v>
      </c>
      <c r="CW236" s="183" t="n">
        <f aca="false">IF(CD236&gt;0,VLOOKUP(CD236&amp;"-"&amp;CE236&amp;"-"&amp;CF236,LocCost,2,0),0)</f>
        <v>0</v>
      </c>
      <c r="CX236" s="183" t="n">
        <f aca="false">IF(CG236&gt;0,VLOOKUP(CG236&amp;"-"&amp;CH236&amp;"-"&amp;CI236,LocCost,2,0),0)</f>
        <v>0</v>
      </c>
      <c r="CY236" s="183" t="n">
        <f aca="false">IF(CJ236&gt;0,VLOOKUP(CJ236&amp;"-"&amp;CK236&amp;"-"&amp;CL236,LocCost,2,0),0)</f>
        <v>0</v>
      </c>
      <c r="CZ236" s="183" t="n">
        <f aca="false">IF(CM236&gt;0,VLOOKUP(CM236&amp;"-"&amp;CN236&amp;"-"&amp;CO236,LocCost,2,0),0)</f>
        <v>0</v>
      </c>
      <c r="DA236" s="184" t="str">
        <f aca="false">IF(BF236&gt;0,SUM(CQ236:CZ236),"")</f>
        <v/>
      </c>
    </row>
    <row r="237" customFormat="false" ht="14.65" hidden="false" customHeight="false" outlineLevel="0" collapsed="false">
      <c r="AN237" s="183" t="n">
        <f aca="false">IF(I237&gt;0,VLOOKUP(I237&amp;"-"&amp;J237&amp;"-"&amp;K237,LocCost,2,0),0)</f>
        <v>0</v>
      </c>
      <c r="AO237" s="183" t="n">
        <f aca="false">IF(L237&gt;0,VLOOKUP(L237&amp;"-"&amp;M237&amp;"-"&amp;N237,LocCost,2,0),0)</f>
        <v>0</v>
      </c>
      <c r="AP237" s="183" t="n">
        <f aca="false">IF(O237&gt;0,VLOOKUP(O237&amp;"-"&amp;P237&amp;"-"&amp;Q237,LocCost,2,0),0)</f>
        <v>0</v>
      </c>
      <c r="AQ237" s="183" t="n">
        <f aca="false">IF(R237&gt;0,VLOOKUP(R237&amp;"-"&amp;S237&amp;"-"&amp;T237,LocCost,2,0),0)</f>
        <v>0</v>
      </c>
      <c r="AR237" s="183" t="n">
        <f aca="false">IF(U237&gt;0,VLOOKUP(U237&amp;"-"&amp;V237&amp;"-"&amp;W237,LocCost,2,0),0)</f>
        <v>0</v>
      </c>
      <c r="AS237" s="183" t="n">
        <f aca="false">IF(X237&gt;0,VLOOKUP(X237&amp;"-"&amp;Y237&amp;"-"&amp;Z237,LocCost,2,0),0)</f>
        <v>0</v>
      </c>
      <c r="AT237" s="183" t="n">
        <f aca="false">IF(AA237&gt;0,VLOOKUP(AA237&amp;"-"&amp;AB237&amp;"-"&amp;AC237,LocCost,2,0),0)</f>
        <v>0</v>
      </c>
      <c r="AU237" s="183" t="n">
        <f aca="false">IF(AD237&gt;0,VLOOKUP(AD237&amp;"-"&amp;AE237&amp;"-"&amp;AF237,LocCost,2,0),0)</f>
        <v>0</v>
      </c>
      <c r="AV237" s="183" t="n">
        <f aca="false">IF(AG237&gt;0,VLOOKUP(AG237&amp;"-"&amp;AH237&amp;"-"&amp;AI237,LocCost,2,0),0)</f>
        <v>0</v>
      </c>
      <c r="AW237" s="183" t="n">
        <f aca="false">IF(AJ237&gt;0,VLOOKUP(AJ237&amp;"-"&amp;AK237&amp;"-"&amp;AL237,LocCost,2,0),0)</f>
        <v>0</v>
      </c>
      <c r="AX237" s="184" t="str">
        <f aca="false">IF(C237&gt;0,SUM(AN237:AW237),"")</f>
        <v/>
      </c>
      <c r="CQ237" s="183" t="n">
        <f aca="false">IF(BL237&gt;0,VLOOKUP(BL237&amp;"-"&amp;BM237&amp;"-"&amp;BN237,LocCost,2,0),0)</f>
        <v>0</v>
      </c>
      <c r="CR237" s="183" t="n">
        <f aca="false">IF(BO237&gt;0,VLOOKUP(BO237&amp;"-"&amp;BP237&amp;"-"&amp;BQ237,LocCost,2,0),0)</f>
        <v>0</v>
      </c>
      <c r="CS237" s="183" t="n">
        <f aca="false">IF(BR237&gt;0,VLOOKUP(BR237&amp;"-"&amp;BS237&amp;"-"&amp;BT237,LocCost,2,0),0)</f>
        <v>0</v>
      </c>
      <c r="CT237" s="183" t="n">
        <f aca="false">IF(BU237&gt;0,VLOOKUP(BU237&amp;"-"&amp;BV237&amp;"-"&amp;BW237,LocCost,2,0),0)</f>
        <v>0</v>
      </c>
      <c r="CU237" s="183" t="n">
        <f aca="false">IF(BX237&gt;0,VLOOKUP(BX237&amp;"-"&amp;BY237&amp;"-"&amp;BZ237,LocCost,2,0),0)</f>
        <v>0</v>
      </c>
      <c r="CV237" s="183" t="n">
        <f aca="false">IF(CA237&gt;0,VLOOKUP(CA237&amp;"-"&amp;CB237&amp;"-"&amp;CC237,LocCost,2,0),0)</f>
        <v>0</v>
      </c>
      <c r="CW237" s="183" t="n">
        <f aca="false">IF(CD237&gt;0,VLOOKUP(CD237&amp;"-"&amp;CE237&amp;"-"&amp;CF237,LocCost,2,0),0)</f>
        <v>0</v>
      </c>
      <c r="CX237" s="183" t="n">
        <f aca="false">IF(CG237&gt;0,VLOOKUP(CG237&amp;"-"&amp;CH237&amp;"-"&amp;CI237,LocCost,2,0),0)</f>
        <v>0</v>
      </c>
      <c r="CY237" s="183" t="n">
        <f aca="false">IF(CJ237&gt;0,VLOOKUP(CJ237&amp;"-"&amp;CK237&amp;"-"&amp;CL237,LocCost,2,0),0)</f>
        <v>0</v>
      </c>
      <c r="CZ237" s="183" t="n">
        <f aca="false">IF(CM237&gt;0,VLOOKUP(CM237&amp;"-"&amp;CN237&amp;"-"&amp;CO237,LocCost,2,0),0)</f>
        <v>0</v>
      </c>
      <c r="DA237" s="184" t="str">
        <f aca="false">IF(BF237&gt;0,SUM(CQ237:CZ237),"")</f>
        <v/>
      </c>
    </row>
    <row r="238" customFormat="false" ht="14.65" hidden="false" customHeight="false" outlineLevel="0" collapsed="false">
      <c r="AN238" s="183" t="n">
        <f aca="false">IF(I238&gt;0,VLOOKUP(I238&amp;"-"&amp;J238&amp;"-"&amp;K238,LocCost,2,0),0)</f>
        <v>0</v>
      </c>
      <c r="AO238" s="183" t="n">
        <f aca="false">IF(L238&gt;0,VLOOKUP(L238&amp;"-"&amp;M238&amp;"-"&amp;N238,LocCost,2,0),0)</f>
        <v>0</v>
      </c>
      <c r="AP238" s="183" t="n">
        <f aca="false">IF(O238&gt;0,VLOOKUP(O238&amp;"-"&amp;P238&amp;"-"&amp;Q238,LocCost,2,0),0)</f>
        <v>0</v>
      </c>
      <c r="AQ238" s="183" t="n">
        <f aca="false">IF(R238&gt;0,VLOOKUP(R238&amp;"-"&amp;S238&amp;"-"&amp;T238,LocCost,2,0),0)</f>
        <v>0</v>
      </c>
      <c r="AR238" s="183" t="n">
        <f aca="false">IF(U238&gt;0,VLOOKUP(U238&amp;"-"&amp;V238&amp;"-"&amp;W238,LocCost,2,0),0)</f>
        <v>0</v>
      </c>
      <c r="AS238" s="183" t="n">
        <f aca="false">IF(X238&gt;0,VLOOKUP(X238&amp;"-"&amp;Y238&amp;"-"&amp;Z238,LocCost,2,0),0)</f>
        <v>0</v>
      </c>
      <c r="AT238" s="183" t="n">
        <f aca="false">IF(AA238&gt;0,VLOOKUP(AA238&amp;"-"&amp;AB238&amp;"-"&amp;AC238,LocCost,2,0),0)</f>
        <v>0</v>
      </c>
      <c r="AU238" s="183" t="n">
        <f aca="false">IF(AD238&gt;0,VLOOKUP(AD238&amp;"-"&amp;AE238&amp;"-"&amp;AF238,LocCost,2,0),0)</f>
        <v>0</v>
      </c>
      <c r="AV238" s="183" t="n">
        <f aca="false">IF(AG238&gt;0,VLOOKUP(AG238&amp;"-"&amp;AH238&amp;"-"&amp;AI238,LocCost,2,0),0)</f>
        <v>0</v>
      </c>
      <c r="AW238" s="183" t="n">
        <f aca="false">IF(AJ238&gt;0,VLOOKUP(AJ238&amp;"-"&amp;AK238&amp;"-"&amp;AL238,LocCost,2,0),0)</f>
        <v>0</v>
      </c>
      <c r="AX238" s="184" t="str">
        <f aca="false">IF(C238&gt;0,SUM(AN238:AW238),"")</f>
        <v/>
      </c>
      <c r="CQ238" s="183" t="n">
        <f aca="false">IF(BL238&gt;0,VLOOKUP(BL238&amp;"-"&amp;BM238&amp;"-"&amp;BN238,LocCost,2,0),0)</f>
        <v>0</v>
      </c>
      <c r="CR238" s="183" t="n">
        <f aca="false">IF(BO238&gt;0,VLOOKUP(BO238&amp;"-"&amp;BP238&amp;"-"&amp;BQ238,LocCost,2,0),0)</f>
        <v>0</v>
      </c>
      <c r="CS238" s="183" t="n">
        <f aca="false">IF(BR238&gt;0,VLOOKUP(BR238&amp;"-"&amp;BS238&amp;"-"&amp;BT238,LocCost,2,0),0)</f>
        <v>0</v>
      </c>
      <c r="CT238" s="183" t="n">
        <f aca="false">IF(BU238&gt;0,VLOOKUP(BU238&amp;"-"&amp;BV238&amp;"-"&amp;BW238,LocCost,2,0),0)</f>
        <v>0</v>
      </c>
      <c r="CU238" s="183" t="n">
        <f aca="false">IF(BX238&gt;0,VLOOKUP(BX238&amp;"-"&amp;BY238&amp;"-"&amp;BZ238,LocCost,2,0),0)</f>
        <v>0</v>
      </c>
      <c r="CV238" s="183" t="n">
        <f aca="false">IF(CA238&gt;0,VLOOKUP(CA238&amp;"-"&amp;CB238&amp;"-"&amp;CC238,LocCost,2,0),0)</f>
        <v>0</v>
      </c>
      <c r="CW238" s="183" t="n">
        <f aca="false">IF(CD238&gt;0,VLOOKUP(CD238&amp;"-"&amp;CE238&amp;"-"&amp;CF238,LocCost,2,0),0)</f>
        <v>0</v>
      </c>
      <c r="CX238" s="183" t="n">
        <f aca="false">IF(CG238&gt;0,VLOOKUP(CG238&amp;"-"&amp;CH238&amp;"-"&amp;CI238,LocCost,2,0),0)</f>
        <v>0</v>
      </c>
      <c r="CY238" s="183" t="n">
        <f aca="false">IF(CJ238&gt;0,VLOOKUP(CJ238&amp;"-"&amp;CK238&amp;"-"&amp;CL238,LocCost,2,0),0)</f>
        <v>0</v>
      </c>
      <c r="CZ238" s="183" t="n">
        <f aca="false">IF(CM238&gt;0,VLOOKUP(CM238&amp;"-"&amp;CN238&amp;"-"&amp;CO238,LocCost,2,0),0)</f>
        <v>0</v>
      </c>
      <c r="DA238" s="184" t="str">
        <f aca="false">IF(BF238&gt;0,SUM(CQ238:CZ238),"")</f>
        <v/>
      </c>
    </row>
    <row r="239" customFormat="false" ht="14.65" hidden="false" customHeight="false" outlineLevel="0" collapsed="false">
      <c r="AN239" s="183" t="n">
        <f aca="false">IF(I239&gt;0,VLOOKUP(I239&amp;"-"&amp;J239&amp;"-"&amp;K239,LocCost,2,0),0)</f>
        <v>0</v>
      </c>
      <c r="AO239" s="183" t="n">
        <f aca="false">IF(L239&gt;0,VLOOKUP(L239&amp;"-"&amp;M239&amp;"-"&amp;N239,LocCost,2,0),0)</f>
        <v>0</v>
      </c>
      <c r="AP239" s="183" t="n">
        <f aca="false">IF(O239&gt;0,VLOOKUP(O239&amp;"-"&amp;P239&amp;"-"&amp;Q239,LocCost,2,0),0)</f>
        <v>0</v>
      </c>
      <c r="AQ239" s="183" t="n">
        <f aca="false">IF(R239&gt;0,VLOOKUP(R239&amp;"-"&amp;S239&amp;"-"&amp;T239,LocCost,2,0),0)</f>
        <v>0</v>
      </c>
      <c r="AR239" s="183" t="n">
        <f aca="false">IF(U239&gt;0,VLOOKUP(U239&amp;"-"&amp;V239&amp;"-"&amp;W239,LocCost,2,0),0)</f>
        <v>0</v>
      </c>
      <c r="AS239" s="183" t="n">
        <f aca="false">IF(X239&gt;0,VLOOKUP(X239&amp;"-"&amp;Y239&amp;"-"&amp;Z239,LocCost,2,0),0)</f>
        <v>0</v>
      </c>
      <c r="AT239" s="183" t="n">
        <f aca="false">IF(AA239&gt;0,VLOOKUP(AA239&amp;"-"&amp;AB239&amp;"-"&amp;AC239,LocCost,2,0),0)</f>
        <v>0</v>
      </c>
      <c r="AU239" s="183" t="n">
        <f aca="false">IF(AD239&gt;0,VLOOKUP(AD239&amp;"-"&amp;AE239&amp;"-"&amp;AF239,LocCost,2,0),0)</f>
        <v>0</v>
      </c>
      <c r="AV239" s="183" t="n">
        <f aca="false">IF(AG239&gt;0,VLOOKUP(AG239&amp;"-"&amp;AH239&amp;"-"&amp;AI239,LocCost,2,0),0)</f>
        <v>0</v>
      </c>
      <c r="AW239" s="183" t="n">
        <f aca="false">IF(AJ239&gt;0,VLOOKUP(AJ239&amp;"-"&amp;AK239&amp;"-"&amp;AL239,LocCost,2,0),0)</f>
        <v>0</v>
      </c>
      <c r="AX239" s="184" t="str">
        <f aca="false">IF(C239&gt;0,SUM(AN239:AW239),"")</f>
        <v/>
      </c>
      <c r="CQ239" s="183" t="n">
        <f aca="false">IF(BL239&gt;0,VLOOKUP(BL239&amp;"-"&amp;BM239&amp;"-"&amp;BN239,LocCost,2,0),0)</f>
        <v>0</v>
      </c>
      <c r="CR239" s="183" t="n">
        <f aca="false">IF(BO239&gt;0,VLOOKUP(BO239&amp;"-"&amp;BP239&amp;"-"&amp;BQ239,LocCost,2,0),0)</f>
        <v>0</v>
      </c>
      <c r="CS239" s="183" t="n">
        <f aca="false">IF(BR239&gt;0,VLOOKUP(BR239&amp;"-"&amp;BS239&amp;"-"&amp;BT239,LocCost,2,0),0)</f>
        <v>0</v>
      </c>
      <c r="CT239" s="183" t="n">
        <f aca="false">IF(BU239&gt;0,VLOOKUP(BU239&amp;"-"&amp;BV239&amp;"-"&amp;BW239,LocCost,2,0),0)</f>
        <v>0</v>
      </c>
      <c r="CU239" s="183" t="n">
        <f aca="false">IF(BX239&gt;0,VLOOKUP(BX239&amp;"-"&amp;BY239&amp;"-"&amp;BZ239,LocCost,2,0),0)</f>
        <v>0</v>
      </c>
      <c r="CV239" s="183" t="n">
        <f aca="false">IF(CA239&gt;0,VLOOKUP(CA239&amp;"-"&amp;CB239&amp;"-"&amp;CC239,LocCost,2,0),0)</f>
        <v>0</v>
      </c>
      <c r="CW239" s="183" t="n">
        <f aca="false">IF(CD239&gt;0,VLOOKUP(CD239&amp;"-"&amp;CE239&amp;"-"&amp;CF239,LocCost,2,0),0)</f>
        <v>0</v>
      </c>
      <c r="CX239" s="183" t="n">
        <f aca="false">IF(CG239&gt;0,VLOOKUP(CG239&amp;"-"&amp;CH239&amp;"-"&amp;CI239,LocCost,2,0),0)</f>
        <v>0</v>
      </c>
      <c r="CY239" s="183" t="n">
        <f aca="false">IF(CJ239&gt;0,VLOOKUP(CJ239&amp;"-"&amp;CK239&amp;"-"&amp;CL239,LocCost,2,0),0)</f>
        <v>0</v>
      </c>
      <c r="CZ239" s="183" t="n">
        <f aca="false">IF(CM239&gt;0,VLOOKUP(CM239&amp;"-"&amp;CN239&amp;"-"&amp;CO239,LocCost,2,0),0)</f>
        <v>0</v>
      </c>
      <c r="DA239" s="184" t="str">
        <f aca="false">IF(BF239&gt;0,SUM(CQ239:CZ239),"")</f>
        <v/>
      </c>
    </row>
    <row r="240" customFormat="false" ht="14.65" hidden="false" customHeight="false" outlineLevel="0" collapsed="false">
      <c r="AN240" s="183" t="n">
        <f aca="false">IF(I240&gt;0,VLOOKUP(I240&amp;"-"&amp;J240&amp;"-"&amp;K240,LocCost,2,0),0)</f>
        <v>0</v>
      </c>
      <c r="AO240" s="183" t="n">
        <f aca="false">IF(L240&gt;0,VLOOKUP(L240&amp;"-"&amp;M240&amp;"-"&amp;N240,LocCost,2,0),0)</f>
        <v>0</v>
      </c>
      <c r="AP240" s="183" t="n">
        <f aca="false">IF(O240&gt;0,VLOOKUP(O240&amp;"-"&amp;P240&amp;"-"&amp;Q240,LocCost,2,0),0)</f>
        <v>0</v>
      </c>
      <c r="AQ240" s="183" t="n">
        <f aca="false">IF(R240&gt;0,VLOOKUP(R240&amp;"-"&amp;S240&amp;"-"&amp;T240,LocCost,2,0),0)</f>
        <v>0</v>
      </c>
      <c r="AR240" s="183" t="n">
        <f aca="false">IF(U240&gt;0,VLOOKUP(U240&amp;"-"&amp;V240&amp;"-"&amp;W240,LocCost,2,0),0)</f>
        <v>0</v>
      </c>
      <c r="AS240" s="183" t="n">
        <f aca="false">IF(X240&gt;0,VLOOKUP(X240&amp;"-"&amp;Y240&amp;"-"&amp;Z240,LocCost,2,0),0)</f>
        <v>0</v>
      </c>
      <c r="AT240" s="183" t="n">
        <f aca="false">IF(AA240&gt;0,VLOOKUP(AA240&amp;"-"&amp;AB240&amp;"-"&amp;AC240,LocCost,2,0),0)</f>
        <v>0</v>
      </c>
      <c r="AU240" s="183" t="n">
        <f aca="false">IF(AD240&gt;0,VLOOKUP(AD240&amp;"-"&amp;AE240&amp;"-"&amp;AF240,LocCost,2,0),0)</f>
        <v>0</v>
      </c>
      <c r="AV240" s="183" t="n">
        <f aca="false">IF(AG240&gt;0,VLOOKUP(AG240&amp;"-"&amp;AH240&amp;"-"&amp;AI240,LocCost,2,0),0)</f>
        <v>0</v>
      </c>
      <c r="AW240" s="183" t="n">
        <f aca="false">IF(AJ240&gt;0,VLOOKUP(AJ240&amp;"-"&amp;AK240&amp;"-"&amp;AL240,LocCost,2,0),0)</f>
        <v>0</v>
      </c>
      <c r="AX240" s="184" t="str">
        <f aca="false">IF(C240&gt;0,SUM(AN240:AW240),"")</f>
        <v/>
      </c>
      <c r="CQ240" s="183" t="n">
        <f aca="false">IF(BL240&gt;0,VLOOKUP(BL240&amp;"-"&amp;BM240&amp;"-"&amp;BN240,LocCost,2,0),0)</f>
        <v>0</v>
      </c>
      <c r="CR240" s="183" t="n">
        <f aca="false">IF(BO240&gt;0,VLOOKUP(BO240&amp;"-"&amp;BP240&amp;"-"&amp;BQ240,LocCost,2,0),0)</f>
        <v>0</v>
      </c>
      <c r="CS240" s="183" t="n">
        <f aca="false">IF(BR240&gt;0,VLOOKUP(BR240&amp;"-"&amp;BS240&amp;"-"&amp;BT240,LocCost,2,0),0)</f>
        <v>0</v>
      </c>
      <c r="CT240" s="183" t="n">
        <f aca="false">IF(BU240&gt;0,VLOOKUP(BU240&amp;"-"&amp;BV240&amp;"-"&amp;BW240,LocCost,2,0),0)</f>
        <v>0</v>
      </c>
      <c r="CU240" s="183" t="n">
        <f aca="false">IF(BX240&gt;0,VLOOKUP(BX240&amp;"-"&amp;BY240&amp;"-"&amp;BZ240,LocCost,2,0),0)</f>
        <v>0</v>
      </c>
      <c r="CV240" s="183" t="n">
        <f aca="false">IF(CA240&gt;0,VLOOKUP(CA240&amp;"-"&amp;CB240&amp;"-"&amp;CC240,LocCost,2,0),0)</f>
        <v>0</v>
      </c>
      <c r="CW240" s="183" t="n">
        <f aca="false">IF(CD240&gt;0,VLOOKUP(CD240&amp;"-"&amp;CE240&amp;"-"&amp;CF240,LocCost,2,0),0)</f>
        <v>0</v>
      </c>
      <c r="CX240" s="183" t="n">
        <f aca="false">IF(CG240&gt;0,VLOOKUP(CG240&amp;"-"&amp;CH240&amp;"-"&amp;CI240,LocCost,2,0),0)</f>
        <v>0</v>
      </c>
      <c r="CY240" s="183" t="n">
        <f aca="false">IF(CJ240&gt;0,VLOOKUP(CJ240&amp;"-"&amp;CK240&amp;"-"&amp;CL240,LocCost,2,0),0)</f>
        <v>0</v>
      </c>
      <c r="CZ240" s="183" t="n">
        <f aca="false">IF(CM240&gt;0,VLOOKUP(CM240&amp;"-"&amp;CN240&amp;"-"&amp;CO240,LocCost,2,0),0)</f>
        <v>0</v>
      </c>
      <c r="DA240" s="184" t="str">
        <f aca="false">IF(BF240&gt;0,SUM(CQ240:CZ240),"")</f>
        <v/>
      </c>
    </row>
    <row r="241" customFormat="false" ht="14.65" hidden="false" customHeight="false" outlineLevel="0" collapsed="false">
      <c r="AN241" s="183" t="n">
        <f aca="false">IF(I241&gt;0,VLOOKUP(I241&amp;"-"&amp;J241&amp;"-"&amp;K241,LocCost,2,0),0)</f>
        <v>0</v>
      </c>
      <c r="AO241" s="183" t="n">
        <f aca="false">IF(L241&gt;0,VLOOKUP(L241&amp;"-"&amp;M241&amp;"-"&amp;N241,LocCost,2,0),0)</f>
        <v>0</v>
      </c>
      <c r="AP241" s="183" t="n">
        <f aca="false">IF(O241&gt;0,VLOOKUP(O241&amp;"-"&amp;P241&amp;"-"&amp;Q241,LocCost,2,0),0)</f>
        <v>0</v>
      </c>
      <c r="AQ241" s="183" t="n">
        <f aca="false">IF(R241&gt;0,VLOOKUP(R241&amp;"-"&amp;S241&amp;"-"&amp;T241,LocCost,2,0),0)</f>
        <v>0</v>
      </c>
      <c r="AR241" s="183" t="n">
        <f aca="false">IF(U241&gt;0,VLOOKUP(U241&amp;"-"&amp;V241&amp;"-"&amp;W241,LocCost,2,0),0)</f>
        <v>0</v>
      </c>
      <c r="AS241" s="183" t="n">
        <f aca="false">IF(X241&gt;0,VLOOKUP(X241&amp;"-"&amp;Y241&amp;"-"&amp;Z241,LocCost,2,0),0)</f>
        <v>0</v>
      </c>
      <c r="AT241" s="183" t="n">
        <f aca="false">IF(AA241&gt;0,VLOOKUP(AA241&amp;"-"&amp;AB241&amp;"-"&amp;AC241,LocCost,2,0),0)</f>
        <v>0</v>
      </c>
      <c r="AU241" s="183" t="n">
        <f aca="false">IF(AD241&gt;0,VLOOKUP(AD241&amp;"-"&amp;AE241&amp;"-"&amp;AF241,LocCost,2,0),0)</f>
        <v>0</v>
      </c>
      <c r="AV241" s="183" t="n">
        <f aca="false">IF(AG241&gt;0,VLOOKUP(AG241&amp;"-"&amp;AH241&amp;"-"&amp;AI241,LocCost,2,0),0)</f>
        <v>0</v>
      </c>
      <c r="AW241" s="183" t="n">
        <f aca="false">IF(AJ241&gt;0,VLOOKUP(AJ241&amp;"-"&amp;AK241&amp;"-"&amp;AL241,LocCost,2,0),0)</f>
        <v>0</v>
      </c>
      <c r="AX241" s="184" t="str">
        <f aca="false">IF(C241&gt;0,SUM(AN241:AW241),"")</f>
        <v/>
      </c>
      <c r="CQ241" s="183" t="n">
        <f aca="false">IF(BL241&gt;0,VLOOKUP(BL241&amp;"-"&amp;BM241&amp;"-"&amp;BN241,LocCost,2,0),0)</f>
        <v>0</v>
      </c>
      <c r="CR241" s="183" t="n">
        <f aca="false">IF(BO241&gt;0,VLOOKUP(BO241&amp;"-"&amp;BP241&amp;"-"&amp;BQ241,LocCost,2,0),0)</f>
        <v>0</v>
      </c>
      <c r="CS241" s="183" t="n">
        <f aca="false">IF(BR241&gt;0,VLOOKUP(BR241&amp;"-"&amp;BS241&amp;"-"&amp;BT241,LocCost,2,0),0)</f>
        <v>0</v>
      </c>
      <c r="CT241" s="183" t="n">
        <f aca="false">IF(BU241&gt;0,VLOOKUP(BU241&amp;"-"&amp;BV241&amp;"-"&amp;BW241,LocCost,2,0),0)</f>
        <v>0</v>
      </c>
      <c r="CU241" s="183" t="n">
        <f aca="false">IF(BX241&gt;0,VLOOKUP(BX241&amp;"-"&amp;BY241&amp;"-"&amp;BZ241,LocCost,2,0),0)</f>
        <v>0</v>
      </c>
      <c r="CV241" s="183" t="n">
        <f aca="false">IF(CA241&gt;0,VLOOKUP(CA241&amp;"-"&amp;CB241&amp;"-"&amp;CC241,LocCost,2,0),0)</f>
        <v>0</v>
      </c>
      <c r="CW241" s="183" t="n">
        <f aca="false">IF(CD241&gt;0,VLOOKUP(CD241&amp;"-"&amp;CE241&amp;"-"&amp;CF241,LocCost,2,0),0)</f>
        <v>0</v>
      </c>
      <c r="CX241" s="183" t="n">
        <f aca="false">IF(CG241&gt;0,VLOOKUP(CG241&amp;"-"&amp;CH241&amp;"-"&amp;CI241,LocCost,2,0),0)</f>
        <v>0</v>
      </c>
      <c r="CY241" s="183" t="n">
        <f aca="false">IF(CJ241&gt;0,VLOOKUP(CJ241&amp;"-"&amp;CK241&amp;"-"&amp;CL241,LocCost,2,0),0)</f>
        <v>0</v>
      </c>
      <c r="CZ241" s="183" t="n">
        <f aca="false">IF(CM241&gt;0,VLOOKUP(CM241&amp;"-"&amp;CN241&amp;"-"&amp;CO241,LocCost,2,0),0)</f>
        <v>0</v>
      </c>
      <c r="DA241" s="184" t="str">
        <f aca="false">IF(BF241&gt;0,SUM(CQ241:CZ241),"")</f>
        <v/>
      </c>
    </row>
    <row r="242" customFormat="false" ht="14.65" hidden="false" customHeight="false" outlineLevel="0" collapsed="false">
      <c r="AN242" s="183" t="n">
        <f aca="false">IF(I242&gt;0,VLOOKUP(I242&amp;"-"&amp;J242&amp;"-"&amp;K242,LocCost,2,0),0)</f>
        <v>0</v>
      </c>
      <c r="AO242" s="183" t="n">
        <f aca="false">IF(L242&gt;0,VLOOKUP(L242&amp;"-"&amp;M242&amp;"-"&amp;N242,LocCost,2,0),0)</f>
        <v>0</v>
      </c>
      <c r="AP242" s="183" t="n">
        <f aca="false">IF(O242&gt;0,VLOOKUP(O242&amp;"-"&amp;P242&amp;"-"&amp;Q242,LocCost,2,0),0)</f>
        <v>0</v>
      </c>
      <c r="AQ242" s="183" t="n">
        <f aca="false">IF(R242&gt;0,VLOOKUP(R242&amp;"-"&amp;S242&amp;"-"&amp;T242,LocCost,2,0),0)</f>
        <v>0</v>
      </c>
      <c r="AR242" s="183" t="n">
        <f aca="false">IF(U242&gt;0,VLOOKUP(U242&amp;"-"&amp;V242&amp;"-"&amp;W242,LocCost,2,0),0)</f>
        <v>0</v>
      </c>
      <c r="AS242" s="183" t="n">
        <f aca="false">IF(X242&gt;0,VLOOKUP(X242&amp;"-"&amp;Y242&amp;"-"&amp;Z242,LocCost,2,0),0)</f>
        <v>0</v>
      </c>
      <c r="AT242" s="183" t="n">
        <f aca="false">IF(AA242&gt;0,VLOOKUP(AA242&amp;"-"&amp;AB242&amp;"-"&amp;AC242,LocCost,2,0),0)</f>
        <v>0</v>
      </c>
      <c r="AU242" s="183" t="n">
        <f aca="false">IF(AD242&gt;0,VLOOKUP(AD242&amp;"-"&amp;AE242&amp;"-"&amp;AF242,LocCost,2,0),0)</f>
        <v>0</v>
      </c>
      <c r="AV242" s="183" t="n">
        <f aca="false">IF(AG242&gt;0,VLOOKUP(AG242&amp;"-"&amp;AH242&amp;"-"&amp;AI242,LocCost,2,0),0)</f>
        <v>0</v>
      </c>
      <c r="AW242" s="183" t="n">
        <f aca="false">IF(AJ242&gt;0,VLOOKUP(AJ242&amp;"-"&amp;AK242&amp;"-"&amp;AL242,LocCost,2,0),0)</f>
        <v>0</v>
      </c>
      <c r="AX242" s="184" t="str">
        <f aca="false">IF(C242&gt;0,SUM(AN242:AW242),"")</f>
        <v/>
      </c>
      <c r="CQ242" s="183" t="n">
        <f aca="false">IF(BL242&gt;0,VLOOKUP(BL242&amp;"-"&amp;BM242&amp;"-"&amp;BN242,LocCost,2,0),0)</f>
        <v>0</v>
      </c>
      <c r="CR242" s="183" t="n">
        <f aca="false">IF(BO242&gt;0,VLOOKUP(BO242&amp;"-"&amp;BP242&amp;"-"&amp;BQ242,LocCost,2,0),0)</f>
        <v>0</v>
      </c>
      <c r="CS242" s="183" t="n">
        <f aca="false">IF(BR242&gt;0,VLOOKUP(BR242&amp;"-"&amp;BS242&amp;"-"&amp;BT242,LocCost,2,0),0)</f>
        <v>0</v>
      </c>
      <c r="CT242" s="183" t="n">
        <f aca="false">IF(BU242&gt;0,VLOOKUP(BU242&amp;"-"&amp;BV242&amp;"-"&amp;BW242,LocCost,2,0),0)</f>
        <v>0</v>
      </c>
      <c r="CU242" s="183" t="n">
        <f aca="false">IF(BX242&gt;0,VLOOKUP(BX242&amp;"-"&amp;BY242&amp;"-"&amp;BZ242,LocCost,2,0),0)</f>
        <v>0</v>
      </c>
      <c r="CV242" s="183" t="n">
        <f aca="false">IF(CA242&gt;0,VLOOKUP(CA242&amp;"-"&amp;CB242&amp;"-"&amp;CC242,LocCost,2,0),0)</f>
        <v>0</v>
      </c>
      <c r="CW242" s="183" t="n">
        <f aca="false">IF(CD242&gt;0,VLOOKUP(CD242&amp;"-"&amp;CE242&amp;"-"&amp;CF242,LocCost,2,0),0)</f>
        <v>0</v>
      </c>
      <c r="CX242" s="183" t="n">
        <f aca="false">IF(CG242&gt;0,VLOOKUP(CG242&amp;"-"&amp;CH242&amp;"-"&amp;CI242,LocCost,2,0),0)</f>
        <v>0</v>
      </c>
      <c r="CY242" s="183" t="n">
        <f aca="false">IF(CJ242&gt;0,VLOOKUP(CJ242&amp;"-"&amp;CK242&amp;"-"&amp;CL242,LocCost,2,0),0)</f>
        <v>0</v>
      </c>
      <c r="CZ242" s="183" t="n">
        <f aca="false">IF(CM242&gt;0,VLOOKUP(CM242&amp;"-"&amp;CN242&amp;"-"&amp;CO242,LocCost,2,0),0)</f>
        <v>0</v>
      </c>
      <c r="DA242" s="184" t="str">
        <f aca="false">IF(BF242&gt;0,SUM(CQ242:CZ242),"")</f>
        <v/>
      </c>
    </row>
    <row r="243" customFormat="false" ht="14.65" hidden="false" customHeight="false" outlineLevel="0" collapsed="false">
      <c r="AN243" s="183" t="n">
        <f aca="false">IF(I243&gt;0,VLOOKUP(I243&amp;"-"&amp;J243&amp;"-"&amp;K243,LocCost,2,0),0)</f>
        <v>0</v>
      </c>
      <c r="AO243" s="183" t="n">
        <f aca="false">IF(L243&gt;0,VLOOKUP(L243&amp;"-"&amp;M243&amp;"-"&amp;N243,LocCost,2,0),0)</f>
        <v>0</v>
      </c>
      <c r="AP243" s="183" t="n">
        <f aca="false">IF(O243&gt;0,VLOOKUP(O243&amp;"-"&amp;P243&amp;"-"&amp;Q243,LocCost,2,0),0)</f>
        <v>0</v>
      </c>
      <c r="AQ243" s="183" t="n">
        <f aca="false">IF(R243&gt;0,VLOOKUP(R243&amp;"-"&amp;S243&amp;"-"&amp;T243,LocCost,2,0),0)</f>
        <v>0</v>
      </c>
      <c r="AR243" s="183" t="n">
        <f aca="false">IF(U243&gt;0,VLOOKUP(U243&amp;"-"&amp;V243&amp;"-"&amp;W243,LocCost,2,0),0)</f>
        <v>0</v>
      </c>
      <c r="AS243" s="183" t="n">
        <f aca="false">IF(X243&gt;0,VLOOKUP(X243&amp;"-"&amp;Y243&amp;"-"&amp;Z243,LocCost,2,0),0)</f>
        <v>0</v>
      </c>
      <c r="AT243" s="183" t="n">
        <f aca="false">IF(AA243&gt;0,VLOOKUP(AA243&amp;"-"&amp;AB243&amp;"-"&amp;AC243,LocCost,2,0),0)</f>
        <v>0</v>
      </c>
      <c r="AU243" s="183" t="n">
        <f aca="false">IF(AD243&gt;0,VLOOKUP(AD243&amp;"-"&amp;AE243&amp;"-"&amp;AF243,LocCost,2,0),0)</f>
        <v>0</v>
      </c>
      <c r="AV243" s="183" t="n">
        <f aca="false">IF(AG243&gt;0,VLOOKUP(AG243&amp;"-"&amp;AH243&amp;"-"&amp;AI243,LocCost,2,0),0)</f>
        <v>0</v>
      </c>
      <c r="AW243" s="183" t="n">
        <f aca="false">IF(AJ243&gt;0,VLOOKUP(AJ243&amp;"-"&amp;AK243&amp;"-"&amp;AL243,LocCost,2,0),0)</f>
        <v>0</v>
      </c>
      <c r="AX243" s="184" t="str">
        <f aca="false">IF(C243&gt;0,SUM(AN243:AW243),"")</f>
        <v/>
      </c>
      <c r="CQ243" s="183" t="n">
        <f aca="false">IF(BL243&gt;0,VLOOKUP(BL243&amp;"-"&amp;BM243&amp;"-"&amp;BN243,LocCost,2,0),0)</f>
        <v>0</v>
      </c>
      <c r="CR243" s="183" t="n">
        <f aca="false">IF(BO243&gt;0,VLOOKUP(BO243&amp;"-"&amp;BP243&amp;"-"&amp;BQ243,LocCost,2,0),0)</f>
        <v>0</v>
      </c>
      <c r="CS243" s="183" t="n">
        <f aca="false">IF(BR243&gt;0,VLOOKUP(BR243&amp;"-"&amp;BS243&amp;"-"&amp;BT243,LocCost,2,0),0)</f>
        <v>0</v>
      </c>
      <c r="CT243" s="183" t="n">
        <f aca="false">IF(BU243&gt;0,VLOOKUP(BU243&amp;"-"&amp;BV243&amp;"-"&amp;BW243,LocCost,2,0),0)</f>
        <v>0</v>
      </c>
      <c r="CU243" s="183" t="n">
        <f aca="false">IF(BX243&gt;0,VLOOKUP(BX243&amp;"-"&amp;BY243&amp;"-"&amp;BZ243,LocCost,2,0),0)</f>
        <v>0</v>
      </c>
      <c r="CV243" s="183" t="n">
        <f aca="false">IF(CA243&gt;0,VLOOKUP(CA243&amp;"-"&amp;CB243&amp;"-"&amp;CC243,LocCost,2,0),0)</f>
        <v>0</v>
      </c>
      <c r="CW243" s="183" t="n">
        <f aca="false">IF(CD243&gt;0,VLOOKUP(CD243&amp;"-"&amp;CE243&amp;"-"&amp;CF243,LocCost,2,0),0)</f>
        <v>0</v>
      </c>
      <c r="CX243" s="183" t="n">
        <f aca="false">IF(CG243&gt;0,VLOOKUP(CG243&amp;"-"&amp;CH243&amp;"-"&amp;CI243,LocCost,2,0),0)</f>
        <v>0</v>
      </c>
      <c r="CY243" s="183" t="n">
        <f aca="false">IF(CJ243&gt;0,VLOOKUP(CJ243&amp;"-"&amp;CK243&amp;"-"&amp;CL243,LocCost,2,0),0)</f>
        <v>0</v>
      </c>
      <c r="CZ243" s="183" t="n">
        <f aca="false">IF(CM243&gt;0,VLOOKUP(CM243&amp;"-"&amp;CN243&amp;"-"&amp;CO243,LocCost,2,0),0)</f>
        <v>0</v>
      </c>
      <c r="DA243" s="184" t="str">
        <f aca="false">IF(BF243&gt;0,SUM(CQ243:CZ243),"")</f>
        <v/>
      </c>
    </row>
    <row r="244" customFormat="false" ht="14.65" hidden="false" customHeight="false" outlineLevel="0" collapsed="false">
      <c r="AN244" s="183" t="n">
        <f aca="false">IF(I244&gt;0,VLOOKUP(I244&amp;"-"&amp;J244&amp;"-"&amp;K244,LocCost,2,0),0)</f>
        <v>0</v>
      </c>
      <c r="AO244" s="183" t="n">
        <f aca="false">IF(L244&gt;0,VLOOKUP(L244&amp;"-"&amp;M244&amp;"-"&amp;N244,LocCost,2,0),0)</f>
        <v>0</v>
      </c>
      <c r="AP244" s="183" t="n">
        <f aca="false">IF(O244&gt;0,VLOOKUP(O244&amp;"-"&amp;P244&amp;"-"&amp;Q244,LocCost,2,0),0)</f>
        <v>0</v>
      </c>
      <c r="AQ244" s="183" t="n">
        <f aca="false">IF(R244&gt;0,VLOOKUP(R244&amp;"-"&amp;S244&amp;"-"&amp;T244,LocCost,2,0),0)</f>
        <v>0</v>
      </c>
      <c r="AR244" s="183" t="n">
        <f aca="false">IF(U244&gt;0,VLOOKUP(U244&amp;"-"&amp;V244&amp;"-"&amp;W244,LocCost,2,0),0)</f>
        <v>0</v>
      </c>
      <c r="AS244" s="183" t="n">
        <f aca="false">IF(X244&gt;0,VLOOKUP(X244&amp;"-"&amp;Y244&amp;"-"&amp;Z244,LocCost,2,0),0)</f>
        <v>0</v>
      </c>
      <c r="AT244" s="183" t="n">
        <f aca="false">IF(AA244&gt;0,VLOOKUP(AA244&amp;"-"&amp;AB244&amp;"-"&amp;AC244,LocCost,2,0),0)</f>
        <v>0</v>
      </c>
      <c r="AU244" s="183" t="n">
        <f aca="false">IF(AD244&gt;0,VLOOKUP(AD244&amp;"-"&amp;AE244&amp;"-"&amp;AF244,LocCost,2,0),0)</f>
        <v>0</v>
      </c>
      <c r="AV244" s="183" t="n">
        <f aca="false">IF(AG244&gt;0,VLOOKUP(AG244&amp;"-"&amp;AH244&amp;"-"&amp;AI244,LocCost,2,0),0)</f>
        <v>0</v>
      </c>
      <c r="AW244" s="183" t="n">
        <f aca="false">IF(AJ244&gt;0,VLOOKUP(AJ244&amp;"-"&amp;AK244&amp;"-"&amp;AL244,LocCost,2,0),0)</f>
        <v>0</v>
      </c>
      <c r="AX244" s="184" t="str">
        <f aca="false">IF(C244&gt;0,SUM(AN244:AW244),"")</f>
        <v/>
      </c>
      <c r="CQ244" s="183" t="n">
        <f aca="false">IF(BL244&gt;0,VLOOKUP(BL244&amp;"-"&amp;BM244&amp;"-"&amp;BN244,LocCost,2,0),0)</f>
        <v>0</v>
      </c>
      <c r="CR244" s="183" t="n">
        <f aca="false">IF(BO244&gt;0,VLOOKUP(BO244&amp;"-"&amp;BP244&amp;"-"&amp;BQ244,LocCost,2,0),0)</f>
        <v>0</v>
      </c>
      <c r="CS244" s="183" t="n">
        <f aca="false">IF(BR244&gt;0,VLOOKUP(BR244&amp;"-"&amp;BS244&amp;"-"&amp;BT244,LocCost,2,0),0)</f>
        <v>0</v>
      </c>
      <c r="CT244" s="183" t="n">
        <f aca="false">IF(BU244&gt;0,VLOOKUP(BU244&amp;"-"&amp;BV244&amp;"-"&amp;BW244,LocCost,2,0),0)</f>
        <v>0</v>
      </c>
      <c r="CU244" s="183" t="n">
        <f aca="false">IF(BX244&gt;0,VLOOKUP(BX244&amp;"-"&amp;BY244&amp;"-"&amp;BZ244,LocCost,2,0),0)</f>
        <v>0</v>
      </c>
      <c r="CV244" s="183" t="n">
        <f aca="false">IF(CA244&gt;0,VLOOKUP(CA244&amp;"-"&amp;CB244&amp;"-"&amp;CC244,LocCost,2,0),0)</f>
        <v>0</v>
      </c>
      <c r="CW244" s="183" t="n">
        <f aca="false">IF(CD244&gt;0,VLOOKUP(CD244&amp;"-"&amp;CE244&amp;"-"&amp;CF244,LocCost,2,0),0)</f>
        <v>0</v>
      </c>
      <c r="CX244" s="183" t="n">
        <f aca="false">IF(CG244&gt;0,VLOOKUP(CG244&amp;"-"&amp;CH244&amp;"-"&amp;CI244,LocCost,2,0),0)</f>
        <v>0</v>
      </c>
      <c r="CY244" s="183" t="n">
        <f aca="false">IF(CJ244&gt;0,VLOOKUP(CJ244&amp;"-"&amp;CK244&amp;"-"&amp;CL244,LocCost,2,0),0)</f>
        <v>0</v>
      </c>
      <c r="CZ244" s="183" t="n">
        <f aca="false">IF(CM244&gt;0,VLOOKUP(CM244&amp;"-"&amp;CN244&amp;"-"&amp;CO244,LocCost,2,0),0)</f>
        <v>0</v>
      </c>
      <c r="DA244" s="184" t="str">
        <f aca="false">IF(BF244&gt;0,SUM(CQ244:CZ244),"")</f>
        <v/>
      </c>
    </row>
    <row r="245" customFormat="false" ht="14.65" hidden="false" customHeight="false" outlineLevel="0" collapsed="false">
      <c r="AN245" s="183" t="n">
        <f aca="false">IF(I245&gt;0,VLOOKUP(I245&amp;"-"&amp;J245&amp;"-"&amp;K245,LocCost,2,0),0)</f>
        <v>0</v>
      </c>
      <c r="AO245" s="183" t="n">
        <f aca="false">IF(L245&gt;0,VLOOKUP(L245&amp;"-"&amp;M245&amp;"-"&amp;N245,LocCost,2,0),0)</f>
        <v>0</v>
      </c>
      <c r="AP245" s="183" t="n">
        <f aca="false">IF(O245&gt;0,VLOOKUP(O245&amp;"-"&amp;P245&amp;"-"&amp;Q245,LocCost,2,0),0)</f>
        <v>0</v>
      </c>
      <c r="AQ245" s="183" t="n">
        <f aca="false">IF(R245&gt;0,VLOOKUP(R245&amp;"-"&amp;S245&amp;"-"&amp;T245,LocCost,2,0),0)</f>
        <v>0</v>
      </c>
      <c r="AR245" s="183" t="n">
        <f aca="false">IF(U245&gt;0,VLOOKUP(U245&amp;"-"&amp;V245&amp;"-"&amp;W245,LocCost,2,0),0)</f>
        <v>0</v>
      </c>
      <c r="AS245" s="183" t="n">
        <f aca="false">IF(X245&gt;0,VLOOKUP(X245&amp;"-"&amp;Y245&amp;"-"&amp;Z245,LocCost,2,0),0)</f>
        <v>0</v>
      </c>
      <c r="AT245" s="183" t="n">
        <f aca="false">IF(AA245&gt;0,VLOOKUP(AA245&amp;"-"&amp;AB245&amp;"-"&amp;AC245,LocCost,2,0),0)</f>
        <v>0</v>
      </c>
      <c r="AU245" s="183" t="n">
        <f aca="false">IF(AD245&gt;0,VLOOKUP(AD245&amp;"-"&amp;AE245&amp;"-"&amp;AF245,LocCost,2,0),0)</f>
        <v>0</v>
      </c>
      <c r="AV245" s="183" t="n">
        <f aca="false">IF(AG245&gt;0,VLOOKUP(AG245&amp;"-"&amp;AH245&amp;"-"&amp;AI245,LocCost,2,0),0)</f>
        <v>0</v>
      </c>
      <c r="AW245" s="183" t="n">
        <f aca="false">IF(AJ245&gt;0,VLOOKUP(AJ245&amp;"-"&amp;AK245&amp;"-"&amp;AL245,LocCost,2,0),0)</f>
        <v>0</v>
      </c>
      <c r="AX245" s="184" t="str">
        <f aca="false">IF(C245&gt;0,SUM(AN245:AW245),"")</f>
        <v/>
      </c>
      <c r="CQ245" s="183" t="n">
        <f aca="false">IF(BL245&gt;0,VLOOKUP(BL245&amp;"-"&amp;BM245&amp;"-"&amp;BN245,LocCost,2,0),0)</f>
        <v>0</v>
      </c>
      <c r="CR245" s="183" t="n">
        <f aca="false">IF(BO245&gt;0,VLOOKUP(BO245&amp;"-"&amp;BP245&amp;"-"&amp;BQ245,LocCost,2,0),0)</f>
        <v>0</v>
      </c>
      <c r="CS245" s="183" t="n">
        <f aca="false">IF(BR245&gt;0,VLOOKUP(BR245&amp;"-"&amp;BS245&amp;"-"&amp;BT245,LocCost,2,0),0)</f>
        <v>0</v>
      </c>
      <c r="CT245" s="183" t="n">
        <f aca="false">IF(BU245&gt;0,VLOOKUP(BU245&amp;"-"&amp;BV245&amp;"-"&amp;BW245,LocCost,2,0),0)</f>
        <v>0</v>
      </c>
      <c r="CU245" s="183" t="n">
        <f aca="false">IF(BX245&gt;0,VLOOKUP(BX245&amp;"-"&amp;BY245&amp;"-"&amp;BZ245,LocCost,2,0),0)</f>
        <v>0</v>
      </c>
      <c r="CV245" s="183" t="n">
        <f aca="false">IF(CA245&gt;0,VLOOKUP(CA245&amp;"-"&amp;CB245&amp;"-"&amp;CC245,LocCost,2,0),0)</f>
        <v>0</v>
      </c>
      <c r="CW245" s="183" t="n">
        <f aca="false">IF(CD245&gt;0,VLOOKUP(CD245&amp;"-"&amp;CE245&amp;"-"&amp;CF245,LocCost,2,0),0)</f>
        <v>0</v>
      </c>
      <c r="CX245" s="183" t="n">
        <f aca="false">IF(CG245&gt;0,VLOOKUP(CG245&amp;"-"&amp;CH245&amp;"-"&amp;CI245,LocCost,2,0),0)</f>
        <v>0</v>
      </c>
      <c r="CY245" s="183" t="n">
        <f aca="false">IF(CJ245&gt;0,VLOOKUP(CJ245&amp;"-"&amp;CK245&amp;"-"&amp;CL245,LocCost,2,0),0)</f>
        <v>0</v>
      </c>
      <c r="CZ245" s="183" t="n">
        <f aca="false">IF(CM245&gt;0,VLOOKUP(CM245&amp;"-"&amp;CN245&amp;"-"&amp;CO245,LocCost,2,0),0)</f>
        <v>0</v>
      </c>
      <c r="DA245" s="184" t="str">
        <f aca="false">IF(BF245&gt;0,SUM(CQ245:CZ245),"")</f>
        <v/>
      </c>
    </row>
    <row r="246" customFormat="false" ht="14.65" hidden="false" customHeight="false" outlineLevel="0" collapsed="false">
      <c r="AN246" s="183" t="n">
        <f aca="false">IF(I246&gt;0,VLOOKUP(I246&amp;"-"&amp;J246&amp;"-"&amp;K246,LocCost,2,0),0)</f>
        <v>0</v>
      </c>
      <c r="AO246" s="183" t="n">
        <f aca="false">IF(L246&gt;0,VLOOKUP(L246&amp;"-"&amp;M246&amp;"-"&amp;N246,LocCost,2,0),0)</f>
        <v>0</v>
      </c>
      <c r="AP246" s="183" t="n">
        <f aca="false">IF(O246&gt;0,VLOOKUP(O246&amp;"-"&amp;P246&amp;"-"&amp;Q246,LocCost,2,0),0)</f>
        <v>0</v>
      </c>
      <c r="AQ246" s="183" t="n">
        <f aca="false">IF(R246&gt;0,VLOOKUP(R246&amp;"-"&amp;S246&amp;"-"&amp;T246,LocCost,2,0),0)</f>
        <v>0</v>
      </c>
      <c r="AR246" s="183" t="n">
        <f aca="false">IF(U246&gt;0,VLOOKUP(U246&amp;"-"&amp;V246&amp;"-"&amp;W246,LocCost,2,0),0)</f>
        <v>0</v>
      </c>
      <c r="AS246" s="183" t="n">
        <f aca="false">IF(X246&gt;0,VLOOKUP(X246&amp;"-"&amp;Y246&amp;"-"&amp;Z246,LocCost,2,0),0)</f>
        <v>0</v>
      </c>
      <c r="AT246" s="183" t="n">
        <f aca="false">IF(AA246&gt;0,VLOOKUP(AA246&amp;"-"&amp;AB246&amp;"-"&amp;AC246,LocCost,2,0),0)</f>
        <v>0</v>
      </c>
      <c r="AU246" s="183" t="n">
        <f aca="false">IF(AD246&gt;0,VLOOKUP(AD246&amp;"-"&amp;AE246&amp;"-"&amp;AF246,LocCost,2,0),0)</f>
        <v>0</v>
      </c>
      <c r="AV246" s="183" t="n">
        <f aca="false">IF(AG246&gt;0,VLOOKUP(AG246&amp;"-"&amp;AH246&amp;"-"&amp;AI246,LocCost,2,0),0)</f>
        <v>0</v>
      </c>
      <c r="AW246" s="183" t="n">
        <f aca="false">IF(AJ246&gt;0,VLOOKUP(AJ246&amp;"-"&amp;AK246&amp;"-"&amp;AL246,LocCost,2,0),0)</f>
        <v>0</v>
      </c>
      <c r="AX246" s="184" t="str">
        <f aca="false">IF(C246&gt;0,SUM(AN246:AW246),"")</f>
        <v/>
      </c>
      <c r="CQ246" s="183" t="n">
        <f aca="false">IF(BL246&gt;0,VLOOKUP(BL246&amp;"-"&amp;BM246&amp;"-"&amp;BN246,LocCost,2,0),0)</f>
        <v>0</v>
      </c>
      <c r="CR246" s="183" t="n">
        <f aca="false">IF(BO246&gt;0,VLOOKUP(BO246&amp;"-"&amp;BP246&amp;"-"&amp;BQ246,LocCost,2,0),0)</f>
        <v>0</v>
      </c>
      <c r="CS246" s="183" t="n">
        <f aca="false">IF(BR246&gt;0,VLOOKUP(BR246&amp;"-"&amp;BS246&amp;"-"&amp;BT246,LocCost,2,0),0)</f>
        <v>0</v>
      </c>
      <c r="CT246" s="183" t="n">
        <f aca="false">IF(BU246&gt;0,VLOOKUP(BU246&amp;"-"&amp;BV246&amp;"-"&amp;BW246,LocCost,2,0),0)</f>
        <v>0</v>
      </c>
      <c r="CU246" s="183" t="n">
        <f aca="false">IF(BX246&gt;0,VLOOKUP(BX246&amp;"-"&amp;BY246&amp;"-"&amp;BZ246,LocCost,2,0),0)</f>
        <v>0</v>
      </c>
      <c r="CV246" s="183" t="n">
        <f aca="false">IF(CA246&gt;0,VLOOKUP(CA246&amp;"-"&amp;CB246&amp;"-"&amp;CC246,LocCost,2,0),0)</f>
        <v>0</v>
      </c>
      <c r="CW246" s="183" t="n">
        <f aca="false">IF(CD246&gt;0,VLOOKUP(CD246&amp;"-"&amp;CE246&amp;"-"&amp;CF246,LocCost,2,0),0)</f>
        <v>0</v>
      </c>
      <c r="CX246" s="183" t="n">
        <f aca="false">IF(CG246&gt;0,VLOOKUP(CG246&amp;"-"&amp;CH246&amp;"-"&amp;CI246,LocCost,2,0),0)</f>
        <v>0</v>
      </c>
      <c r="CY246" s="183" t="n">
        <f aca="false">IF(CJ246&gt;0,VLOOKUP(CJ246&amp;"-"&amp;CK246&amp;"-"&amp;CL246,LocCost,2,0),0)</f>
        <v>0</v>
      </c>
      <c r="CZ246" s="183" t="n">
        <f aca="false">IF(CM246&gt;0,VLOOKUP(CM246&amp;"-"&amp;CN246&amp;"-"&amp;CO246,LocCost,2,0),0)</f>
        <v>0</v>
      </c>
      <c r="DA246" s="184" t="str">
        <f aca="false">IF(BF246&gt;0,SUM(CQ246:CZ246),"")</f>
        <v/>
      </c>
    </row>
    <row r="247" customFormat="false" ht="14.65" hidden="false" customHeight="false" outlineLevel="0" collapsed="false">
      <c r="AN247" s="183" t="n">
        <f aca="false">IF(I247&gt;0,VLOOKUP(I247&amp;"-"&amp;J247&amp;"-"&amp;K247,LocCost,2,0),0)</f>
        <v>0</v>
      </c>
      <c r="AO247" s="183" t="n">
        <f aca="false">IF(L247&gt;0,VLOOKUP(L247&amp;"-"&amp;M247&amp;"-"&amp;N247,LocCost,2,0),0)</f>
        <v>0</v>
      </c>
      <c r="AP247" s="183" t="n">
        <f aca="false">IF(O247&gt;0,VLOOKUP(O247&amp;"-"&amp;P247&amp;"-"&amp;Q247,LocCost,2,0),0)</f>
        <v>0</v>
      </c>
      <c r="AQ247" s="183" t="n">
        <f aca="false">IF(R247&gt;0,VLOOKUP(R247&amp;"-"&amp;S247&amp;"-"&amp;T247,LocCost,2,0),0)</f>
        <v>0</v>
      </c>
      <c r="AR247" s="183" t="n">
        <f aca="false">IF(U247&gt;0,VLOOKUP(U247&amp;"-"&amp;V247&amp;"-"&amp;W247,LocCost,2,0),0)</f>
        <v>0</v>
      </c>
      <c r="AS247" s="183" t="n">
        <f aca="false">IF(X247&gt;0,VLOOKUP(X247&amp;"-"&amp;Y247&amp;"-"&amp;Z247,LocCost,2,0),0)</f>
        <v>0</v>
      </c>
      <c r="AT247" s="183" t="n">
        <f aca="false">IF(AA247&gt;0,VLOOKUP(AA247&amp;"-"&amp;AB247&amp;"-"&amp;AC247,LocCost,2,0),0)</f>
        <v>0</v>
      </c>
      <c r="AU247" s="183" t="n">
        <f aca="false">IF(AD247&gt;0,VLOOKUP(AD247&amp;"-"&amp;AE247&amp;"-"&amp;AF247,LocCost,2,0),0)</f>
        <v>0</v>
      </c>
      <c r="AV247" s="183" t="n">
        <f aca="false">IF(AG247&gt;0,VLOOKUP(AG247&amp;"-"&amp;AH247&amp;"-"&amp;AI247,LocCost,2,0),0)</f>
        <v>0</v>
      </c>
      <c r="AW247" s="183" t="n">
        <f aca="false">IF(AJ247&gt;0,VLOOKUP(AJ247&amp;"-"&amp;AK247&amp;"-"&amp;AL247,LocCost,2,0),0)</f>
        <v>0</v>
      </c>
      <c r="AX247" s="184" t="str">
        <f aca="false">IF(C247&gt;0,SUM(AN247:AW247),"")</f>
        <v/>
      </c>
      <c r="CQ247" s="183" t="n">
        <f aca="false">IF(BL247&gt;0,VLOOKUP(BL247&amp;"-"&amp;BM247&amp;"-"&amp;BN247,LocCost,2,0),0)</f>
        <v>0</v>
      </c>
      <c r="CR247" s="183" t="n">
        <f aca="false">IF(BO247&gt;0,VLOOKUP(BO247&amp;"-"&amp;BP247&amp;"-"&amp;BQ247,LocCost,2,0),0)</f>
        <v>0</v>
      </c>
      <c r="CS247" s="183" t="n">
        <f aca="false">IF(BR247&gt;0,VLOOKUP(BR247&amp;"-"&amp;BS247&amp;"-"&amp;BT247,LocCost,2,0),0)</f>
        <v>0</v>
      </c>
      <c r="CT247" s="183" t="n">
        <f aca="false">IF(BU247&gt;0,VLOOKUP(BU247&amp;"-"&amp;BV247&amp;"-"&amp;BW247,LocCost,2,0),0)</f>
        <v>0</v>
      </c>
      <c r="CU247" s="183" t="n">
        <f aca="false">IF(BX247&gt;0,VLOOKUP(BX247&amp;"-"&amp;BY247&amp;"-"&amp;BZ247,LocCost,2,0),0)</f>
        <v>0</v>
      </c>
      <c r="CV247" s="183" t="n">
        <f aca="false">IF(CA247&gt;0,VLOOKUP(CA247&amp;"-"&amp;CB247&amp;"-"&amp;CC247,LocCost,2,0),0)</f>
        <v>0</v>
      </c>
      <c r="CW247" s="183" t="n">
        <f aca="false">IF(CD247&gt;0,VLOOKUP(CD247&amp;"-"&amp;CE247&amp;"-"&amp;CF247,LocCost,2,0),0)</f>
        <v>0</v>
      </c>
      <c r="CX247" s="183" t="n">
        <f aca="false">IF(CG247&gt;0,VLOOKUP(CG247&amp;"-"&amp;CH247&amp;"-"&amp;CI247,LocCost,2,0),0)</f>
        <v>0</v>
      </c>
      <c r="CY247" s="183" t="n">
        <f aca="false">IF(CJ247&gt;0,VLOOKUP(CJ247&amp;"-"&amp;CK247&amp;"-"&amp;CL247,LocCost,2,0),0)</f>
        <v>0</v>
      </c>
      <c r="CZ247" s="183" t="n">
        <f aca="false">IF(CM247&gt;0,VLOOKUP(CM247&amp;"-"&amp;CN247&amp;"-"&amp;CO247,LocCost,2,0),0)</f>
        <v>0</v>
      </c>
      <c r="DA247" s="184" t="str">
        <f aca="false">IF(BF247&gt;0,SUM(CQ247:CZ247),"")</f>
        <v/>
      </c>
    </row>
    <row r="248" customFormat="false" ht="14.65" hidden="false" customHeight="false" outlineLevel="0" collapsed="false">
      <c r="AN248" s="183" t="n">
        <f aca="false">IF(I248&gt;0,VLOOKUP(I248&amp;"-"&amp;J248&amp;"-"&amp;K248,LocCost,2,0),0)</f>
        <v>0</v>
      </c>
      <c r="AO248" s="183" t="n">
        <f aca="false">IF(L248&gt;0,VLOOKUP(L248&amp;"-"&amp;M248&amp;"-"&amp;N248,LocCost,2,0),0)</f>
        <v>0</v>
      </c>
      <c r="AP248" s="183" t="n">
        <f aca="false">IF(O248&gt;0,VLOOKUP(O248&amp;"-"&amp;P248&amp;"-"&amp;Q248,LocCost,2,0),0)</f>
        <v>0</v>
      </c>
      <c r="AQ248" s="183" t="n">
        <f aca="false">IF(R248&gt;0,VLOOKUP(R248&amp;"-"&amp;S248&amp;"-"&amp;T248,LocCost,2,0),0)</f>
        <v>0</v>
      </c>
      <c r="AR248" s="183" t="n">
        <f aca="false">IF(U248&gt;0,VLOOKUP(U248&amp;"-"&amp;V248&amp;"-"&amp;W248,LocCost,2,0),0)</f>
        <v>0</v>
      </c>
      <c r="AS248" s="183" t="n">
        <f aca="false">IF(X248&gt;0,VLOOKUP(X248&amp;"-"&amp;Y248&amp;"-"&amp;Z248,LocCost,2,0),0)</f>
        <v>0</v>
      </c>
      <c r="AT248" s="183" t="n">
        <f aca="false">IF(AA248&gt;0,VLOOKUP(AA248&amp;"-"&amp;AB248&amp;"-"&amp;AC248,LocCost,2,0),0)</f>
        <v>0</v>
      </c>
      <c r="AU248" s="183" t="n">
        <f aca="false">IF(AD248&gt;0,VLOOKUP(AD248&amp;"-"&amp;AE248&amp;"-"&amp;AF248,LocCost,2,0),0)</f>
        <v>0</v>
      </c>
      <c r="AV248" s="183" t="n">
        <f aca="false">IF(AG248&gt;0,VLOOKUP(AG248&amp;"-"&amp;AH248&amp;"-"&amp;AI248,LocCost,2,0),0)</f>
        <v>0</v>
      </c>
      <c r="AW248" s="183" t="n">
        <f aca="false">IF(AJ248&gt;0,VLOOKUP(AJ248&amp;"-"&amp;AK248&amp;"-"&amp;AL248,LocCost,2,0),0)</f>
        <v>0</v>
      </c>
      <c r="AX248" s="184" t="str">
        <f aca="false">IF(C248&gt;0,SUM(AN248:AW248),"")</f>
        <v/>
      </c>
      <c r="CQ248" s="183" t="n">
        <f aca="false">IF(BL248&gt;0,VLOOKUP(BL248&amp;"-"&amp;BM248&amp;"-"&amp;BN248,LocCost,2,0),0)</f>
        <v>0</v>
      </c>
      <c r="CR248" s="183" t="n">
        <f aca="false">IF(BO248&gt;0,VLOOKUP(BO248&amp;"-"&amp;BP248&amp;"-"&amp;BQ248,LocCost,2,0),0)</f>
        <v>0</v>
      </c>
      <c r="CS248" s="183" t="n">
        <f aca="false">IF(BR248&gt;0,VLOOKUP(BR248&amp;"-"&amp;BS248&amp;"-"&amp;BT248,LocCost,2,0),0)</f>
        <v>0</v>
      </c>
      <c r="CT248" s="183" t="n">
        <f aca="false">IF(BU248&gt;0,VLOOKUP(BU248&amp;"-"&amp;BV248&amp;"-"&amp;BW248,LocCost,2,0),0)</f>
        <v>0</v>
      </c>
      <c r="CU248" s="183" t="n">
        <f aca="false">IF(BX248&gt;0,VLOOKUP(BX248&amp;"-"&amp;BY248&amp;"-"&amp;BZ248,LocCost,2,0),0)</f>
        <v>0</v>
      </c>
      <c r="CV248" s="183" t="n">
        <f aca="false">IF(CA248&gt;0,VLOOKUP(CA248&amp;"-"&amp;CB248&amp;"-"&amp;CC248,LocCost,2,0),0)</f>
        <v>0</v>
      </c>
      <c r="CW248" s="183" t="n">
        <f aca="false">IF(CD248&gt;0,VLOOKUP(CD248&amp;"-"&amp;CE248&amp;"-"&amp;CF248,LocCost,2,0),0)</f>
        <v>0</v>
      </c>
      <c r="CX248" s="183" t="n">
        <f aca="false">IF(CG248&gt;0,VLOOKUP(CG248&amp;"-"&amp;CH248&amp;"-"&amp;CI248,LocCost,2,0),0)</f>
        <v>0</v>
      </c>
      <c r="CY248" s="183" t="n">
        <f aca="false">IF(CJ248&gt;0,VLOOKUP(CJ248&amp;"-"&amp;CK248&amp;"-"&amp;CL248,LocCost,2,0),0)</f>
        <v>0</v>
      </c>
      <c r="CZ248" s="183" t="n">
        <f aca="false">IF(CM248&gt;0,VLOOKUP(CM248&amp;"-"&amp;CN248&amp;"-"&amp;CO248,LocCost,2,0),0)</f>
        <v>0</v>
      </c>
      <c r="DA248" s="184" t="str">
        <f aca="false">IF(BF248&gt;0,SUM(CQ248:CZ248),"")</f>
        <v/>
      </c>
    </row>
    <row r="249" customFormat="false" ht="14.65" hidden="false" customHeight="false" outlineLevel="0" collapsed="false">
      <c r="AN249" s="183" t="n">
        <f aca="false">IF(I249&gt;0,VLOOKUP(I249&amp;"-"&amp;J249&amp;"-"&amp;K249,LocCost,2,0),0)</f>
        <v>0</v>
      </c>
      <c r="AO249" s="183" t="n">
        <f aca="false">IF(L249&gt;0,VLOOKUP(L249&amp;"-"&amp;M249&amp;"-"&amp;N249,LocCost,2,0),0)</f>
        <v>0</v>
      </c>
      <c r="AP249" s="183" t="n">
        <f aca="false">IF(O249&gt;0,VLOOKUP(O249&amp;"-"&amp;P249&amp;"-"&amp;Q249,LocCost,2,0),0)</f>
        <v>0</v>
      </c>
      <c r="AQ249" s="183" t="n">
        <f aca="false">IF(R249&gt;0,VLOOKUP(R249&amp;"-"&amp;S249&amp;"-"&amp;T249,LocCost,2,0),0)</f>
        <v>0</v>
      </c>
      <c r="AR249" s="183" t="n">
        <f aca="false">IF(U249&gt;0,VLOOKUP(U249&amp;"-"&amp;V249&amp;"-"&amp;W249,LocCost,2,0),0)</f>
        <v>0</v>
      </c>
      <c r="AS249" s="183" t="n">
        <f aca="false">IF(X249&gt;0,VLOOKUP(X249&amp;"-"&amp;Y249&amp;"-"&amp;Z249,LocCost,2,0),0)</f>
        <v>0</v>
      </c>
      <c r="AT249" s="183" t="n">
        <f aca="false">IF(AA249&gt;0,VLOOKUP(AA249&amp;"-"&amp;AB249&amp;"-"&amp;AC249,LocCost,2,0),0)</f>
        <v>0</v>
      </c>
      <c r="AU249" s="183" t="n">
        <f aca="false">IF(AD249&gt;0,VLOOKUP(AD249&amp;"-"&amp;AE249&amp;"-"&amp;AF249,LocCost,2,0),0)</f>
        <v>0</v>
      </c>
      <c r="AV249" s="183" t="n">
        <f aca="false">IF(AG249&gt;0,VLOOKUP(AG249&amp;"-"&amp;AH249&amp;"-"&amp;AI249,LocCost,2,0),0)</f>
        <v>0</v>
      </c>
      <c r="AW249" s="183" t="n">
        <f aca="false">IF(AJ249&gt;0,VLOOKUP(AJ249&amp;"-"&amp;AK249&amp;"-"&amp;AL249,LocCost,2,0),0)</f>
        <v>0</v>
      </c>
      <c r="AX249" s="184" t="str">
        <f aca="false">IF(C249&gt;0,SUM(AN249:AW249),"")</f>
        <v/>
      </c>
      <c r="CQ249" s="183" t="n">
        <f aca="false">IF(BL249&gt;0,VLOOKUP(BL249&amp;"-"&amp;BM249&amp;"-"&amp;BN249,LocCost,2,0),0)</f>
        <v>0</v>
      </c>
      <c r="CR249" s="183" t="n">
        <f aca="false">IF(BO249&gt;0,VLOOKUP(BO249&amp;"-"&amp;BP249&amp;"-"&amp;BQ249,LocCost,2,0),0)</f>
        <v>0</v>
      </c>
      <c r="CS249" s="183" t="n">
        <f aca="false">IF(BR249&gt;0,VLOOKUP(BR249&amp;"-"&amp;BS249&amp;"-"&amp;BT249,LocCost,2,0),0)</f>
        <v>0</v>
      </c>
      <c r="CT249" s="183" t="n">
        <f aca="false">IF(BU249&gt;0,VLOOKUP(BU249&amp;"-"&amp;BV249&amp;"-"&amp;BW249,LocCost,2,0),0)</f>
        <v>0</v>
      </c>
      <c r="CU249" s="183" t="n">
        <f aca="false">IF(BX249&gt;0,VLOOKUP(BX249&amp;"-"&amp;BY249&amp;"-"&amp;BZ249,LocCost,2,0),0)</f>
        <v>0</v>
      </c>
      <c r="CV249" s="183" t="n">
        <f aca="false">IF(CA249&gt;0,VLOOKUP(CA249&amp;"-"&amp;CB249&amp;"-"&amp;CC249,LocCost,2,0),0)</f>
        <v>0</v>
      </c>
      <c r="CW249" s="183" t="n">
        <f aca="false">IF(CD249&gt;0,VLOOKUP(CD249&amp;"-"&amp;CE249&amp;"-"&amp;CF249,LocCost,2,0),0)</f>
        <v>0</v>
      </c>
      <c r="CX249" s="183" t="n">
        <f aca="false">IF(CG249&gt;0,VLOOKUP(CG249&amp;"-"&amp;CH249&amp;"-"&amp;CI249,LocCost,2,0),0)</f>
        <v>0</v>
      </c>
      <c r="CY249" s="183" t="n">
        <f aca="false">IF(CJ249&gt;0,VLOOKUP(CJ249&amp;"-"&amp;CK249&amp;"-"&amp;CL249,LocCost,2,0),0)</f>
        <v>0</v>
      </c>
      <c r="CZ249" s="183" t="n">
        <f aca="false">IF(CM249&gt;0,VLOOKUP(CM249&amp;"-"&amp;CN249&amp;"-"&amp;CO249,LocCost,2,0),0)</f>
        <v>0</v>
      </c>
      <c r="DA249" s="184" t="str">
        <f aca="false">IF(BF249&gt;0,SUM(CQ249:CZ249),"")</f>
        <v/>
      </c>
    </row>
    <row r="250" customFormat="false" ht="14.65" hidden="false" customHeight="false" outlineLevel="0" collapsed="false">
      <c r="AN250" s="183" t="n">
        <f aca="false">IF(I250&gt;0,VLOOKUP(I250&amp;"-"&amp;J250&amp;"-"&amp;K250,LocCost,2,0),0)</f>
        <v>0</v>
      </c>
      <c r="AO250" s="183" t="n">
        <f aca="false">IF(L250&gt;0,VLOOKUP(L250&amp;"-"&amp;M250&amp;"-"&amp;N250,LocCost,2,0),0)</f>
        <v>0</v>
      </c>
      <c r="AP250" s="183" t="n">
        <f aca="false">IF(O250&gt;0,VLOOKUP(O250&amp;"-"&amp;P250&amp;"-"&amp;Q250,LocCost,2,0),0)</f>
        <v>0</v>
      </c>
      <c r="AQ250" s="183" t="n">
        <f aca="false">IF(R250&gt;0,VLOOKUP(R250&amp;"-"&amp;S250&amp;"-"&amp;T250,LocCost,2,0),0)</f>
        <v>0</v>
      </c>
      <c r="AR250" s="183" t="n">
        <f aca="false">IF(U250&gt;0,VLOOKUP(U250&amp;"-"&amp;V250&amp;"-"&amp;W250,LocCost,2,0),0)</f>
        <v>0</v>
      </c>
      <c r="AS250" s="183" t="n">
        <f aca="false">IF(X250&gt;0,VLOOKUP(X250&amp;"-"&amp;Y250&amp;"-"&amp;Z250,LocCost,2,0),0)</f>
        <v>0</v>
      </c>
      <c r="AT250" s="183" t="n">
        <f aca="false">IF(AA250&gt;0,VLOOKUP(AA250&amp;"-"&amp;AB250&amp;"-"&amp;AC250,LocCost,2,0),0)</f>
        <v>0</v>
      </c>
      <c r="AU250" s="183" t="n">
        <f aca="false">IF(AD250&gt;0,VLOOKUP(AD250&amp;"-"&amp;AE250&amp;"-"&amp;AF250,LocCost,2,0),0)</f>
        <v>0</v>
      </c>
      <c r="AV250" s="183" t="n">
        <f aca="false">IF(AG250&gt;0,VLOOKUP(AG250&amp;"-"&amp;AH250&amp;"-"&amp;AI250,LocCost,2,0),0)</f>
        <v>0</v>
      </c>
      <c r="AW250" s="183" t="n">
        <f aca="false">IF(AJ250&gt;0,VLOOKUP(AJ250&amp;"-"&amp;AK250&amp;"-"&amp;AL250,LocCost,2,0),0)</f>
        <v>0</v>
      </c>
      <c r="AX250" s="184" t="str">
        <f aca="false">IF(C250&gt;0,SUM(AN250:AW250),"")</f>
        <v/>
      </c>
      <c r="CQ250" s="183" t="n">
        <f aca="false">IF(BL250&gt;0,VLOOKUP(BL250&amp;"-"&amp;BM250&amp;"-"&amp;BN250,LocCost,2,0),0)</f>
        <v>0</v>
      </c>
      <c r="CR250" s="183" t="n">
        <f aca="false">IF(BO250&gt;0,VLOOKUP(BO250&amp;"-"&amp;BP250&amp;"-"&amp;BQ250,LocCost,2,0),0)</f>
        <v>0</v>
      </c>
      <c r="CS250" s="183" t="n">
        <f aca="false">IF(BR250&gt;0,VLOOKUP(BR250&amp;"-"&amp;BS250&amp;"-"&amp;BT250,LocCost,2,0),0)</f>
        <v>0</v>
      </c>
      <c r="CT250" s="183" t="n">
        <f aca="false">IF(BU250&gt;0,VLOOKUP(BU250&amp;"-"&amp;BV250&amp;"-"&amp;BW250,LocCost,2,0),0)</f>
        <v>0</v>
      </c>
      <c r="CU250" s="183" t="n">
        <f aca="false">IF(BX250&gt;0,VLOOKUP(BX250&amp;"-"&amp;BY250&amp;"-"&amp;BZ250,LocCost,2,0),0)</f>
        <v>0</v>
      </c>
      <c r="CV250" s="183" t="n">
        <f aca="false">IF(CA250&gt;0,VLOOKUP(CA250&amp;"-"&amp;CB250&amp;"-"&amp;CC250,LocCost,2,0),0)</f>
        <v>0</v>
      </c>
      <c r="CW250" s="183" t="n">
        <f aca="false">IF(CD250&gt;0,VLOOKUP(CD250&amp;"-"&amp;CE250&amp;"-"&amp;CF250,LocCost,2,0),0)</f>
        <v>0</v>
      </c>
      <c r="CX250" s="183" t="n">
        <f aca="false">IF(CG250&gt;0,VLOOKUP(CG250&amp;"-"&amp;CH250&amp;"-"&amp;CI250,LocCost,2,0),0)</f>
        <v>0</v>
      </c>
      <c r="CY250" s="183" t="n">
        <f aca="false">IF(CJ250&gt;0,VLOOKUP(CJ250&amp;"-"&amp;CK250&amp;"-"&amp;CL250,LocCost,2,0),0)</f>
        <v>0</v>
      </c>
      <c r="CZ250" s="183" t="n">
        <f aca="false">IF(CM250&gt;0,VLOOKUP(CM250&amp;"-"&amp;CN250&amp;"-"&amp;CO250,LocCost,2,0),0)</f>
        <v>0</v>
      </c>
      <c r="DA250" s="184" t="str">
        <f aca="false">IF(BF250&gt;0,SUM(CQ250:CZ250),"")</f>
        <v/>
      </c>
    </row>
    <row r="251" customFormat="false" ht="14.65" hidden="false" customHeight="false" outlineLevel="0" collapsed="false">
      <c r="AN251" s="183" t="n">
        <f aca="false">IF(I251&gt;0,VLOOKUP(I251&amp;"-"&amp;J251&amp;"-"&amp;K251,LocCost,2,0),0)</f>
        <v>0</v>
      </c>
      <c r="AO251" s="183" t="n">
        <f aca="false">IF(L251&gt;0,VLOOKUP(L251&amp;"-"&amp;M251&amp;"-"&amp;N251,LocCost,2,0),0)</f>
        <v>0</v>
      </c>
      <c r="AP251" s="183" t="n">
        <f aca="false">IF(O251&gt;0,VLOOKUP(O251&amp;"-"&amp;P251&amp;"-"&amp;Q251,LocCost,2,0),0)</f>
        <v>0</v>
      </c>
      <c r="AQ251" s="183" t="n">
        <f aca="false">IF(R251&gt;0,VLOOKUP(R251&amp;"-"&amp;S251&amp;"-"&amp;T251,LocCost,2,0),0)</f>
        <v>0</v>
      </c>
      <c r="AR251" s="183" t="n">
        <f aca="false">IF(U251&gt;0,VLOOKUP(U251&amp;"-"&amp;V251&amp;"-"&amp;W251,LocCost,2,0),0)</f>
        <v>0</v>
      </c>
      <c r="AS251" s="183" t="n">
        <f aca="false">IF(X251&gt;0,VLOOKUP(X251&amp;"-"&amp;Y251&amp;"-"&amp;Z251,LocCost,2,0),0)</f>
        <v>0</v>
      </c>
      <c r="AT251" s="183" t="n">
        <f aca="false">IF(AA251&gt;0,VLOOKUP(AA251&amp;"-"&amp;AB251&amp;"-"&amp;AC251,LocCost,2,0),0)</f>
        <v>0</v>
      </c>
      <c r="AU251" s="183" t="n">
        <f aca="false">IF(AD251&gt;0,VLOOKUP(AD251&amp;"-"&amp;AE251&amp;"-"&amp;AF251,LocCost,2,0),0)</f>
        <v>0</v>
      </c>
      <c r="AV251" s="183" t="n">
        <f aca="false">IF(AG251&gt;0,VLOOKUP(AG251&amp;"-"&amp;AH251&amp;"-"&amp;AI251,LocCost,2,0),0)</f>
        <v>0</v>
      </c>
      <c r="AW251" s="183" t="n">
        <f aca="false">IF(AJ251&gt;0,VLOOKUP(AJ251&amp;"-"&amp;AK251&amp;"-"&amp;AL251,LocCost,2,0),0)</f>
        <v>0</v>
      </c>
      <c r="AX251" s="184" t="str">
        <f aca="false">IF(C251&gt;0,SUM(AN251:AW251),"")</f>
        <v/>
      </c>
      <c r="CQ251" s="183" t="n">
        <f aca="false">IF(BL251&gt;0,VLOOKUP(BL251&amp;"-"&amp;BM251&amp;"-"&amp;BN251,LocCost,2,0),0)</f>
        <v>0</v>
      </c>
      <c r="CR251" s="183" t="n">
        <f aca="false">IF(BO251&gt;0,VLOOKUP(BO251&amp;"-"&amp;BP251&amp;"-"&amp;BQ251,LocCost,2,0),0)</f>
        <v>0</v>
      </c>
      <c r="CS251" s="183" t="n">
        <f aca="false">IF(BR251&gt;0,VLOOKUP(BR251&amp;"-"&amp;BS251&amp;"-"&amp;BT251,LocCost,2,0),0)</f>
        <v>0</v>
      </c>
      <c r="CT251" s="183" t="n">
        <f aca="false">IF(BU251&gt;0,VLOOKUP(BU251&amp;"-"&amp;BV251&amp;"-"&amp;BW251,LocCost,2,0),0)</f>
        <v>0</v>
      </c>
      <c r="CU251" s="183" t="n">
        <f aca="false">IF(BX251&gt;0,VLOOKUP(BX251&amp;"-"&amp;BY251&amp;"-"&amp;BZ251,LocCost,2,0),0)</f>
        <v>0</v>
      </c>
      <c r="CV251" s="183" t="n">
        <f aca="false">IF(CA251&gt;0,VLOOKUP(CA251&amp;"-"&amp;CB251&amp;"-"&amp;CC251,LocCost,2,0),0)</f>
        <v>0</v>
      </c>
      <c r="CW251" s="183" t="n">
        <f aca="false">IF(CD251&gt;0,VLOOKUP(CD251&amp;"-"&amp;CE251&amp;"-"&amp;CF251,LocCost,2,0),0)</f>
        <v>0</v>
      </c>
      <c r="CX251" s="183" t="n">
        <f aca="false">IF(CG251&gt;0,VLOOKUP(CG251&amp;"-"&amp;CH251&amp;"-"&amp;CI251,LocCost,2,0),0)</f>
        <v>0</v>
      </c>
      <c r="CY251" s="183" t="n">
        <f aca="false">IF(CJ251&gt;0,VLOOKUP(CJ251&amp;"-"&amp;CK251&amp;"-"&amp;CL251,LocCost,2,0),0)</f>
        <v>0</v>
      </c>
      <c r="CZ251" s="183" t="n">
        <f aca="false">IF(CM251&gt;0,VLOOKUP(CM251&amp;"-"&amp;CN251&amp;"-"&amp;CO251,LocCost,2,0),0)</f>
        <v>0</v>
      </c>
      <c r="DA251" s="184" t="str">
        <f aca="false">IF(BF251&gt;0,SUM(CQ251:CZ251),"")</f>
        <v/>
      </c>
    </row>
    <row r="252" customFormat="false" ht="14.65" hidden="false" customHeight="false" outlineLevel="0" collapsed="false">
      <c r="AN252" s="183" t="n">
        <f aca="false">IF(I252&gt;0,VLOOKUP(I252&amp;"-"&amp;J252&amp;"-"&amp;K252,LocCost,2,0),0)</f>
        <v>0</v>
      </c>
      <c r="AO252" s="183" t="n">
        <f aca="false">IF(L252&gt;0,VLOOKUP(L252&amp;"-"&amp;M252&amp;"-"&amp;N252,LocCost,2,0),0)</f>
        <v>0</v>
      </c>
      <c r="AP252" s="183" t="n">
        <f aca="false">IF(O252&gt;0,VLOOKUP(O252&amp;"-"&amp;P252&amp;"-"&amp;Q252,LocCost,2,0),0)</f>
        <v>0</v>
      </c>
      <c r="AQ252" s="183" t="n">
        <f aca="false">IF(R252&gt;0,VLOOKUP(R252&amp;"-"&amp;S252&amp;"-"&amp;T252,LocCost,2,0),0)</f>
        <v>0</v>
      </c>
      <c r="AR252" s="183" t="n">
        <f aca="false">IF(U252&gt;0,VLOOKUP(U252&amp;"-"&amp;V252&amp;"-"&amp;W252,LocCost,2,0),0)</f>
        <v>0</v>
      </c>
      <c r="AS252" s="183" t="n">
        <f aca="false">IF(X252&gt;0,VLOOKUP(X252&amp;"-"&amp;Y252&amp;"-"&amp;Z252,LocCost,2,0),0)</f>
        <v>0</v>
      </c>
      <c r="AT252" s="183" t="n">
        <f aca="false">IF(AA252&gt;0,VLOOKUP(AA252&amp;"-"&amp;AB252&amp;"-"&amp;AC252,LocCost,2,0),0)</f>
        <v>0</v>
      </c>
      <c r="AU252" s="183" t="n">
        <f aca="false">IF(AD252&gt;0,VLOOKUP(AD252&amp;"-"&amp;AE252&amp;"-"&amp;AF252,LocCost,2,0),0)</f>
        <v>0</v>
      </c>
      <c r="AV252" s="183" t="n">
        <f aca="false">IF(AG252&gt;0,VLOOKUP(AG252&amp;"-"&amp;AH252&amp;"-"&amp;AI252,LocCost,2,0),0)</f>
        <v>0</v>
      </c>
      <c r="AW252" s="183" t="n">
        <f aca="false">IF(AJ252&gt;0,VLOOKUP(AJ252&amp;"-"&amp;AK252&amp;"-"&amp;AL252,LocCost,2,0),0)</f>
        <v>0</v>
      </c>
      <c r="AX252" s="184" t="str">
        <f aca="false">IF(C252&gt;0,SUM(AN252:AW252),"")</f>
        <v/>
      </c>
      <c r="CQ252" s="183" t="n">
        <f aca="false">IF(BL252&gt;0,VLOOKUP(BL252&amp;"-"&amp;BM252&amp;"-"&amp;BN252,LocCost,2,0),0)</f>
        <v>0</v>
      </c>
      <c r="CR252" s="183" t="n">
        <f aca="false">IF(BO252&gt;0,VLOOKUP(BO252&amp;"-"&amp;BP252&amp;"-"&amp;BQ252,LocCost,2,0),0)</f>
        <v>0</v>
      </c>
      <c r="CS252" s="183" t="n">
        <f aca="false">IF(BR252&gt;0,VLOOKUP(BR252&amp;"-"&amp;BS252&amp;"-"&amp;BT252,LocCost,2,0),0)</f>
        <v>0</v>
      </c>
      <c r="CT252" s="183" t="n">
        <f aca="false">IF(BU252&gt;0,VLOOKUP(BU252&amp;"-"&amp;BV252&amp;"-"&amp;BW252,LocCost,2,0),0)</f>
        <v>0</v>
      </c>
      <c r="CU252" s="183" t="n">
        <f aca="false">IF(BX252&gt;0,VLOOKUP(BX252&amp;"-"&amp;BY252&amp;"-"&amp;BZ252,LocCost,2,0),0)</f>
        <v>0</v>
      </c>
      <c r="CV252" s="183" t="n">
        <f aca="false">IF(CA252&gt;0,VLOOKUP(CA252&amp;"-"&amp;CB252&amp;"-"&amp;CC252,LocCost,2,0),0)</f>
        <v>0</v>
      </c>
      <c r="CW252" s="183" t="n">
        <f aca="false">IF(CD252&gt;0,VLOOKUP(CD252&amp;"-"&amp;CE252&amp;"-"&amp;CF252,LocCost,2,0),0)</f>
        <v>0</v>
      </c>
      <c r="CX252" s="183" t="n">
        <f aca="false">IF(CG252&gt;0,VLOOKUP(CG252&amp;"-"&amp;CH252&amp;"-"&amp;CI252,LocCost,2,0),0)</f>
        <v>0</v>
      </c>
      <c r="CY252" s="183" t="n">
        <f aca="false">IF(CJ252&gt;0,VLOOKUP(CJ252&amp;"-"&amp;CK252&amp;"-"&amp;CL252,LocCost,2,0),0)</f>
        <v>0</v>
      </c>
      <c r="CZ252" s="183" t="n">
        <f aca="false">IF(CM252&gt;0,VLOOKUP(CM252&amp;"-"&amp;CN252&amp;"-"&amp;CO252,LocCost,2,0),0)</f>
        <v>0</v>
      </c>
      <c r="DA252" s="184" t="str">
        <f aca="false">IF(BF252&gt;0,SUM(CQ252:CZ252),"")</f>
        <v/>
      </c>
    </row>
    <row r="253" customFormat="false" ht="14.65" hidden="false" customHeight="false" outlineLevel="0" collapsed="false">
      <c r="AN253" s="183" t="n">
        <f aca="false">IF(I253&gt;0,VLOOKUP(I253&amp;"-"&amp;J253&amp;"-"&amp;K253,LocCost,2,0),0)</f>
        <v>0</v>
      </c>
      <c r="AO253" s="183" t="n">
        <f aca="false">IF(L253&gt;0,VLOOKUP(L253&amp;"-"&amp;M253&amp;"-"&amp;N253,LocCost,2,0),0)</f>
        <v>0</v>
      </c>
      <c r="AP253" s="183" t="n">
        <f aca="false">IF(O253&gt;0,VLOOKUP(O253&amp;"-"&amp;P253&amp;"-"&amp;Q253,LocCost,2,0),0)</f>
        <v>0</v>
      </c>
      <c r="AQ253" s="183" t="n">
        <f aca="false">IF(R253&gt;0,VLOOKUP(R253&amp;"-"&amp;S253&amp;"-"&amp;T253,LocCost,2,0),0)</f>
        <v>0</v>
      </c>
      <c r="AR253" s="183" t="n">
        <f aca="false">IF(U253&gt;0,VLOOKUP(U253&amp;"-"&amp;V253&amp;"-"&amp;W253,LocCost,2,0),0)</f>
        <v>0</v>
      </c>
      <c r="AS253" s="183" t="n">
        <f aca="false">IF(X253&gt;0,VLOOKUP(X253&amp;"-"&amp;Y253&amp;"-"&amp;Z253,LocCost,2,0),0)</f>
        <v>0</v>
      </c>
      <c r="AT253" s="183" t="n">
        <f aca="false">IF(AA253&gt;0,VLOOKUP(AA253&amp;"-"&amp;AB253&amp;"-"&amp;AC253,LocCost,2,0),0)</f>
        <v>0</v>
      </c>
      <c r="AU253" s="183" t="n">
        <f aca="false">IF(AD253&gt;0,VLOOKUP(AD253&amp;"-"&amp;AE253&amp;"-"&amp;AF253,LocCost,2,0),0)</f>
        <v>0</v>
      </c>
      <c r="AV253" s="183" t="n">
        <f aca="false">IF(AG253&gt;0,VLOOKUP(AG253&amp;"-"&amp;AH253&amp;"-"&amp;AI253,LocCost,2,0),0)</f>
        <v>0</v>
      </c>
      <c r="AW253" s="183" t="n">
        <f aca="false">IF(AJ253&gt;0,VLOOKUP(AJ253&amp;"-"&amp;AK253&amp;"-"&amp;AL253,LocCost,2,0),0)</f>
        <v>0</v>
      </c>
      <c r="AX253" s="184" t="str">
        <f aca="false">IF(C253&gt;0,SUM(AN253:AW253),"")</f>
        <v/>
      </c>
      <c r="CQ253" s="183" t="n">
        <f aca="false">IF(BL253&gt;0,VLOOKUP(BL253&amp;"-"&amp;BM253&amp;"-"&amp;BN253,LocCost,2,0),0)</f>
        <v>0</v>
      </c>
      <c r="CR253" s="183" t="n">
        <f aca="false">IF(BO253&gt;0,VLOOKUP(BO253&amp;"-"&amp;BP253&amp;"-"&amp;BQ253,LocCost,2,0),0)</f>
        <v>0</v>
      </c>
      <c r="CS253" s="183" t="n">
        <f aca="false">IF(BR253&gt;0,VLOOKUP(BR253&amp;"-"&amp;BS253&amp;"-"&amp;BT253,LocCost,2,0),0)</f>
        <v>0</v>
      </c>
      <c r="CT253" s="183" t="n">
        <f aca="false">IF(BU253&gt;0,VLOOKUP(BU253&amp;"-"&amp;BV253&amp;"-"&amp;BW253,LocCost,2,0),0)</f>
        <v>0</v>
      </c>
      <c r="CU253" s="183" t="n">
        <f aca="false">IF(BX253&gt;0,VLOOKUP(BX253&amp;"-"&amp;BY253&amp;"-"&amp;BZ253,LocCost,2,0),0)</f>
        <v>0</v>
      </c>
      <c r="CV253" s="183" t="n">
        <f aca="false">IF(CA253&gt;0,VLOOKUP(CA253&amp;"-"&amp;CB253&amp;"-"&amp;CC253,LocCost,2,0),0)</f>
        <v>0</v>
      </c>
      <c r="CW253" s="183" t="n">
        <f aca="false">IF(CD253&gt;0,VLOOKUP(CD253&amp;"-"&amp;CE253&amp;"-"&amp;CF253,LocCost,2,0),0)</f>
        <v>0</v>
      </c>
      <c r="CX253" s="183" t="n">
        <f aca="false">IF(CG253&gt;0,VLOOKUP(CG253&amp;"-"&amp;CH253&amp;"-"&amp;CI253,LocCost,2,0),0)</f>
        <v>0</v>
      </c>
      <c r="CY253" s="183" t="n">
        <f aca="false">IF(CJ253&gt;0,VLOOKUP(CJ253&amp;"-"&amp;CK253&amp;"-"&amp;CL253,LocCost,2,0),0)</f>
        <v>0</v>
      </c>
      <c r="CZ253" s="183" t="n">
        <f aca="false">IF(CM253&gt;0,VLOOKUP(CM253&amp;"-"&amp;CN253&amp;"-"&amp;CO253,LocCost,2,0),0)</f>
        <v>0</v>
      </c>
      <c r="DA253" s="184" t="str">
        <f aca="false">IF(BF253&gt;0,SUM(CQ253:CZ253),"")</f>
        <v/>
      </c>
    </row>
    <row r="254" customFormat="false" ht="14.65" hidden="false" customHeight="false" outlineLevel="0" collapsed="false">
      <c r="AN254" s="183" t="n">
        <f aca="false">IF(I254&gt;0,VLOOKUP(I254&amp;"-"&amp;J254&amp;"-"&amp;K254,LocCost,2,0),0)</f>
        <v>0</v>
      </c>
      <c r="AO254" s="183" t="n">
        <f aca="false">IF(L254&gt;0,VLOOKUP(L254&amp;"-"&amp;M254&amp;"-"&amp;N254,LocCost,2,0),0)</f>
        <v>0</v>
      </c>
      <c r="AP254" s="183" t="n">
        <f aca="false">IF(O254&gt;0,VLOOKUP(O254&amp;"-"&amp;P254&amp;"-"&amp;Q254,LocCost,2,0),0)</f>
        <v>0</v>
      </c>
      <c r="AQ254" s="183" t="n">
        <f aca="false">IF(R254&gt;0,VLOOKUP(R254&amp;"-"&amp;S254&amp;"-"&amp;T254,LocCost,2,0),0)</f>
        <v>0</v>
      </c>
      <c r="AR254" s="183" t="n">
        <f aca="false">IF(U254&gt;0,VLOOKUP(U254&amp;"-"&amp;V254&amp;"-"&amp;W254,LocCost,2,0),0)</f>
        <v>0</v>
      </c>
      <c r="AS254" s="183" t="n">
        <f aca="false">IF(X254&gt;0,VLOOKUP(X254&amp;"-"&amp;Y254&amp;"-"&amp;Z254,LocCost,2,0),0)</f>
        <v>0</v>
      </c>
      <c r="AT254" s="183" t="n">
        <f aca="false">IF(AA254&gt;0,VLOOKUP(AA254&amp;"-"&amp;AB254&amp;"-"&amp;AC254,LocCost,2,0),0)</f>
        <v>0</v>
      </c>
      <c r="AU254" s="183" t="n">
        <f aca="false">IF(AD254&gt;0,VLOOKUP(AD254&amp;"-"&amp;AE254&amp;"-"&amp;AF254,LocCost,2,0),0)</f>
        <v>0</v>
      </c>
      <c r="AV254" s="183" t="n">
        <f aca="false">IF(AG254&gt;0,VLOOKUP(AG254&amp;"-"&amp;AH254&amp;"-"&amp;AI254,LocCost,2,0),0)</f>
        <v>0</v>
      </c>
      <c r="AW254" s="183" t="n">
        <f aca="false">IF(AJ254&gt;0,VLOOKUP(AJ254&amp;"-"&amp;AK254&amp;"-"&amp;AL254,LocCost,2,0),0)</f>
        <v>0</v>
      </c>
      <c r="AX254" s="184" t="str">
        <f aca="false">IF(C254&gt;0,SUM(AN254:AW254),"")</f>
        <v/>
      </c>
      <c r="CQ254" s="183" t="n">
        <f aca="false">IF(BL254&gt;0,VLOOKUP(BL254&amp;"-"&amp;BM254&amp;"-"&amp;BN254,LocCost,2,0),0)</f>
        <v>0</v>
      </c>
      <c r="CR254" s="183" t="n">
        <f aca="false">IF(BO254&gt;0,VLOOKUP(BO254&amp;"-"&amp;BP254&amp;"-"&amp;BQ254,LocCost,2,0),0)</f>
        <v>0</v>
      </c>
      <c r="CS254" s="183" t="n">
        <f aca="false">IF(BR254&gt;0,VLOOKUP(BR254&amp;"-"&amp;BS254&amp;"-"&amp;BT254,LocCost,2,0),0)</f>
        <v>0</v>
      </c>
      <c r="CT254" s="183" t="n">
        <f aca="false">IF(BU254&gt;0,VLOOKUP(BU254&amp;"-"&amp;BV254&amp;"-"&amp;BW254,LocCost,2,0),0)</f>
        <v>0</v>
      </c>
      <c r="CU254" s="183" t="n">
        <f aca="false">IF(BX254&gt;0,VLOOKUP(BX254&amp;"-"&amp;BY254&amp;"-"&amp;BZ254,LocCost,2,0),0)</f>
        <v>0</v>
      </c>
      <c r="CV254" s="183" t="n">
        <f aca="false">IF(CA254&gt;0,VLOOKUP(CA254&amp;"-"&amp;CB254&amp;"-"&amp;CC254,LocCost,2,0),0)</f>
        <v>0</v>
      </c>
      <c r="CW254" s="183" t="n">
        <f aca="false">IF(CD254&gt;0,VLOOKUP(CD254&amp;"-"&amp;CE254&amp;"-"&amp;CF254,LocCost,2,0),0)</f>
        <v>0</v>
      </c>
      <c r="CX254" s="183" t="n">
        <f aca="false">IF(CG254&gt;0,VLOOKUP(CG254&amp;"-"&amp;CH254&amp;"-"&amp;CI254,LocCost,2,0),0)</f>
        <v>0</v>
      </c>
      <c r="CY254" s="183" t="n">
        <f aca="false">IF(CJ254&gt;0,VLOOKUP(CJ254&amp;"-"&amp;CK254&amp;"-"&amp;CL254,LocCost,2,0),0)</f>
        <v>0</v>
      </c>
      <c r="CZ254" s="183" t="n">
        <f aca="false">IF(CM254&gt;0,VLOOKUP(CM254&amp;"-"&amp;CN254&amp;"-"&amp;CO254,LocCost,2,0),0)</f>
        <v>0</v>
      </c>
      <c r="DA254" s="184" t="str">
        <f aca="false">IF(BF254&gt;0,SUM(CQ254:CZ254),"")</f>
        <v/>
      </c>
    </row>
    <row r="255" customFormat="false" ht="14.65" hidden="false" customHeight="false" outlineLevel="0" collapsed="false">
      <c r="AN255" s="183" t="n">
        <f aca="false">IF(I255&gt;0,VLOOKUP(I255&amp;"-"&amp;J255&amp;"-"&amp;K255,LocCost,2,0),0)</f>
        <v>0</v>
      </c>
      <c r="AO255" s="183" t="n">
        <f aca="false">IF(L255&gt;0,VLOOKUP(L255&amp;"-"&amp;M255&amp;"-"&amp;N255,LocCost,2,0),0)</f>
        <v>0</v>
      </c>
      <c r="AP255" s="183" t="n">
        <f aca="false">IF(O255&gt;0,VLOOKUP(O255&amp;"-"&amp;P255&amp;"-"&amp;Q255,LocCost,2,0),0)</f>
        <v>0</v>
      </c>
      <c r="AQ255" s="183" t="n">
        <f aca="false">IF(R255&gt;0,VLOOKUP(R255&amp;"-"&amp;S255&amp;"-"&amp;T255,LocCost,2,0),0)</f>
        <v>0</v>
      </c>
      <c r="AR255" s="183" t="n">
        <f aca="false">IF(U255&gt;0,VLOOKUP(U255&amp;"-"&amp;V255&amp;"-"&amp;W255,LocCost,2,0),0)</f>
        <v>0</v>
      </c>
      <c r="AS255" s="183" t="n">
        <f aca="false">IF(X255&gt;0,VLOOKUP(X255&amp;"-"&amp;Y255&amp;"-"&amp;Z255,LocCost,2,0),0)</f>
        <v>0</v>
      </c>
      <c r="AT255" s="183" t="n">
        <f aca="false">IF(AA255&gt;0,VLOOKUP(AA255&amp;"-"&amp;AB255&amp;"-"&amp;AC255,LocCost,2,0),0)</f>
        <v>0</v>
      </c>
      <c r="AU255" s="183" t="n">
        <f aca="false">IF(AD255&gt;0,VLOOKUP(AD255&amp;"-"&amp;AE255&amp;"-"&amp;AF255,LocCost,2,0),0)</f>
        <v>0</v>
      </c>
      <c r="AV255" s="183" t="n">
        <f aca="false">IF(AG255&gt;0,VLOOKUP(AG255&amp;"-"&amp;AH255&amp;"-"&amp;AI255,LocCost,2,0),0)</f>
        <v>0</v>
      </c>
      <c r="AW255" s="183" t="n">
        <f aca="false">IF(AJ255&gt;0,VLOOKUP(AJ255&amp;"-"&amp;AK255&amp;"-"&amp;AL255,LocCost,2,0),0)</f>
        <v>0</v>
      </c>
      <c r="AX255" s="184" t="str">
        <f aca="false">IF(C255&gt;0,SUM(AN255:AW255),"")</f>
        <v/>
      </c>
      <c r="CQ255" s="183" t="n">
        <f aca="false">IF(BL255&gt;0,VLOOKUP(BL255&amp;"-"&amp;BM255&amp;"-"&amp;BN255,LocCost,2,0),0)</f>
        <v>0</v>
      </c>
      <c r="CR255" s="183" t="n">
        <f aca="false">IF(BO255&gt;0,VLOOKUP(BO255&amp;"-"&amp;BP255&amp;"-"&amp;BQ255,LocCost,2,0),0)</f>
        <v>0</v>
      </c>
      <c r="CS255" s="183" t="n">
        <f aca="false">IF(BR255&gt;0,VLOOKUP(BR255&amp;"-"&amp;BS255&amp;"-"&amp;BT255,LocCost,2,0),0)</f>
        <v>0</v>
      </c>
      <c r="CT255" s="183" t="n">
        <f aca="false">IF(BU255&gt;0,VLOOKUP(BU255&amp;"-"&amp;BV255&amp;"-"&amp;BW255,LocCost,2,0),0)</f>
        <v>0</v>
      </c>
      <c r="CU255" s="183" t="n">
        <f aca="false">IF(BX255&gt;0,VLOOKUP(BX255&amp;"-"&amp;BY255&amp;"-"&amp;BZ255,LocCost,2,0),0)</f>
        <v>0</v>
      </c>
      <c r="CV255" s="183" t="n">
        <f aca="false">IF(CA255&gt;0,VLOOKUP(CA255&amp;"-"&amp;CB255&amp;"-"&amp;CC255,LocCost,2,0),0)</f>
        <v>0</v>
      </c>
      <c r="CW255" s="183" t="n">
        <f aca="false">IF(CD255&gt;0,VLOOKUP(CD255&amp;"-"&amp;CE255&amp;"-"&amp;CF255,LocCost,2,0),0)</f>
        <v>0</v>
      </c>
      <c r="CX255" s="183" t="n">
        <f aca="false">IF(CG255&gt;0,VLOOKUP(CG255&amp;"-"&amp;CH255&amp;"-"&amp;CI255,LocCost,2,0),0)</f>
        <v>0</v>
      </c>
      <c r="CY255" s="183" t="n">
        <f aca="false">IF(CJ255&gt;0,VLOOKUP(CJ255&amp;"-"&amp;CK255&amp;"-"&amp;CL255,LocCost,2,0),0)</f>
        <v>0</v>
      </c>
      <c r="CZ255" s="183" t="n">
        <f aca="false">IF(CM255&gt;0,VLOOKUP(CM255&amp;"-"&amp;CN255&amp;"-"&amp;CO255,LocCost,2,0),0)</f>
        <v>0</v>
      </c>
      <c r="DA255" s="184" t="str">
        <f aca="false">IF(BF255&gt;0,SUM(CQ255:CZ255),"")</f>
        <v/>
      </c>
    </row>
    <row r="256" customFormat="false" ht="14.65" hidden="false" customHeight="false" outlineLevel="0" collapsed="false">
      <c r="AN256" s="183" t="n">
        <f aca="false">IF(I256&gt;0,VLOOKUP(I256&amp;"-"&amp;J256&amp;"-"&amp;K256,LocCost,2,0),0)</f>
        <v>0</v>
      </c>
      <c r="AO256" s="183" t="n">
        <f aca="false">IF(L256&gt;0,VLOOKUP(L256&amp;"-"&amp;M256&amp;"-"&amp;N256,LocCost,2,0),0)</f>
        <v>0</v>
      </c>
      <c r="AP256" s="183" t="n">
        <f aca="false">IF(O256&gt;0,VLOOKUP(O256&amp;"-"&amp;P256&amp;"-"&amp;Q256,LocCost,2,0),0)</f>
        <v>0</v>
      </c>
      <c r="AQ256" s="183" t="n">
        <f aca="false">IF(R256&gt;0,VLOOKUP(R256&amp;"-"&amp;S256&amp;"-"&amp;T256,LocCost,2,0),0)</f>
        <v>0</v>
      </c>
      <c r="AR256" s="183" t="n">
        <f aca="false">IF(U256&gt;0,VLOOKUP(U256&amp;"-"&amp;V256&amp;"-"&amp;W256,LocCost,2,0),0)</f>
        <v>0</v>
      </c>
      <c r="AS256" s="183" t="n">
        <f aca="false">IF(X256&gt;0,VLOOKUP(X256&amp;"-"&amp;Y256&amp;"-"&amp;Z256,LocCost,2,0),0)</f>
        <v>0</v>
      </c>
      <c r="AT256" s="183" t="n">
        <f aca="false">IF(AA256&gt;0,VLOOKUP(AA256&amp;"-"&amp;AB256&amp;"-"&amp;AC256,LocCost,2,0),0)</f>
        <v>0</v>
      </c>
      <c r="AU256" s="183" t="n">
        <f aca="false">IF(AD256&gt;0,VLOOKUP(AD256&amp;"-"&amp;AE256&amp;"-"&amp;AF256,LocCost,2,0),0)</f>
        <v>0</v>
      </c>
      <c r="AV256" s="183" t="n">
        <f aca="false">IF(AG256&gt;0,VLOOKUP(AG256&amp;"-"&amp;AH256&amp;"-"&amp;AI256,LocCost,2,0),0)</f>
        <v>0</v>
      </c>
      <c r="AW256" s="183" t="n">
        <f aca="false">IF(AJ256&gt;0,VLOOKUP(AJ256&amp;"-"&amp;AK256&amp;"-"&amp;AL256,LocCost,2,0),0)</f>
        <v>0</v>
      </c>
      <c r="AX256" s="184" t="str">
        <f aca="false">IF(C256&gt;0,SUM(AN256:AW256),"")</f>
        <v/>
      </c>
      <c r="CQ256" s="183" t="n">
        <f aca="false">IF(BL256&gt;0,VLOOKUP(BL256&amp;"-"&amp;BM256&amp;"-"&amp;BN256,LocCost,2,0),0)</f>
        <v>0</v>
      </c>
      <c r="CR256" s="183" t="n">
        <f aca="false">IF(BO256&gt;0,VLOOKUP(BO256&amp;"-"&amp;BP256&amp;"-"&amp;BQ256,LocCost,2,0),0)</f>
        <v>0</v>
      </c>
      <c r="CS256" s="183" t="n">
        <f aca="false">IF(BR256&gt;0,VLOOKUP(BR256&amp;"-"&amp;BS256&amp;"-"&amp;BT256,LocCost,2,0),0)</f>
        <v>0</v>
      </c>
      <c r="CT256" s="183" t="n">
        <f aca="false">IF(BU256&gt;0,VLOOKUP(BU256&amp;"-"&amp;BV256&amp;"-"&amp;BW256,LocCost,2,0),0)</f>
        <v>0</v>
      </c>
      <c r="CU256" s="183" t="n">
        <f aca="false">IF(BX256&gt;0,VLOOKUP(BX256&amp;"-"&amp;BY256&amp;"-"&amp;BZ256,LocCost,2,0),0)</f>
        <v>0</v>
      </c>
      <c r="CV256" s="183" t="n">
        <f aca="false">IF(CA256&gt;0,VLOOKUP(CA256&amp;"-"&amp;CB256&amp;"-"&amp;CC256,LocCost,2,0),0)</f>
        <v>0</v>
      </c>
      <c r="CW256" s="183" t="n">
        <f aca="false">IF(CD256&gt;0,VLOOKUP(CD256&amp;"-"&amp;CE256&amp;"-"&amp;CF256,LocCost,2,0),0)</f>
        <v>0</v>
      </c>
      <c r="CX256" s="183" t="n">
        <f aca="false">IF(CG256&gt;0,VLOOKUP(CG256&amp;"-"&amp;CH256&amp;"-"&amp;CI256,LocCost,2,0),0)</f>
        <v>0</v>
      </c>
      <c r="CY256" s="183" t="n">
        <f aca="false">IF(CJ256&gt;0,VLOOKUP(CJ256&amp;"-"&amp;CK256&amp;"-"&amp;CL256,LocCost,2,0),0)</f>
        <v>0</v>
      </c>
      <c r="CZ256" s="183" t="n">
        <f aca="false">IF(CM256&gt;0,VLOOKUP(CM256&amp;"-"&amp;CN256&amp;"-"&amp;CO256,LocCost,2,0),0)</f>
        <v>0</v>
      </c>
      <c r="DA256" s="184" t="str">
        <f aca="false">IF(BF256&gt;0,SUM(CQ256:CZ256),"")</f>
        <v/>
      </c>
    </row>
    <row r="257" customFormat="false" ht="14.65" hidden="false" customHeight="false" outlineLevel="0" collapsed="false">
      <c r="AN257" s="183" t="n">
        <f aca="false">IF(I257&gt;0,VLOOKUP(I257&amp;"-"&amp;J257&amp;"-"&amp;K257,LocCost,2,0),0)</f>
        <v>0</v>
      </c>
      <c r="AO257" s="183" t="n">
        <f aca="false">IF(L257&gt;0,VLOOKUP(L257&amp;"-"&amp;M257&amp;"-"&amp;N257,LocCost,2,0),0)</f>
        <v>0</v>
      </c>
      <c r="AP257" s="183" t="n">
        <f aca="false">IF(O257&gt;0,VLOOKUP(O257&amp;"-"&amp;P257&amp;"-"&amp;Q257,LocCost,2,0),0)</f>
        <v>0</v>
      </c>
      <c r="AQ257" s="183" t="n">
        <f aca="false">IF(R257&gt;0,VLOOKUP(R257&amp;"-"&amp;S257&amp;"-"&amp;T257,LocCost,2,0),0)</f>
        <v>0</v>
      </c>
      <c r="AR257" s="183" t="n">
        <f aca="false">IF(U257&gt;0,VLOOKUP(U257&amp;"-"&amp;V257&amp;"-"&amp;W257,LocCost,2,0),0)</f>
        <v>0</v>
      </c>
      <c r="AS257" s="183" t="n">
        <f aca="false">IF(X257&gt;0,VLOOKUP(X257&amp;"-"&amp;Y257&amp;"-"&amp;Z257,LocCost,2,0),0)</f>
        <v>0</v>
      </c>
      <c r="AT257" s="183" t="n">
        <f aca="false">IF(AA257&gt;0,VLOOKUP(AA257&amp;"-"&amp;AB257&amp;"-"&amp;AC257,LocCost,2,0),0)</f>
        <v>0</v>
      </c>
      <c r="AU257" s="183" t="n">
        <f aca="false">IF(AD257&gt;0,VLOOKUP(AD257&amp;"-"&amp;AE257&amp;"-"&amp;AF257,LocCost,2,0),0)</f>
        <v>0</v>
      </c>
      <c r="AV257" s="183" t="n">
        <f aca="false">IF(AG257&gt;0,VLOOKUP(AG257&amp;"-"&amp;AH257&amp;"-"&amp;AI257,LocCost,2,0),0)</f>
        <v>0</v>
      </c>
      <c r="AW257" s="183" t="n">
        <f aca="false">IF(AJ257&gt;0,VLOOKUP(AJ257&amp;"-"&amp;AK257&amp;"-"&amp;AL257,LocCost,2,0),0)</f>
        <v>0</v>
      </c>
      <c r="AX257" s="184" t="str">
        <f aca="false">IF(C257&gt;0,SUM(AN257:AW257),"")</f>
        <v/>
      </c>
      <c r="CQ257" s="183" t="n">
        <f aca="false">IF(BL257&gt;0,VLOOKUP(BL257&amp;"-"&amp;BM257&amp;"-"&amp;BN257,LocCost,2,0),0)</f>
        <v>0</v>
      </c>
      <c r="CR257" s="183" t="n">
        <f aca="false">IF(BO257&gt;0,VLOOKUP(BO257&amp;"-"&amp;BP257&amp;"-"&amp;BQ257,LocCost,2,0),0)</f>
        <v>0</v>
      </c>
      <c r="CS257" s="183" t="n">
        <f aca="false">IF(BR257&gt;0,VLOOKUP(BR257&amp;"-"&amp;BS257&amp;"-"&amp;BT257,LocCost,2,0),0)</f>
        <v>0</v>
      </c>
      <c r="CT257" s="183" t="n">
        <f aca="false">IF(BU257&gt;0,VLOOKUP(BU257&amp;"-"&amp;BV257&amp;"-"&amp;BW257,LocCost,2,0),0)</f>
        <v>0</v>
      </c>
      <c r="CU257" s="183" t="n">
        <f aca="false">IF(BX257&gt;0,VLOOKUP(BX257&amp;"-"&amp;BY257&amp;"-"&amp;BZ257,LocCost,2,0),0)</f>
        <v>0</v>
      </c>
      <c r="CV257" s="183" t="n">
        <f aca="false">IF(CA257&gt;0,VLOOKUP(CA257&amp;"-"&amp;CB257&amp;"-"&amp;CC257,LocCost,2,0),0)</f>
        <v>0</v>
      </c>
      <c r="CW257" s="183" t="n">
        <f aca="false">IF(CD257&gt;0,VLOOKUP(CD257&amp;"-"&amp;CE257&amp;"-"&amp;CF257,LocCost,2,0),0)</f>
        <v>0</v>
      </c>
      <c r="CX257" s="183" t="n">
        <f aca="false">IF(CG257&gt;0,VLOOKUP(CG257&amp;"-"&amp;CH257&amp;"-"&amp;CI257,LocCost,2,0),0)</f>
        <v>0</v>
      </c>
      <c r="CY257" s="183" t="n">
        <f aca="false">IF(CJ257&gt;0,VLOOKUP(CJ257&amp;"-"&amp;CK257&amp;"-"&amp;CL257,LocCost,2,0),0)</f>
        <v>0</v>
      </c>
      <c r="CZ257" s="183" t="n">
        <f aca="false">IF(CM257&gt;0,VLOOKUP(CM257&amp;"-"&amp;CN257&amp;"-"&amp;CO257,LocCost,2,0),0)</f>
        <v>0</v>
      </c>
      <c r="DA257" s="184" t="str">
        <f aca="false">IF(BF257&gt;0,SUM(CQ257:CZ257),"")</f>
        <v/>
      </c>
    </row>
    <row r="258" customFormat="false" ht="14.65" hidden="false" customHeight="false" outlineLevel="0" collapsed="false">
      <c r="AN258" s="183" t="n">
        <f aca="false">IF(I258&gt;0,VLOOKUP(I258&amp;"-"&amp;J258&amp;"-"&amp;K258,LocCost,2,0),0)</f>
        <v>0</v>
      </c>
      <c r="AO258" s="183" t="n">
        <f aca="false">IF(L258&gt;0,VLOOKUP(L258&amp;"-"&amp;M258&amp;"-"&amp;N258,LocCost,2,0),0)</f>
        <v>0</v>
      </c>
      <c r="AP258" s="183" t="n">
        <f aca="false">IF(O258&gt;0,VLOOKUP(O258&amp;"-"&amp;P258&amp;"-"&amp;Q258,LocCost,2,0),0)</f>
        <v>0</v>
      </c>
      <c r="AQ258" s="183" t="n">
        <f aca="false">IF(R258&gt;0,VLOOKUP(R258&amp;"-"&amp;S258&amp;"-"&amp;T258,LocCost,2,0),0)</f>
        <v>0</v>
      </c>
      <c r="AR258" s="183" t="n">
        <f aca="false">IF(U258&gt;0,VLOOKUP(U258&amp;"-"&amp;V258&amp;"-"&amp;W258,LocCost,2,0),0)</f>
        <v>0</v>
      </c>
      <c r="AS258" s="183" t="n">
        <f aca="false">IF(X258&gt;0,VLOOKUP(X258&amp;"-"&amp;Y258&amp;"-"&amp;Z258,LocCost,2,0),0)</f>
        <v>0</v>
      </c>
      <c r="AT258" s="183" t="n">
        <f aca="false">IF(AA258&gt;0,VLOOKUP(AA258&amp;"-"&amp;AB258&amp;"-"&amp;AC258,LocCost,2,0),0)</f>
        <v>0</v>
      </c>
      <c r="AU258" s="183" t="n">
        <f aca="false">IF(AD258&gt;0,VLOOKUP(AD258&amp;"-"&amp;AE258&amp;"-"&amp;AF258,LocCost,2,0),0)</f>
        <v>0</v>
      </c>
      <c r="AV258" s="183" t="n">
        <f aca="false">IF(AG258&gt;0,VLOOKUP(AG258&amp;"-"&amp;AH258&amp;"-"&amp;AI258,LocCost,2,0),0)</f>
        <v>0</v>
      </c>
      <c r="AW258" s="183" t="n">
        <f aca="false">IF(AJ258&gt;0,VLOOKUP(AJ258&amp;"-"&amp;AK258&amp;"-"&amp;AL258,LocCost,2,0),0)</f>
        <v>0</v>
      </c>
      <c r="AX258" s="184" t="str">
        <f aca="false">IF(C258&gt;0,SUM(AN258:AW258),"")</f>
        <v/>
      </c>
      <c r="CQ258" s="183" t="n">
        <f aca="false">IF(BL258&gt;0,VLOOKUP(BL258&amp;"-"&amp;BM258&amp;"-"&amp;BN258,LocCost,2,0),0)</f>
        <v>0</v>
      </c>
      <c r="CR258" s="183" t="n">
        <f aca="false">IF(BO258&gt;0,VLOOKUP(BO258&amp;"-"&amp;BP258&amp;"-"&amp;BQ258,LocCost,2,0),0)</f>
        <v>0</v>
      </c>
      <c r="CS258" s="183" t="n">
        <f aca="false">IF(BR258&gt;0,VLOOKUP(BR258&amp;"-"&amp;BS258&amp;"-"&amp;BT258,LocCost,2,0),0)</f>
        <v>0</v>
      </c>
      <c r="CT258" s="183" t="n">
        <f aca="false">IF(BU258&gt;0,VLOOKUP(BU258&amp;"-"&amp;BV258&amp;"-"&amp;BW258,LocCost,2,0),0)</f>
        <v>0</v>
      </c>
      <c r="CU258" s="183" t="n">
        <f aca="false">IF(BX258&gt;0,VLOOKUP(BX258&amp;"-"&amp;BY258&amp;"-"&amp;BZ258,LocCost,2,0),0)</f>
        <v>0</v>
      </c>
      <c r="CV258" s="183" t="n">
        <f aca="false">IF(CA258&gt;0,VLOOKUP(CA258&amp;"-"&amp;CB258&amp;"-"&amp;CC258,LocCost,2,0),0)</f>
        <v>0</v>
      </c>
      <c r="CW258" s="183" t="n">
        <f aca="false">IF(CD258&gt;0,VLOOKUP(CD258&amp;"-"&amp;CE258&amp;"-"&amp;CF258,LocCost,2,0),0)</f>
        <v>0</v>
      </c>
      <c r="CX258" s="183" t="n">
        <f aca="false">IF(CG258&gt;0,VLOOKUP(CG258&amp;"-"&amp;CH258&amp;"-"&amp;CI258,LocCost,2,0),0)</f>
        <v>0</v>
      </c>
      <c r="CY258" s="183" t="n">
        <f aca="false">IF(CJ258&gt;0,VLOOKUP(CJ258&amp;"-"&amp;CK258&amp;"-"&amp;CL258,LocCost,2,0),0)</f>
        <v>0</v>
      </c>
      <c r="CZ258" s="183" t="n">
        <f aca="false">IF(CM258&gt;0,VLOOKUP(CM258&amp;"-"&amp;CN258&amp;"-"&amp;CO258,LocCost,2,0),0)</f>
        <v>0</v>
      </c>
      <c r="DA258" s="184" t="str">
        <f aca="false">IF(BF258&gt;0,SUM(CQ258:CZ258),"")</f>
        <v/>
      </c>
    </row>
    <row r="259" customFormat="false" ht="14.65" hidden="false" customHeight="false" outlineLevel="0" collapsed="false">
      <c r="AN259" s="183" t="n">
        <f aca="false">IF(I259&gt;0,VLOOKUP(I259&amp;"-"&amp;J259&amp;"-"&amp;K259,LocCost,2,0),0)</f>
        <v>0</v>
      </c>
      <c r="AO259" s="183" t="n">
        <f aca="false">IF(L259&gt;0,VLOOKUP(L259&amp;"-"&amp;M259&amp;"-"&amp;N259,LocCost,2,0),0)</f>
        <v>0</v>
      </c>
      <c r="AP259" s="183" t="n">
        <f aca="false">IF(O259&gt;0,VLOOKUP(O259&amp;"-"&amp;P259&amp;"-"&amp;Q259,LocCost,2,0),0)</f>
        <v>0</v>
      </c>
      <c r="AQ259" s="183" t="n">
        <f aca="false">IF(R259&gt;0,VLOOKUP(R259&amp;"-"&amp;S259&amp;"-"&amp;T259,LocCost,2,0),0)</f>
        <v>0</v>
      </c>
      <c r="AR259" s="183" t="n">
        <f aca="false">IF(U259&gt;0,VLOOKUP(U259&amp;"-"&amp;V259&amp;"-"&amp;W259,LocCost,2,0),0)</f>
        <v>0</v>
      </c>
      <c r="AS259" s="183" t="n">
        <f aca="false">IF(X259&gt;0,VLOOKUP(X259&amp;"-"&amp;Y259&amp;"-"&amp;Z259,LocCost,2,0),0)</f>
        <v>0</v>
      </c>
      <c r="AT259" s="183" t="n">
        <f aca="false">IF(AA259&gt;0,VLOOKUP(AA259&amp;"-"&amp;AB259&amp;"-"&amp;AC259,LocCost,2,0),0)</f>
        <v>0</v>
      </c>
      <c r="AU259" s="183" t="n">
        <f aca="false">IF(AD259&gt;0,VLOOKUP(AD259&amp;"-"&amp;AE259&amp;"-"&amp;AF259,LocCost,2,0),0)</f>
        <v>0</v>
      </c>
      <c r="AV259" s="183" t="n">
        <f aca="false">IF(AG259&gt;0,VLOOKUP(AG259&amp;"-"&amp;AH259&amp;"-"&amp;AI259,LocCost,2,0),0)</f>
        <v>0</v>
      </c>
      <c r="AW259" s="183" t="n">
        <f aca="false">IF(AJ259&gt;0,VLOOKUP(AJ259&amp;"-"&amp;AK259&amp;"-"&amp;AL259,LocCost,2,0),0)</f>
        <v>0</v>
      </c>
      <c r="AX259" s="184" t="str">
        <f aca="false">IF(C259&gt;0,SUM(AN259:AW259),"")</f>
        <v/>
      </c>
      <c r="CQ259" s="183" t="n">
        <f aca="false">IF(BL259&gt;0,VLOOKUP(BL259&amp;"-"&amp;BM259&amp;"-"&amp;BN259,LocCost,2,0),0)</f>
        <v>0</v>
      </c>
      <c r="CR259" s="183" t="n">
        <f aca="false">IF(BO259&gt;0,VLOOKUP(BO259&amp;"-"&amp;BP259&amp;"-"&amp;BQ259,LocCost,2,0),0)</f>
        <v>0</v>
      </c>
      <c r="CS259" s="183" t="n">
        <f aca="false">IF(BR259&gt;0,VLOOKUP(BR259&amp;"-"&amp;BS259&amp;"-"&amp;BT259,LocCost,2,0),0)</f>
        <v>0</v>
      </c>
      <c r="CT259" s="183" t="n">
        <f aca="false">IF(BU259&gt;0,VLOOKUP(BU259&amp;"-"&amp;BV259&amp;"-"&amp;BW259,LocCost,2,0),0)</f>
        <v>0</v>
      </c>
      <c r="CU259" s="183" t="n">
        <f aca="false">IF(BX259&gt;0,VLOOKUP(BX259&amp;"-"&amp;BY259&amp;"-"&amp;BZ259,LocCost,2,0),0)</f>
        <v>0</v>
      </c>
      <c r="CV259" s="183" t="n">
        <f aca="false">IF(CA259&gt;0,VLOOKUP(CA259&amp;"-"&amp;CB259&amp;"-"&amp;CC259,LocCost,2,0),0)</f>
        <v>0</v>
      </c>
      <c r="CW259" s="183" t="n">
        <f aca="false">IF(CD259&gt;0,VLOOKUP(CD259&amp;"-"&amp;CE259&amp;"-"&amp;CF259,LocCost,2,0),0)</f>
        <v>0</v>
      </c>
      <c r="CX259" s="183" t="n">
        <f aca="false">IF(CG259&gt;0,VLOOKUP(CG259&amp;"-"&amp;CH259&amp;"-"&amp;CI259,LocCost,2,0),0)</f>
        <v>0</v>
      </c>
      <c r="CY259" s="183" t="n">
        <f aca="false">IF(CJ259&gt;0,VLOOKUP(CJ259&amp;"-"&amp;CK259&amp;"-"&amp;CL259,LocCost,2,0),0)</f>
        <v>0</v>
      </c>
      <c r="CZ259" s="183" t="n">
        <f aca="false">IF(CM259&gt;0,VLOOKUP(CM259&amp;"-"&amp;CN259&amp;"-"&amp;CO259,LocCost,2,0),0)</f>
        <v>0</v>
      </c>
      <c r="DA259" s="184" t="str">
        <f aca="false">IF(BF259&gt;0,SUM(CQ259:CZ259),"")</f>
        <v/>
      </c>
    </row>
    <row r="260" customFormat="false" ht="14.65" hidden="false" customHeight="false" outlineLevel="0" collapsed="false">
      <c r="AN260" s="183" t="n">
        <f aca="false">IF(I260&gt;0,VLOOKUP(I260&amp;"-"&amp;J260&amp;"-"&amp;K260,LocCost,2,0),0)</f>
        <v>0</v>
      </c>
      <c r="AO260" s="183" t="n">
        <f aca="false">IF(L260&gt;0,VLOOKUP(L260&amp;"-"&amp;M260&amp;"-"&amp;N260,LocCost,2,0),0)</f>
        <v>0</v>
      </c>
      <c r="AP260" s="183" t="n">
        <f aca="false">IF(O260&gt;0,VLOOKUP(O260&amp;"-"&amp;P260&amp;"-"&amp;Q260,LocCost,2,0),0)</f>
        <v>0</v>
      </c>
      <c r="AQ260" s="183" t="n">
        <f aca="false">IF(R260&gt;0,VLOOKUP(R260&amp;"-"&amp;S260&amp;"-"&amp;T260,LocCost,2,0),0)</f>
        <v>0</v>
      </c>
      <c r="AR260" s="183" t="n">
        <f aca="false">IF(U260&gt;0,VLOOKUP(U260&amp;"-"&amp;V260&amp;"-"&amp;W260,LocCost,2,0),0)</f>
        <v>0</v>
      </c>
      <c r="AS260" s="183" t="n">
        <f aca="false">IF(X260&gt;0,VLOOKUP(X260&amp;"-"&amp;Y260&amp;"-"&amp;Z260,LocCost,2,0),0)</f>
        <v>0</v>
      </c>
      <c r="AT260" s="183" t="n">
        <f aca="false">IF(AA260&gt;0,VLOOKUP(AA260&amp;"-"&amp;AB260&amp;"-"&amp;AC260,LocCost,2,0),0)</f>
        <v>0</v>
      </c>
      <c r="AU260" s="183" t="n">
        <f aca="false">IF(AD260&gt;0,VLOOKUP(AD260&amp;"-"&amp;AE260&amp;"-"&amp;AF260,LocCost,2,0),0)</f>
        <v>0</v>
      </c>
      <c r="AV260" s="183" t="n">
        <f aca="false">IF(AG260&gt;0,VLOOKUP(AG260&amp;"-"&amp;AH260&amp;"-"&amp;AI260,LocCost,2,0),0)</f>
        <v>0</v>
      </c>
      <c r="AW260" s="183" t="n">
        <f aca="false">IF(AJ260&gt;0,VLOOKUP(AJ260&amp;"-"&amp;AK260&amp;"-"&amp;AL260,LocCost,2,0),0)</f>
        <v>0</v>
      </c>
      <c r="AX260" s="184" t="str">
        <f aca="false">IF(C260&gt;0,SUM(AN260:AW260),"")</f>
        <v/>
      </c>
      <c r="CQ260" s="183" t="n">
        <f aca="false">IF(BL260&gt;0,VLOOKUP(BL260&amp;"-"&amp;BM260&amp;"-"&amp;BN260,LocCost,2,0),0)</f>
        <v>0</v>
      </c>
      <c r="CR260" s="183" t="n">
        <f aca="false">IF(BO260&gt;0,VLOOKUP(BO260&amp;"-"&amp;BP260&amp;"-"&amp;BQ260,LocCost,2,0),0)</f>
        <v>0</v>
      </c>
      <c r="CS260" s="183" t="n">
        <f aca="false">IF(BR260&gt;0,VLOOKUP(BR260&amp;"-"&amp;BS260&amp;"-"&amp;BT260,LocCost,2,0),0)</f>
        <v>0</v>
      </c>
      <c r="CT260" s="183" t="n">
        <f aca="false">IF(BU260&gt;0,VLOOKUP(BU260&amp;"-"&amp;BV260&amp;"-"&amp;BW260,LocCost,2,0),0)</f>
        <v>0</v>
      </c>
      <c r="CU260" s="183" t="n">
        <f aca="false">IF(BX260&gt;0,VLOOKUP(BX260&amp;"-"&amp;BY260&amp;"-"&amp;BZ260,LocCost,2,0),0)</f>
        <v>0</v>
      </c>
      <c r="CV260" s="183" t="n">
        <f aca="false">IF(CA260&gt;0,VLOOKUP(CA260&amp;"-"&amp;CB260&amp;"-"&amp;CC260,LocCost,2,0),0)</f>
        <v>0</v>
      </c>
      <c r="CW260" s="183" t="n">
        <f aca="false">IF(CD260&gt;0,VLOOKUP(CD260&amp;"-"&amp;CE260&amp;"-"&amp;CF260,LocCost,2,0),0)</f>
        <v>0</v>
      </c>
      <c r="CX260" s="183" t="n">
        <f aca="false">IF(CG260&gt;0,VLOOKUP(CG260&amp;"-"&amp;CH260&amp;"-"&amp;CI260,LocCost,2,0),0)</f>
        <v>0</v>
      </c>
      <c r="CY260" s="183" t="n">
        <f aca="false">IF(CJ260&gt;0,VLOOKUP(CJ260&amp;"-"&amp;CK260&amp;"-"&amp;CL260,LocCost,2,0),0)</f>
        <v>0</v>
      </c>
      <c r="CZ260" s="183" t="n">
        <f aca="false">IF(CM260&gt;0,VLOOKUP(CM260&amp;"-"&amp;CN260&amp;"-"&amp;CO260,LocCost,2,0),0)</f>
        <v>0</v>
      </c>
      <c r="DA260" s="184" t="str">
        <f aca="false">IF(BF260&gt;0,SUM(CQ260:CZ260),"")</f>
        <v/>
      </c>
    </row>
    <row r="261" customFormat="false" ht="14.65" hidden="false" customHeight="false" outlineLevel="0" collapsed="false">
      <c r="AN261" s="183" t="n">
        <f aca="false">IF(I261&gt;0,VLOOKUP(I261&amp;"-"&amp;J261&amp;"-"&amp;K261,LocCost,2,0),0)</f>
        <v>0</v>
      </c>
      <c r="AO261" s="183" t="n">
        <f aca="false">IF(L261&gt;0,VLOOKUP(L261&amp;"-"&amp;M261&amp;"-"&amp;N261,LocCost,2,0),0)</f>
        <v>0</v>
      </c>
      <c r="AP261" s="183" t="n">
        <f aca="false">IF(O261&gt;0,VLOOKUP(O261&amp;"-"&amp;P261&amp;"-"&amp;Q261,LocCost,2,0),0)</f>
        <v>0</v>
      </c>
      <c r="AQ261" s="183" t="n">
        <f aca="false">IF(R261&gt;0,VLOOKUP(R261&amp;"-"&amp;S261&amp;"-"&amp;T261,LocCost,2,0),0)</f>
        <v>0</v>
      </c>
      <c r="AR261" s="183" t="n">
        <f aca="false">IF(U261&gt;0,VLOOKUP(U261&amp;"-"&amp;V261&amp;"-"&amp;W261,LocCost,2,0),0)</f>
        <v>0</v>
      </c>
      <c r="AS261" s="183" t="n">
        <f aca="false">IF(X261&gt;0,VLOOKUP(X261&amp;"-"&amp;Y261&amp;"-"&amp;Z261,LocCost,2,0),0)</f>
        <v>0</v>
      </c>
      <c r="AT261" s="183" t="n">
        <f aca="false">IF(AA261&gt;0,VLOOKUP(AA261&amp;"-"&amp;AB261&amp;"-"&amp;AC261,LocCost,2,0),0)</f>
        <v>0</v>
      </c>
      <c r="AU261" s="183" t="n">
        <f aca="false">IF(AD261&gt;0,VLOOKUP(AD261&amp;"-"&amp;AE261&amp;"-"&amp;AF261,LocCost,2,0),0)</f>
        <v>0</v>
      </c>
      <c r="AV261" s="183" t="n">
        <f aca="false">IF(AG261&gt;0,VLOOKUP(AG261&amp;"-"&amp;AH261&amp;"-"&amp;AI261,LocCost,2,0),0)</f>
        <v>0</v>
      </c>
      <c r="AW261" s="183" t="n">
        <f aca="false">IF(AJ261&gt;0,VLOOKUP(AJ261&amp;"-"&amp;AK261&amp;"-"&amp;AL261,LocCost,2,0),0)</f>
        <v>0</v>
      </c>
      <c r="AX261" s="184" t="str">
        <f aca="false">IF(C261&gt;0,SUM(AN261:AW261),"")</f>
        <v/>
      </c>
      <c r="CQ261" s="183" t="n">
        <f aca="false">IF(BL261&gt;0,VLOOKUP(BL261&amp;"-"&amp;BM261&amp;"-"&amp;BN261,LocCost,2,0),0)</f>
        <v>0</v>
      </c>
      <c r="CR261" s="183" t="n">
        <f aca="false">IF(BO261&gt;0,VLOOKUP(BO261&amp;"-"&amp;BP261&amp;"-"&amp;BQ261,LocCost,2,0),0)</f>
        <v>0</v>
      </c>
      <c r="CS261" s="183" t="n">
        <f aca="false">IF(BR261&gt;0,VLOOKUP(BR261&amp;"-"&amp;BS261&amp;"-"&amp;BT261,LocCost,2,0),0)</f>
        <v>0</v>
      </c>
      <c r="CT261" s="183" t="n">
        <f aca="false">IF(BU261&gt;0,VLOOKUP(BU261&amp;"-"&amp;BV261&amp;"-"&amp;BW261,LocCost,2,0),0)</f>
        <v>0</v>
      </c>
      <c r="CU261" s="183" t="n">
        <f aca="false">IF(BX261&gt;0,VLOOKUP(BX261&amp;"-"&amp;BY261&amp;"-"&amp;BZ261,LocCost,2,0),0)</f>
        <v>0</v>
      </c>
      <c r="CV261" s="183" t="n">
        <f aca="false">IF(CA261&gt;0,VLOOKUP(CA261&amp;"-"&amp;CB261&amp;"-"&amp;CC261,LocCost,2,0),0)</f>
        <v>0</v>
      </c>
      <c r="CW261" s="183" t="n">
        <f aca="false">IF(CD261&gt;0,VLOOKUP(CD261&amp;"-"&amp;CE261&amp;"-"&amp;CF261,LocCost,2,0),0)</f>
        <v>0</v>
      </c>
      <c r="CX261" s="183" t="n">
        <f aca="false">IF(CG261&gt;0,VLOOKUP(CG261&amp;"-"&amp;CH261&amp;"-"&amp;CI261,LocCost,2,0),0)</f>
        <v>0</v>
      </c>
      <c r="CY261" s="183" t="n">
        <f aca="false">IF(CJ261&gt;0,VLOOKUP(CJ261&amp;"-"&amp;CK261&amp;"-"&amp;CL261,LocCost,2,0),0)</f>
        <v>0</v>
      </c>
      <c r="CZ261" s="183" t="n">
        <f aca="false">IF(CM261&gt;0,VLOOKUP(CM261&amp;"-"&amp;CN261&amp;"-"&amp;CO261,LocCost,2,0),0)</f>
        <v>0</v>
      </c>
      <c r="DA261" s="184" t="str">
        <f aca="false">IF(BF261&gt;0,SUM(CQ261:CZ261),"")</f>
        <v/>
      </c>
    </row>
    <row r="262" customFormat="false" ht="14.65" hidden="false" customHeight="false" outlineLevel="0" collapsed="false">
      <c r="AN262" s="183" t="n">
        <f aca="false">IF(I262&gt;0,VLOOKUP(I262&amp;"-"&amp;J262&amp;"-"&amp;K262,LocCost,2,0),0)</f>
        <v>0</v>
      </c>
      <c r="AO262" s="183" t="n">
        <f aca="false">IF(L262&gt;0,VLOOKUP(L262&amp;"-"&amp;M262&amp;"-"&amp;N262,LocCost,2,0),0)</f>
        <v>0</v>
      </c>
      <c r="AP262" s="183" t="n">
        <f aca="false">IF(O262&gt;0,VLOOKUP(O262&amp;"-"&amp;P262&amp;"-"&amp;Q262,LocCost,2,0),0)</f>
        <v>0</v>
      </c>
      <c r="AQ262" s="183" t="n">
        <f aca="false">IF(R262&gt;0,VLOOKUP(R262&amp;"-"&amp;S262&amp;"-"&amp;T262,LocCost,2,0),0)</f>
        <v>0</v>
      </c>
      <c r="AR262" s="183" t="n">
        <f aca="false">IF(U262&gt;0,VLOOKUP(U262&amp;"-"&amp;V262&amp;"-"&amp;W262,LocCost,2,0),0)</f>
        <v>0</v>
      </c>
      <c r="AS262" s="183" t="n">
        <f aca="false">IF(X262&gt;0,VLOOKUP(X262&amp;"-"&amp;Y262&amp;"-"&amp;Z262,LocCost,2,0),0)</f>
        <v>0</v>
      </c>
      <c r="AT262" s="183" t="n">
        <f aca="false">IF(AA262&gt;0,VLOOKUP(AA262&amp;"-"&amp;AB262&amp;"-"&amp;AC262,LocCost,2,0),0)</f>
        <v>0</v>
      </c>
      <c r="AU262" s="183" t="n">
        <f aca="false">IF(AD262&gt;0,VLOOKUP(AD262&amp;"-"&amp;AE262&amp;"-"&amp;AF262,LocCost,2,0),0)</f>
        <v>0</v>
      </c>
      <c r="AV262" s="183" t="n">
        <f aca="false">IF(AG262&gt;0,VLOOKUP(AG262&amp;"-"&amp;AH262&amp;"-"&amp;AI262,LocCost,2,0),0)</f>
        <v>0</v>
      </c>
      <c r="AW262" s="183" t="n">
        <f aca="false">IF(AJ262&gt;0,VLOOKUP(AJ262&amp;"-"&amp;AK262&amp;"-"&amp;AL262,LocCost,2,0),0)</f>
        <v>0</v>
      </c>
      <c r="AX262" s="184" t="str">
        <f aca="false">IF(C262&gt;0,SUM(AN262:AW262),"")</f>
        <v/>
      </c>
      <c r="CQ262" s="183" t="n">
        <f aca="false">IF(BL262&gt;0,VLOOKUP(BL262&amp;"-"&amp;BM262&amp;"-"&amp;BN262,LocCost,2,0),0)</f>
        <v>0</v>
      </c>
      <c r="CR262" s="183" t="n">
        <f aca="false">IF(BO262&gt;0,VLOOKUP(BO262&amp;"-"&amp;BP262&amp;"-"&amp;BQ262,LocCost,2,0),0)</f>
        <v>0</v>
      </c>
      <c r="CS262" s="183" t="n">
        <f aca="false">IF(BR262&gt;0,VLOOKUP(BR262&amp;"-"&amp;BS262&amp;"-"&amp;BT262,LocCost,2,0),0)</f>
        <v>0</v>
      </c>
      <c r="CT262" s="183" t="n">
        <f aca="false">IF(BU262&gt;0,VLOOKUP(BU262&amp;"-"&amp;BV262&amp;"-"&amp;BW262,LocCost,2,0),0)</f>
        <v>0</v>
      </c>
      <c r="CU262" s="183" t="n">
        <f aca="false">IF(BX262&gt;0,VLOOKUP(BX262&amp;"-"&amp;BY262&amp;"-"&amp;BZ262,LocCost,2,0),0)</f>
        <v>0</v>
      </c>
      <c r="CV262" s="183" t="n">
        <f aca="false">IF(CA262&gt;0,VLOOKUP(CA262&amp;"-"&amp;CB262&amp;"-"&amp;CC262,LocCost,2,0),0)</f>
        <v>0</v>
      </c>
      <c r="CW262" s="183" t="n">
        <f aca="false">IF(CD262&gt;0,VLOOKUP(CD262&amp;"-"&amp;CE262&amp;"-"&amp;CF262,LocCost,2,0),0)</f>
        <v>0</v>
      </c>
      <c r="CX262" s="183" t="n">
        <f aca="false">IF(CG262&gt;0,VLOOKUP(CG262&amp;"-"&amp;CH262&amp;"-"&amp;CI262,LocCost,2,0),0)</f>
        <v>0</v>
      </c>
      <c r="CY262" s="183" t="n">
        <f aca="false">IF(CJ262&gt;0,VLOOKUP(CJ262&amp;"-"&amp;CK262&amp;"-"&amp;CL262,LocCost,2,0),0)</f>
        <v>0</v>
      </c>
      <c r="CZ262" s="183" t="n">
        <f aca="false">IF(CM262&gt;0,VLOOKUP(CM262&amp;"-"&amp;CN262&amp;"-"&amp;CO262,LocCost,2,0),0)</f>
        <v>0</v>
      </c>
      <c r="DA262" s="184" t="str">
        <f aca="false">IF(BF262&gt;0,SUM(CQ262:CZ262),"")</f>
        <v/>
      </c>
    </row>
    <row r="263" customFormat="false" ht="14.65" hidden="false" customHeight="false" outlineLevel="0" collapsed="false">
      <c r="AN263" s="183" t="n">
        <f aca="false">IF(I263&gt;0,VLOOKUP(I263&amp;"-"&amp;J263&amp;"-"&amp;K263,LocCost,2,0),0)</f>
        <v>0</v>
      </c>
      <c r="AO263" s="183" t="n">
        <f aca="false">IF(L263&gt;0,VLOOKUP(L263&amp;"-"&amp;M263&amp;"-"&amp;N263,LocCost,2,0),0)</f>
        <v>0</v>
      </c>
      <c r="AP263" s="183" t="n">
        <f aca="false">IF(O263&gt;0,VLOOKUP(O263&amp;"-"&amp;P263&amp;"-"&amp;Q263,LocCost,2,0),0)</f>
        <v>0</v>
      </c>
      <c r="AQ263" s="183" t="n">
        <f aca="false">IF(R263&gt;0,VLOOKUP(R263&amp;"-"&amp;S263&amp;"-"&amp;T263,LocCost,2,0),0)</f>
        <v>0</v>
      </c>
      <c r="AR263" s="183" t="n">
        <f aca="false">IF(U263&gt;0,VLOOKUP(U263&amp;"-"&amp;V263&amp;"-"&amp;W263,LocCost,2,0),0)</f>
        <v>0</v>
      </c>
      <c r="AS263" s="183" t="n">
        <f aca="false">IF(X263&gt;0,VLOOKUP(X263&amp;"-"&amp;Y263&amp;"-"&amp;Z263,LocCost,2,0),0)</f>
        <v>0</v>
      </c>
      <c r="AT263" s="183" t="n">
        <f aca="false">IF(AA263&gt;0,VLOOKUP(AA263&amp;"-"&amp;AB263&amp;"-"&amp;AC263,LocCost,2,0),0)</f>
        <v>0</v>
      </c>
      <c r="AU263" s="183" t="n">
        <f aca="false">IF(AD263&gt;0,VLOOKUP(AD263&amp;"-"&amp;AE263&amp;"-"&amp;AF263,LocCost,2,0),0)</f>
        <v>0</v>
      </c>
      <c r="AV263" s="183" t="n">
        <f aca="false">IF(AG263&gt;0,VLOOKUP(AG263&amp;"-"&amp;AH263&amp;"-"&amp;AI263,LocCost,2,0),0)</f>
        <v>0</v>
      </c>
      <c r="AW263" s="183" t="n">
        <f aca="false">IF(AJ263&gt;0,VLOOKUP(AJ263&amp;"-"&amp;AK263&amp;"-"&amp;AL263,LocCost,2,0),0)</f>
        <v>0</v>
      </c>
      <c r="AX263" s="184" t="str">
        <f aca="false">IF(C263&gt;0,SUM(AN263:AW263),"")</f>
        <v/>
      </c>
      <c r="CQ263" s="183" t="n">
        <f aca="false">IF(BL263&gt;0,VLOOKUP(BL263&amp;"-"&amp;BM263&amp;"-"&amp;BN263,LocCost,2,0),0)</f>
        <v>0</v>
      </c>
      <c r="CR263" s="183" t="n">
        <f aca="false">IF(BO263&gt;0,VLOOKUP(BO263&amp;"-"&amp;BP263&amp;"-"&amp;BQ263,LocCost,2,0),0)</f>
        <v>0</v>
      </c>
      <c r="CS263" s="183" t="n">
        <f aca="false">IF(BR263&gt;0,VLOOKUP(BR263&amp;"-"&amp;BS263&amp;"-"&amp;BT263,LocCost,2,0),0)</f>
        <v>0</v>
      </c>
      <c r="CT263" s="183" t="n">
        <f aca="false">IF(BU263&gt;0,VLOOKUP(BU263&amp;"-"&amp;BV263&amp;"-"&amp;BW263,LocCost,2,0),0)</f>
        <v>0</v>
      </c>
      <c r="CU263" s="183" t="n">
        <f aca="false">IF(BX263&gt;0,VLOOKUP(BX263&amp;"-"&amp;BY263&amp;"-"&amp;BZ263,LocCost,2,0),0)</f>
        <v>0</v>
      </c>
      <c r="CV263" s="183" t="n">
        <f aca="false">IF(CA263&gt;0,VLOOKUP(CA263&amp;"-"&amp;CB263&amp;"-"&amp;CC263,LocCost,2,0),0)</f>
        <v>0</v>
      </c>
      <c r="CW263" s="183" t="n">
        <f aca="false">IF(CD263&gt;0,VLOOKUP(CD263&amp;"-"&amp;CE263&amp;"-"&amp;CF263,LocCost,2,0),0)</f>
        <v>0</v>
      </c>
      <c r="CX263" s="183" t="n">
        <f aca="false">IF(CG263&gt;0,VLOOKUP(CG263&amp;"-"&amp;CH263&amp;"-"&amp;CI263,LocCost,2,0),0)</f>
        <v>0</v>
      </c>
      <c r="CY263" s="183" t="n">
        <f aca="false">IF(CJ263&gt;0,VLOOKUP(CJ263&amp;"-"&amp;CK263&amp;"-"&amp;CL263,LocCost,2,0),0)</f>
        <v>0</v>
      </c>
      <c r="CZ263" s="183" t="n">
        <f aca="false">IF(CM263&gt;0,VLOOKUP(CM263&amp;"-"&amp;CN263&amp;"-"&amp;CO263,LocCost,2,0),0)</f>
        <v>0</v>
      </c>
      <c r="DA263" s="184" t="str">
        <f aca="false">IF(BF263&gt;0,SUM(CQ263:CZ263),"")</f>
        <v/>
      </c>
    </row>
    <row r="264" customFormat="false" ht="14.65" hidden="false" customHeight="false" outlineLevel="0" collapsed="false">
      <c r="AN264" s="183" t="n">
        <f aca="false">IF(I264&gt;0,VLOOKUP(I264&amp;"-"&amp;J264&amp;"-"&amp;K264,LocCost,2,0),0)</f>
        <v>0</v>
      </c>
      <c r="AO264" s="183" t="n">
        <f aca="false">IF(L264&gt;0,VLOOKUP(L264&amp;"-"&amp;M264&amp;"-"&amp;N264,LocCost,2,0),0)</f>
        <v>0</v>
      </c>
      <c r="AP264" s="183" t="n">
        <f aca="false">IF(O264&gt;0,VLOOKUP(O264&amp;"-"&amp;P264&amp;"-"&amp;Q264,LocCost,2,0),0)</f>
        <v>0</v>
      </c>
      <c r="AQ264" s="183" t="n">
        <f aca="false">IF(R264&gt;0,VLOOKUP(R264&amp;"-"&amp;S264&amp;"-"&amp;T264,LocCost,2,0),0)</f>
        <v>0</v>
      </c>
      <c r="AR264" s="183" t="n">
        <f aca="false">IF(U264&gt;0,VLOOKUP(U264&amp;"-"&amp;V264&amp;"-"&amp;W264,LocCost,2,0),0)</f>
        <v>0</v>
      </c>
      <c r="AS264" s="183" t="n">
        <f aca="false">IF(X264&gt;0,VLOOKUP(X264&amp;"-"&amp;Y264&amp;"-"&amp;Z264,LocCost,2,0),0)</f>
        <v>0</v>
      </c>
      <c r="AT264" s="183" t="n">
        <f aca="false">IF(AA264&gt;0,VLOOKUP(AA264&amp;"-"&amp;AB264&amp;"-"&amp;AC264,LocCost,2,0),0)</f>
        <v>0</v>
      </c>
      <c r="AU264" s="183" t="n">
        <f aca="false">IF(AD264&gt;0,VLOOKUP(AD264&amp;"-"&amp;AE264&amp;"-"&amp;AF264,LocCost,2,0),0)</f>
        <v>0</v>
      </c>
      <c r="AV264" s="183" t="n">
        <f aca="false">IF(AG264&gt;0,VLOOKUP(AG264&amp;"-"&amp;AH264&amp;"-"&amp;AI264,LocCost,2,0),0)</f>
        <v>0</v>
      </c>
      <c r="AW264" s="183" t="n">
        <f aca="false">IF(AJ264&gt;0,VLOOKUP(AJ264&amp;"-"&amp;AK264&amp;"-"&amp;AL264,LocCost,2,0),0)</f>
        <v>0</v>
      </c>
      <c r="AX264" s="184" t="str">
        <f aca="false">IF(C264&gt;0,SUM(AN264:AW264),"")</f>
        <v/>
      </c>
      <c r="CQ264" s="183" t="n">
        <f aca="false">IF(BL264&gt;0,VLOOKUP(BL264&amp;"-"&amp;BM264&amp;"-"&amp;BN264,LocCost,2,0),0)</f>
        <v>0</v>
      </c>
      <c r="CR264" s="183" t="n">
        <f aca="false">IF(BO264&gt;0,VLOOKUP(BO264&amp;"-"&amp;BP264&amp;"-"&amp;BQ264,LocCost,2,0),0)</f>
        <v>0</v>
      </c>
      <c r="CS264" s="183" t="n">
        <f aca="false">IF(BR264&gt;0,VLOOKUP(BR264&amp;"-"&amp;BS264&amp;"-"&amp;BT264,LocCost,2,0),0)</f>
        <v>0</v>
      </c>
      <c r="CT264" s="183" t="n">
        <f aca="false">IF(BU264&gt;0,VLOOKUP(BU264&amp;"-"&amp;BV264&amp;"-"&amp;BW264,LocCost,2,0),0)</f>
        <v>0</v>
      </c>
      <c r="CU264" s="183" t="n">
        <f aca="false">IF(BX264&gt;0,VLOOKUP(BX264&amp;"-"&amp;BY264&amp;"-"&amp;BZ264,LocCost,2,0),0)</f>
        <v>0</v>
      </c>
      <c r="CV264" s="183" t="n">
        <f aca="false">IF(CA264&gt;0,VLOOKUP(CA264&amp;"-"&amp;CB264&amp;"-"&amp;CC264,LocCost,2,0),0)</f>
        <v>0</v>
      </c>
      <c r="CW264" s="183" t="n">
        <f aca="false">IF(CD264&gt;0,VLOOKUP(CD264&amp;"-"&amp;CE264&amp;"-"&amp;CF264,LocCost,2,0),0)</f>
        <v>0</v>
      </c>
      <c r="CX264" s="183" t="n">
        <f aca="false">IF(CG264&gt;0,VLOOKUP(CG264&amp;"-"&amp;CH264&amp;"-"&amp;CI264,LocCost,2,0),0)</f>
        <v>0</v>
      </c>
      <c r="CY264" s="183" t="n">
        <f aca="false">IF(CJ264&gt;0,VLOOKUP(CJ264&amp;"-"&amp;CK264&amp;"-"&amp;CL264,LocCost,2,0),0)</f>
        <v>0</v>
      </c>
      <c r="CZ264" s="183" t="n">
        <f aca="false">IF(CM264&gt;0,VLOOKUP(CM264&amp;"-"&amp;CN264&amp;"-"&amp;CO264,LocCost,2,0),0)</f>
        <v>0</v>
      </c>
      <c r="DA264" s="184" t="str">
        <f aca="false">IF(BF264&gt;0,SUM(CQ264:CZ264),"")</f>
        <v/>
      </c>
    </row>
    <row r="265" customFormat="false" ht="14.65" hidden="false" customHeight="false" outlineLevel="0" collapsed="false">
      <c r="AN265" s="183" t="n">
        <f aca="false">IF(I265&gt;0,VLOOKUP(I265&amp;"-"&amp;J265&amp;"-"&amp;K265,LocCost,2,0),0)</f>
        <v>0</v>
      </c>
      <c r="AO265" s="183" t="n">
        <f aca="false">IF(L265&gt;0,VLOOKUP(L265&amp;"-"&amp;M265&amp;"-"&amp;N265,LocCost,2,0),0)</f>
        <v>0</v>
      </c>
      <c r="AP265" s="183" t="n">
        <f aca="false">IF(O265&gt;0,VLOOKUP(O265&amp;"-"&amp;P265&amp;"-"&amp;Q265,LocCost,2,0),0)</f>
        <v>0</v>
      </c>
      <c r="AQ265" s="183" t="n">
        <f aca="false">IF(R265&gt;0,VLOOKUP(R265&amp;"-"&amp;S265&amp;"-"&amp;T265,LocCost,2,0),0)</f>
        <v>0</v>
      </c>
      <c r="AR265" s="183" t="n">
        <f aca="false">IF(U265&gt;0,VLOOKUP(U265&amp;"-"&amp;V265&amp;"-"&amp;W265,LocCost,2,0),0)</f>
        <v>0</v>
      </c>
      <c r="AS265" s="183" t="n">
        <f aca="false">IF(X265&gt;0,VLOOKUP(X265&amp;"-"&amp;Y265&amp;"-"&amp;Z265,LocCost,2,0),0)</f>
        <v>0</v>
      </c>
      <c r="AT265" s="183" t="n">
        <f aca="false">IF(AA265&gt;0,VLOOKUP(AA265&amp;"-"&amp;AB265&amp;"-"&amp;AC265,LocCost,2,0),0)</f>
        <v>0</v>
      </c>
      <c r="AU265" s="183" t="n">
        <f aca="false">IF(AD265&gt;0,VLOOKUP(AD265&amp;"-"&amp;AE265&amp;"-"&amp;AF265,LocCost,2,0),0)</f>
        <v>0</v>
      </c>
      <c r="AV265" s="183" t="n">
        <f aca="false">IF(AG265&gt;0,VLOOKUP(AG265&amp;"-"&amp;AH265&amp;"-"&amp;AI265,LocCost,2,0),0)</f>
        <v>0</v>
      </c>
      <c r="AW265" s="183" t="n">
        <f aca="false">IF(AJ265&gt;0,VLOOKUP(AJ265&amp;"-"&amp;AK265&amp;"-"&amp;AL265,LocCost,2,0),0)</f>
        <v>0</v>
      </c>
      <c r="AX265" s="184" t="str">
        <f aca="false">IF(C265&gt;0,SUM(AN265:AW265),"")</f>
        <v/>
      </c>
      <c r="CQ265" s="183" t="n">
        <f aca="false">IF(BL265&gt;0,VLOOKUP(BL265&amp;"-"&amp;BM265&amp;"-"&amp;BN265,LocCost,2,0),0)</f>
        <v>0</v>
      </c>
      <c r="CR265" s="183" t="n">
        <f aca="false">IF(BO265&gt;0,VLOOKUP(BO265&amp;"-"&amp;BP265&amp;"-"&amp;BQ265,LocCost,2,0),0)</f>
        <v>0</v>
      </c>
      <c r="CS265" s="183" t="n">
        <f aca="false">IF(BR265&gt;0,VLOOKUP(BR265&amp;"-"&amp;BS265&amp;"-"&amp;BT265,LocCost,2,0),0)</f>
        <v>0</v>
      </c>
      <c r="CT265" s="183" t="n">
        <f aca="false">IF(BU265&gt;0,VLOOKUP(BU265&amp;"-"&amp;BV265&amp;"-"&amp;BW265,LocCost,2,0),0)</f>
        <v>0</v>
      </c>
      <c r="CU265" s="183" t="n">
        <f aca="false">IF(BX265&gt;0,VLOOKUP(BX265&amp;"-"&amp;BY265&amp;"-"&amp;BZ265,LocCost,2,0),0)</f>
        <v>0</v>
      </c>
      <c r="CV265" s="183" t="n">
        <f aca="false">IF(CA265&gt;0,VLOOKUP(CA265&amp;"-"&amp;CB265&amp;"-"&amp;CC265,LocCost,2,0),0)</f>
        <v>0</v>
      </c>
      <c r="CW265" s="183" t="n">
        <f aca="false">IF(CD265&gt;0,VLOOKUP(CD265&amp;"-"&amp;CE265&amp;"-"&amp;CF265,LocCost,2,0),0)</f>
        <v>0</v>
      </c>
      <c r="CX265" s="183" t="n">
        <f aca="false">IF(CG265&gt;0,VLOOKUP(CG265&amp;"-"&amp;CH265&amp;"-"&amp;CI265,LocCost,2,0),0)</f>
        <v>0</v>
      </c>
      <c r="CY265" s="183" t="n">
        <f aca="false">IF(CJ265&gt;0,VLOOKUP(CJ265&amp;"-"&amp;CK265&amp;"-"&amp;CL265,LocCost,2,0),0)</f>
        <v>0</v>
      </c>
      <c r="CZ265" s="183" t="n">
        <f aca="false">IF(CM265&gt;0,VLOOKUP(CM265&amp;"-"&amp;CN265&amp;"-"&amp;CO265,LocCost,2,0),0)</f>
        <v>0</v>
      </c>
      <c r="DA265" s="184" t="str">
        <f aca="false">IF(BF265&gt;0,SUM(CQ265:CZ265),"")</f>
        <v/>
      </c>
    </row>
    <row r="266" customFormat="false" ht="14.65" hidden="false" customHeight="false" outlineLevel="0" collapsed="false">
      <c r="AN266" s="183" t="n">
        <f aca="false">IF(I266&gt;0,VLOOKUP(I266&amp;"-"&amp;J266&amp;"-"&amp;K266,LocCost,2,0),0)</f>
        <v>0</v>
      </c>
      <c r="AO266" s="183" t="n">
        <f aca="false">IF(L266&gt;0,VLOOKUP(L266&amp;"-"&amp;M266&amp;"-"&amp;N266,LocCost,2,0),0)</f>
        <v>0</v>
      </c>
      <c r="AP266" s="183" t="n">
        <f aca="false">IF(O266&gt;0,VLOOKUP(O266&amp;"-"&amp;P266&amp;"-"&amp;Q266,LocCost,2,0),0)</f>
        <v>0</v>
      </c>
      <c r="AQ266" s="183" t="n">
        <f aca="false">IF(R266&gt;0,VLOOKUP(R266&amp;"-"&amp;S266&amp;"-"&amp;T266,LocCost,2,0),0)</f>
        <v>0</v>
      </c>
      <c r="AR266" s="183" t="n">
        <f aca="false">IF(U266&gt;0,VLOOKUP(U266&amp;"-"&amp;V266&amp;"-"&amp;W266,LocCost,2,0),0)</f>
        <v>0</v>
      </c>
      <c r="AS266" s="183" t="n">
        <f aca="false">IF(X266&gt;0,VLOOKUP(X266&amp;"-"&amp;Y266&amp;"-"&amp;Z266,LocCost,2,0),0)</f>
        <v>0</v>
      </c>
      <c r="AT266" s="183" t="n">
        <f aca="false">IF(AA266&gt;0,VLOOKUP(AA266&amp;"-"&amp;AB266&amp;"-"&amp;AC266,LocCost,2,0),0)</f>
        <v>0</v>
      </c>
      <c r="AU266" s="183" t="n">
        <f aca="false">IF(AD266&gt;0,VLOOKUP(AD266&amp;"-"&amp;AE266&amp;"-"&amp;AF266,LocCost,2,0),0)</f>
        <v>0</v>
      </c>
      <c r="AV266" s="183" t="n">
        <f aca="false">IF(AG266&gt;0,VLOOKUP(AG266&amp;"-"&amp;AH266&amp;"-"&amp;AI266,LocCost,2,0),0)</f>
        <v>0</v>
      </c>
      <c r="AW266" s="183" t="n">
        <f aca="false">IF(AJ266&gt;0,VLOOKUP(AJ266&amp;"-"&amp;AK266&amp;"-"&amp;AL266,LocCost,2,0),0)</f>
        <v>0</v>
      </c>
      <c r="AX266" s="184" t="str">
        <f aca="false">IF(C266&gt;0,SUM(AN266:AW266),"")</f>
        <v/>
      </c>
      <c r="CQ266" s="183" t="n">
        <f aca="false">IF(BL266&gt;0,VLOOKUP(BL266&amp;"-"&amp;BM266&amp;"-"&amp;BN266,LocCost,2,0),0)</f>
        <v>0</v>
      </c>
      <c r="CR266" s="183" t="n">
        <f aca="false">IF(BO266&gt;0,VLOOKUP(BO266&amp;"-"&amp;BP266&amp;"-"&amp;BQ266,LocCost,2,0),0)</f>
        <v>0</v>
      </c>
      <c r="CS266" s="183" t="n">
        <f aca="false">IF(BR266&gt;0,VLOOKUP(BR266&amp;"-"&amp;BS266&amp;"-"&amp;BT266,LocCost,2,0),0)</f>
        <v>0</v>
      </c>
      <c r="CT266" s="183" t="n">
        <f aca="false">IF(BU266&gt;0,VLOOKUP(BU266&amp;"-"&amp;BV266&amp;"-"&amp;BW266,LocCost,2,0),0)</f>
        <v>0</v>
      </c>
      <c r="CU266" s="183" t="n">
        <f aca="false">IF(BX266&gt;0,VLOOKUP(BX266&amp;"-"&amp;BY266&amp;"-"&amp;BZ266,LocCost,2,0),0)</f>
        <v>0</v>
      </c>
      <c r="CV266" s="183" t="n">
        <f aca="false">IF(CA266&gt;0,VLOOKUP(CA266&amp;"-"&amp;CB266&amp;"-"&amp;CC266,LocCost,2,0),0)</f>
        <v>0</v>
      </c>
      <c r="CW266" s="183" t="n">
        <f aca="false">IF(CD266&gt;0,VLOOKUP(CD266&amp;"-"&amp;CE266&amp;"-"&amp;CF266,LocCost,2,0),0)</f>
        <v>0</v>
      </c>
      <c r="CX266" s="183" t="n">
        <f aca="false">IF(CG266&gt;0,VLOOKUP(CG266&amp;"-"&amp;CH266&amp;"-"&amp;CI266,LocCost,2,0),0)</f>
        <v>0</v>
      </c>
      <c r="CY266" s="183" t="n">
        <f aca="false">IF(CJ266&gt;0,VLOOKUP(CJ266&amp;"-"&amp;CK266&amp;"-"&amp;CL266,LocCost,2,0),0)</f>
        <v>0</v>
      </c>
      <c r="CZ266" s="183" t="n">
        <f aca="false">IF(CM266&gt;0,VLOOKUP(CM266&amp;"-"&amp;CN266&amp;"-"&amp;CO266,LocCost,2,0),0)</f>
        <v>0</v>
      </c>
      <c r="DA266" s="184" t="str">
        <f aca="false">IF(BF266&gt;0,SUM(CQ266:CZ266),"")</f>
        <v/>
      </c>
    </row>
    <row r="267" customFormat="false" ht="14.65" hidden="false" customHeight="false" outlineLevel="0" collapsed="false">
      <c r="AN267" s="183" t="n">
        <f aca="false">IF(I267&gt;0,VLOOKUP(I267&amp;"-"&amp;J267&amp;"-"&amp;K267,LocCost,2,0),0)</f>
        <v>0</v>
      </c>
      <c r="AO267" s="183" t="n">
        <f aca="false">IF(L267&gt;0,VLOOKUP(L267&amp;"-"&amp;M267&amp;"-"&amp;N267,LocCost,2,0),0)</f>
        <v>0</v>
      </c>
      <c r="AP267" s="183" t="n">
        <f aca="false">IF(O267&gt;0,VLOOKUP(O267&amp;"-"&amp;P267&amp;"-"&amp;Q267,LocCost,2,0),0)</f>
        <v>0</v>
      </c>
      <c r="AQ267" s="183" t="n">
        <f aca="false">IF(R267&gt;0,VLOOKUP(R267&amp;"-"&amp;S267&amp;"-"&amp;T267,LocCost,2,0),0)</f>
        <v>0</v>
      </c>
      <c r="AR267" s="183" t="n">
        <f aca="false">IF(U267&gt;0,VLOOKUP(U267&amp;"-"&amp;V267&amp;"-"&amp;W267,LocCost,2,0),0)</f>
        <v>0</v>
      </c>
      <c r="AS267" s="183" t="n">
        <f aca="false">IF(X267&gt;0,VLOOKUP(X267&amp;"-"&amp;Y267&amp;"-"&amp;Z267,LocCost,2,0),0)</f>
        <v>0</v>
      </c>
      <c r="AT267" s="183" t="n">
        <f aca="false">IF(AA267&gt;0,VLOOKUP(AA267&amp;"-"&amp;AB267&amp;"-"&amp;AC267,LocCost,2,0),0)</f>
        <v>0</v>
      </c>
      <c r="AU267" s="183" t="n">
        <f aca="false">IF(AD267&gt;0,VLOOKUP(AD267&amp;"-"&amp;AE267&amp;"-"&amp;AF267,LocCost,2,0),0)</f>
        <v>0</v>
      </c>
      <c r="AV267" s="183" t="n">
        <f aca="false">IF(AG267&gt;0,VLOOKUP(AG267&amp;"-"&amp;AH267&amp;"-"&amp;AI267,LocCost,2,0),0)</f>
        <v>0</v>
      </c>
      <c r="AW267" s="183" t="n">
        <f aca="false">IF(AJ267&gt;0,VLOOKUP(AJ267&amp;"-"&amp;AK267&amp;"-"&amp;AL267,LocCost,2,0),0)</f>
        <v>0</v>
      </c>
      <c r="AX267" s="184" t="str">
        <f aca="false">IF(C267&gt;0,SUM(AN267:AW267),"")</f>
        <v/>
      </c>
      <c r="CQ267" s="183" t="n">
        <f aca="false">IF(BL267&gt;0,VLOOKUP(BL267&amp;"-"&amp;BM267&amp;"-"&amp;BN267,LocCost,2,0),0)</f>
        <v>0</v>
      </c>
      <c r="CR267" s="183" t="n">
        <f aca="false">IF(BO267&gt;0,VLOOKUP(BO267&amp;"-"&amp;BP267&amp;"-"&amp;BQ267,LocCost,2,0),0)</f>
        <v>0</v>
      </c>
      <c r="CS267" s="183" t="n">
        <f aca="false">IF(BR267&gt;0,VLOOKUP(BR267&amp;"-"&amp;BS267&amp;"-"&amp;BT267,LocCost,2,0),0)</f>
        <v>0</v>
      </c>
      <c r="CT267" s="183" t="n">
        <f aca="false">IF(BU267&gt;0,VLOOKUP(BU267&amp;"-"&amp;BV267&amp;"-"&amp;BW267,LocCost,2,0),0)</f>
        <v>0</v>
      </c>
      <c r="CU267" s="183" t="n">
        <f aca="false">IF(BX267&gt;0,VLOOKUP(BX267&amp;"-"&amp;BY267&amp;"-"&amp;BZ267,LocCost,2,0),0)</f>
        <v>0</v>
      </c>
      <c r="CV267" s="183" t="n">
        <f aca="false">IF(CA267&gt;0,VLOOKUP(CA267&amp;"-"&amp;CB267&amp;"-"&amp;CC267,LocCost,2,0),0)</f>
        <v>0</v>
      </c>
      <c r="CW267" s="183" t="n">
        <f aca="false">IF(CD267&gt;0,VLOOKUP(CD267&amp;"-"&amp;CE267&amp;"-"&amp;CF267,LocCost,2,0),0)</f>
        <v>0</v>
      </c>
      <c r="CX267" s="183" t="n">
        <f aca="false">IF(CG267&gt;0,VLOOKUP(CG267&amp;"-"&amp;CH267&amp;"-"&amp;CI267,LocCost,2,0),0)</f>
        <v>0</v>
      </c>
      <c r="CY267" s="183" t="n">
        <f aca="false">IF(CJ267&gt;0,VLOOKUP(CJ267&amp;"-"&amp;CK267&amp;"-"&amp;CL267,LocCost,2,0),0)</f>
        <v>0</v>
      </c>
      <c r="CZ267" s="183" t="n">
        <f aca="false">IF(CM267&gt;0,VLOOKUP(CM267&amp;"-"&amp;CN267&amp;"-"&amp;CO267,LocCost,2,0),0)</f>
        <v>0</v>
      </c>
      <c r="DA267" s="184" t="str">
        <f aca="false">IF(BF267&gt;0,SUM(CQ267:CZ267),"")</f>
        <v/>
      </c>
    </row>
    <row r="268" customFormat="false" ht="14.65" hidden="false" customHeight="false" outlineLevel="0" collapsed="false">
      <c r="AN268" s="183" t="n">
        <f aca="false">IF(I268&gt;0,VLOOKUP(I268&amp;"-"&amp;J268&amp;"-"&amp;K268,LocCost,2,0),0)</f>
        <v>0</v>
      </c>
      <c r="AO268" s="183" t="n">
        <f aca="false">IF(L268&gt;0,VLOOKUP(L268&amp;"-"&amp;M268&amp;"-"&amp;N268,LocCost,2,0),0)</f>
        <v>0</v>
      </c>
      <c r="AP268" s="183" t="n">
        <f aca="false">IF(O268&gt;0,VLOOKUP(O268&amp;"-"&amp;P268&amp;"-"&amp;Q268,LocCost,2,0),0)</f>
        <v>0</v>
      </c>
      <c r="AQ268" s="183" t="n">
        <f aca="false">IF(R268&gt;0,VLOOKUP(R268&amp;"-"&amp;S268&amp;"-"&amp;T268,LocCost,2,0),0)</f>
        <v>0</v>
      </c>
      <c r="AR268" s="183" t="n">
        <f aca="false">IF(U268&gt;0,VLOOKUP(U268&amp;"-"&amp;V268&amp;"-"&amp;W268,LocCost,2,0),0)</f>
        <v>0</v>
      </c>
      <c r="AS268" s="183" t="n">
        <f aca="false">IF(X268&gt;0,VLOOKUP(X268&amp;"-"&amp;Y268&amp;"-"&amp;Z268,LocCost,2,0),0)</f>
        <v>0</v>
      </c>
      <c r="AT268" s="183" t="n">
        <f aca="false">IF(AA268&gt;0,VLOOKUP(AA268&amp;"-"&amp;AB268&amp;"-"&amp;AC268,LocCost,2,0),0)</f>
        <v>0</v>
      </c>
      <c r="AU268" s="183" t="n">
        <f aca="false">IF(AD268&gt;0,VLOOKUP(AD268&amp;"-"&amp;AE268&amp;"-"&amp;AF268,LocCost,2,0),0)</f>
        <v>0</v>
      </c>
      <c r="AV268" s="183" t="n">
        <f aca="false">IF(AG268&gt;0,VLOOKUP(AG268&amp;"-"&amp;AH268&amp;"-"&amp;AI268,LocCost,2,0),0)</f>
        <v>0</v>
      </c>
      <c r="AW268" s="183" t="n">
        <f aca="false">IF(AJ268&gt;0,VLOOKUP(AJ268&amp;"-"&amp;AK268&amp;"-"&amp;AL268,LocCost,2,0),0)</f>
        <v>0</v>
      </c>
      <c r="AX268" s="184" t="str">
        <f aca="false">IF(C268&gt;0,SUM(AN268:AW268),"")</f>
        <v/>
      </c>
      <c r="CQ268" s="183" t="n">
        <f aca="false">IF(BL268&gt;0,VLOOKUP(BL268&amp;"-"&amp;BM268&amp;"-"&amp;BN268,LocCost,2,0),0)</f>
        <v>0</v>
      </c>
      <c r="CR268" s="183" t="n">
        <f aca="false">IF(BO268&gt;0,VLOOKUP(BO268&amp;"-"&amp;BP268&amp;"-"&amp;BQ268,LocCost,2,0),0)</f>
        <v>0</v>
      </c>
      <c r="CS268" s="183" t="n">
        <f aca="false">IF(BR268&gt;0,VLOOKUP(BR268&amp;"-"&amp;BS268&amp;"-"&amp;BT268,LocCost,2,0),0)</f>
        <v>0</v>
      </c>
      <c r="CT268" s="183" t="n">
        <f aca="false">IF(BU268&gt;0,VLOOKUP(BU268&amp;"-"&amp;BV268&amp;"-"&amp;BW268,LocCost,2,0),0)</f>
        <v>0</v>
      </c>
      <c r="CU268" s="183" t="n">
        <f aca="false">IF(BX268&gt;0,VLOOKUP(BX268&amp;"-"&amp;BY268&amp;"-"&amp;BZ268,LocCost,2,0),0)</f>
        <v>0</v>
      </c>
      <c r="CV268" s="183" t="n">
        <f aca="false">IF(CA268&gt;0,VLOOKUP(CA268&amp;"-"&amp;CB268&amp;"-"&amp;CC268,LocCost,2,0),0)</f>
        <v>0</v>
      </c>
      <c r="CW268" s="183" t="n">
        <f aca="false">IF(CD268&gt;0,VLOOKUP(CD268&amp;"-"&amp;CE268&amp;"-"&amp;CF268,LocCost,2,0),0)</f>
        <v>0</v>
      </c>
      <c r="CX268" s="183" t="n">
        <f aca="false">IF(CG268&gt;0,VLOOKUP(CG268&amp;"-"&amp;CH268&amp;"-"&amp;CI268,LocCost,2,0),0)</f>
        <v>0</v>
      </c>
      <c r="CY268" s="183" t="n">
        <f aca="false">IF(CJ268&gt;0,VLOOKUP(CJ268&amp;"-"&amp;CK268&amp;"-"&amp;CL268,LocCost,2,0),0)</f>
        <v>0</v>
      </c>
      <c r="CZ268" s="183" t="n">
        <f aca="false">IF(CM268&gt;0,VLOOKUP(CM268&amp;"-"&amp;CN268&amp;"-"&amp;CO268,LocCost,2,0),0)</f>
        <v>0</v>
      </c>
      <c r="DA268" s="184" t="str">
        <f aca="false">IF(BF268&gt;0,SUM(CQ268:CZ268),"")</f>
        <v/>
      </c>
    </row>
    <row r="269" customFormat="false" ht="14.65" hidden="false" customHeight="false" outlineLevel="0" collapsed="false">
      <c r="AN269" s="183" t="n">
        <f aca="false">IF(I269&gt;0,VLOOKUP(I269&amp;"-"&amp;J269&amp;"-"&amp;K269,LocCost,2,0),0)</f>
        <v>0</v>
      </c>
      <c r="AO269" s="183" t="n">
        <f aca="false">IF(L269&gt;0,VLOOKUP(L269&amp;"-"&amp;M269&amp;"-"&amp;N269,LocCost,2,0),0)</f>
        <v>0</v>
      </c>
      <c r="AP269" s="183" t="n">
        <f aca="false">IF(O269&gt;0,VLOOKUP(O269&amp;"-"&amp;P269&amp;"-"&amp;Q269,LocCost,2,0),0)</f>
        <v>0</v>
      </c>
      <c r="AQ269" s="183" t="n">
        <f aca="false">IF(R269&gt;0,VLOOKUP(R269&amp;"-"&amp;S269&amp;"-"&amp;T269,LocCost,2,0),0)</f>
        <v>0</v>
      </c>
      <c r="AR269" s="183" t="n">
        <f aca="false">IF(U269&gt;0,VLOOKUP(U269&amp;"-"&amp;V269&amp;"-"&amp;W269,LocCost,2,0),0)</f>
        <v>0</v>
      </c>
      <c r="AS269" s="183" t="n">
        <f aca="false">IF(X269&gt;0,VLOOKUP(X269&amp;"-"&amp;Y269&amp;"-"&amp;Z269,LocCost,2,0),0)</f>
        <v>0</v>
      </c>
      <c r="AT269" s="183" t="n">
        <f aca="false">IF(AA269&gt;0,VLOOKUP(AA269&amp;"-"&amp;AB269&amp;"-"&amp;AC269,LocCost,2,0),0)</f>
        <v>0</v>
      </c>
      <c r="AU269" s="183" t="n">
        <f aca="false">IF(AD269&gt;0,VLOOKUP(AD269&amp;"-"&amp;AE269&amp;"-"&amp;AF269,LocCost,2,0),0)</f>
        <v>0</v>
      </c>
      <c r="AV269" s="183" t="n">
        <f aca="false">IF(AG269&gt;0,VLOOKUP(AG269&amp;"-"&amp;AH269&amp;"-"&amp;AI269,LocCost,2,0),0)</f>
        <v>0</v>
      </c>
      <c r="AW269" s="183" t="n">
        <f aca="false">IF(AJ269&gt;0,VLOOKUP(AJ269&amp;"-"&amp;AK269&amp;"-"&amp;AL269,LocCost,2,0),0)</f>
        <v>0</v>
      </c>
      <c r="AX269" s="184" t="str">
        <f aca="false">IF(C269&gt;0,SUM(AN269:AW269),"")</f>
        <v/>
      </c>
      <c r="CQ269" s="183" t="n">
        <f aca="false">IF(BL269&gt;0,VLOOKUP(BL269&amp;"-"&amp;BM269&amp;"-"&amp;BN269,LocCost,2,0),0)</f>
        <v>0</v>
      </c>
      <c r="CR269" s="183" t="n">
        <f aca="false">IF(BO269&gt;0,VLOOKUP(BO269&amp;"-"&amp;BP269&amp;"-"&amp;BQ269,LocCost,2,0),0)</f>
        <v>0</v>
      </c>
      <c r="CS269" s="183" t="n">
        <f aca="false">IF(BR269&gt;0,VLOOKUP(BR269&amp;"-"&amp;BS269&amp;"-"&amp;BT269,LocCost,2,0),0)</f>
        <v>0</v>
      </c>
      <c r="CT269" s="183" t="n">
        <f aca="false">IF(BU269&gt;0,VLOOKUP(BU269&amp;"-"&amp;BV269&amp;"-"&amp;BW269,LocCost,2,0),0)</f>
        <v>0</v>
      </c>
      <c r="CU269" s="183" t="n">
        <f aca="false">IF(BX269&gt;0,VLOOKUP(BX269&amp;"-"&amp;BY269&amp;"-"&amp;BZ269,LocCost,2,0),0)</f>
        <v>0</v>
      </c>
      <c r="CV269" s="183" t="n">
        <f aca="false">IF(CA269&gt;0,VLOOKUP(CA269&amp;"-"&amp;CB269&amp;"-"&amp;CC269,LocCost,2,0),0)</f>
        <v>0</v>
      </c>
      <c r="CW269" s="183" t="n">
        <f aca="false">IF(CD269&gt;0,VLOOKUP(CD269&amp;"-"&amp;CE269&amp;"-"&amp;CF269,LocCost,2,0),0)</f>
        <v>0</v>
      </c>
      <c r="CX269" s="183" t="n">
        <f aca="false">IF(CG269&gt;0,VLOOKUP(CG269&amp;"-"&amp;CH269&amp;"-"&amp;CI269,LocCost,2,0),0)</f>
        <v>0</v>
      </c>
      <c r="CY269" s="183" t="n">
        <f aca="false">IF(CJ269&gt;0,VLOOKUP(CJ269&amp;"-"&amp;CK269&amp;"-"&amp;CL269,LocCost,2,0),0)</f>
        <v>0</v>
      </c>
      <c r="CZ269" s="183" t="n">
        <f aca="false">IF(CM269&gt;0,VLOOKUP(CM269&amp;"-"&amp;CN269&amp;"-"&amp;CO269,LocCost,2,0),0)</f>
        <v>0</v>
      </c>
      <c r="DA269" s="184" t="str">
        <f aca="false">IF(BF269&gt;0,SUM(CQ269:CZ269),"")</f>
        <v/>
      </c>
    </row>
    <row r="270" customFormat="false" ht="14.65" hidden="false" customHeight="false" outlineLevel="0" collapsed="false">
      <c r="AN270" s="183" t="n">
        <f aca="false">IF(I270&gt;0,VLOOKUP(I270&amp;"-"&amp;J270&amp;"-"&amp;K270,LocCost,2,0),0)</f>
        <v>0</v>
      </c>
      <c r="AO270" s="183" t="n">
        <f aca="false">IF(L270&gt;0,VLOOKUP(L270&amp;"-"&amp;M270&amp;"-"&amp;N270,LocCost,2,0),0)</f>
        <v>0</v>
      </c>
      <c r="AP270" s="183" t="n">
        <f aca="false">IF(O270&gt;0,VLOOKUP(O270&amp;"-"&amp;P270&amp;"-"&amp;Q270,LocCost,2,0),0)</f>
        <v>0</v>
      </c>
      <c r="AQ270" s="183" t="n">
        <f aca="false">IF(R270&gt;0,VLOOKUP(R270&amp;"-"&amp;S270&amp;"-"&amp;T270,LocCost,2,0),0)</f>
        <v>0</v>
      </c>
      <c r="AR270" s="183" t="n">
        <f aca="false">IF(U270&gt;0,VLOOKUP(U270&amp;"-"&amp;V270&amp;"-"&amp;W270,LocCost,2,0),0)</f>
        <v>0</v>
      </c>
      <c r="AS270" s="183" t="n">
        <f aca="false">IF(X270&gt;0,VLOOKUP(X270&amp;"-"&amp;Y270&amp;"-"&amp;Z270,LocCost,2,0),0)</f>
        <v>0</v>
      </c>
      <c r="AT270" s="183" t="n">
        <f aca="false">IF(AA270&gt;0,VLOOKUP(AA270&amp;"-"&amp;AB270&amp;"-"&amp;AC270,LocCost,2,0),0)</f>
        <v>0</v>
      </c>
      <c r="AU270" s="183" t="n">
        <f aca="false">IF(AD270&gt;0,VLOOKUP(AD270&amp;"-"&amp;AE270&amp;"-"&amp;AF270,LocCost,2,0),0)</f>
        <v>0</v>
      </c>
      <c r="AV270" s="183" t="n">
        <f aca="false">IF(AG270&gt;0,VLOOKUP(AG270&amp;"-"&amp;AH270&amp;"-"&amp;AI270,LocCost,2,0),0)</f>
        <v>0</v>
      </c>
      <c r="AW270" s="183" t="n">
        <f aca="false">IF(AJ270&gt;0,VLOOKUP(AJ270&amp;"-"&amp;AK270&amp;"-"&amp;AL270,LocCost,2,0),0)</f>
        <v>0</v>
      </c>
      <c r="AX270" s="184" t="str">
        <f aca="false">IF(C270&gt;0,SUM(AN270:AW270),"")</f>
        <v/>
      </c>
      <c r="CQ270" s="183" t="n">
        <f aca="false">IF(BL270&gt;0,VLOOKUP(BL270&amp;"-"&amp;BM270&amp;"-"&amp;BN270,LocCost,2,0),0)</f>
        <v>0</v>
      </c>
      <c r="CR270" s="183" t="n">
        <f aca="false">IF(BO270&gt;0,VLOOKUP(BO270&amp;"-"&amp;BP270&amp;"-"&amp;BQ270,LocCost,2,0),0)</f>
        <v>0</v>
      </c>
      <c r="CS270" s="183" t="n">
        <f aca="false">IF(BR270&gt;0,VLOOKUP(BR270&amp;"-"&amp;BS270&amp;"-"&amp;BT270,LocCost,2,0),0)</f>
        <v>0</v>
      </c>
      <c r="CT270" s="183" t="n">
        <f aca="false">IF(BU270&gt;0,VLOOKUP(BU270&amp;"-"&amp;BV270&amp;"-"&amp;BW270,LocCost,2,0),0)</f>
        <v>0</v>
      </c>
      <c r="CU270" s="183" t="n">
        <f aca="false">IF(BX270&gt;0,VLOOKUP(BX270&amp;"-"&amp;BY270&amp;"-"&amp;BZ270,LocCost,2,0),0)</f>
        <v>0</v>
      </c>
      <c r="CV270" s="183" t="n">
        <f aca="false">IF(CA270&gt;0,VLOOKUP(CA270&amp;"-"&amp;CB270&amp;"-"&amp;CC270,LocCost,2,0),0)</f>
        <v>0</v>
      </c>
      <c r="CW270" s="183" t="n">
        <f aca="false">IF(CD270&gt;0,VLOOKUP(CD270&amp;"-"&amp;CE270&amp;"-"&amp;CF270,LocCost,2,0),0)</f>
        <v>0</v>
      </c>
      <c r="CX270" s="183" t="n">
        <f aca="false">IF(CG270&gt;0,VLOOKUP(CG270&amp;"-"&amp;CH270&amp;"-"&amp;CI270,LocCost,2,0),0)</f>
        <v>0</v>
      </c>
      <c r="CY270" s="183" t="n">
        <f aca="false">IF(CJ270&gt;0,VLOOKUP(CJ270&amp;"-"&amp;CK270&amp;"-"&amp;CL270,LocCost,2,0),0)</f>
        <v>0</v>
      </c>
      <c r="CZ270" s="183" t="n">
        <f aca="false">IF(CM270&gt;0,VLOOKUP(CM270&amp;"-"&amp;CN270&amp;"-"&amp;CO270,LocCost,2,0),0)</f>
        <v>0</v>
      </c>
      <c r="DA270" s="184" t="str">
        <f aca="false">IF(BF270&gt;0,SUM(CQ270:CZ270),"")</f>
        <v/>
      </c>
    </row>
    <row r="271" customFormat="false" ht="14.65" hidden="false" customHeight="false" outlineLevel="0" collapsed="false">
      <c r="AN271" s="183" t="n">
        <f aca="false">IF(I271&gt;0,VLOOKUP(I271&amp;"-"&amp;J271&amp;"-"&amp;K271,LocCost,2,0),0)</f>
        <v>0</v>
      </c>
      <c r="AO271" s="183" t="n">
        <f aca="false">IF(L271&gt;0,VLOOKUP(L271&amp;"-"&amp;M271&amp;"-"&amp;N271,LocCost,2,0),0)</f>
        <v>0</v>
      </c>
      <c r="AP271" s="183" t="n">
        <f aca="false">IF(O271&gt;0,VLOOKUP(O271&amp;"-"&amp;P271&amp;"-"&amp;Q271,LocCost,2,0),0)</f>
        <v>0</v>
      </c>
      <c r="AQ271" s="183" t="n">
        <f aca="false">IF(R271&gt;0,VLOOKUP(R271&amp;"-"&amp;S271&amp;"-"&amp;T271,LocCost,2,0),0)</f>
        <v>0</v>
      </c>
      <c r="AR271" s="183" t="n">
        <f aca="false">IF(U271&gt;0,VLOOKUP(U271&amp;"-"&amp;V271&amp;"-"&amp;W271,LocCost,2,0),0)</f>
        <v>0</v>
      </c>
      <c r="AS271" s="183" t="n">
        <f aca="false">IF(X271&gt;0,VLOOKUP(X271&amp;"-"&amp;Y271&amp;"-"&amp;Z271,LocCost,2,0),0)</f>
        <v>0</v>
      </c>
      <c r="AT271" s="183" t="n">
        <f aca="false">IF(AA271&gt;0,VLOOKUP(AA271&amp;"-"&amp;AB271&amp;"-"&amp;AC271,LocCost,2,0),0)</f>
        <v>0</v>
      </c>
      <c r="AU271" s="183" t="n">
        <f aca="false">IF(AD271&gt;0,VLOOKUP(AD271&amp;"-"&amp;AE271&amp;"-"&amp;AF271,LocCost,2,0),0)</f>
        <v>0</v>
      </c>
      <c r="AV271" s="183" t="n">
        <f aca="false">IF(AG271&gt;0,VLOOKUP(AG271&amp;"-"&amp;AH271&amp;"-"&amp;AI271,LocCost,2,0),0)</f>
        <v>0</v>
      </c>
      <c r="AW271" s="183" t="n">
        <f aca="false">IF(AJ271&gt;0,VLOOKUP(AJ271&amp;"-"&amp;AK271&amp;"-"&amp;AL271,LocCost,2,0),0)</f>
        <v>0</v>
      </c>
      <c r="AX271" s="184" t="str">
        <f aca="false">IF(C271&gt;0,SUM(AN271:AW271),"")</f>
        <v/>
      </c>
      <c r="CQ271" s="183" t="n">
        <f aca="false">IF(BL271&gt;0,VLOOKUP(BL271&amp;"-"&amp;BM271&amp;"-"&amp;BN271,LocCost,2,0),0)</f>
        <v>0</v>
      </c>
      <c r="CR271" s="183" t="n">
        <f aca="false">IF(BO271&gt;0,VLOOKUP(BO271&amp;"-"&amp;BP271&amp;"-"&amp;BQ271,LocCost,2,0),0)</f>
        <v>0</v>
      </c>
      <c r="CS271" s="183" t="n">
        <f aca="false">IF(BR271&gt;0,VLOOKUP(BR271&amp;"-"&amp;BS271&amp;"-"&amp;BT271,LocCost,2,0),0)</f>
        <v>0</v>
      </c>
      <c r="CT271" s="183" t="n">
        <f aca="false">IF(BU271&gt;0,VLOOKUP(BU271&amp;"-"&amp;BV271&amp;"-"&amp;BW271,LocCost,2,0),0)</f>
        <v>0</v>
      </c>
      <c r="CU271" s="183" t="n">
        <f aca="false">IF(BX271&gt;0,VLOOKUP(BX271&amp;"-"&amp;BY271&amp;"-"&amp;BZ271,LocCost,2,0),0)</f>
        <v>0</v>
      </c>
      <c r="CV271" s="183" t="n">
        <f aca="false">IF(CA271&gt;0,VLOOKUP(CA271&amp;"-"&amp;CB271&amp;"-"&amp;CC271,LocCost,2,0),0)</f>
        <v>0</v>
      </c>
      <c r="CW271" s="183" t="n">
        <f aca="false">IF(CD271&gt;0,VLOOKUP(CD271&amp;"-"&amp;CE271&amp;"-"&amp;CF271,LocCost,2,0),0)</f>
        <v>0</v>
      </c>
      <c r="CX271" s="183" t="n">
        <f aca="false">IF(CG271&gt;0,VLOOKUP(CG271&amp;"-"&amp;CH271&amp;"-"&amp;CI271,LocCost,2,0),0)</f>
        <v>0</v>
      </c>
      <c r="CY271" s="183" t="n">
        <f aca="false">IF(CJ271&gt;0,VLOOKUP(CJ271&amp;"-"&amp;CK271&amp;"-"&amp;CL271,LocCost,2,0),0)</f>
        <v>0</v>
      </c>
      <c r="CZ271" s="183" t="n">
        <f aca="false">IF(CM271&gt;0,VLOOKUP(CM271&amp;"-"&amp;CN271&amp;"-"&amp;CO271,LocCost,2,0),0)</f>
        <v>0</v>
      </c>
      <c r="DA271" s="184" t="str">
        <f aca="false">IF(BF271&gt;0,SUM(CQ271:CZ271),"")</f>
        <v/>
      </c>
    </row>
    <row r="272" customFormat="false" ht="14.65" hidden="false" customHeight="false" outlineLevel="0" collapsed="false">
      <c r="AN272" s="183" t="n">
        <f aca="false">IF(I272&gt;0,VLOOKUP(I272&amp;"-"&amp;J272&amp;"-"&amp;K272,LocCost,2,0),0)</f>
        <v>0</v>
      </c>
      <c r="AO272" s="183" t="n">
        <f aca="false">IF(L272&gt;0,VLOOKUP(L272&amp;"-"&amp;M272&amp;"-"&amp;N272,LocCost,2,0),0)</f>
        <v>0</v>
      </c>
      <c r="AP272" s="183" t="n">
        <f aca="false">IF(O272&gt;0,VLOOKUP(O272&amp;"-"&amp;P272&amp;"-"&amp;Q272,LocCost,2,0),0)</f>
        <v>0</v>
      </c>
      <c r="AQ272" s="183" t="n">
        <f aca="false">IF(R272&gt;0,VLOOKUP(R272&amp;"-"&amp;S272&amp;"-"&amp;T272,LocCost,2,0),0)</f>
        <v>0</v>
      </c>
      <c r="AR272" s="183" t="n">
        <f aca="false">IF(U272&gt;0,VLOOKUP(U272&amp;"-"&amp;V272&amp;"-"&amp;W272,LocCost,2,0),0)</f>
        <v>0</v>
      </c>
      <c r="AS272" s="183" t="n">
        <f aca="false">IF(X272&gt;0,VLOOKUP(X272&amp;"-"&amp;Y272&amp;"-"&amp;Z272,LocCost,2,0),0)</f>
        <v>0</v>
      </c>
      <c r="AT272" s="183" t="n">
        <f aca="false">IF(AA272&gt;0,VLOOKUP(AA272&amp;"-"&amp;AB272&amp;"-"&amp;AC272,LocCost,2,0),0)</f>
        <v>0</v>
      </c>
      <c r="AU272" s="183" t="n">
        <f aca="false">IF(AD272&gt;0,VLOOKUP(AD272&amp;"-"&amp;AE272&amp;"-"&amp;AF272,LocCost,2,0),0)</f>
        <v>0</v>
      </c>
      <c r="AV272" s="183" t="n">
        <f aca="false">IF(AG272&gt;0,VLOOKUP(AG272&amp;"-"&amp;AH272&amp;"-"&amp;AI272,LocCost,2,0),0)</f>
        <v>0</v>
      </c>
      <c r="AW272" s="183" t="n">
        <f aca="false">IF(AJ272&gt;0,VLOOKUP(AJ272&amp;"-"&amp;AK272&amp;"-"&amp;AL272,LocCost,2,0),0)</f>
        <v>0</v>
      </c>
      <c r="AX272" s="184" t="str">
        <f aca="false">IF(C272&gt;0,SUM(AN272:AW272),"")</f>
        <v/>
      </c>
      <c r="CQ272" s="183" t="n">
        <f aca="false">IF(BL272&gt;0,VLOOKUP(BL272&amp;"-"&amp;BM272&amp;"-"&amp;BN272,LocCost,2,0),0)</f>
        <v>0</v>
      </c>
      <c r="CR272" s="183" t="n">
        <f aca="false">IF(BO272&gt;0,VLOOKUP(BO272&amp;"-"&amp;BP272&amp;"-"&amp;BQ272,LocCost,2,0),0)</f>
        <v>0</v>
      </c>
      <c r="CS272" s="183" t="n">
        <f aca="false">IF(BR272&gt;0,VLOOKUP(BR272&amp;"-"&amp;BS272&amp;"-"&amp;BT272,LocCost,2,0),0)</f>
        <v>0</v>
      </c>
      <c r="CT272" s="183" t="n">
        <f aca="false">IF(BU272&gt;0,VLOOKUP(BU272&amp;"-"&amp;BV272&amp;"-"&amp;BW272,LocCost,2,0),0)</f>
        <v>0</v>
      </c>
      <c r="CU272" s="183" t="n">
        <f aca="false">IF(BX272&gt;0,VLOOKUP(BX272&amp;"-"&amp;BY272&amp;"-"&amp;BZ272,LocCost,2,0),0)</f>
        <v>0</v>
      </c>
      <c r="CV272" s="183" t="n">
        <f aca="false">IF(CA272&gt;0,VLOOKUP(CA272&amp;"-"&amp;CB272&amp;"-"&amp;CC272,LocCost,2,0),0)</f>
        <v>0</v>
      </c>
      <c r="CW272" s="183" t="n">
        <f aca="false">IF(CD272&gt;0,VLOOKUP(CD272&amp;"-"&amp;CE272&amp;"-"&amp;CF272,LocCost,2,0),0)</f>
        <v>0</v>
      </c>
      <c r="CX272" s="183" t="n">
        <f aca="false">IF(CG272&gt;0,VLOOKUP(CG272&amp;"-"&amp;CH272&amp;"-"&amp;CI272,LocCost,2,0),0)</f>
        <v>0</v>
      </c>
      <c r="CY272" s="183" t="n">
        <f aca="false">IF(CJ272&gt;0,VLOOKUP(CJ272&amp;"-"&amp;CK272&amp;"-"&amp;CL272,LocCost,2,0),0)</f>
        <v>0</v>
      </c>
      <c r="CZ272" s="183" t="n">
        <f aca="false">IF(CM272&gt;0,VLOOKUP(CM272&amp;"-"&amp;CN272&amp;"-"&amp;CO272,LocCost,2,0),0)</f>
        <v>0</v>
      </c>
      <c r="DA272" s="184" t="str">
        <f aca="false">IF(BF272&gt;0,SUM(CQ272:CZ272),"")</f>
        <v/>
      </c>
    </row>
    <row r="273" customFormat="false" ht="14.65" hidden="false" customHeight="false" outlineLevel="0" collapsed="false">
      <c r="AN273" s="183" t="n">
        <f aca="false">IF(I273&gt;0,VLOOKUP(I273&amp;"-"&amp;J273&amp;"-"&amp;K273,LocCost,2,0),0)</f>
        <v>0</v>
      </c>
      <c r="AO273" s="183" t="n">
        <f aca="false">IF(L273&gt;0,VLOOKUP(L273&amp;"-"&amp;M273&amp;"-"&amp;N273,LocCost,2,0),0)</f>
        <v>0</v>
      </c>
      <c r="AP273" s="183" t="n">
        <f aca="false">IF(O273&gt;0,VLOOKUP(O273&amp;"-"&amp;P273&amp;"-"&amp;Q273,LocCost,2,0),0)</f>
        <v>0</v>
      </c>
      <c r="AQ273" s="183" t="n">
        <f aca="false">IF(R273&gt;0,VLOOKUP(R273&amp;"-"&amp;S273&amp;"-"&amp;T273,LocCost,2,0),0)</f>
        <v>0</v>
      </c>
      <c r="AR273" s="183" t="n">
        <f aca="false">IF(U273&gt;0,VLOOKUP(U273&amp;"-"&amp;V273&amp;"-"&amp;W273,LocCost,2,0),0)</f>
        <v>0</v>
      </c>
      <c r="AS273" s="183" t="n">
        <f aca="false">IF(X273&gt;0,VLOOKUP(X273&amp;"-"&amp;Y273&amp;"-"&amp;Z273,LocCost,2,0),0)</f>
        <v>0</v>
      </c>
      <c r="AT273" s="183" t="n">
        <f aca="false">IF(AA273&gt;0,VLOOKUP(AA273&amp;"-"&amp;AB273&amp;"-"&amp;AC273,LocCost,2,0),0)</f>
        <v>0</v>
      </c>
      <c r="AU273" s="183" t="n">
        <f aca="false">IF(AD273&gt;0,VLOOKUP(AD273&amp;"-"&amp;AE273&amp;"-"&amp;AF273,LocCost,2,0),0)</f>
        <v>0</v>
      </c>
      <c r="AV273" s="183" t="n">
        <f aca="false">IF(AG273&gt;0,VLOOKUP(AG273&amp;"-"&amp;AH273&amp;"-"&amp;AI273,LocCost,2,0),0)</f>
        <v>0</v>
      </c>
      <c r="AW273" s="183" t="n">
        <f aca="false">IF(AJ273&gt;0,VLOOKUP(AJ273&amp;"-"&amp;AK273&amp;"-"&amp;AL273,LocCost,2,0),0)</f>
        <v>0</v>
      </c>
      <c r="AX273" s="184" t="str">
        <f aca="false">IF(C273&gt;0,SUM(AN273:AW273),"")</f>
        <v/>
      </c>
      <c r="CQ273" s="183" t="n">
        <f aca="false">IF(BL273&gt;0,VLOOKUP(BL273&amp;"-"&amp;BM273&amp;"-"&amp;BN273,LocCost,2,0),0)</f>
        <v>0</v>
      </c>
      <c r="CR273" s="183" t="n">
        <f aca="false">IF(BO273&gt;0,VLOOKUP(BO273&amp;"-"&amp;BP273&amp;"-"&amp;BQ273,LocCost,2,0),0)</f>
        <v>0</v>
      </c>
      <c r="CS273" s="183" t="n">
        <f aca="false">IF(BR273&gt;0,VLOOKUP(BR273&amp;"-"&amp;BS273&amp;"-"&amp;BT273,LocCost,2,0),0)</f>
        <v>0</v>
      </c>
      <c r="CT273" s="183" t="n">
        <f aca="false">IF(BU273&gt;0,VLOOKUP(BU273&amp;"-"&amp;BV273&amp;"-"&amp;BW273,LocCost,2,0),0)</f>
        <v>0</v>
      </c>
      <c r="CU273" s="183" t="n">
        <f aca="false">IF(BX273&gt;0,VLOOKUP(BX273&amp;"-"&amp;BY273&amp;"-"&amp;BZ273,LocCost,2,0),0)</f>
        <v>0</v>
      </c>
      <c r="CV273" s="183" t="n">
        <f aca="false">IF(CA273&gt;0,VLOOKUP(CA273&amp;"-"&amp;CB273&amp;"-"&amp;CC273,LocCost,2,0),0)</f>
        <v>0</v>
      </c>
      <c r="CW273" s="183" t="n">
        <f aca="false">IF(CD273&gt;0,VLOOKUP(CD273&amp;"-"&amp;CE273&amp;"-"&amp;CF273,LocCost,2,0),0)</f>
        <v>0</v>
      </c>
      <c r="CX273" s="183" t="n">
        <f aca="false">IF(CG273&gt;0,VLOOKUP(CG273&amp;"-"&amp;CH273&amp;"-"&amp;CI273,LocCost,2,0),0)</f>
        <v>0</v>
      </c>
      <c r="CY273" s="183" t="n">
        <f aca="false">IF(CJ273&gt;0,VLOOKUP(CJ273&amp;"-"&amp;CK273&amp;"-"&amp;CL273,LocCost,2,0),0)</f>
        <v>0</v>
      </c>
      <c r="CZ273" s="183" t="n">
        <f aca="false">IF(CM273&gt;0,VLOOKUP(CM273&amp;"-"&amp;CN273&amp;"-"&amp;CO273,LocCost,2,0),0)</f>
        <v>0</v>
      </c>
      <c r="DA273" s="184" t="str">
        <f aca="false">IF(BF273&gt;0,SUM(CQ273:CZ273),"")</f>
        <v/>
      </c>
    </row>
    <row r="274" customFormat="false" ht="14.65" hidden="false" customHeight="false" outlineLevel="0" collapsed="false">
      <c r="AN274" s="183" t="n">
        <f aca="false">IF(I274&gt;0,VLOOKUP(I274&amp;"-"&amp;J274&amp;"-"&amp;K274,LocCost,2,0),0)</f>
        <v>0</v>
      </c>
      <c r="AO274" s="183" t="n">
        <f aca="false">IF(L274&gt;0,VLOOKUP(L274&amp;"-"&amp;M274&amp;"-"&amp;N274,LocCost,2,0),0)</f>
        <v>0</v>
      </c>
      <c r="AP274" s="183" t="n">
        <f aca="false">IF(O274&gt;0,VLOOKUP(O274&amp;"-"&amp;P274&amp;"-"&amp;Q274,LocCost,2,0),0)</f>
        <v>0</v>
      </c>
      <c r="AQ274" s="183" t="n">
        <f aca="false">IF(R274&gt;0,VLOOKUP(R274&amp;"-"&amp;S274&amp;"-"&amp;T274,LocCost,2,0),0)</f>
        <v>0</v>
      </c>
      <c r="AR274" s="183" t="n">
        <f aca="false">IF(U274&gt;0,VLOOKUP(U274&amp;"-"&amp;V274&amp;"-"&amp;W274,LocCost,2,0),0)</f>
        <v>0</v>
      </c>
      <c r="AS274" s="183" t="n">
        <f aca="false">IF(X274&gt;0,VLOOKUP(X274&amp;"-"&amp;Y274&amp;"-"&amp;Z274,LocCost,2,0),0)</f>
        <v>0</v>
      </c>
      <c r="AT274" s="183" t="n">
        <f aca="false">IF(AA274&gt;0,VLOOKUP(AA274&amp;"-"&amp;AB274&amp;"-"&amp;AC274,LocCost,2,0),0)</f>
        <v>0</v>
      </c>
      <c r="AU274" s="183" t="n">
        <f aca="false">IF(AD274&gt;0,VLOOKUP(AD274&amp;"-"&amp;AE274&amp;"-"&amp;AF274,LocCost,2,0),0)</f>
        <v>0</v>
      </c>
      <c r="AV274" s="183" t="n">
        <f aca="false">IF(AG274&gt;0,VLOOKUP(AG274&amp;"-"&amp;AH274&amp;"-"&amp;AI274,LocCost,2,0),0)</f>
        <v>0</v>
      </c>
      <c r="AW274" s="183" t="n">
        <f aca="false">IF(AJ274&gt;0,VLOOKUP(AJ274&amp;"-"&amp;AK274&amp;"-"&amp;AL274,LocCost,2,0),0)</f>
        <v>0</v>
      </c>
      <c r="AX274" s="184" t="str">
        <f aca="false">IF(C274&gt;0,SUM(AN274:AW274),"")</f>
        <v/>
      </c>
      <c r="CQ274" s="183" t="n">
        <f aca="false">IF(BL274&gt;0,VLOOKUP(BL274&amp;"-"&amp;BM274&amp;"-"&amp;BN274,LocCost,2,0),0)</f>
        <v>0</v>
      </c>
      <c r="CR274" s="183" t="n">
        <f aca="false">IF(BO274&gt;0,VLOOKUP(BO274&amp;"-"&amp;BP274&amp;"-"&amp;BQ274,LocCost,2,0),0)</f>
        <v>0</v>
      </c>
      <c r="CS274" s="183" t="n">
        <f aca="false">IF(BR274&gt;0,VLOOKUP(BR274&amp;"-"&amp;BS274&amp;"-"&amp;BT274,LocCost,2,0),0)</f>
        <v>0</v>
      </c>
      <c r="CT274" s="183" t="n">
        <f aca="false">IF(BU274&gt;0,VLOOKUP(BU274&amp;"-"&amp;BV274&amp;"-"&amp;BW274,LocCost,2,0),0)</f>
        <v>0</v>
      </c>
      <c r="CU274" s="183" t="n">
        <f aca="false">IF(BX274&gt;0,VLOOKUP(BX274&amp;"-"&amp;BY274&amp;"-"&amp;BZ274,LocCost,2,0),0)</f>
        <v>0</v>
      </c>
      <c r="CV274" s="183" t="n">
        <f aca="false">IF(CA274&gt;0,VLOOKUP(CA274&amp;"-"&amp;CB274&amp;"-"&amp;CC274,LocCost,2,0),0)</f>
        <v>0</v>
      </c>
      <c r="CW274" s="183" t="n">
        <f aca="false">IF(CD274&gt;0,VLOOKUP(CD274&amp;"-"&amp;CE274&amp;"-"&amp;CF274,LocCost,2,0),0)</f>
        <v>0</v>
      </c>
      <c r="CX274" s="183" t="n">
        <f aca="false">IF(CG274&gt;0,VLOOKUP(CG274&amp;"-"&amp;CH274&amp;"-"&amp;CI274,LocCost,2,0),0)</f>
        <v>0</v>
      </c>
      <c r="CY274" s="183" t="n">
        <f aca="false">IF(CJ274&gt;0,VLOOKUP(CJ274&amp;"-"&amp;CK274&amp;"-"&amp;CL274,LocCost,2,0),0)</f>
        <v>0</v>
      </c>
      <c r="CZ274" s="183" t="n">
        <f aca="false">IF(CM274&gt;0,VLOOKUP(CM274&amp;"-"&amp;CN274&amp;"-"&amp;CO274,LocCost,2,0),0)</f>
        <v>0</v>
      </c>
      <c r="DA274" s="184" t="str">
        <f aca="false">IF(BF274&gt;0,SUM(CQ274:CZ274),"")</f>
        <v/>
      </c>
    </row>
    <row r="275" customFormat="false" ht="14.65" hidden="false" customHeight="false" outlineLevel="0" collapsed="false">
      <c r="AN275" s="183" t="n">
        <f aca="false">IF(I275&gt;0,VLOOKUP(I275&amp;"-"&amp;J275&amp;"-"&amp;K275,LocCost,2,0),0)</f>
        <v>0</v>
      </c>
      <c r="AO275" s="183" t="n">
        <f aca="false">IF(L275&gt;0,VLOOKUP(L275&amp;"-"&amp;M275&amp;"-"&amp;N275,LocCost,2,0),0)</f>
        <v>0</v>
      </c>
      <c r="AP275" s="183" t="n">
        <f aca="false">IF(O275&gt;0,VLOOKUP(O275&amp;"-"&amp;P275&amp;"-"&amp;Q275,LocCost,2,0),0)</f>
        <v>0</v>
      </c>
      <c r="AQ275" s="183" t="n">
        <f aca="false">IF(R275&gt;0,VLOOKUP(R275&amp;"-"&amp;S275&amp;"-"&amp;T275,LocCost,2,0),0)</f>
        <v>0</v>
      </c>
      <c r="AR275" s="183" t="n">
        <f aca="false">IF(U275&gt;0,VLOOKUP(U275&amp;"-"&amp;V275&amp;"-"&amp;W275,LocCost,2,0),0)</f>
        <v>0</v>
      </c>
      <c r="AS275" s="183" t="n">
        <f aca="false">IF(X275&gt;0,VLOOKUP(X275&amp;"-"&amp;Y275&amp;"-"&amp;Z275,LocCost,2,0),0)</f>
        <v>0</v>
      </c>
      <c r="AT275" s="183" t="n">
        <f aca="false">IF(AA275&gt;0,VLOOKUP(AA275&amp;"-"&amp;AB275&amp;"-"&amp;AC275,LocCost,2,0),0)</f>
        <v>0</v>
      </c>
      <c r="AU275" s="183" t="n">
        <f aca="false">IF(AD275&gt;0,VLOOKUP(AD275&amp;"-"&amp;AE275&amp;"-"&amp;AF275,LocCost,2,0),0)</f>
        <v>0</v>
      </c>
      <c r="AV275" s="183" t="n">
        <f aca="false">IF(AG275&gt;0,VLOOKUP(AG275&amp;"-"&amp;AH275&amp;"-"&amp;AI275,LocCost,2,0),0)</f>
        <v>0</v>
      </c>
      <c r="AW275" s="183" t="n">
        <f aca="false">IF(AJ275&gt;0,VLOOKUP(AJ275&amp;"-"&amp;AK275&amp;"-"&amp;AL275,LocCost,2,0),0)</f>
        <v>0</v>
      </c>
      <c r="AX275" s="184" t="str">
        <f aca="false">IF(C275&gt;0,SUM(AN275:AW275),"")</f>
        <v/>
      </c>
      <c r="CQ275" s="183" t="n">
        <f aca="false">IF(BL275&gt;0,VLOOKUP(BL275&amp;"-"&amp;BM275&amp;"-"&amp;BN275,LocCost,2,0),0)</f>
        <v>0</v>
      </c>
      <c r="CR275" s="183" t="n">
        <f aca="false">IF(BO275&gt;0,VLOOKUP(BO275&amp;"-"&amp;BP275&amp;"-"&amp;BQ275,LocCost,2,0),0)</f>
        <v>0</v>
      </c>
      <c r="CS275" s="183" t="n">
        <f aca="false">IF(BR275&gt;0,VLOOKUP(BR275&amp;"-"&amp;BS275&amp;"-"&amp;BT275,LocCost,2,0),0)</f>
        <v>0</v>
      </c>
      <c r="CT275" s="183" t="n">
        <f aca="false">IF(BU275&gt;0,VLOOKUP(BU275&amp;"-"&amp;BV275&amp;"-"&amp;BW275,LocCost,2,0),0)</f>
        <v>0</v>
      </c>
      <c r="CU275" s="183" t="n">
        <f aca="false">IF(BX275&gt;0,VLOOKUP(BX275&amp;"-"&amp;BY275&amp;"-"&amp;BZ275,LocCost,2,0),0)</f>
        <v>0</v>
      </c>
      <c r="CV275" s="183" t="n">
        <f aca="false">IF(CA275&gt;0,VLOOKUP(CA275&amp;"-"&amp;CB275&amp;"-"&amp;CC275,LocCost,2,0),0)</f>
        <v>0</v>
      </c>
      <c r="CW275" s="183" t="n">
        <f aca="false">IF(CD275&gt;0,VLOOKUP(CD275&amp;"-"&amp;CE275&amp;"-"&amp;CF275,LocCost,2,0),0)</f>
        <v>0</v>
      </c>
      <c r="CX275" s="183" t="n">
        <f aca="false">IF(CG275&gt;0,VLOOKUP(CG275&amp;"-"&amp;CH275&amp;"-"&amp;CI275,LocCost,2,0),0)</f>
        <v>0</v>
      </c>
      <c r="CY275" s="183" t="n">
        <f aca="false">IF(CJ275&gt;0,VLOOKUP(CJ275&amp;"-"&amp;CK275&amp;"-"&amp;CL275,LocCost,2,0),0)</f>
        <v>0</v>
      </c>
      <c r="CZ275" s="183" t="n">
        <f aca="false">IF(CM275&gt;0,VLOOKUP(CM275&amp;"-"&amp;CN275&amp;"-"&amp;CO275,LocCost,2,0),0)</f>
        <v>0</v>
      </c>
      <c r="DA275" s="184" t="str">
        <f aca="false">IF(BF275&gt;0,SUM(CQ275:CZ275),"")</f>
        <v/>
      </c>
    </row>
    <row r="276" customFormat="false" ht="14.65" hidden="false" customHeight="false" outlineLevel="0" collapsed="false">
      <c r="AN276" s="183" t="n">
        <f aca="false">IF(I276&gt;0,VLOOKUP(I276&amp;"-"&amp;J276&amp;"-"&amp;K276,LocCost,2,0),0)</f>
        <v>0</v>
      </c>
      <c r="AO276" s="183" t="n">
        <f aca="false">IF(L276&gt;0,VLOOKUP(L276&amp;"-"&amp;M276&amp;"-"&amp;N276,LocCost,2,0),0)</f>
        <v>0</v>
      </c>
      <c r="AP276" s="183" t="n">
        <f aca="false">IF(O276&gt;0,VLOOKUP(O276&amp;"-"&amp;P276&amp;"-"&amp;Q276,LocCost,2,0),0)</f>
        <v>0</v>
      </c>
      <c r="AQ276" s="183" t="n">
        <f aca="false">IF(R276&gt;0,VLOOKUP(R276&amp;"-"&amp;S276&amp;"-"&amp;T276,LocCost,2,0),0)</f>
        <v>0</v>
      </c>
      <c r="AR276" s="183" t="n">
        <f aca="false">IF(U276&gt;0,VLOOKUP(U276&amp;"-"&amp;V276&amp;"-"&amp;W276,LocCost,2,0),0)</f>
        <v>0</v>
      </c>
      <c r="AS276" s="183" t="n">
        <f aca="false">IF(X276&gt;0,VLOOKUP(X276&amp;"-"&amp;Y276&amp;"-"&amp;Z276,LocCost,2,0),0)</f>
        <v>0</v>
      </c>
      <c r="AT276" s="183" t="n">
        <f aca="false">IF(AA276&gt;0,VLOOKUP(AA276&amp;"-"&amp;AB276&amp;"-"&amp;AC276,LocCost,2,0),0)</f>
        <v>0</v>
      </c>
      <c r="AU276" s="183" t="n">
        <f aca="false">IF(AD276&gt;0,VLOOKUP(AD276&amp;"-"&amp;AE276&amp;"-"&amp;AF276,LocCost,2,0),0)</f>
        <v>0</v>
      </c>
      <c r="AV276" s="183" t="n">
        <f aca="false">IF(AG276&gt;0,VLOOKUP(AG276&amp;"-"&amp;AH276&amp;"-"&amp;AI276,LocCost,2,0),0)</f>
        <v>0</v>
      </c>
      <c r="AW276" s="183" t="n">
        <f aca="false">IF(AJ276&gt;0,VLOOKUP(AJ276&amp;"-"&amp;AK276&amp;"-"&amp;AL276,LocCost,2,0),0)</f>
        <v>0</v>
      </c>
      <c r="AX276" s="184" t="str">
        <f aca="false">IF(C276&gt;0,SUM(AN276:AW276),"")</f>
        <v/>
      </c>
      <c r="CQ276" s="183" t="n">
        <f aca="false">IF(BL276&gt;0,VLOOKUP(BL276&amp;"-"&amp;BM276&amp;"-"&amp;BN276,LocCost,2,0),0)</f>
        <v>0</v>
      </c>
      <c r="CR276" s="183" t="n">
        <f aca="false">IF(BO276&gt;0,VLOOKUP(BO276&amp;"-"&amp;BP276&amp;"-"&amp;BQ276,LocCost,2,0),0)</f>
        <v>0</v>
      </c>
      <c r="CS276" s="183" t="n">
        <f aca="false">IF(BR276&gt;0,VLOOKUP(BR276&amp;"-"&amp;BS276&amp;"-"&amp;BT276,LocCost,2,0),0)</f>
        <v>0</v>
      </c>
      <c r="CT276" s="183" t="n">
        <f aca="false">IF(BU276&gt;0,VLOOKUP(BU276&amp;"-"&amp;BV276&amp;"-"&amp;BW276,LocCost,2,0),0)</f>
        <v>0</v>
      </c>
      <c r="CU276" s="183" t="n">
        <f aca="false">IF(BX276&gt;0,VLOOKUP(BX276&amp;"-"&amp;BY276&amp;"-"&amp;BZ276,LocCost,2,0),0)</f>
        <v>0</v>
      </c>
      <c r="CV276" s="183" t="n">
        <f aca="false">IF(CA276&gt;0,VLOOKUP(CA276&amp;"-"&amp;CB276&amp;"-"&amp;CC276,LocCost,2,0),0)</f>
        <v>0</v>
      </c>
      <c r="CW276" s="183" t="n">
        <f aca="false">IF(CD276&gt;0,VLOOKUP(CD276&amp;"-"&amp;CE276&amp;"-"&amp;CF276,LocCost,2,0),0)</f>
        <v>0</v>
      </c>
      <c r="CX276" s="183" t="n">
        <f aca="false">IF(CG276&gt;0,VLOOKUP(CG276&amp;"-"&amp;CH276&amp;"-"&amp;CI276,LocCost,2,0),0)</f>
        <v>0</v>
      </c>
      <c r="CY276" s="183" t="n">
        <f aca="false">IF(CJ276&gt;0,VLOOKUP(CJ276&amp;"-"&amp;CK276&amp;"-"&amp;CL276,LocCost,2,0),0)</f>
        <v>0</v>
      </c>
      <c r="CZ276" s="183" t="n">
        <f aca="false">IF(CM276&gt;0,VLOOKUP(CM276&amp;"-"&amp;CN276&amp;"-"&amp;CO276,LocCost,2,0),0)</f>
        <v>0</v>
      </c>
      <c r="DA276" s="184" t="str">
        <f aca="false">IF(BF276&gt;0,SUM(CQ276:CZ276),"")</f>
        <v/>
      </c>
    </row>
    <row r="277" customFormat="false" ht="14.65" hidden="false" customHeight="false" outlineLevel="0" collapsed="false">
      <c r="AN277" s="183" t="n">
        <f aca="false">IF(I277&gt;0,VLOOKUP(I277&amp;"-"&amp;J277&amp;"-"&amp;K277,LocCost,2,0),0)</f>
        <v>0</v>
      </c>
      <c r="AO277" s="183" t="n">
        <f aca="false">IF(L277&gt;0,VLOOKUP(L277&amp;"-"&amp;M277&amp;"-"&amp;N277,LocCost,2,0),0)</f>
        <v>0</v>
      </c>
      <c r="AP277" s="183" t="n">
        <f aca="false">IF(O277&gt;0,VLOOKUP(O277&amp;"-"&amp;P277&amp;"-"&amp;Q277,LocCost,2,0),0)</f>
        <v>0</v>
      </c>
      <c r="AQ277" s="183" t="n">
        <f aca="false">IF(R277&gt;0,VLOOKUP(R277&amp;"-"&amp;S277&amp;"-"&amp;T277,LocCost,2,0),0)</f>
        <v>0</v>
      </c>
      <c r="AR277" s="183" t="n">
        <f aca="false">IF(U277&gt;0,VLOOKUP(U277&amp;"-"&amp;V277&amp;"-"&amp;W277,LocCost,2,0),0)</f>
        <v>0</v>
      </c>
      <c r="AS277" s="183" t="n">
        <f aca="false">IF(X277&gt;0,VLOOKUP(X277&amp;"-"&amp;Y277&amp;"-"&amp;Z277,LocCost,2,0),0)</f>
        <v>0</v>
      </c>
      <c r="AT277" s="183" t="n">
        <f aca="false">IF(AA277&gt;0,VLOOKUP(AA277&amp;"-"&amp;AB277&amp;"-"&amp;AC277,LocCost,2,0),0)</f>
        <v>0</v>
      </c>
      <c r="AU277" s="183" t="n">
        <f aca="false">IF(AD277&gt;0,VLOOKUP(AD277&amp;"-"&amp;AE277&amp;"-"&amp;AF277,LocCost,2,0),0)</f>
        <v>0</v>
      </c>
      <c r="AV277" s="183" t="n">
        <f aca="false">IF(AG277&gt;0,VLOOKUP(AG277&amp;"-"&amp;AH277&amp;"-"&amp;AI277,LocCost,2,0),0)</f>
        <v>0</v>
      </c>
      <c r="AW277" s="183" t="n">
        <f aca="false">IF(AJ277&gt;0,VLOOKUP(AJ277&amp;"-"&amp;AK277&amp;"-"&amp;AL277,LocCost,2,0),0)</f>
        <v>0</v>
      </c>
      <c r="AX277" s="184" t="str">
        <f aca="false">IF(C277&gt;0,SUM(AN277:AW277),"")</f>
        <v/>
      </c>
      <c r="CQ277" s="183" t="n">
        <f aca="false">IF(BL277&gt;0,VLOOKUP(BL277&amp;"-"&amp;BM277&amp;"-"&amp;BN277,LocCost,2,0),0)</f>
        <v>0</v>
      </c>
      <c r="CR277" s="183" t="n">
        <f aca="false">IF(BO277&gt;0,VLOOKUP(BO277&amp;"-"&amp;BP277&amp;"-"&amp;BQ277,LocCost,2,0),0)</f>
        <v>0</v>
      </c>
      <c r="CS277" s="183" t="n">
        <f aca="false">IF(BR277&gt;0,VLOOKUP(BR277&amp;"-"&amp;BS277&amp;"-"&amp;BT277,LocCost,2,0),0)</f>
        <v>0</v>
      </c>
      <c r="CT277" s="183" t="n">
        <f aca="false">IF(BU277&gt;0,VLOOKUP(BU277&amp;"-"&amp;BV277&amp;"-"&amp;BW277,LocCost,2,0),0)</f>
        <v>0</v>
      </c>
      <c r="CU277" s="183" t="n">
        <f aca="false">IF(BX277&gt;0,VLOOKUP(BX277&amp;"-"&amp;BY277&amp;"-"&amp;BZ277,LocCost,2,0),0)</f>
        <v>0</v>
      </c>
      <c r="CV277" s="183" t="n">
        <f aca="false">IF(CA277&gt;0,VLOOKUP(CA277&amp;"-"&amp;CB277&amp;"-"&amp;CC277,LocCost,2,0),0)</f>
        <v>0</v>
      </c>
      <c r="CW277" s="183" t="n">
        <f aca="false">IF(CD277&gt;0,VLOOKUP(CD277&amp;"-"&amp;CE277&amp;"-"&amp;CF277,LocCost,2,0),0)</f>
        <v>0</v>
      </c>
      <c r="CX277" s="183" t="n">
        <f aca="false">IF(CG277&gt;0,VLOOKUP(CG277&amp;"-"&amp;CH277&amp;"-"&amp;CI277,LocCost,2,0),0)</f>
        <v>0</v>
      </c>
      <c r="CY277" s="183" t="n">
        <f aca="false">IF(CJ277&gt;0,VLOOKUP(CJ277&amp;"-"&amp;CK277&amp;"-"&amp;CL277,LocCost,2,0),0)</f>
        <v>0</v>
      </c>
      <c r="CZ277" s="183" t="n">
        <f aca="false">IF(CM277&gt;0,VLOOKUP(CM277&amp;"-"&amp;CN277&amp;"-"&amp;CO277,LocCost,2,0),0)</f>
        <v>0</v>
      </c>
      <c r="DA277" s="184" t="str">
        <f aca="false">IF(BF277&gt;0,SUM(CQ277:CZ277),"")</f>
        <v/>
      </c>
    </row>
    <row r="278" customFormat="false" ht="14.65" hidden="false" customHeight="false" outlineLevel="0" collapsed="false">
      <c r="AN278" s="183" t="n">
        <f aca="false">IF(I278&gt;0,VLOOKUP(I278&amp;"-"&amp;J278&amp;"-"&amp;K278,LocCost,2,0),0)</f>
        <v>0</v>
      </c>
      <c r="AO278" s="183" t="n">
        <f aca="false">IF(L278&gt;0,VLOOKUP(L278&amp;"-"&amp;M278&amp;"-"&amp;N278,LocCost,2,0),0)</f>
        <v>0</v>
      </c>
      <c r="AP278" s="183" t="n">
        <f aca="false">IF(O278&gt;0,VLOOKUP(O278&amp;"-"&amp;P278&amp;"-"&amp;Q278,LocCost,2,0),0)</f>
        <v>0</v>
      </c>
      <c r="AQ278" s="183" t="n">
        <f aca="false">IF(R278&gt;0,VLOOKUP(R278&amp;"-"&amp;S278&amp;"-"&amp;T278,LocCost,2,0),0)</f>
        <v>0</v>
      </c>
      <c r="AR278" s="183" t="n">
        <f aca="false">IF(U278&gt;0,VLOOKUP(U278&amp;"-"&amp;V278&amp;"-"&amp;W278,LocCost,2,0),0)</f>
        <v>0</v>
      </c>
      <c r="AS278" s="183" t="n">
        <f aca="false">IF(X278&gt;0,VLOOKUP(X278&amp;"-"&amp;Y278&amp;"-"&amp;Z278,LocCost,2,0),0)</f>
        <v>0</v>
      </c>
      <c r="AT278" s="183" t="n">
        <f aca="false">IF(AA278&gt;0,VLOOKUP(AA278&amp;"-"&amp;AB278&amp;"-"&amp;AC278,LocCost,2,0),0)</f>
        <v>0</v>
      </c>
      <c r="AU278" s="183" t="n">
        <f aca="false">IF(AD278&gt;0,VLOOKUP(AD278&amp;"-"&amp;AE278&amp;"-"&amp;AF278,LocCost,2,0),0)</f>
        <v>0</v>
      </c>
      <c r="AV278" s="183" t="n">
        <f aca="false">IF(AG278&gt;0,VLOOKUP(AG278&amp;"-"&amp;AH278&amp;"-"&amp;AI278,LocCost,2,0),0)</f>
        <v>0</v>
      </c>
      <c r="AW278" s="183" t="n">
        <f aca="false">IF(AJ278&gt;0,VLOOKUP(AJ278&amp;"-"&amp;AK278&amp;"-"&amp;AL278,LocCost,2,0),0)</f>
        <v>0</v>
      </c>
      <c r="AX278" s="184" t="str">
        <f aca="false">IF(C278&gt;0,SUM(AN278:AW278),"")</f>
        <v/>
      </c>
      <c r="CQ278" s="183" t="n">
        <f aca="false">IF(BL278&gt;0,VLOOKUP(BL278&amp;"-"&amp;BM278&amp;"-"&amp;BN278,LocCost,2,0),0)</f>
        <v>0</v>
      </c>
      <c r="CR278" s="183" t="n">
        <f aca="false">IF(BO278&gt;0,VLOOKUP(BO278&amp;"-"&amp;BP278&amp;"-"&amp;BQ278,LocCost,2,0),0)</f>
        <v>0</v>
      </c>
      <c r="CS278" s="183" t="n">
        <f aca="false">IF(BR278&gt;0,VLOOKUP(BR278&amp;"-"&amp;BS278&amp;"-"&amp;BT278,LocCost,2,0),0)</f>
        <v>0</v>
      </c>
      <c r="CT278" s="183" t="n">
        <f aca="false">IF(BU278&gt;0,VLOOKUP(BU278&amp;"-"&amp;BV278&amp;"-"&amp;BW278,LocCost,2,0),0)</f>
        <v>0</v>
      </c>
      <c r="CU278" s="183" t="n">
        <f aca="false">IF(BX278&gt;0,VLOOKUP(BX278&amp;"-"&amp;BY278&amp;"-"&amp;BZ278,LocCost,2,0),0)</f>
        <v>0</v>
      </c>
      <c r="CV278" s="183" t="n">
        <f aca="false">IF(CA278&gt;0,VLOOKUP(CA278&amp;"-"&amp;CB278&amp;"-"&amp;CC278,LocCost,2,0),0)</f>
        <v>0</v>
      </c>
      <c r="CW278" s="183" t="n">
        <f aca="false">IF(CD278&gt;0,VLOOKUP(CD278&amp;"-"&amp;CE278&amp;"-"&amp;CF278,LocCost,2,0),0)</f>
        <v>0</v>
      </c>
      <c r="CX278" s="183" t="n">
        <f aca="false">IF(CG278&gt;0,VLOOKUP(CG278&amp;"-"&amp;CH278&amp;"-"&amp;CI278,LocCost,2,0),0)</f>
        <v>0</v>
      </c>
      <c r="CY278" s="183" t="n">
        <f aca="false">IF(CJ278&gt;0,VLOOKUP(CJ278&amp;"-"&amp;CK278&amp;"-"&amp;CL278,LocCost,2,0),0)</f>
        <v>0</v>
      </c>
      <c r="CZ278" s="183" t="n">
        <f aca="false">IF(CM278&gt;0,VLOOKUP(CM278&amp;"-"&amp;CN278&amp;"-"&amp;CO278,LocCost,2,0),0)</f>
        <v>0</v>
      </c>
      <c r="DA278" s="184" t="str">
        <f aca="false">IF(BF278&gt;0,SUM(CQ278:CZ278),"")</f>
        <v/>
      </c>
    </row>
    <row r="279" customFormat="false" ht="14.65" hidden="false" customHeight="false" outlineLevel="0" collapsed="false">
      <c r="AN279" s="183" t="n">
        <f aca="false">IF(I279&gt;0,VLOOKUP(I279&amp;"-"&amp;J279&amp;"-"&amp;K279,LocCost,2,0),0)</f>
        <v>0</v>
      </c>
      <c r="AO279" s="183" t="n">
        <f aca="false">IF(L279&gt;0,VLOOKUP(L279&amp;"-"&amp;M279&amp;"-"&amp;N279,LocCost,2,0),0)</f>
        <v>0</v>
      </c>
      <c r="AP279" s="183" t="n">
        <f aca="false">IF(O279&gt;0,VLOOKUP(O279&amp;"-"&amp;P279&amp;"-"&amp;Q279,LocCost,2,0),0)</f>
        <v>0</v>
      </c>
      <c r="AQ279" s="183" t="n">
        <f aca="false">IF(R279&gt;0,VLOOKUP(R279&amp;"-"&amp;S279&amp;"-"&amp;T279,LocCost,2,0),0)</f>
        <v>0</v>
      </c>
      <c r="AR279" s="183" t="n">
        <f aca="false">IF(U279&gt;0,VLOOKUP(U279&amp;"-"&amp;V279&amp;"-"&amp;W279,LocCost,2,0),0)</f>
        <v>0</v>
      </c>
      <c r="AS279" s="183" t="n">
        <f aca="false">IF(X279&gt;0,VLOOKUP(X279&amp;"-"&amp;Y279&amp;"-"&amp;Z279,LocCost,2,0),0)</f>
        <v>0</v>
      </c>
      <c r="AT279" s="183" t="n">
        <f aca="false">IF(AA279&gt;0,VLOOKUP(AA279&amp;"-"&amp;AB279&amp;"-"&amp;AC279,LocCost,2,0),0)</f>
        <v>0</v>
      </c>
      <c r="AU279" s="183" t="n">
        <f aca="false">IF(AD279&gt;0,VLOOKUP(AD279&amp;"-"&amp;AE279&amp;"-"&amp;AF279,LocCost,2,0),0)</f>
        <v>0</v>
      </c>
      <c r="AV279" s="183" t="n">
        <f aca="false">IF(AG279&gt;0,VLOOKUP(AG279&amp;"-"&amp;AH279&amp;"-"&amp;AI279,LocCost,2,0),0)</f>
        <v>0</v>
      </c>
      <c r="AW279" s="183" t="n">
        <f aca="false">IF(AJ279&gt;0,VLOOKUP(AJ279&amp;"-"&amp;AK279&amp;"-"&amp;AL279,LocCost,2,0),0)</f>
        <v>0</v>
      </c>
      <c r="AX279" s="184" t="str">
        <f aca="false">IF(C279&gt;0,SUM(AN279:AW279),"")</f>
        <v/>
      </c>
      <c r="CQ279" s="183" t="n">
        <f aca="false">IF(BL279&gt;0,VLOOKUP(BL279&amp;"-"&amp;BM279&amp;"-"&amp;BN279,LocCost,2,0),0)</f>
        <v>0</v>
      </c>
      <c r="CR279" s="183" t="n">
        <f aca="false">IF(BO279&gt;0,VLOOKUP(BO279&amp;"-"&amp;BP279&amp;"-"&amp;BQ279,LocCost,2,0),0)</f>
        <v>0</v>
      </c>
      <c r="CS279" s="183" t="n">
        <f aca="false">IF(BR279&gt;0,VLOOKUP(BR279&amp;"-"&amp;BS279&amp;"-"&amp;BT279,LocCost,2,0),0)</f>
        <v>0</v>
      </c>
      <c r="CT279" s="183" t="n">
        <f aca="false">IF(BU279&gt;0,VLOOKUP(BU279&amp;"-"&amp;BV279&amp;"-"&amp;BW279,LocCost,2,0),0)</f>
        <v>0</v>
      </c>
      <c r="CU279" s="183" t="n">
        <f aca="false">IF(BX279&gt;0,VLOOKUP(BX279&amp;"-"&amp;BY279&amp;"-"&amp;BZ279,LocCost,2,0),0)</f>
        <v>0</v>
      </c>
      <c r="CV279" s="183" t="n">
        <f aca="false">IF(CA279&gt;0,VLOOKUP(CA279&amp;"-"&amp;CB279&amp;"-"&amp;CC279,LocCost,2,0),0)</f>
        <v>0</v>
      </c>
      <c r="CW279" s="183" t="n">
        <f aca="false">IF(CD279&gt;0,VLOOKUP(CD279&amp;"-"&amp;CE279&amp;"-"&amp;CF279,LocCost,2,0),0)</f>
        <v>0</v>
      </c>
      <c r="CX279" s="183" t="n">
        <f aca="false">IF(CG279&gt;0,VLOOKUP(CG279&amp;"-"&amp;CH279&amp;"-"&amp;CI279,LocCost,2,0),0)</f>
        <v>0</v>
      </c>
      <c r="CY279" s="183" t="n">
        <f aca="false">IF(CJ279&gt;0,VLOOKUP(CJ279&amp;"-"&amp;CK279&amp;"-"&amp;CL279,LocCost,2,0),0)</f>
        <v>0</v>
      </c>
      <c r="CZ279" s="183" t="n">
        <f aca="false">IF(CM279&gt;0,VLOOKUP(CM279&amp;"-"&amp;CN279&amp;"-"&amp;CO279,LocCost,2,0),0)</f>
        <v>0</v>
      </c>
      <c r="DA279" s="184" t="str">
        <f aca="false">IF(BF279&gt;0,SUM(CQ279:CZ279),"")</f>
        <v/>
      </c>
    </row>
    <row r="280" customFormat="false" ht="14.65" hidden="false" customHeight="false" outlineLevel="0" collapsed="false">
      <c r="AN280" s="183" t="n">
        <f aca="false">IF(I280&gt;0,VLOOKUP(I280&amp;"-"&amp;J280&amp;"-"&amp;K280,LocCost,2,0),0)</f>
        <v>0</v>
      </c>
      <c r="AO280" s="183" t="n">
        <f aca="false">IF(L280&gt;0,VLOOKUP(L280&amp;"-"&amp;M280&amp;"-"&amp;N280,LocCost,2,0),0)</f>
        <v>0</v>
      </c>
      <c r="AP280" s="183" t="n">
        <f aca="false">IF(O280&gt;0,VLOOKUP(O280&amp;"-"&amp;P280&amp;"-"&amp;Q280,LocCost,2,0),0)</f>
        <v>0</v>
      </c>
      <c r="AQ280" s="183" t="n">
        <f aca="false">IF(R280&gt;0,VLOOKUP(R280&amp;"-"&amp;S280&amp;"-"&amp;T280,LocCost,2,0),0)</f>
        <v>0</v>
      </c>
      <c r="AR280" s="183" t="n">
        <f aca="false">IF(U280&gt;0,VLOOKUP(U280&amp;"-"&amp;V280&amp;"-"&amp;W280,LocCost,2,0),0)</f>
        <v>0</v>
      </c>
      <c r="AS280" s="183" t="n">
        <f aca="false">IF(X280&gt;0,VLOOKUP(X280&amp;"-"&amp;Y280&amp;"-"&amp;Z280,LocCost,2,0),0)</f>
        <v>0</v>
      </c>
      <c r="AT280" s="183" t="n">
        <f aca="false">IF(AA280&gt;0,VLOOKUP(AA280&amp;"-"&amp;AB280&amp;"-"&amp;AC280,LocCost,2,0),0)</f>
        <v>0</v>
      </c>
      <c r="AU280" s="183" t="n">
        <f aca="false">IF(AD280&gt;0,VLOOKUP(AD280&amp;"-"&amp;AE280&amp;"-"&amp;AF280,LocCost,2,0),0)</f>
        <v>0</v>
      </c>
      <c r="AV280" s="183" t="n">
        <f aca="false">IF(AG280&gt;0,VLOOKUP(AG280&amp;"-"&amp;AH280&amp;"-"&amp;AI280,LocCost,2,0),0)</f>
        <v>0</v>
      </c>
      <c r="AW280" s="183" t="n">
        <f aca="false">IF(AJ280&gt;0,VLOOKUP(AJ280&amp;"-"&amp;AK280&amp;"-"&amp;AL280,LocCost,2,0),0)</f>
        <v>0</v>
      </c>
      <c r="AX280" s="184" t="str">
        <f aca="false">IF(C280&gt;0,SUM(AN280:AW280),"")</f>
        <v/>
      </c>
      <c r="CQ280" s="183" t="n">
        <f aca="false">IF(BL280&gt;0,VLOOKUP(BL280&amp;"-"&amp;BM280&amp;"-"&amp;BN280,LocCost,2,0),0)</f>
        <v>0</v>
      </c>
      <c r="CR280" s="183" t="n">
        <f aca="false">IF(BO280&gt;0,VLOOKUP(BO280&amp;"-"&amp;BP280&amp;"-"&amp;BQ280,LocCost,2,0),0)</f>
        <v>0</v>
      </c>
      <c r="CS280" s="183" t="n">
        <f aca="false">IF(BR280&gt;0,VLOOKUP(BR280&amp;"-"&amp;BS280&amp;"-"&amp;BT280,LocCost,2,0),0)</f>
        <v>0</v>
      </c>
      <c r="CT280" s="183" t="n">
        <f aca="false">IF(BU280&gt;0,VLOOKUP(BU280&amp;"-"&amp;BV280&amp;"-"&amp;BW280,LocCost,2,0),0)</f>
        <v>0</v>
      </c>
      <c r="CU280" s="183" t="n">
        <f aca="false">IF(BX280&gt;0,VLOOKUP(BX280&amp;"-"&amp;BY280&amp;"-"&amp;BZ280,LocCost,2,0),0)</f>
        <v>0</v>
      </c>
      <c r="CV280" s="183" t="n">
        <f aca="false">IF(CA280&gt;0,VLOOKUP(CA280&amp;"-"&amp;CB280&amp;"-"&amp;CC280,LocCost,2,0),0)</f>
        <v>0</v>
      </c>
      <c r="CW280" s="183" t="n">
        <f aca="false">IF(CD280&gt;0,VLOOKUP(CD280&amp;"-"&amp;CE280&amp;"-"&amp;CF280,LocCost,2,0),0)</f>
        <v>0</v>
      </c>
      <c r="CX280" s="183" t="n">
        <f aca="false">IF(CG280&gt;0,VLOOKUP(CG280&amp;"-"&amp;CH280&amp;"-"&amp;CI280,LocCost,2,0),0)</f>
        <v>0</v>
      </c>
      <c r="CY280" s="183" t="n">
        <f aca="false">IF(CJ280&gt;0,VLOOKUP(CJ280&amp;"-"&amp;CK280&amp;"-"&amp;CL280,LocCost,2,0),0)</f>
        <v>0</v>
      </c>
      <c r="CZ280" s="183" t="n">
        <f aca="false">IF(CM280&gt;0,VLOOKUP(CM280&amp;"-"&amp;CN280&amp;"-"&amp;CO280,LocCost,2,0),0)</f>
        <v>0</v>
      </c>
      <c r="DA280" s="184" t="str">
        <f aca="false">IF(BF280&gt;0,SUM(CQ280:CZ280),"")</f>
        <v/>
      </c>
    </row>
    <row r="281" customFormat="false" ht="14.65" hidden="false" customHeight="false" outlineLevel="0" collapsed="false">
      <c r="AN281" s="183" t="n">
        <f aca="false">IF(I281&gt;0,VLOOKUP(I281&amp;"-"&amp;J281&amp;"-"&amp;K281,LocCost,2,0),0)</f>
        <v>0</v>
      </c>
      <c r="AO281" s="183" t="n">
        <f aca="false">IF(L281&gt;0,VLOOKUP(L281&amp;"-"&amp;M281&amp;"-"&amp;N281,LocCost,2,0),0)</f>
        <v>0</v>
      </c>
      <c r="AP281" s="183" t="n">
        <f aca="false">IF(O281&gt;0,VLOOKUP(O281&amp;"-"&amp;P281&amp;"-"&amp;Q281,LocCost,2,0),0)</f>
        <v>0</v>
      </c>
      <c r="AQ281" s="183" t="n">
        <f aca="false">IF(R281&gt;0,VLOOKUP(R281&amp;"-"&amp;S281&amp;"-"&amp;T281,LocCost,2,0),0)</f>
        <v>0</v>
      </c>
      <c r="AR281" s="183" t="n">
        <f aca="false">IF(U281&gt;0,VLOOKUP(U281&amp;"-"&amp;V281&amp;"-"&amp;W281,LocCost,2,0),0)</f>
        <v>0</v>
      </c>
      <c r="AS281" s="183" t="n">
        <f aca="false">IF(X281&gt;0,VLOOKUP(X281&amp;"-"&amp;Y281&amp;"-"&amp;Z281,LocCost,2,0),0)</f>
        <v>0</v>
      </c>
      <c r="AT281" s="183" t="n">
        <f aca="false">IF(AA281&gt;0,VLOOKUP(AA281&amp;"-"&amp;AB281&amp;"-"&amp;AC281,LocCost,2,0),0)</f>
        <v>0</v>
      </c>
      <c r="AU281" s="183" t="n">
        <f aca="false">IF(AD281&gt;0,VLOOKUP(AD281&amp;"-"&amp;AE281&amp;"-"&amp;AF281,LocCost,2,0),0)</f>
        <v>0</v>
      </c>
      <c r="AV281" s="183" t="n">
        <f aca="false">IF(AG281&gt;0,VLOOKUP(AG281&amp;"-"&amp;AH281&amp;"-"&amp;AI281,LocCost,2,0),0)</f>
        <v>0</v>
      </c>
      <c r="AW281" s="183" t="n">
        <f aca="false">IF(AJ281&gt;0,VLOOKUP(AJ281&amp;"-"&amp;AK281&amp;"-"&amp;AL281,LocCost,2,0),0)</f>
        <v>0</v>
      </c>
      <c r="AX281" s="184" t="str">
        <f aca="false">IF(C281&gt;0,SUM(AN281:AW281),"")</f>
        <v/>
      </c>
      <c r="CQ281" s="183" t="n">
        <f aca="false">IF(BL281&gt;0,VLOOKUP(BL281&amp;"-"&amp;BM281&amp;"-"&amp;BN281,LocCost,2,0),0)</f>
        <v>0</v>
      </c>
      <c r="CR281" s="183" t="n">
        <f aca="false">IF(BO281&gt;0,VLOOKUP(BO281&amp;"-"&amp;BP281&amp;"-"&amp;BQ281,LocCost,2,0),0)</f>
        <v>0</v>
      </c>
      <c r="CS281" s="183" t="n">
        <f aca="false">IF(BR281&gt;0,VLOOKUP(BR281&amp;"-"&amp;BS281&amp;"-"&amp;BT281,LocCost,2,0),0)</f>
        <v>0</v>
      </c>
      <c r="CT281" s="183" t="n">
        <f aca="false">IF(BU281&gt;0,VLOOKUP(BU281&amp;"-"&amp;BV281&amp;"-"&amp;BW281,LocCost,2,0),0)</f>
        <v>0</v>
      </c>
      <c r="CU281" s="183" t="n">
        <f aca="false">IF(BX281&gt;0,VLOOKUP(BX281&amp;"-"&amp;BY281&amp;"-"&amp;BZ281,LocCost,2,0),0)</f>
        <v>0</v>
      </c>
      <c r="CV281" s="183" t="n">
        <f aca="false">IF(CA281&gt;0,VLOOKUP(CA281&amp;"-"&amp;CB281&amp;"-"&amp;CC281,LocCost,2,0),0)</f>
        <v>0</v>
      </c>
      <c r="CW281" s="183" t="n">
        <f aca="false">IF(CD281&gt;0,VLOOKUP(CD281&amp;"-"&amp;CE281&amp;"-"&amp;CF281,LocCost,2,0),0)</f>
        <v>0</v>
      </c>
      <c r="CX281" s="183" t="n">
        <f aca="false">IF(CG281&gt;0,VLOOKUP(CG281&amp;"-"&amp;CH281&amp;"-"&amp;CI281,LocCost,2,0),0)</f>
        <v>0</v>
      </c>
      <c r="CY281" s="183" t="n">
        <f aca="false">IF(CJ281&gt;0,VLOOKUP(CJ281&amp;"-"&amp;CK281&amp;"-"&amp;CL281,LocCost,2,0),0)</f>
        <v>0</v>
      </c>
      <c r="CZ281" s="183" t="n">
        <f aca="false">IF(CM281&gt;0,VLOOKUP(CM281&amp;"-"&amp;CN281&amp;"-"&amp;CO281,LocCost,2,0),0)</f>
        <v>0</v>
      </c>
      <c r="DA281" s="184" t="str">
        <f aca="false">IF(BF281&gt;0,SUM(CQ281:CZ281),"")</f>
        <v/>
      </c>
    </row>
    <row r="282" customFormat="false" ht="14.65" hidden="false" customHeight="false" outlineLevel="0" collapsed="false">
      <c r="AN282" s="183" t="n">
        <f aca="false">IF(I282&gt;0,VLOOKUP(I282&amp;"-"&amp;J282&amp;"-"&amp;K282,LocCost,2,0),0)</f>
        <v>0</v>
      </c>
      <c r="AO282" s="183" t="n">
        <f aca="false">IF(L282&gt;0,VLOOKUP(L282&amp;"-"&amp;M282&amp;"-"&amp;N282,LocCost,2,0),0)</f>
        <v>0</v>
      </c>
      <c r="AP282" s="183" t="n">
        <f aca="false">IF(O282&gt;0,VLOOKUP(O282&amp;"-"&amp;P282&amp;"-"&amp;Q282,LocCost,2,0),0)</f>
        <v>0</v>
      </c>
      <c r="AQ282" s="183" t="n">
        <f aca="false">IF(R282&gt;0,VLOOKUP(R282&amp;"-"&amp;S282&amp;"-"&amp;T282,LocCost,2,0),0)</f>
        <v>0</v>
      </c>
      <c r="AR282" s="183" t="n">
        <f aca="false">IF(U282&gt;0,VLOOKUP(U282&amp;"-"&amp;V282&amp;"-"&amp;W282,LocCost,2,0),0)</f>
        <v>0</v>
      </c>
      <c r="AS282" s="183" t="n">
        <f aca="false">IF(X282&gt;0,VLOOKUP(X282&amp;"-"&amp;Y282&amp;"-"&amp;Z282,LocCost,2,0),0)</f>
        <v>0</v>
      </c>
      <c r="AT282" s="183" t="n">
        <f aca="false">IF(AA282&gt;0,VLOOKUP(AA282&amp;"-"&amp;AB282&amp;"-"&amp;AC282,LocCost,2,0),0)</f>
        <v>0</v>
      </c>
      <c r="AU282" s="183" t="n">
        <f aca="false">IF(AD282&gt;0,VLOOKUP(AD282&amp;"-"&amp;AE282&amp;"-"&amp;AF282,LocCost,2,0),0)</f>
        <v>0</v>
      </c>
      <c r="AV282" s="183" t="n">
        <f aca="false">IF(AG282&gt;0,VLOOKUP(AG282&amp;"-"&amp;AH282&amp;"-"&amp;AI282,LocCost,2,0),0)</f>
        <v>0</v>
      </c>
      <c r="AW282" s="183" t="n">
        <f aca="false">IF(AJ282&gt;0,VLOOKUP(AJ282&amp;"-"&amp;AK282&amp;"-"&amp;AL282,LocCost,2,0),0)</f>
        <v>0</v>
      </c>
      <c r="AX282" s="184" t="str">
        <f aca="false">IF(C282&gt;0,SUM(AN282:AW282),"")</f>
        <v/>
      </c>
      <c r="CQ282" s="183" t="n">
        <f aca="false">IF(BL282&gt;0,VLOOKUP(BL282&amp;"-"&amp;BM282&amp;"-"&amp;BN282,LocCost,2,0),0)</f>
        <v>0</v>
      </c>
      <c r="CR282" s="183" t="n">
        <f aca="false">IF(BO282&gt;0,VLOOKUP(BO282&amp;"-"&amp;BP282&amp;"-"&amp;BQ282,LocCost,2,0),0)</f>
        <v>0</v>
      </c>
      <c r="CS282" s="183" t="n">
        <f aca="false">IF(BR282&gt;0,VLOOKUP(BR282&amp;"-"&amp;BS282&amp;"-"&amp;BT282,LocCost,2,0),0)</f>
        <v>0</v>
      </c>
      <c r="CT282" s="183" t="n">
        <f aca="false">IF(BU282&gt;0,VLOOKUP(BU282&amp;"-"&amp;BV282&amp;"-"&amp;BW282,LocCost,2,0),0)</f>
        <v>0</v>
      </c>
      <c r="CU282" s="183" t="n">
        <f aca="false">IF(BX282&gt;0,VLOOKUP(BX282&amp;"-"&amp;BY282&amp;"-"&amp;BZ282,LocCost,2,0),0)</f>
        <v>0</v>
      </c>
      <c r="CV282" s="183" t="n">
        <f aca="false">IF(CA282&gt;0,VLOOKUP(CA282&amp;"-"&amp;CB282&amp;"-"&amp;CC282,LocCost,2,0),0)</f>
        <v>0</v>
      </c>
      <c r="CW282" s="183" t="n">
        <f aca="false">IF(CD282&gt;0,VLOOKUP(CD282&amp;"-"&amp;CE282&amp;"-"&amp;CF282,LocCost,2,0),0)</f>
        <v>0</v>
      </c>
      <c r="CX282" s="183" t="n">
        <f aca="false">IF(CG282&gt;0,VLOOKUP(CG282&amp;"-"&amp;CH282&amp;"-"&amp;CI282,LocCost,2,0),0)</f>
        <v>0</v>
      </c>
      <c r="CY282" s="183" t="n">
        <f aca="false">IF(CJ282&gt;0,VLOOKUP(CJ282&amp;"-"&amp;CK282&amp;"-"&amp;CL282,LocCost,2,0),0)</f>
        <v>0</v>
      </c>
      <c r="CZ282" s="183" t="n">
        <f aca="false">IF(CM282&gt;0,VLOOKUP(CM282&amp;"-"&amp;CN282&amp;"-"&amp;CO282,LocCost,2,0),0)</f>
        <v>0</v>
      </c>
      <c r="DA282" s="184" t="str">
        <f aca="false">IF(BF282&gt;0,SUM(CQ282:CZ282),"")</f>
        <v/>
      </c>
    </row>
    <row r="283" customFormat="false" ht="14.65" hidden="false" customHeight="false" outlineLevel="0" collapsed="false">
      <c r="AN283" s="183" t="n">
        <f aca="false">IF(I283&gt;0,VLOOKUP(I283&amp;"-"&amp;J283&amp;"-"&amp;K283,LocCost,2,0),0)</f>
        <v>0</v>
      </c>
      <c r="AO283" s="183" t="n">
        <f aca="false">IF(L283&gt;0,VLOOKUP(L283&amp;"-"&amp;M283&amp;"-"&amp;N283,LocCost,2,0),0)</f>
        <v>0</v>
      </c>
      <c r="AP283" s="183" t="n">
        <f aca="false">IF(O283&gt;0,VLOOKUP(O283&amp;"-"&amp;P283&amp;"-"&amp;Q283,LocCost,2,0),0)</f>
        <v>0</v>
      </c>
      <c r="AQ283" s="183" t="n">
        <f aca="false">IF(R283&gt;0,VLOOKUP(R283&amp;"-"&amp;S283&amp;"-"&amp;T283,LocCost,2,0),0)</f>
        <v>0</v>
      </c>
      <c r="AR283" s="183" t="n">
        <f aca="false">IF(U283&gt;0,VLOOKUP(U283&amp;"-"&amp;V283&amp;"-"&amp;W283,LocCost,2,0),0)</f>
        <v>0</v>
      </c>
      <c r="AS283" s="183" t="n">
        <f aca="false">IF(X283&gt;0,VLOOKUP(X283&amp;"-"&amp;Y283&amp;"-"&amp;Z283,LocCost,2,0),0)</f>
        <v>0</v>
      </c>
      <c r="AT283" s="183" t="n">
        <f aca="false">IF(AA283&gt;0,VLOOKUP(AA283&amp;"-"&amp;AB283&amp;"-"&amp;AC283,LocCost,2,0),0)</f>
        <v>0</v>
      </c>
      <c r="AU283" s="183" t="n">
        <f aca="false">IF(AD283&gt;0,VLOOKUP(AD283&amp;"-"&amp;AE283&amp;"-"&amp;AF283,LocCost,2,0),0)</f>
        <v>0</v>
      </c>
      <c r="AV283" s="183" t="n">
        <f aca="false">IF(AG283&gt;0,VLOOKUP(AG283&amp;"-"&amp;AH283&amp;"-"&amp;AI283,LocCost,2,0),0)</f>
        <v>0</v>
      </c>
      <c r="AW283" s="183" t="n">
        <f aca="false">IF(AJ283&gt;0,VLOOKUP(AJ283&amp;"-"&amp;AK283&amp;"-"&amp;AL283,LocCost,2,0),0)</f>
        <v>0</v>
      </c>
      <c r="AX283" s="184" t="str">
        <f aca="false">IF(C283&gt;0,SUM(AN283:AW283),"")</f>
        <v/>
      </c>
      <c r="CQ283" s="183" t="n">
        <f aca="false">IF(BL283&gt;0,VLOOKUP(BL283&amp;"-"&amp;BM283&amp;"-"&amp;BN283,LocCost,2,0),0)</f>
        <v>0</v>
      </c>
      <c r="CR283" s="183" t="n">
        <f aca="false">IF(BO283&gt;0,VLOOKUP(BO283&amp;"-"&amp;BP283&amp;"-"&amp;BQ283,LocCost,2,0),0)</f>
        <v>0</v>
      </c>
      <c r="CS283" s="183" t="n">
        <f aca="false">IF(BR283&gt;0,VLOOKUP(BR283&amp;"-"&amp;BS283&amp;"-"&amp;BT283,LocCost,2,0),0)</f>
        <v>0</v>
      </c>
      <c r="CT283" s="183" t="n">
        <f aca="false">IF(BU283&gt;0,VLOOKUP(BU283&amp;"-"&amp;BV283&amp;"-"&amp;BW283,LocCost,2,0),0)</f>
        <v>0</v>
      </c>
      <c r="CU283" s="183" t="n">
        <f aca="false">IF(BX283&gt;0,VLOOKUP(BX283&amp;"-"&amp;BY283&amp;"-"&amp;BZ283,LocCost,2,0),0)</f>
        <v>0</v>
      </c>
      <c r="CV283" s="183" t="n">
        <f aca="false">IF(CA283&gt;0,VLOOKUP(CA283&amp;"-"&amp;CB283&amp;"-"&amp;CC283,LocCost,2,0),0)</f>
        <v>0</v>
      </c>
      <c r="CW283" s="183" t="n">
        <f aca="false">IF(CD283&gt;0,VLOOKUP(CD283&amp;"-"&amp;CE283&amp;"-"&amp;CF283,LocCost,2,0),0)</f>
        <v>0</v>
      </c>
      <c r="CX283" s="183" t="n">
        <f aca="false">IF(CG283&gt;0,VLOOKUP(CG283&amp;"-"&amp;CH283&amp;"-"&amp;CI283,LocCost,2,0),0)</f>
        <v>0</v>
      </c>
      <c r="CY283" s="183" t="n">
        <f aca="false">IF(CJ283&gt;0,VLOOKUP(CJ283&amp;"-"&amp;CK283&amp;"-"&amp;CL283,LocCost,2,0),0)</f>
        <v>0</v>
      </c>
      <c r="CZ283" s="183" t="n">
        <f aca="false">IF(CM283&gt;0,VLOOKUP(CM283&amp;"-"&amp;CN283&amp;"-"&amp;CO283,LocCost,2,0),0)</f>
        <v>0</v>
      </c>
      <c r="DA283" s="184" t="str">
        <f aca="false">IF(BF283&gt;0,SUM(CQ283:CZ283),"")</f>
        <v/>
      </c>
    </row>
    <row r="284" customFormat="false" ht="14.65" hidden="false" customHeight="false" outlineLevel="0" collapsed="false">
      <c r="AN284" s="183" t="n">
        <f aca="false">IF(I284&gt;0,VLOOKUP(I284&amp;"-"&amp;J284&amp;"-"&amp;K284,LocCost,2,0),0)</f>
        <v>0</v>
      </c>
      <c r="AO284" s="183" t="n">
        <f aca="false">IF(L284&gt;0,VLOOKUP(L284&amp;"-"&amp;M284&amp;"-"&amp;N284,LocCost,2,0),0)</f>
        <v>0</v>
      </c>
      <c r="AP284" s="183" t="n">
        <f aca="false">IF(O284&gt;0,VLOOKUP(O284&amp;"-"&amp;P284&amp;"-"&amp;Q284,LocCost,2,0),0)</f>
        <v>0</v>
      </c>
      <c r="AQ284" s="183" t="n">
        <f aca="false">IF(R284&gt;0,VLOOKUP(R284&amp;"-"&amp;S284&amp;"-"&amp;T284,LocCost,2,0),0)</f>
        <v>0</v>
      </c>
      <c r="AR284" s="183" t="n">
        <f aca="false">IF(U284&gt;0,VLOOKUP(U284&amp;"-"&amp;V284&amp;"-"&amp;W284,LocCost,2,0),0)</f>
        <v>0</v>
      </c>
      <c r="AS284" s="183" t="n">
        <f aca="false">IF(X284&gt;0,VLOOKUP(X284&amp;"-"&amp;Y284&amp;"-"&amp;Z284,LocCost,2,0),0)</f>
        <v>0</v>
      </c>
      <c r="AT284" s="183" t="n">
        <f aca="false">IF(AA284&gt;0,VLOOKUP(AA284&amp;"-"&amp;AB284&amp;"-"&amp;AC284,LocCost,2,0),0)</f>
        <v>0</v>
      </c>
      <c r="AU284" s="183" t="n">
        <f aca="false">IF(AD284&gt;0,VLOOKUP(AD284&amp;"-"&amp;AE284&amp;"-"&amp;AF284,LocCost,2,0),0)</f>
        <v>0</v>
      </c>
      <c r="AV284" s="183" t="n">
        <f aca="false">IF(AG284&gt;0,VLOOKUP(AG284&amp;"-"&amp;AH284&amp;"-"&amp;AI284,LocCost,2,0),0)</f>
        <v>0</v>
      </c>
      <c r="AW284" s="183" t="n">
        <f aca="false">IF(AJ284&gt;0,VLOOKUP(AJ284&amp;"-"&amp;AK284&amp;"-"&amp;AL284,LocCost,2,0),0)</f>
        <v>0</v>
      </c>
      <c r="AX284" s="184" t="str">
        <f aca="false">IF(C284&gt;0,SUM(AN284:AW284),"")</f>
        <v/>
      </c>
      <c r="CQ284" s="183" t="n">
        <f aca="false">IF(BL284&gt;0,VLOOKUP(BL284&amp;"-"&amp;BM284&amp;"-"&amp;BN284,LocCost,2,0),0)</f>
        <v>0</v>
      </c>
      <c r="CR284" s="183" t="n">
        <f aca="false">IF(BO284&gt;0,VLOOKUP(BO284&amp;"-"&amp;BP284&amp;"-"&amp;BQ284,LocCost,2,0),0)</f>
        <v>0</v>
      </c>
      <c r="CS284" s="183" t="n">
        <f aca="false">IF(BR284&gt;0,VLOOKUP(BR284&amp;"-"&amp;BS284&amp;"-"&amp;BT284,LocCost,2,0),0)</f>
        <v>0</v>
      </c>
      <c r="CT284" s="183" t="n">
        <f aca="false">IF(BU284&gt;0,VLOOKUP(BU284&amp;"-"&amp;BV284&amp;"-"&amp;BW284,LocCost,2,0),0)</f>
        <v>0</v>
      </c>
      <c r="CU284" s="183" t="n">
        <f aca="false">IF(BX284&gt;0,VLOOKUP(BX284&amp;"-"&amp;BY284&amp;"-"&amp;BZ284,LocCost,2,0),0)</f>
        <v>0</v>
      </c>
      <c r="CV284" s="183" t="n">
        <f aca="false">IF(CA284&gt;0,VLOOKUP(CA284&amp;"-"&amp;CB284&amp;"-"&amp;CC284,LocCost,2,0),0)</f>
        <v>0</v>
      </c>
      <c r="CW284" s="183" t="n">
        <f aca="false">IF(CD284&gt;0,VLOOKUP(CD284&amp;"-"&amp;CE284&amp;"-"&amp;CF284,LocCost,2,0),0)</f>
        <v>0</v>
      </c>
      <c r="CX284" s="183" t="n">
        <f aca="false">IF(CG284&gt;0,VLOOKUP(CG284&amp;"-"&amp;CH284&amp;"-"&amp;CI284,LocCost,2,0),0)</f>
        <v>0</v>
      </c>
      <c r="CY284" s="183" t="n">
        <f aca="false">IF(CJ284&gt;0,VLOOKUP(CJ284&amp;"-"&amp;CK284&amp;"-"&amp;CL284,LocCost,2,0),0)</f>
        <v>0</v>
      </c>
      <c r="CZ284" s="183" t="n">
        <f aca="false">IF(CM284&gt;0,VLOOKUP(CM284&amp;"-"&amp;CN284&amp;"-"&amp;CO284,LocCost,2,0),0)</f>
        <v>0</v>
      </c>
      <c r="DA284" s="184" t="str">
        <f aca="false">IF(BF284&gt;0,SUM(CQ284:CZ284),"")</f>
        <v/>
      </c>
    </row>
    <row r="285" customFormat="false" ht="14.65" hidden="false" customHeight="false" outlineLevel="0" collapsed="false">
      <c r="AN285" s="183" t="n">
        <f aca="false">IF(I285&gt;0,VLOOKUP(I285&amp;"-"&amp;J285&amp;"-"&amp;K285,LocCost,2,0),0)</f>
        <v>0</v>
      </c>
      <c r="AO285" s="183" t="n">
        <f aca="false">IF(L285&gt;0,VLOOKUP(L285&amp;"-"&amp;M285&amp;"-"&amp;N285,LocCost,2,0),0)</f>
        <v>0</v>
      </c>
      <c r="AP285" s="183" t="n">
        <f aca="false">IF(O285&gt;0,VLOOKUP(O285&amp;"-"&amp;P285&amp;"-"&amp;Q285,LocCost,2,0),0)</f>
        <v>0</v>
      </c>
      <c r="AQ285" s="183" t="n">
        <f aca="false">IF(R285&gt;0,VLOOKUP(R285&amp;"-"&amp;S285&amp;"-"&amp;T285,LocCost,2,0),0)</f>
        <v>0</v>
      </c>
      <c r="AR285" s="183" t="n">
        <f aca="false">IF(U285&gt;0,VLOOKUP(U285&amp;"-"&amp;V285&amp;"-"&amp;W285,LocCost,2,0),0)</f>
        <v>0</v>
      </c>
      <c r="AS285" s="183" t="n">
        <f aca="false">IF(X285&gt;0,VLOOKUP(X285&amp;"-"&amp;Y285&amp;"-"&amp;Z285,LocCost,2,0),0)</f>
        <v>0</v>
      </c>
      <c r="AT285" s="183" t="n">
        <f aca="false">IF(AA285&gt;0,VLOOKUP(AA285&amp;"-"&amp;AB285&amp;"-"&amp;AC285,LocCost,2,0),0)</f>
        <v>0</v>
      </c>
      <c r="AU285" s="183" t="n">
        <f aca="false">IF(AD285&gt;0,VLOOKUP(AD285&amp;"-"&amp;AE285&amp;"-"&amp;AF285,LocCost,2,0),0)</f>
        <v>0</v>
      </c>
      <c r="AV285" s="183" t="n">
        <f aca="false">IF(AG285&gt;0,VLOOKUP(AG285&amp;"-"&amp;AH285&amp;"-"&amp;AI285,LocCost,2,0),0)</f>
        <v>0</v>
      </c>
      <c r="AW285" s="183" t="n">
        <f aca="false">IF(AJ285&gt;0,VLOOKUP(AJ285&amp;"-"&amp;AK285&amp;"-"&amp;AL285,LocCost,2,0),0)</f>
        <v>0</v>
      </c>
      <c r="AX285" s="184" t="str">
        <f aca="false">IF(C285&gt;0,SUM(AN285:AW285),"")</f>
        <v/>
      </c>
      <c r="CQ285" s="183" t="n">
        <f aca="false">IF(BL285&gt;0,VLOOKUP(BL285&amp;"-"&amp;BM285&amp;"-"&amp;BN285,LocCost,2,0),0)</f>
        <v>0</v>
      </c>
      <c r="CR285" s="183" t="n">
        <f aca="false">IF(BO285&gt;0,VLOOKUP(BO285&amp;"-"&amp;BP285&amp;"-"&amp;BQ285,LocCost,2,0),0)</f>
        <v>0</v>
      </c>
      <c r="CS285" s="183" t="n">
        <f aca="false">IF(BR285&gt;0,VLOOKUP(BR285&amp;"-"&amp;BS285&amp;"-"&amp;BT285,LocCost,2,0),0)</f>
        <v>0</v>
      </c>
      <c r="CT285" s="183" t="n">
        <f aca="false">IF(BU285&gt;0,VLOOKUP(BU285&amp;"-"&amp;BV285&amp;"-"&amp;BW285,LocCost,2,0),0)</f>
        <v>0</v>
      </c>
      <c r="CU285" s="183" t="n">
        <f aca="false">IF(BX285&gt;0,VLOOKUP(BX285&amp;"-"&amp;BY285&amp;"-"&amp;BZ285,LocCost,2,0),0)</f>
        <v>0</v>
      </c>
      <c r="CV285" s="183" t="n">
        <f aca="false">IF(CA285&gt;0,VLOOKUP(CA285&amp;"-"&amp;CB285&amp;"-"&amp;CC285,LocCost,2,0),0)</f>
        <v>0</v>
      </c>
      <c r="CW285" s="183" t="n">
        <f aca="false">IF(CD285&gt;0,VLOOKUP(CD285&amp;"-"&amp;CE285&amp;"-"&amp;CF285,LocCost,2,0),0)</f>
        <v>0</v>
      </c>
      <c r="CX285" s="183" t="n">
        <f aca="false">IF(CG285&gt;0,VLOOKUP(CG285&amp;"-"&amp;CH285&amp;"-"&amp;CI285,LocCost,2,0),0)</f>
        <v>0</v>
      </c>
      <c r="CY285" s="183" t="n">
        <f aca="false">IF(CJ285&gt;0,VLOOKUP(CJ285&amp;"-"&amp;CK285&amp;"-"&amp;CL285,LocCost,2,0),0)</f>
        <v>0</v>
      </c>
      <c r="CZ285" s="183" t="n">
        <f aca="false">IF(CM285&gt;0,VLOOKUP(CM285&amp;"-"&amp;CN285&amp;"-"&amp;CO285,LocCost,2,0),0)</f>
        <v>0</v>
      </c>
      <c r="DA285" s="184" t="str">
        <f aca="false">IF(BF285&gt;0,SUM(CQ285:CZ285),"")</f>
        <v/>
      </c>
    </row>
    <row r="286" customFormat="false" ht="14.65" hidden="false" customHeight="false" outlineLevel="0" collapsed="false">
      <c r="AN286" s="183" t="n">
        <f aca="false">IF(I286&gt;0,VLOOKUP(I286&amp;"-"&amp;J286&amp;"-"&amp;K286,LocCost,2,0),0)</f>
        <v>0</v>
      </c>
      <c r="AO286" s="183" t="n">
        <f aca="false">IF(L286&gt;0,VLOOKUP(L286&amp;"-"&amp;M286&amp;"-"&amp;N286,LocCost,2,0),0)</f>
        <v>0</v>
      </c>
      <c r="AP286" s="183" t="n">
        <f aca="false">IF(O286&gt;0,VLOOKUP(O286&amp;"-"&amp;P286&amp;"-"&amp;Q286,LocCost,2,0),0)</f>
        <v>0</v>
      </c>
      <c r="AQ286" s="183" t="n">
        <f aca="false">IF(R286&gt;0,VLOOKUP(R286&amp;"-"&amp;S286&amp;"-"&amp;T286,LocCost,2,0),0)</f>
        <v>0</v>
      </c>
      <c r="AR286" s="183" t="n">
        <f aca="false">IF(U286&gt;0,VLOOKUP(U286&amp;"-"&amp;V286&amp;"-"&amp;W286,LocCost,2,0),0)</f>
        <v>0</v>
      </c>
      <c r="AS286" s="183" t="n">
        <f aca="false">IF(X286&gt;0,VLOOKUP(X286&amp;"-"&amp;Y286&amp;"-"&amp;Z286,LocCost,2,0),0)</f>
        <v>0</v>
      </c>
      <c r="AT286" s="183" t="n">
        <f aca="false">IF(AA286&gt;0,VLOOKUP(AA286&amp;"-"&amp;AB286&amp;"-"&amp;AC286,LocCost,2,0),0)</f>
        <v>0</v>
      </c>
      <c r="AU286" s="183" t="n">
        <f aca="false">IF(AD286&gt;0,VLOOKUP(AD286&amp;"-"&amp;AE286&amp;"-"&amp;AF286,LocCost,2,0),0)</f>
        <v>0</v>
      </c>
      <c r="AV286" s="183" t="n">
        <f aca="false">IF(AG286&gt;0,VLOOKUP(AG286&amp;"-"&amp;AH286&amp;"-"&amp;AI286,LocCost,2,0),0)</f>
        <v>0</v>
      </c>
      <c r="AW286" s="183" t="n">
        <f aca="false">IF(AJ286&gt;0,VLOOKUP(AJ286&amp;"-"&amp;AK286&amp;"-"&amp;AL286,LocCost,2,0),0)</f>
        <v>0</v>
      </c>
      <c r="AX286" s="184" t="str">
        <f aca="false">IF(C286&gt;0,SUM(AN286:AW286),"")</f>
        <v/>
      </c>
      <c r="CQ286" s="183" t="n">
        <f aca="false">IF(BL286&gt;0,VLOOKUP(BL286&amp;"-"&amp;BM286&amp;"-"&amp;BN286,LocCost,2,0),0)</f>
        <v>0</v>
      </c>
      <c r="CR286" s="183" t="n">
        <f aca="false">IF(BO286&gt;0,VLOOKUP(BO286&amp;"-"&amp;BP286&amp;"-"&amp;BQ286,LocCost,2,0),0)</f>
        <v>0</v>
      </c>
      <c r="CS286" s="183" t="n">
        <f aca="false">IF(BR286&gt;0,VLOOKUP(BR286&amp;"-"&amp;BS286&amp;"-"&amp;BT286,LocCost,2,0),0)</f>
        <v>0</v>
      </c>
      <c r="CT286" s="183" t="n">
        <f aca="false">IF(BU286&gt;0,VLOOKUP(BU286&amp;"-"&amp;BV286&amp;"-"&amp;BW286,LocCost,2,0),0)</f>
        <v>0</v>
      </c>
      <c r="CU286" s="183" t="n">
        <f aca="false">IF(BX286&gt;0,VLOOKUP(BX286&amp;"-"&amp;BY286&amp;"-"&amp;BZ286,LocCost,2,0),0)</f>
        <v>0</v>
      </c>
      <c r="CV286" s="183" t="n">
        <f aca="false">IF(CA286&gt;0,VLOOKUP(CA286&amp;"-"&amp;CB286&amp;"-"&amp;CC286,LocCost,2,0),0)</f>
        <v>0</v>
      </c>
      <c r="CW286" s="183" t="n">
        <f aca="false">IF(CD286&gt;0,VLOOKUP(CD286&amp;"-"&amp;CE286&amp;"-"&amp;CF286,LocCost,2,0),0)</f>
        <v>0</v>
      </c>
      <c r="CX286" s="183" t="n">
        <f aca="false">IF(CG286&gt;0,VLOOKUP(CG286&amp;"-"&amp;CH286&amp;"-"&amp;CI286,LocCost,2,0),0)</f>
        <v>0</v>
      </c>
      <c r="CY286" s="183" t="n">
        <f aca="false">IF(CJ286&gt;0,VLOOKUP(CJ286&amp;"-"&amp;CK286&amp;"-"&amp;CL286,LocCost,2,0),0)</f>
        <v>0</v>
      </c>
      <c r="CZ286" s="183" t="n">
        <f aca="false">IF(CM286&gt;0,VLOOKUP(CM286&amp;"-"&amp;CN286&amp;"-"&amp;CO286,LocCost,2,0),0)</f>
        <v>0</v>
      </c>
      <c r="DA286" s="184" t="str">
        <f aca="false">IF(BF286&gt;0,SUM(CQ286:CZ286),"")</f>
        <v/>
      </c>
    </row>
    <row r="287" customFormat="false" ht="14.65" hidden="false" customHeight="false" outlineLevel="0" collapsed="false">
      <c r="AN287" s="183" t="n">
        <f aca="false">IF(I287&gt;0,VLOOKUP(I287&amp;"-"&amp;J287&amp;"-"&amp;K287,LocCost,2,0),0)</f>
        <v>0</v>
      </c>
      <c r="AO287" s="183" t="n">
        <f aca="false">IF(L287&gt;0,VLOOKUP(L287&amp;"-"&amp;M287&amp;"-"&amp;N287,LocCost,2,0),0)</f>
        <v>0</v>
      </c>
      <c r="AP287" s="183" t="n">
        <f aca="false">IF(O287&gt;0,VLOOKUP(O287&amp;"-"&amp;P287&amp;"-"&amp;Q287,LocCost,2,0),0)</f>
        <v>0</v>
      </c>
      <c r="AQ287" s="183" t="n">
        <f aca="false">IF(R287&gt;0,VLOOKUP(R287&amp;"-"&amp;S287&amp;"-"&amp;T287,LocCost,2,0),0)</f>
        <v>0</v>
      </c>
      <c r="AR287" s="183" t="n">
        <f aca="false">IF(U287&gt;0,VLOOKUP(U287&amp;"-"&amp;V287&amp;"-"&amp;W287,LocCost,2,0),0)</f>
        <v>0</v>
      </c>
      <c r="AS287" s="183" t="n">
        <f aca="false">IF(X287&gt;0,VLOOKUP(X287&amp;"-"&amp;Y287&amp;"-"&amp;Z287,LocCost,2,0),0)</f>
        <v>0</v>
      </c>
      <c r="AT287" s="183" t="n">
        <f aca="false">IF(AA287&gt;0,VLOOKUP(AA287&amp;"-"&amp;AB287&amp;"-"&amp;AC287,LocCost,2,0),0)</f>
        <v>0</v>
      </c>
      <c r="AU287" s="183" t="n">
        <f aca="false">IF(AD287&gt;0,VLOOKUP(AD287&amp;"-"&amp;AE287&amp;"-"&amp;AF287,LocCost,2,0),0)</f>
        <v>0</v>
      </c>
      <c r="AV287" s="183" t="n">
        <f aca="false">IF(AG287&gt;0,VLOOKUP(AG287&amp;"-"&amp;AH287&amp;"-"&amp;AI287,LocCost,2,0),0)</f>
        <v>0</v>
      </c>
      <c r="AW287" s="183" t="n">
        <f aca="false">IF(AJ287&gt;0,VLOOKUP(AJ287&amp;"-"&amp;AK287&amp;"-"&amp;AL287,LocCost,2,0),0)</f>
        <v>0</v>
      </c>
      <c r="AX287" s="184" t="str">
        <f aca="false">IF(C287&gt;0,SUM(AN287:AW287),"")</f>
        <v/>
      </c>
      <c r="CQ287" s="183" t="n">
        <f aca="false">IF(BL287&gt;0,VLOOKUP(BL287&amp;"-"&amp;BM287&amp;"-"&amp;BN287,LocCost,2,0),0)</f>
        <v>0</v>
      </c>
      <c r="CR287" s="183" t="n">
        <f aca="false">IF(BO287&gt;0,VLOOKUP(BO287&amp;"-"&amp;BP287&amp;"-"&amp;BQ287,LocCost,2,0),0)</f>
        <v>0</v>
      </c>
      <c r="CS287" s="183" t="n">
        <f aca="false">IF(BR287&gt;0,VLOOKUP(BR287&amp;"-"&amp;BS287&amp;"-"&amp;BT287,LocCost,2,0),0)</f>
        <v>0</v>
      </c>
      <c r="CT287" s="183" t="n">
        <f aca="false">IF(BU287&gt;0,VLOOKUP(BU287&amp;"-"&amp;BV287&amp;"-"&amp;BW287,LocCost,2,0),0)</f>
        <v>0</v>
      </c>
      <c r="CU287" s="183" t="n">
        <f aca="false">IF(BX287&gt;0,VLOOKUP(BX287&amp;"-"&amp;BY287&amp;"-"&amp;BZ287,LocCost,2,0),0)</f>
        <v>0</v>
      </c>
      <c r="CV287" s="183" t="n">
        <f aca="false">IF(CA287&gt;0,VLOOKUP(CA287&amp;"-"&amp;CB287&amp;"-"&amp;CC287,LocCost,2,0),0)</f>
        <v>0</v>
      </c>
      <c r="CW287" s="183" t="n">
        <f aca="false">IF(CD287&gt;0,VLOOKUP(CD287&amp;"-"&amp;CE287&amp;"-"&amp;CF287,LocCost,2,0),0)</f>
        <v>0</v>
      </c>
      <c r="CX287" s="183" t="n">
        <f aca="false">IF(CG287&gt;0,VLOOKUP(CG287&amp;"-"&amp;CH287&amp;"-"&amp;CI287,LocCost,2,0),0)</f>
        <v>0</v>
      </c>
      <c r="CY287" s="183" t="n">
        <f aca="false">IF(CJ287&gt;0,VLOOKUP(CJ287&amp;"-"&amp;CK287&amp;"-"&amp;CL287,LocCost,2,0),0)</f>
        <v>0</v>
      </c>
      <c r="CZ287" s="183" t="n">
        <f aca="false">IF(CM287&gt;0,VLOOKUP(CM287&amp;"-"&amp;CN287&amp;"-"&amp;CO287,LocCost,2,0),0)</f>
        <v>0</v>
      </c>
      <c r="DA287" s="184" t="str">
        <f aca="false">IF(BF287&gt;0,SUM(CQ287:CZ287),"")</f>
        <v/>
      </c>
    </row>
    <row r="288" customFormat="false" ht="14.65" hidden="false" customHeight="false" outlineLevel="0" collapsed="false">
      <c r="AN288" s="183" t="n">
        <f aca="false">IF(I288&gt;0,VLOOKUP(I288&amp;"-"&amp;J288&amp;"-"&amp;K288,LocCost,2,0),0)</f>
        <v>0</v>
      </c>
      <c r="AO288" s="183" t="n">
        <f aca="false">IF(L288&gt;0,VLOOKUP(L288&amp;"-"&amp;M288&amp;"-"&amp;N288,LocCost,2,0),0)</f>
        <v>0</v>
      </c>
      <c r="AP288" s="183" t="n">
        <f aca="false">IF(O288&gt;0,VLOOKUP(O288&amp;"-"&amp;P288&amp;"-"&amp;Q288,LocCost,2,0),0)</f>
        <v>0</v>
      </c>
      <c r="AQ288" s="183" t="n">
        <f aca="false">IF(R288&gt;0,VLOOKUP(R288&amp;"-"&amp;S288&amp;"-"&amp;T288,LocCost,2,0),0)</f>
        <v>0</v>
      </c>
      <c r="AR288" s="183" t="n">
        <f aca="false">IF(U288&gt;0,VLOOKUP(U288&amp;"-"&amp;V288&amp;"-"&amp;W288,LocCost,2,0),0)</f>
        <v>0</v>
      </c>
      <c r="AS288" s="183" t="n">
        <f aca="false">IF(X288&gt;0,VLOOKUP(X288&amp;"-"&amp;Y288&amp;"-"&amp;Z288,LocCost,2,0),0)</f>
        <v>0</v>
      </c>
      <c r="AT288" s="183" t="n">
        <f aca="false">IF(AA288&gt;0,VLOOKUP(AA288&amp;"-"&amp;AB288&amp;"-"&amp;AC288,LocCost,2,0),0)</f>
        <v>0</v>
      </c>
      <c r="AU288" s="183" t="n">
        <f aca="false">IF(AD288&gt;0,VLOOKUP(AD288&amp;"-"&amp;AE288&amp;"-"&amp;AF288,LocCost,2,0),0)</f>
        <v>0</v>
      </c>
      <c r="AV288" s="183" t="n">
        <f aca="false">IF(AG288&gt;0,VLOOKUP(AG288&amp;"-"&amp;AH288&amp;"-"&amp;AI288,LocCost,2,0),0)</f>
        <v>0</v>
      </c>
      <c r="AW288" s="183" t="n">
        <f aca="false">IF(AJ288&gt;0,VLOOKUP(AJ288&amp;"-"&amp;AK288&amp;"-"&amp;AL288,LocCost,2,0),0)</f>
        <v>0</v>
      </c>
      <c r="AX288" s="184" t="str">
        <f aca="false">IF(C288&gt;0,SUM(AN288:AW288),"")</f>
        <v/>
      </c>
      <c r="CQ288" s="183" t="n">
        <f aca="false">IF(BL288&gt;0,VLOOKUP(BL288&amp;"-"&amp;BM288&amp;"-"&amp;BN288,LocCost,2,0),0)</f>
        <v>0</v>
      </c>
      <c r="CR288" s="183" t="n">
        <f aca="false">IF(BO288&gt;0,VLOOKUP(BO288&amp;"-"&amp;BP288&amp;"-"&amp;BQ288,LocCost,2,0),0)</f>
        <v>0</v>
      </c>
      <c r="CS288" s="183" t="n">
        <f aca="false">IF(BR288&gt;0,VLOOKUP(BR288&amp;"-"&amp;BS288&amp;"-"&amp;BT288,LocCost,2,0),0)</f>
        <v>0</v>
      </c>
      <c r="CT288" s="183" t="n">
        <f aca="false">IF(BU288&gt;0,VLOOKUP(BU288&amp;"-"&amp;BV288&amp;"-"&amp;BW288,LocCost,2,0),0)</f>
        <v>0</v>
      </c>
      <c r="CU288" s="183" t="n">
        <f aca="false">IF(BX288&gt;0,VLOOKUP(BX288&amp;"-"&amp;BY288&amp;"-"&amp;BZ288,LocCost,2,0),0)</f>
        <v>0</v>
      </c>
      <c r="CV288" s="183" t="n">
        <f aca="false">IF(CA288&gt;0,VLOOKUP(CA288&amp;"-"&amp;CB288&amp;"-"&amp;CC288,LocCost,2,0),0)</f>
        <v>0</v>
      </c>
      <c r="CW288" s="183" t="n">
        <f aca="false">IF(CD288&gt;0,VLOOKUP(CD288&amp;"-"&amp;CE288&amp;"-"&amp;CF288,LocCost,2,0),0)</f>
        <v>0</v>
      </c>
      <c r="CX288" s="183" t="n">
        <f aca="false">IF(CG288&gt;0,VLOOKUP(CG288&amp;"-"&amp;CH288&amp;"-"&amp;CI288,LocCost,2,0),0)</f>
        <v>0</v>
      </c>
      <c r="CY288" s="183" t="n">
        <f aca="false">IF(CJ288&gt;0,VLOOKUP(CJ288&amp;"-"&amp;CK288&amp;"-"&amp;CL288,LocCost,2,0),0)</f>
        <v>0</v>
      </c>
      <c r="CZ288" s="183" t="n">
        <f aca="false">IF(CM288&gt;0,VLOOKUP(CM288&amp;"-"&amp;CN288&amp;"-"&amp;CO288,LocCost,2,0),0)</f>
        <v>0</v>
      </c>
      <c r="DA288" s="184" t="str">
        <f aca="false">IF(BF288&gt;0,SUM(CQ288:CZ288),"")</f>
        <v/>
      </c>
    </row>
    <row r="289" customFormat="false" ht="14.65" hidden="false" customHeight="false" outlineLevel="0" collapsed="false">
      <c r="AN289" s="183" t="n">
        <f aca="false">IF(I289&gt;0,VLOOKUP(I289&amp;"-"&amp;J289&amp;"-"&amp;K289,LocCost,2,0),0)</f>
        <v>0</v>
      </c>
      <c r="AO289" s="183" t="n">
        <f aca="false">IF(L289&gt;0,VLOOKUP(L289&amp;"-"&amp;M289&amp;"-"&amp;N289,LocCost,2,0),0)</f>
        <v>0</v>
      </c>
      <c r="AP289" s="183" t="n">
        <f aca="false">IF(O289&gt;0,VLOOKUP(O289&amp;"-"&amp;P289&amp;"-"&amp;Q289,LocCost,2,0),0)</f>
        <v>0</v>
      </c>
      <c r="AQ289" s="183" t="n">
        <f aca="false">IF(R289&gt;0,VLOOKUP(R289&amp;"-"&amp;S289&amp;"-"&amp;T289,LocCost,2,0),0)</f>
        <v>0</v>
      </c>
      <c r="AR289" s="183" t="n">
        <f aca="false">IF(U289&gt;0,VLOOKUP(U289&amp;"-"&amp;V289&amp;"-"&amp;W289,LocCost,2,0),0)</f>
        <v>0</v>
      </c>
      <c r="AS289" s="183" t="n">
        <f aca="false">IF(X289&gt;0,VLOOKUP(X289&amp;"-"&amp;Y289&amp;"-"&amp;Z289,LocCost,2,0),0)</f>
        <v>0</v>
      </c>
      <c r="AT289" s="183" t="n">
        <f aca="false">IF(AA289&gt;0,VLOOKUP(AA289&amp;"-"&amp;AB289&amp;"-"&amp;AC289,LocCost,2,0),0)</f>
        <v>0</v>
      </c>
      <c r="AU289" s="183" t="n">
        <f aca="false">IF(AD289&gt;0,VLOOKUP(AD289&amp;"-"&amp;AE289&amp;"-"&amp;AF289,LocCost,2,0),0)</f>
        <v>0</v>
      </c>
      <c r="AV289" s="183" t="n">
        <f aca="false">IF(AG289&gt;0,VLOOKUP(AG289&amp;"-"&amp;AH289&amp;"-"&amp;AI289,LocCost,2,0),0)</f>
        <v>0</v>
      </c>
      <c r="AW289" s="183" t="n">
        <f aca="false">IF(AJ289&gt;0,VLOOKUP(AJ289&amp;"-"&amp;AK289&amp;"-"&amp;AL289,LocCost,2,0),0)</f>
        <v>0</v>
      </c>
      <c r="AX289" s="184" t="str">
        <f aca="false">IF(C289&gt;0,SUM(AN289:AW289),"")</f>
        <v/>
      </c>
      <c r="CQ289" s="183" t="n">
        <f aca="false">IF(BL289&gt;0,VLOOKUP(BL289&amp;"-"&amp;BM289&amp;"-"&amp;BN289,LocCost,2,0),0)</f>
        <v>0</v>
      </c>
      <c r="CR289" s="183" t="n">
        <f aca="false">IF(BO289&gt;0,VLOOKUP(BO289&amp;"-"&amp;BP289&amp;"-"&amp;BQ289,LocCost,2,0),0)</f>
        <v>0</v>
      </c>
      <c r="CS289" s="183" t="n">
        <f aca="false">IF(BR289&gt;0,VLOOKUP(BR289&amp;"-"&amp;BS289&amp;"-"&amp;BT289,LocCost,2,0),0)</f>
        <v>0</v>
      </c>
      <c r="CT289" s="183" t="n">
        <f aca="false">IF(BU289&gt;0,VLOOKUP(BU289&amp;"-"&amp;BV289&amp;"-"&amp;BW289,LocCost,2,0),0)</f>
        <v>0</v>
      </c>
      <c r="CU289" s="183" t="n">
        <f aca="false">IF(BX289&gt;0,VLOOKUP(BX289&amp;"-"&amp;BY289&amp;"-"&amp;BZ289,LocCost,2,0),0)</f>
        <v>0</v>
      </c>
      <c r="CV289" s="183" t="n">
        <f aca="false">IF(CA289&gt;0,VLOOKUP(CA289&amp;"-"&amp;CB289&amp;"-"&amp;CC289,LocCost,2,0),0)</f>
        <v>0</v>
      </c>
      <c r="CW289" s="183" t="n">
        <f aca="false">IF(CD289&gt;0,VLOOKUP(CD289&amp;"-"&amp;CE289&amp;"-"&amp;CF289,LocCost,2,0),0)</f>
        <v>0</v>
      </c>
      <c r="CX289" s="183" t="n">
        <f aca="false">IF(CG289&gt;0,VLOOKUP(CG289&amp;"-"&amp;CH289&amp;"-"&amp;CI289,LocCost,2,0),0)</f>
        <v>0</v>
      </c>
      <c r="CY289" s="183" t="n">
        <f aca="false">IF(CJ289&gt;0,VLOOKUP(CJ289&amp;"-"&amp;CK289&amp;"-"&amp;CL289,LocCost,2,0),0)</f>
        <v>0</v>
      </c>
      <c r="CZ289" s="183" t="n">
        <f aca="false">IF(CM289&gt;0,VLOOKUP(CM289&amp;"-"&amp;CN289&amp;"-"&amp;CO289,LocCost,2,0),0)</f>
        <v>0</v>
      </c>
      <c r="DA289" s="184" t="str">
        <f aca="false">IF(BF289&gt;0,SUM(CQ289:CZ289),"")</f>
        <v/>
      </c>
    </row>
    <row r="290" customFormat="false" ht="14.65" hidden="false" customHeight="false" outlineLevel="0" collapsed="false">
      <c r="AN290" s="183" t="n">
        <f aca="false">IF(I290&gt;0,VLOOKUP(I290&amp;"-"&amp;J290&amp;"-"&amp;K290,LocCost,2,0),0)</f>
        <v>0</v>
      </c>
      <c r="AO290" s="183" t="n">
        <f aca="false">IF(L290&gt;0,VLOOKUP(L290&amp;"-"&amp;M290&amp;"-"&amp;N290,LocCost,2,0),0)</f>
        <v>0</v>
      </c>
      <c r="AP290" s="183" t="n">
        <f aca="false">IF(O290&gt;0,VLOOKUP(O290&amp;"-"&amp;P290&amp;"-"&amp;Q290,LocCost,2,0),0)</f>
        <v>0</v>
      </c>
      <c r="AQ290" s="183" t="n">
        <f aca="false">IF(R290&gt;0,VLOOKUP(R290&amp;"-"&amp;S290&amp;"-"&amp;T290,LocCost,2,0),0)</f>
        <v>0</v>
      </c>
      <c r="AR290" s="183" t="n">
        <f aca="false">IF(U290&gt;0,VLOOKUP(U290&amp;"-"&amp;V290&amp;"-"&amp;W290,LocCost,2,0),0)</f>
        <v>0</v>
      </c>
      <c r="AS290" s="183" t="n">
        <f aca="false">IF(X290&gt;0,VLOOKUP(X290&amp;"-"&amp;Y290&amp;"-"&amp;Z290,LocCost,2,0),0)</f>
        <v>0</v>
      </c>
      <c r="AT290" s="183" t="n">
        <f aca="false">IF(AA290&gt;0,VLOOKUP(AA290&amp;"-"&amp;AB290&amp;"-"&amp;AC290,LocCost,2,0),0)</f>
        <v>0</v>
      </c>
      <c r="AU290" s="183" t="n">
        <f aca="false">IF(AD290&gt;0,VLOOKUP(AD290&amp;"-"&amp;AE290&amp;"-"&amp;AF290,LocCost,2,0),0)</f>
        <v>0</v>
      </c>
      <c r="AV290" s="183" t="n">
        <f aca="false">IF(AG290&gt;0,VLOOKUP(AG290&amp;"-"&amp;AH290&amp;"-"&amp;AI290,LocCost,2,0),0)</f>
        <v>0</v>
      </c>
      <c r="AW290" s="183" t="n">
        <f aca="false">IF(AJ290&gt;0,VLOOKUP(AJ290&amp;"-"&amp;AK290&amp;"-"&amp;AL290,LocCost,2,0),0)</f>
        <v>0</v>
      </c>
      <c r="AX290" s="184" t="str">
        <f aca="false">IF(C290&gt;0,SUM(AN290:AW290),"")</f>
        <v/>
      </c>
      <c r="CQ290" s="183" t="n">
        <f aca="false">IF(BL290&gt;0,VLOOKUP(BL290&amp;"-"&amp;BM290&amp;"-"&amp;BN290,LocCost,2,0),0)</f>
        <v>0</v>
      </c>
      <c r="CR290" s="183" t="n">
        <f aca="false">IF(BO290&gt;0,VLOOKUP(BO290&amp;"-"&amp;BP290&amp;"-"&amp;BQ290,LocCost,2,0),0)</f>
        <v>0</v>
      </c>
      <c r="CS290" s="183" t="n">
        <f aca="false">IF(BR290&gt;0,VLOOKUP(BR290&amp;"-"&amp;BS290&amp;"-"&amp;BT290,LocCost,2,0),0)</f>
        <v>0</v>
      </c>
      <c r="CT290" s="183" t="n">
        <f aca="false">IF(BU290&gt;0,VLOOKUP(BU290&amp;"-"&amp;BV290&amp;"-"&amp;BW290,LocCost,2,0),0)</f>
        <v>0</v>
      </c>
      <c r="CU290" s="183" t="n">
        <f aca="false">IF(BX290&gt;0,VLOOKUP(BX290&amp;"-"&amp;BY290&amp;"-"&amp;BZ290,LocCost,2,0),0)</f>
        <v>0</v>
      </c>
      <c r="CV290" s="183" t="n">
        <f aca="false">IF(CA290&gt;0,VLOOKUP(CA290&amp;"-"&amp;CB290&amp;"-"&amp;CC290,LocCost,2,0),0)</f>
        <v>0</v>
      </c>
      <c r="CW290" s="183" t="n">
        <f aca="false">IF(CD290&gt;0,VLOOKUP(CD290&amp;"-"&amp;CE290&amp;"-"&amp;CF290,LocCost,2,0),0)</f>
        <v>0</v>
      </c>
      <c r="CX290" s="183" t="n">
        <f aca="false">IF(CG290&gt;0,VLOOKUP(CG290&amp;"-"&amp;CH290&amp;"-"&amp;CI290,LocCost,2,0),0)</f>
        <v>0</v>
      </c>
      <c r="CY290" s="183" t="n">
        <f aca="false">IF(CJ290&gt;0,VLOOKUP(CJ290&amp;"-"&amp;CK290&amp;"-"&amp;CL290,LocCost,2,0),0)</f>
        <v>0</v>
      </c>
      <c r="CZ290" s="183" t="n">
        <f aca="false">IF(CM290&gt;0,VLOOKUP(CM290&amp;"-"&amp;CN290&amp;"-"&amp;CO290,LocCost,2,0),0)</f>
        <v>0</v>
      </c>
      <c r="DA290" s="184" t="str">
        <f aca="false">IF(BF290&gt;0,SUM(CQ290:CZ290),"")</f>
        <v/>
      </c>
    </row>
    <row r="291" customFormat="false" ht="14.65" hidden="false" customHeight="false" outlineLevel="0" collapsed="false">
      <c r="AN291" s="183" t="n">
        <f aca="false">IF(I291&gt;0,VLOOKUP(I291&amp;"-"&amp;J291&amp;"-"&amp;K291,LocCost,2,0),0)</f>
        <v>0</v>
      </c>
      <c r="AO291" s="183" t="n">
        <f aca="false">IF(L291&gt;0,VLOOKUP(L291&amp;"-"&amp;M291&amp;"-"&amp;N291,LocCost,2,0),0)</f>
        <v>0</v>
      </c>
      <c r="AP291" s="183" t="n">
        <f aca="false">IF(O291&gt;0,VLOOKUP(O291&amp;"-"&amp;P291&amp;"-"&amp;Q291,LocCost,2,0),0)</f>
        <v>0</v>
      </c>
      <c r="AQ291" s="183" t="n">
        <f aca="false">IF(R291&gt;0,VLOOKUP(R291&amp;"-"&amp;S291&amp;"-"&amp;T291,LocCost,2,0),0)</f>
        <v>0</v>
      </c>
      <c r="AR291" s="183" t="n">
        <f aca="false">IF(U291&gt;0,VLOOKUP(U291&amp;"-"&amp;V291&amp;"-"&amp;W291,LocCost,2,0),0)</f>
        <v>0</v>
      </c>
      <c r="AS291" s="183" t="n">
        <f aca="false">IF(X291&gt;0,VLOOKUP(X291&amp;"-"&amp;Y291&amp;"-"&amp;Z291,LocCost,2,0),0)</f>
        <v>0</v>
      </c>
      <c r="AT291" s="183" t="n">
        <f aca="false">IF(AA291&gt;0,VLOOKUP(AA291&amp;"-"&amp;AB291&amp;"-"&amp;AC291,LocCost,2,0),0)</f>
        <v>0</v>
      </c>
      <c r="AU291" s="183" t="n">
        <f aca="false">IF(AD291&gt;0,VLOOKUP(AD291&amp;"-"&amp;AE291&amp;"-"&amp;AF291,LocCost,2,0),0)</f>
        <v>0</v>
      </c>
      <c r="AV291" s="183" t="n">
        <f aca="false">IF(AG291&gt;0,VLOOKUP(AG291&amp;"-"&amp;AH291&amp;"-"&amp;AI291,LocCost,2,0),0)</f>
        <v>0</v>
      </c>
      <c r="AW291" s="183" t="n">
        <f aca="false">IF(AJ291&gt;0,VLOOKUP(AJ291&amp;"-"&amp;AK291&amp;"-"&amp;AL291,LocCost,2,0),0)</f>
        <v>0</v>
      </c>
      <c r="AX291" s="184" t="str">
        <f aca="false">IF(C291&gt;0,SUM(AN291:AW291),"")</f>
        <v/>
      </c>
      <c r="CQ291" s="183" t="n">
        <f aca="false">IF(BL291&gt;0,VLOOKUP(BL291&amp;"-"&amp;BM291&amp;"-"&amp;BN291,LocCost,2,0),0)</f>
        <v>0</v>
      </c>
      <c r="CR291" s="183" t="n">
        <f aca="false">IF(BO291&gt;0,VLOOKUP(BO291&amp;"-"&amp;BP291&amp;"-"&amp;BQ291,LocCost,2,0),0)</f>
        <v>0</v>
      </c>
      <c r="CS291" s="183" t="n">
        <f aca="false">IF(BR291&gt;0,VLOOKUP(BR291&amp;"-"&amp;BS291&amp;"-"&amp;BT291,LocCost,2,0),0)</f>
        <v>0</v>
      </c>
      <c r="CT291" s="183" t="n">
        <f aca="false">IF(BU291&gt;0,VLOOKUP(BU291&amp;"-"&amp;BV291&amp;"-"&amp;BW291,LocCost,2,0),0)</f>
        <v>0</v>
      </c>
      <c r="CU291" s="183" t="n">
        <f aca="false">IF(BX291&gt;0,VLOOKUP(BX291&amp;"-"&amp;BY291&amp;"-"&amp;BZ291,LocCost,2,0),0)</f>
        <v>0</v>
      </c>
      <c r="CV291" s="183" t="n">
        <f aca="false">IF(CA291&gt;0,VLOOKUP(CA291&amp;"-"&amp;CB291&amp;"-"&amp;CC291,LocCost,2,0),0)</f>
        <v>0</v>
      </c>
      <c r="CW291" s="183" t="n">
        <f aca="false">IF(CD291&gt;0,VLOOKUP(CD291&amp;"-"&amp;CE291&amp;"-"&amp;CF291,LocCost,2,0),0)</f>
        <v>0</v>
      </c>
      <c r="CX291" s="183" t="n">
        <f aca="false">IF(CG291&gt;0,VLOOKUP(CG291&amp;"-"&amp;CH291&amp;"-"&amp;CI291,LocCost,2,0),0)</f>
        <v>0</v>
      </c>
      <c r="CY291" s="183" t="n">
        <f aca="false">IF(CJ291&gt;0,VLOOKUP(CJ291&amp;"-"&amp;CK291&amp;"-"&amp;CL291,LocCost,2,0),0)</f>
        <v>0</v>
      </c>
      <c r="CZ291" s="183" t="n">
        <f aca="false">IF(CM291&gt;0,VLOOKUP(CM291&amp;"-"&amp;CN291&amp;"-"&amp;CO291,LocCost,2,0),0)</f>
        <v>0</v>
      </c>
      <c r="DA291" s="184" t="str">
        <f aca="false">IF(BF291&gt;0,SUM(CQ291:CZ291),"")</f>
        <v/>
      </c>
    </row>
    <row r="292" customFormat="false" ht="14.65" hidden="false" customHeight="false" outlineLevel="0" collapsed="false">
      <c r="AN292" s="183" t="n">
        <f aca="false">IF(I292&gt;0,VLOOKUP(I292&amp;"-"&amp;J292&amp;"-"&amp;K292,LocCost,2,0),0)</f>
        <v>0</v>
      </c>
      <c r="AO292" s="183" t="n">
        <f aca="false">IF(L292&gt;0,VLOOKUP(L292&amp;"-"&amp;M292&amp;"-"&amp;N292,LocCost,2,0),0)</f>
        <v>0</v>
      </c>
      <c r="AP292" s="183" t="n">
        <f aca="false">IF(O292&gt;0,VLOOKUP(O292&amp;"-"&amp;P292&amp;"-"&amp;Q292,LocCost,2,0),0)</f>
        <v>0</v>
      </c>
      <c r="AQ292" s="183" t="n">
        <f aca="false">IF(R292&gt;0,VLOOKUP(R292&amp;"-"&amp;S292&amp;"-"&amp;T292,LocCost,2,0),0)</f>
        <v>0</v>
      </c>
      <c r="AR292" s="183" t="n">
        <f aca="false">IF(U292&gt;0,VLOOKUP(U292&amp;"-"&amp;V292&amp;"-"&amp;W292,LocCost,2,0),0)</f>
        <v>0</v>
      </c>
      <c r="AS292" s="183" t="n">
        <f aca="false">IF(X292&gt;0,VLOOKUP(X292&amp;"-"&amp;Y292&amp;"-"&amp;Z292,LocCost,2,0),0)</f>
        <v>0</v>
      </c>
      <c r="AT292" s="183" t="n">
        <f aca="false">IF(AA292&gt;0,VLOOKUP(AA292&amp;"-"&amp;AB292&amp;"-"&amp;AC292,LocCost,2,0),0)</f>
        <v>0</v>
      </c>
      <c r="AU292" s="183" t="n">
        <f aca="false">IF(AD292&gt;0,VLOOKUP(AD292&amp;"-"&amp;AE292&amp;"-"&amp;AF292,LocCost,2,0),0)</f>
        <v>0</v>
      </c>
      <c r="AV292" s="183" t="n">
        <f aca="false">IF(AG292&gt;0,VLOOKUP(AG292&amp;"-"&amp;AH292&amp;"-"&amp;AI292,LocCost,2,0),0)</f>
        <v>0</v>
      </c>
      <c r="AW292" s="183" t="n">
        <f aca="false">IF(AJ292&gt;0,VLOOKUP(AJ292&amp;"-"&amp;AK292&amp;"-"&amp;AL292,LocCost,2,0),0)</f>
        <v>0</v>
      </c>
      <c r="AX292" s="184" t="str">
        <f aca="false">IF(C292&gt;0,SUM(AN292:AW292),"")</f>
        <v/>
      </c>
      <c r="CQ292" s="183" t="n">
        <f aca="false">IF(BL292&gt;0,VLOOKUP(BL292&amp;"-"&amp;BM292&amp;"-"&amp;BN292,LocCost,2,0),0)</f>
        <v>0</v>
      </c>
      <c r="CR292" s="183" t="n">
        <f aca="false">IF(BO292&gt;0,VLOOKUP(BO292&amp;"-"&amp;BP292&amp;"-"&amp;BQ292,LocCost,2,0),0)</f>
        <v>0</v>
      </c>
      <c r="CS292" s="183" t="n">
        <f aca="false">IF(BR292&gt;0,VLOOKUP(BR292&amp;"-"&amp;BS292&amp;"-"&amp;BT292,LocCost,2,0),0)</f>
        <v>0</v>
      </c>
      <c r="CT292" s="183" t="n">
        <f aca="false">IF(BU292&gt;0,VLOOKUP(BU292&amp;"-"&amp;BV292&amp;"-"&amp;BW292,LocCost,2,0),0)</f>
        <v>0</v>
      </c>
      <c r="CU292" s="183" t="n">
        <f aca="false">IF(BX292&gt;0,VLOOKUP(BX292&amp;"-"&amp;BY292&amp;"-"&amp;BZ292,LocCost,2,0),0)</f>
        <v>0</v>
      </c>
      <c r="CV292" s="183" t="n">
        <f aca="false">IF(CA292&gt;0,VLOOKUP(CA292&amp;"-"&amp;CB292&amp;"-"&amp;CC292,LocCost,2,0),0)</f>
        <v>0</v>
      </c>
      <c r="CW292" s="183" t="n">
        <f aca="false">IF(CD292&gt;0,VLOOKUP(CD292&amp;"-"&amp;CE292&amp;"-"&amp;CF292,LocCost,2,0),0)</f>
        <v>0</v>
      </c>
      <c r="CX292" s="183" t="n">
        <f aca="false">IF(CG292&gt;0,VLOOKUP(CG292&amp;"-"&amp;CH292&amp;"-"&amp;CI292,LocCost,2,0),0)</f>
        <v>0</v>
      </c>
      <c r="CY292" s="183" t="n">
        <f aca="false">IF(CJ292&gt;0,VLOOKUP(CJ292&amp;"-"&amp;CK292&amp;"-"&amp;CL292,LocCost,2,0),0)</f>
        <v>0</v>
      </c>
      <c r="CZ292" s="183" t="n">
        <f aca="false">IF(CM292&gt;0,VLOOKUP(CM292&amp;"-"&amp;CN292&amp;"-"&amp;CO292,LocCost,2,0),0)</f>
        <v>0</v>
      </c>
      <c r="DA292" s="184" t="str">
        <f aca="false">IF(BF292&gt;0,SUM(CQ292:CZ292),"")</f>
        <v/>
      </c>
    </row>
    <row r="293" customFormat="false" ht="14.65" hidden="false" customHeight="false" outlineLevel="0" collapsed="false">
      <c r="AN293" s="183" t="n">
        <f aca="false">IF(I293&gt;0,VLOOKUP(I293&amp;"-"&amp;J293&amp;"-"&amp;K293,LocCost,2,0),0)</f>
        <v>0</v>
      </c>
      <c r="AO293" s="183" t="n">
        <f aca="false">IF(L293&gt;0,VLOOKUP(L293&amp;"-"&amp;M293&amp;"-"&amp;N293,LocCost,2,0),0)</f>
        <v>0</v>
      </c>
      <c r="AP293" s="183" t="n">
        <f aca="false">IF(O293&gt;0,VLOOKUP(O293&amp;"-"&amp;P293&amp;"-"&amp;Q293,LocCost,2,0),0)</f>
        <v>0</v>
      </c>
      <c r="AQ293" s="183" t="n">
        <f aca="false">IF(R293&gt;0,VLOOKUP(R293&amp;"-"&amp;S293&amp;"-"&amp;T293,LocCost,2,0),0)</f>
        <v>0</v>
      </c>
      <c r="AR293" s="183" t="n">
        <f aca="false">IF(U293&gt;0,VLOOKUP(U293&amp;"-"&amp;V293&amp;"-"&amp;W293,LocCost,2,0),0)</f>
        <v>0</v>
      </c>
      <c r="AS293" s="183" t="n">
        <f aca="false">IF(X293&gt;0,VLOOKUP(X293&amp;"-"&amp;Y293&amp;"-"&amp;Z293,LocCost,2,0),0)</f>
        <v>0</v>
      </c>
      <c r="AT293" s="183" t="n">
        <f aca="false">IF(AA293&gt;0,VLOOKUP(AA293&amp;"-"&amp;AB293&amp;"-"&amp;AC293,LocCost,2,0),0)</f>
        <v>0</v>
      </c>
      <c r="AU293" s="183" t="n">
        <f aca="false">IF(AD293&gt;0,VLOOKUP(AD293&amp;"-"&amp;AE293&amp;"-"&amp;AF293,LocCost,2,0),0)</f>
        <v>0</v>
      </c>
      <c r="AV293" s="183" t="n">
        <f aca="false">IF(AG293&gt;0,VLOOKUP(AG293&amp;"-"&amp;AH293&amp;"-"&amp;AI293,LocCost,2,0),0)</f>
        <v>0</v>
      </c>
      <c r="AW293" s="183" t="n">
        <f aca="false">IF(AJ293&gt;0,VLOOKUP(AJ293&amp;"-"&amp;AK293&amp;"-"&amp;AL293,LocCost,2,0),0)</f>
        <v>0</v>
      </c>
      <c r="AX293" s="184" t="str">
        <f aca="false">IF(C293&gt;0,SUM(AN293:AW293),"")</f>
        <v/>
      </c>
      <c r="CQ293" s="183" t="n">
        <f aca="false">IF(BL293&gt;0,VLOOKUP(BL293&amp;"-"&amp;BM293&amp;"-"&amp;BN293,LocCost,2,0),0)</f>
        <v>0</v>
      </c>
      <c r="CR293" s="183" t="n">
        <f aca="false">IF(BO293&gt;0,VLOOKUP(BO293&amp;"-"&amp;BP293&amp;"-"&amp;BQ293,LocCost,2,0),0)</f>
        <v>0</v>
      </c>
      <c r="CS293" s="183" t="n">
        <f aca="false">IF(BR293&gt;0,VLOOKUP(BR293&amp;"-"&amp;BS293&amp;"-"&amp;BT293,LocCost,2,0),0)</f>
        <v>0</v>
      </c>
      <c r="CT293" s="183" t="n">
        <f aca="false">IF(BU293&gt;0,VLOOKUP(BU293&amp;"-"&amp;BV293&amp;"-"&amp;BW293,LocCost,2,0),0)</f>
        <v>0</v>
      </c>
      <c r="CU293" s="183" t="n">
        <f aca="false">IF(BX293&gt;0,VLOOKUP(BX293&amp;"-"&amp;BY293&amp;"-"&amp;BZ293,LocCost,2,0),0)</f>
        <v>0</v>
      </c>
      <c r="CV293" s="183" t="n">
        <f aca="false">IF(CA293&gt;0,VLOOKUP(CA293&amp;"-"&amp;CB293&amp;"-"&amp;CC293,LocCost,2,0),0)</f>
        <v>0</v>
      </c>
      <c r="CW293" s="183" t="n">
        <f aca="false">IF(CD293&gt;0,VLOOKUP(CD293&amp;"-"&amp;CE293&amp;"-"&amp;CF293,LocCost,2,0),0)</f>
        <v>0</v>
      </c>
      <c r="CX293" s="183" t="n">
        <f aca="false">IF(CG293&gt;0,VLOOKUP(CG293&amp;"-"&amp;CH293&amp;"-"&amp;CI293,LocCost,2,0),0)</f>
        <v>0</v>
      </c>
      <c r="CY293" s="183" t="n">
        <f aca="false">IF(CJ293&gt;0,VLOOKUP(CJ293&amp;"-"&amp;CK293&amp;"-"&amp;CL293,LocCost,2,0),0)</f>
        <v>0</v>
      </c>
      <c r="CZ293" s="183" t="n">
        <f aca="false">IF(CM293&gt;0,VLOOKUP(CM293&amp;"-"&amp;CN293&amp;"-"&amp;CO293,LocCost,2,0),0)</f>
        <v>0</v>
      </c>
      <c r="DA293" s="184" t="str">
        <f aca="false">IF(BF293&gt;0,SUM(CQ293:CZ293),"")</f>
        <v/>
      </c>
    </row>
    <row r="294" customFormat="false" ht="14.65" hidden="false" customHeight="false" outlineLevel="0" collapsed="false">
      <c r="AN294" s="183" t="n">
        <f aca="false">IF(I294&gt;0,VLOOKUP(I294&amp;"-"&amp;J294&amp;"-"&amp;K294,LocCost,2,0),0)</f>
        <v>0</v>
      </c>
      <c r="AO294" s="183" t="n">
        <f aca="false">IF(L294&gt;0,VLOOKUP(L294&amp;"-"&amp;M294&amp;"-"&amp;N294,LocCost,2,0),0)</f>
        <v>0</v>
      </c>
      <c r="AP294" s="183" t="n">
        <f aca="false">IF(O294&gt;0,VLOOKUP(O294&amp;"-"&amp;P294&amp;"-"&amp;Q294,LocCost,2,0),0)</f>
        <v>0</v>
      </c>
      <c r="AQ294" s="183" t="n">
        <f aca="false">IF(R294&gt;0,VLOOKUP(R294&amp;"-"&amp;S294&amp;"-"&amp;T294,LocCost,2,0),0)</f>
        <v>0</v>
      </c>
      <c r="AR294" s="183" t="n">
        <f aca="false">IF(U294&gt;0,VLOOKUP(U294&amp;"-"&amp;V294&amp;"-"&amp;W294,LocCost,2,0),0)</f>
        <v>0</v>
      </c>
      <c r="AS294" s="183" t="n">
        <f aca="false">IF(X294&gt;0,VLOOKUP(X294&amp;"-"&amp;Y294&amp;"-"&amp;Z294,LocCost,2,0),0)</f>
        <v>0</v>
      </c>
      <c r="AT294" s="183" t="n">
        <f aca="false">IF(AA294&gt;0,VLOOKUP(AA294&amp;"-"&amp;AB294&amp;"-"&amp;AC294,LocCost,2,0),0)</f>
        <v>0</v>
      </c>
      <c r="AU294" s="183" t="n">
        <f aca="false">IF(AD294&gt;0,VLOOKUP(AD294&amp;"-"&amp;AE294&amp;"-"&amp;AF294,LocCost,2,0),0)</f>
        <v>0</v>
      </c>
      <c r="AV294" s="183" t="n">
        <f aca="false">IF(AG294&gt;0,VLOOKUP(AG294&amp;"-"&amp;AH294&amp;"-"&amp;AI294,LocCost,2,0),0)</f>
        <v>0</v>
      </c>
      <c r="AW294" s="183" t="n">
        <f aca="false">IF(AJ294&gt;0,VLOOKUP(AJ294&amp;"-"&amp;AK294&amp;"-"&amp;AL294,LocCost,2,0),0)</f>
        <v>0</v>
      </c>
      <c r="AX294" s="184" t="str">
        <f aca="false">IF(C294&gt;0,SUM(AN294:AW294),"")</f>
        <v/>
      </c>
      <c r="CQ294" s="183" t="n">
        <f aca="false">IF(BL294&gt;0,VLOOKUP(BL294&amp;"-"&amp;BM294&amp;"-"&amp;BN294,LocCost,2,0),0)</f>
        <v>0</v>
      </c>
      <c r="CR294" s="183" t="n">
        <f aca="false">IF(BO294&gt;0,VLOOKUP(BO294&amp;"-"&amp;BP294&amp;"-"&amp;BQ294,LocCost,2,0),0)</f>
        <v>0</v>
      </c>
      <c r="CS294" s="183" t="n">
        <f aca="false">IF(BR294&gt;0,VLOOKUP(BR294&amp;"-"&amp;BS294&amp;"-"&amp;BT294,LocCost,2,0),0)</f>
        <v>0</v>
      </c>
      <c r="CT294" s="183" t="n">
        <f aca="false">IF(BU294&gt;0,VLOOKUP(BU294&amp;"-"&amp;BV294&amp;"-"&amp;BW294,LocCost,2,0),0)</f>
        <v>0</v>
      </c>
      <c r="CU294" s="183" t="n">
        <f aca="false">IF(BX294&gt;0,VLOOKUP(BX294&amp;"-"&amp;BY294&amp;"-"&amp;BZ294,LocCost,2,0),0)</f>
        <v>0</v>
      </c>
      <c r="CV294" s="183" t="n">
        <f aca="false">IF(CA294&gt;0,VLOOKUP(CA294&amp;"-"&amp;CB294&amp;"-"&amp;CC294,LocCost,2,0),0)</f>
        <v>0</v>
      </c>
      <c r="CW294" s="183" t="n">
        <f aca="false">IF(CD294&gt;0,VLOOKUP(CD294&amp;"-"&amp;CE294&amp;"-"&amp;CF294,LocCost,2,0),0)</f>
        <v>0</v>
      </c>
      <c r="CX294" s="183" t="n">
        <f aca="false">IF(CG294&gt;0,VLOOKUP(CG294&amp;"-"&amp;CH294&amp;"-"&amp;CI294,LocCost,2,0),0)</f>
        <v>0</v>
      </c>
      <c r="CY294" s="183" t="n">
        <f aca="false">IF(CJ294&gt;0,VLOOKUP(CJ294&amp;"-"&amp;CK294&amp;"-"&amp;CL294,LocCost,2,0),0)</f>
        <v>0</v>
      </c>
      <c r="CZ294" s="183" t="n">
        <f aca="false">IF(CM294&gt;0,VLOOKUP(CM294&amp;"-"&amp;CN294&amp;"-"&amp;CO294,LocCost,2,0),0)</f>
        <v>0</v>
      </c>
      <c r="DA294" s="184" t="str">
        <f aca="false">IF(BF294&gt;0,SUM(CQ294:CZ294),"")</f>
        <v/>
      </c>
    </row>
    <row r="295" customFormat="false" ht="14.65" hidden="false" customHeight="false" outlineLevel="0" collapsed="false">
      <c r="AN295" s="183" t="n">
        <f aca="false">IF(I295&gt;0,VLOOKUP(I295&amp;"-"&amp;J295&amp;"-"&amp;K295,LocCost,2,0),0)</f>
        <v>0</v>
      </c>
      <c r="AO295" s="183" t="n">
        <f aca="false">IF(L295&gt;0,VLOOKUP(L295&amp;"-"&amp;M295&amp;"-"&amp;N295,LocCost,2,0),0)</f>
        <v>0</v>
      </c>
      <c r="AP295" s="183" t="n">
        <f aca="false">IF(O295&gt;0,VLOOKUP(O295&amp;"-"&amp;P295&amp;"-"&amp;Q295,LocCost,2,0),0)</f>
        <v>0</v>
      </c>
      <c r="AQ295" s="183" t="n">
        <f aca="false">IF(R295&gt;0,VLOOKUP(R295&amp;"-"&amp;S295&amp;"-"&amp;T295,LocCost,2,0),0)</f>
        <v>0</v>
      </c>
      <c r="AR295" s="183" t="n">
        <f aca="false">IF(U295&gt;0,VLOOKUP(U295&amp;"-"&amp;V295&amp;"-"&amp;W295,LocCost,2,0),0)</f>
        <v>0</v>
      </c>
      <c r="AS295" s="183" t="n">
        <f aca="false">IF(X295&gt;0,VLOOKUP(X295&amp;"-"&amp;Y295&amp;"-"&amp;Z295,LocCost,2,0),0)</f>
        <v>0</v>
      </c>
      <c r="AT295" s="183" t="n">
        <f aca="false">IF(AA295&gt;0,VLOOKUP(AA295&amp;"-"&amp;AB295&amp;"-"&amp;AC295,LocCost,2,0),0)</f>
        <v>0</v>
      </c>
      <c r="AU295" s="183" t="n">
        <f aca="false">IF(AD295&gt;0,VLOOKUP(AD295&amp;"-"&amp;AE295&amp;"-"&amp;AF295,LocCost,2,0),0)</f>
        <v>0</v>
      </c>
      <c r="AV295" s="183" t="n">
        <f aca="false">IF(AG295&gt;0,VLOOKUP(AG295&amp;"-"&amp;AH295&amp;"-"&amp;AI295,LocCost,2,0),0)</f>
        <v>0</v>
      </c>
      <c r="AW295" s="183" t="n">
        <f aca="false">IF(AJ295&gt;0,VLOOKUP(AJ295&amp;"-"&amp;AK295&amp;"-"&amp;AL295,LocCost,2,0),0)</f>
        <v>0</v>
      </c>
      <c r="AX295" s="184" t="str">
        <f aca="false">IF(C295&gt;0,SUM(AN295:AW295),"")</f>
        <v/>
      </c>
      <c r="CQ295" s="183" t="n">
        <f aca="false">IF(BL295&gt;0,VLOOKUP(BL295&amp;"-"&amp;BM295&amp;"-"&amp;BN295,LocCost,2,0),0)</f>
        <v>0</v>
      </c>
      <c r="CR295" s="183" t="n">
        <f aca="false">IF(BO295&gt;0,VLOOKUP(BO295&amp;"-"&amp;BP295&amp;"-"&amp;BQ295,LocCost,2,0),0)</f>
        <v>0</v>
      </c>
      <c r="CS295" s="183" t="n">
        <f aca="false">IF(BR295&gt;0,VLOOKUP(BR295&amp;"-"&amp;BS295&amp;"-"&amp;BT295,LocCost,2,0),0)</f>
        <v>0</v>
      </c>
      <c r="CT295" s="183" t="n">
        <f aca="false">IF(BU295&gt;0,VLOOKUP(BU295&amp;"-"&amp;BV295&amp;"-"&amp;BW295,LocCost,2,0),0)</f>
        <v>0</v>
      </c>
      <c r="CU295" s="183" t="n">
        <f aca="false">IF(BX295&gt;0,VLOOKUP(BX295&amp;"-"&amp;BY295&amp;"-"&amp;BZ295,LocCost,2,0),0)</f>
        <v>0</v>
      </c>
      <c r="CV295" s="183" t="n">
        <f aca="false">IF(CA295&gt;0,VLOOKUP(CA295&amp;"-"&amp;CB295&amp;"-"&amp;CC295,LocCost,2,0),0)</f>
        <v>0</v>
      </c>
      <c r="CW295" s="183" t="n">
        <f aca="false">IF(CD295&gt;0,VLOOKUP(CD295&amp;"-"&amp;CE295&amp;"-"&amp;CF295,LocCost,2,0),0)</f>
        <v>0</v>
      </c>
      <c r="CX295" s="183" t="n">
        <f aca="false">IF(CG295&gt;0,VLOOKUP(CG295&amp;"-"&amp;CH295&amp;"-"&amp;CI295,LocCost,2,0),0)</f>
        <v>0</v>
      </c>
      <c r="CY295" s="183" t="n">
        <f aca="false">IF(CJ295&gt;0,VLOOKUP(CJ295&amp;"-"&amp;CK295&amp;"-"&amp;CL295,LocCost,2,0),0)</f>
        <v>0</v>
      </c>
      <c r="CZ295" s="183" t="n">
        <f aca="false">IF(CM295&gt;0,VLOOKUP(CM295&amp;"-"&amp;CN295&amp;"-"&amp;CO295,LocCost,2,0),0)</f>
        <v>0</v>
      </c>
      <c r="DA295" s="184" t="str">
        <f aca="false">IF(BF295&gt;0,SUM(CQ295:CZ295),"")</f>
        <v/>
      </c>
    </row>
    <row r="296" customFormat="false" ht="14.65" hidden="false" customHeight="false" outlineLevel="0" collapsed="false">
      <c r="AN296" s="183" t="n">
        <f aca="false">IF(I296&gt;0,VLOOKUP(I296&amp;"-"&amp;J296&amp;"-"&amp;K296,LocCost,2,0),0)</f>
        <v>0</v>
      </c>
      <c r="AO296" s="183" t="n">
        <f aca="false">IF(L296&gt;0,VLOOKUP(L296&amp;"-"&amp;M296&amp;"-"&amp;N296,LocCost,2,0),0)</f>
        <v>0</v>
      </c>
      <c r="AP296" s="183" t="n">
        <f aca="false">IF(O296&gt;0,VLOOKUP(O296&amp;"-"&amp;P296&amp;"-"&amp;Q296,LocCost,2,0),0)</f>
        <v>0</v>
      </c>
      <c r="AQ296" s="183" t="n">
        <f aca="false">IF(R296&gt;0,VLOOKUP(R296&amp;"-"&amp;S296&amp;"-"&amp;T296,LocCost,2,0),0)</f>
        <v>0</v>
      </c>
      <c r="AR296" s="183" t="n">
        <f aca="false">IF(U296&gt;0,VLOOKUP(U296&amp;"-"&amp;V296&amp;"-"&amp;W296,LocCost,2,0),0)</f>
        <v>0</v>
      </c>
      <c r="AS296" s="183" t="n">
        <f aca="false">IF(X296&gt;0,VLOOKUP(X296&amp;"-"&amp;Y296&amp;"-"&amp;Z296,LocCost,2,0),0)</f>
        <v>0</v>
      </c>
      <c r="AT296" s="183" t="n">
        <f aca="false">IF(AA296&gt;0,VLOOKUP(AA296&amp;"-"&amp;AB296&amp;"-"&amp;AC296,LocCost,2,0),0)</f>
        <v>0</v>
      </c>
      <c r="AU296" s="183" t="n">
        <f aca="false">IF(AD296&gt;0,VLOOKUP(AD296&amp;"-"&amp;AE296&amp;"-"&amp;AF296,LocCost,2,0),0)</f>
        <v>0</v>
      </c>
      <c r="AV296" s="183" t="n">
        <f aca="false">IF(AG296&gt;0,VLOOKUP(AG296&amp;"-"&amp;AH296&amp;"-"&amp;AI296,LocCost,2,0),0)</f>
        <v>0</v>
      </c>
      <c r="AW296" s="183" t="n">
        <f aca="false">IF(AJ296&gt;0,VLOOKUP(AJ296&amp;"-"&amp;AK296&amp;"-"&amp;AL296,LocCost,2,0),0)</f>
        <v>0</v>
      </c>
      <c r="AX296" s="184" t="str">
        <f aca="false">IF(C296&gt;0,SUM(AN296:AW296),"")</f>
        <v/>
      </c>
      <c r="CQ296" s="183" t="n">
        <f aca="false">IF(BL296&gt;0,VLOOKUP(BL296&amp;"-"&amp;BM296&amp;"-"&amp;BN296,LocCost,2,0),0)</f>
        <v>0</v>
      </c>
      <c r="CR296" s="183" t="n">
        <f aca="false">IF(BO296&gt;0,VLOOKUP(BO296&amp;"-"&amp;BP296&amp;"-"&amp;BQ296,LocCost,2,0),0)</f>
        <v>0</v>
      </c>
      <c r="CS296" s="183" t="n">
        <f aca="false">IF(BR296&gt;0,VLOOKUP(BR296&amp;"-"&amp;BS296&amp;"-"&amp;BT296,LocCost,2,0),0)</f>
        <v>0</v>
      </c>
      <c r="CT296" s="183" t="n">
        <f aca="false">IF(BU296&gt;0,VLOOKUP(BU296&amp;"-"&amp;BV296&amp;"-"&amp;BW296,LocCost,2,0),0)</f>
        <v>0</v>
      </c>
      <c r="CU296" s="183" t="n">
        <f aca="false">IF(BX296&gt;0,VLOOKUP(BX296&amp;"-"&amp;BY296&amp;"-"&amp;BZ296,LocCost,2,0),0)</f>
        <v>0</v>
      </c>
      <c r="CV296" s="183" t="n">
        <f aca="false">IF(CA296&gt;0,VLOOKUP(CA296&amp;"-"&amp;CB296&amp;"-"&amp;CC296,LocCost,2,0),0)</f>
        <v>0</v>
      </c>
      <c r="CW296" s="183" t="n">
        <f aca="false">IF(CD296&gt;0,VLOOKUP(CD296&amp;"-"&amp;CE296&amp;"-"&amp;CF296,LocCost,2,0),0)</f>
        <v>0</v>
      </c>
      <c r="CX296" s="183" t="n">
        <f aca="false">IF(CG296&gt;0,VLOOKUP(CG296&amp;"-"&amp;CH296&amp;"-"&amp;CI296,LocCost,2,0),0)</f>
        <v>0</v>
      </c>
      <c r="CY296" s="183" t="n">
        <f aca="false">IF(CJ296&gt;0,VLOOKUP(CJ296&amp;"-"&amp;CK296&amp;"-"&amp;CL296,LocCost,2,0),0)</f>
        <v>0</v>
      </c>
      <c r="CZ296" s="183" t="n">
        <f aca="false">IF(CM296&gt;0,VLOOKUP(CM296&amp;"-"&amp;CN296&amp;"-"&amp;CO296,LocCost,2,0),0)</f>
        <v>0</v>
      </c>
      <c r="DA296" s="184" t="str">
        <f aca="false">IF(BF296&gt;0,SUM(CQ296:CZ296),"")</f>
        <v/>
      </c>
    </row>
    <row r="297" customFormat="false" ht="14.65" hidden="false" customHeight="false" outlineLevel="0" collapsed="false">
      <c r="AN297" s="183" t="n">
        <f aca="false">IF(I297&gt;0,VLOOKUP(I297&amp;"-"&amp;J297&amp;"-"&amp;K297,LocCost,2,0),0)</f>
        <v>0</v>
      </c>
      <c r="AO297" s="183" t="n">
        <f aca="false">IF(L297&gt;0,VLOOKUP(L297&amp;"-"&amp;M297&amp;"-"&amp;N297,LocCost,2,0),0)</f>
        <v>0</v>
      </c>
      <c r="AP297" s="183" t="n">
        <f aca="false">IF(O297&gt;0,VLOOKUP(O297&amp;"-"&amp;P297&amp;"-"&amp;Q297,LocCost,2,0),0)</f>
        <v>0</v>
      </c>
      <c r="AQ297" s="183" t="n">
        <f aca="false">IF(R297&gt;0,VLOOKUP(R297&amp;"-"&amp;S297&amp;"-"&amp;T297,LocCost,2,0),0)</f>
        <v>0</v>
      </c>
      <c r="AR297" s="183" t="n">
        <f aca="false">IF(U297&gt;0,VLOOKUP(U297&amp;"-"&amp;V297&amp;"-"&amp;W297,LocCost,2,0),0)</f>
        <v>0</v>
      </c>
      <c r="AS297" s="183" t="n">
        <f aca="false">IF(X297&gt;0,VLOOKUP(X297&amp;"-"&amp;Y297&amp;"-"&amp;Z297,LocCost,2,0),0)</f>
        <v>0</v>
      </c>
      <c r="AT297" s="183" t="n">
        <f aca="false">IF(AA297&gt;0,VLOOKUP(AA297&amp;"-"&amp;AB297&amp;"-"&amp;AC297,LocCost,2,0),0)</f>
        <v>0</v>
      </c>
      <c r="AU297" s="183" t="n">
        <f aca="false">IF(AD297&gt;0,VLOOKUP(AD297&amp;"-"&amp;AE297&amp;"-"&amp;AF297,LocCost,2,0),0)</f>
        <v>0</v>
      </c>
      <c r="AV297" s="183" t="n">
        <f aca="false">IF(AG297&gt;0,VLOOKUP(AG297&amp;"-"&amp;AH297&amp;"-"&amp;AI297,LocCost,2,0),0)</f>
        <v>0</v>
      </c>
      <c r="AW297" s="183" t="n">
        <f aca="false">IF(AJ297&gt;0,VLOOKUP(AJ297&amp;"-"&amp;AK297&amp;"-"&amp;AL297,LocCost,2,0),0)</f>
        <v>0</v>
      </c>
      <c r="AX297" s="184" t="str">
        <f aca="false">IF(C297&gt;0,SUM(AN297:AW297),"")</f>
        <v/>
      </c>
      <c r="CQ297" s="183" t="n">
        <f aca="false">IF(BL297&gt;0,VLOOKUP(BL297&amp;"-"&amp;BM297&amp;"-"&amp;BN297,LocCost,2,0),0)</f>
        <v>0</v>
      </c>
      <c r="CR297" s="183" t="n">
        <f aca="false">IF(BO297&gt;0,VLOOKUP(BO297&amp;"-"&amp;BP297&amp;"-"&amp;BQ297,LocCost,2,0),0)</f>
        <v>0</v>
      </c>
      <c r="CS297" s="183" t="n">
        <f aca="false">IF(BR297&gt;0,VLOOKUP(BR297&amp;"-"&amp;BS297&amp;"-"&amp;BT297,LocCost,2,0),0)</f>
        <v>0</v>
      </c>
      <c r="CT297" s="183" t="n">
        <f aca="false">IF(BU297&gt;0,VLOOKUP(BU297&amp;"-"&amp;BV297&amp;"-"&amp;BW297,LocCost,2,0),0)</f>
        <v>0</v>
      </c>
      <c r="CU297" s="183" t="n">
        <f aca="false">IF(BX297&gt;0,VLOOKUP(BX297&amp;"-"&amp;BY297&amp;"-"&amp;BZ297,LocCost,2,0),0)</f>
        <v>0</v>
      </c>
      <c r="CV297" s="183" t="n">
        <f aca="false">IF(CA297&gt;0,VLOOKUP(CA297&amp;"-"&amp;CB297&amp;"-"&amp;CC297,LocCost,2,0),0)</f>
        <v>0</v>
      </c>
      <c r="CW297" s="183" t="n">
        <f aca="false">IF(CD297&gt;0,VLOOKUP(CD297&amp;"-"&amp;CE297&amp;"-"&amp;CF297,LocCost,2,0),0)</f>
        <v>0</v>
      </c>
      <c r="CX297" s="183" t="n">
        <f aca="false">IF(CG297&gt;0,VLOOKUP(CG297&amp;"-"&amp;CH297&amp;"-"&amp;CI297,LocCost,2,0),0)</f>
        <v>0</v>
      </c>
      <c r="CY297" s="183" t="n">
        <f aca="false">IF(CJ297&gt;0,VLOOKUP(CJ297&amp;"-"&amp;CK297&amp;"-"&amp;CL297,LocCost,2,0),0)</f>
        <v>0</v>
      </c>
      <c r="CZ297" s="183" t="n">
        <f aca="false">IF(CM297&gt;0,VLOOKUP(CM297&amp;"-"&amp;CN297&amp;"-"&amp;CO297,LocCost,2,0),0)</f>
        <v>0</v>
      </c>
      <c r="DA297" s="184" t="str">
        <f aca="false">IF(BF297&gt;0,SUM(CQ297:CZ297),"")</f>
        <v/>
      </c>
    </row>
    <row r="298" customFormat="false" ht="14.65" hidden="false" customHeight="false" outlineLevel="0" collapsed="false">
      <c r="AN298" s="183" t="n">
        <f aca="false">IF(I298&gt;0,VLOOKUP(I298&amp;"-"&amp;J298&amp;"-"&amp;K298,LocCost,2,0),0)</f>
        <v>0</v>
      </c>
      <c r="AO298" s="183" t="n">
        <f aca="false">IF(L298&gt;0,VLOOKUP(L298&amp;"-"&amp;M298&amp;"-"&amp;N298,LocCost,2,0),0)</f>
        <v>0</v>
      </c>
      <c r="AP298" s="183" t="n">
        <f aca="false">IF(O298&gt;0,VLOOKUP(O298&amp;"-"&amp;P298&amp;"-"&amp;Q298,LocCost,2,0),0)</f>
        <v>0</v>
      </c>
      <c r="AQ298" s="183" t="n">
        <f aca="false">IF(R298&gt;0,VLOOKUP(R298&amp;"-"&amp;S298&amp;"-"&amp;T298,LocCost,2,0),0)</f>
        <v>0</v>
      </c>
      <c r="AR298" s="183" t="n">
        <f aca="false">IF(U298&gt;0,VLOOKUP(U298&amp;"-"&amp;V298&amp;"-"&amp;W298,LocCost,2,0),0)</f>
        <v>0</v>
      </c>
      <c r="AS298" s="183" t="n">
        <f aca="false">IF(X298&gt;0,VLOOKUP(X298&amp;"-"&amp;Y298&amp;"-"&amp;Z298,LocCost,2,0),0)</f>
        <v>0</v>
      </c>
      <c r="AT298" s="183" t="n">
        <f aca="false">IF(AA298&gt;0,VLOOKUP(AA298&amp;"-"&amp;AB298&amp;"-"&amp;AC298,LocCost,2,0),0)</f>
        <v>0</v>
      </c>
      <c r="AU298" s="183" t="n">
        <f aca="false">IF(AD298&gt;0,VLOOKUP(AD298&amp;"-"&amp;AE298&amp;"-"&amp;AF298,LocCost,2,0),0)</f>
        <v>0</v>
      </c>
      <c r="AV298" s="183" t="n">
        <f aca="false">IF(AG298&gt;0,VLOOKUP(AG298&amp;"-"&amp;AH298&amp;"-"&amp;AI298,LocCost,2,0),0)</f>
        <v>0</v>
      </c>
      <c r="AW298" s="183" t="n">
        <f aca="false">IF(AJ298&gt;0,VLOOKUP(AJ298&amp;"-"&amp;AK298&amp;"-"&amp;AL298,LocCost,2,0),0)</f>
        <v>0</v>
      </c>
      <c r="AX298" s="184" t="str">
        <f aca="false">IF(C298&gt;0,SUM(AN298:AW298),"")</f>
        <v/>
      </c>
      <c r="CQ298" s="183" t="n">
        <f aca="false">IF(BL298&gt;0,VLOOKUP(BL298&amp;"-"&amp;BM298&amp;"-"&amp;BN298,LocCost,2,0),0)</f>
        <v>0</v>
      </c>
      <c r="CR298" s="183" t="n">
        <f aca="false">IF(BO298&gt;0,VLOOKUP(BO298&amp;"-"&amp;BP298&amp;"-"&amp;BQ298,LocCost,2,0),0)</f>
        <v>0</v>
      </c>
      <c r="CS298" s="183" t="n">
        <f aca="false">IF(BR298&gt;0,VLOOKUP(BR298&amp;"-"&amp;BS298&amp;"-"&amp;BT298,LocCost,2,0),0)</f>
        <v>0</v>
      </c>
      <c r="CT298" s="183" t="n">
        <f aca="false">IF(BU298&gt;0,VLOOKUP(BU298&amp;"-"&amp;BV298&amp;"-"&amp;BW298,LocCost,2,0),0)</f>
        <v>0</v>
      </c>
      <c r="CU298" s="183" t="n">
        <f aca="false">IF(BX298&gt;0,VLOOKUP(BX298&amp;"-"&amp;BY298&amp;"-"&amp;BZ298,LocCost,2,0),0)</f>
        <v>0</v>
      </c>
      <c r="CV298" s="183" t="n">
        <f aca="false">IF(CA298&gt;0,VLOOKUP(CA298&amp;"-"&amp;CB298&amp;"-"&amp;CC298,LocCost,2,0),0)</f>
        <v>0</v>
      </c>
      <c r="CW298" s="183" t="n">
        <f aca="false">IF(CD298&gt;0,VLOOKUP(CD298&amp;"-"&amp;CE298&amp;"-"&amp;CF298,LocCost,2,0),0)</f>
        <v>0</v>
      </c>
      <c r="CX298" s="183" t="n">
        <f aca="false">IF(CG298&gt;0,VLOOKUP(CG298&amp;"-"&amp;CH298&amp;"-"&amp;CI298,LocCost,2,0),0)</f>
        <v>0</v>
      </c>
      <c r="CY298" s="183" t="n">
        <f aca="false">IF(CJ298&gt;0,VLOOKUP(CJ298&amp;"-"&amp;CK298&amp;"-"&amp;CL298,LocCost,2,0),0)</f>
        <v>0</v>
      </c>
      <c r="CZ298" s="183" t="n">
        <f aca="false">IF(CM298&gt;0,VLOOKUP(CM298&amp;"-"&amp;CN298&amp;"-"&amp;CO298,LocCost,2,0),0)</f>
        <v>0</v>
      </c>
      <c r="DA298" s="184" t="str">
        <f aca="false">IF(BF298&gt;0,SUM(CQ298:CZ298),"")</f>
        <v/>
      </c>
    </row>
    <row r="299" customFormat="false" ht="14.65" hidden="false" customHeight="false" outlineLevel="0" collapsed="false">
      <c r="AN299" s="183" t="n">
        <f aca="false">IF(I299&gt;0,VLOOKUP(I299&amp;"-"&amp;J299&amp;"-"&amp;K299,LocCost,2,0),0)</f>
        <v>0</v>
      </c>
      <c r="AO299" s="183" t="n">
        <f aca="false">IF(L299&gt;0,VLOOKUP(L299&amp;"-"&amp;M299&amp;"-"&amp;N299,LocCost,2,0),0)</f>
        <v>0</v>
      </c>
      <c r="AP299" s="183" t="n">
        <f aca="false">IF(O299&gt;0,VLOOKUP(O299&amp;"-"&amp;P299&amp;"-"&amp;Q299,LocCost,2,0),0)</f>
        <v>0</v>
      </c>
      <c r="AQ299" s="183" t="n">
        <f aca="false">IF(R299&gt;0,VLOOKUP(R299&amp;"-"&amp;S299&amp;"-"&amp;T299,LocCost,2,0),0)</f>
        <v>0</v>
      </c>
      <c r="AR299" s="183" t="n">
        <f aca="false">IF(U299&gt;0,VLOOKUP(U299&amp;"-"&amp;V299&amp;"-"&amp;W299,LocCost,2,0),0)</f>
        <v>0</v>
      </c>
      <c r="AS299" s="183" t="n">
        <f aca="false">IF(X299&gt;0,VLOOKUP(X299&amp;"-"&amp;Y299&amp;"-"&amp;Z299,LocCost,2,0),0)</f>
        <v>0</v>
      </c>
      <c r="AT299" s="183" t="n">
        <f aca="false">IF(AA299&gt;0,VLOOKUP(AA299&amp;"-"&amp;AB299&amp;"-"&amp;AC299,LocCost,2,0),0)</f>
        <v>0</v>
      </c>
      <c r="AU299" s="183" t="n">
        <f aca="false">IF(AD299&gt;0,VLOOKUP(AD299&amp;"-"&amp;AE299&amp;"-"&amp;AF299,LocCost,2,0),0)</f>
        <v>0</v>
      </c>
      <c r="AV299" s="183" t="n">
        <f aca="false">IF(AG299&gt;0,VLOOKUP(AG299&amp;"-"&amp;AH299&amp;"-"&amp;AI299,LocCost,2,0),0)</f>
        <v>0</v>
      </c>
      <c r="AW299" s="183" t="n">
        <f aca="false">IF(AJ299&gt;0,VLOOKUP(AJ299&amp;"-"&amp;AK299&amp;"-"&amp;AL299,LocCost,2,0),0)</f>
        <v>0</v>
      </c>
      <c r="AX299" s="184" t="str">
        <f aca="false">IF(C299&gt;0,SUM(AN299:AW299),"")</f>
        <v/>
      </c>
      <c r="CQ299" s="183" t="n">
        <f aca="false">IF(BL299&gt;0,VLOOKUP(BL299&amp;"-"&amp;BM299&amp;"-"&amp;BN299,LocCost,2,0),0)</f>
        <v>0</v>
      </c>
      <c r="CR299" s="183" t="n">
        <f aca="false">IF(BO299&gt;0,VLOOKUP(BO299&amp;"-"&amp;BP299&amp;"-"&amp;BQ299,LocCost,2,0),0)</f>
        <v>0</v>
      </c>
      <c r="CS299" s="183" t="n">
        <f aca="false">IF(BR299&gt;0,VLOOKUP(BR299&amp;"-"&amp;BS299&amp;"-"&amp;BT299,LocCost,2,0),0)</f>
        <v>0</v>
      </c>
      <c r="CT299" s="183" t="n">
        <f aca="false">IF(BU299&gt;0,VLOOKUP(BU299&amp;"-"&amp;BV299&amp;"-"&amp;BW299,LocCost,2,0),0)</f>
        <v>0</v>
      </c>
      <c r="CU299" s="183" t="n">
        <f aca="false">IF(BX299&gt;0,VLOOKUP(BX299&amp;"-"&amp;BY299&amp;"-"&amp;BZ299,LocCost,2,0),0)</f>
        <v>0</v>
      </c>
      <c r="CV299" s="183" t="n">
        <f aca="false">IF(CA299&gt;0,VLOOKUP(CA299&amp;"-"&amp;CB299&amp;"-"&amp;CC299,LocCost,2,0),0)</f>
        <v>0</v>
      </c>
      <c r="CW299" s="183" t="n">
        <f aca="false">IF(CD299&gt;0,VLOOKUP(CD299&amp;"-"&amp;CE299&amp;"-"&amp;CF299,LocCost,2,0),0)</f>
        <v>0</v>
      </c>
      <c r="CX299" s="183" t="n">
        <f aca="false">IF(CG299&gt;0,VLOOKUP(CG299&amp;"-"&amp;CH299&amp;"-"&amp;CI299,LocCost,2,0),0)</f>
        <v>0</v>
      </c>
      <c r="CY299" s="183" t="n">
        <f aca="false">IF(CJ299&gt;0,VLOOKUP(CJ299&amp;"-"&amp;CK299&amp;"-"&amp;CL299,LocCost,2,0),0)</f>
        <v>0</v>
      </c>
      <c r="CZ299" s="183" t="n">
        <f aca="false">IF(CM299&gt;0,VLOOKUP(CM299&amp;"-"&amp;CN299&amp;"-"&amp;CO299,LocCost,2,0),0)</f>
        <v>0</v>
      </c>
      <c r="DA299" s="184" t="str">
        <f aca="false">IF(BF299&gt;0,SUM(CQ299:CZ299),"")</f>
        <v/>
      </c>
    </row>
    <row r="300" customFormat="false" ht="14.65" hidden="false" customHeight="false" outlineLevel="0" collapsed="false">
      <c r="AN300" s="183" t="n">
        <f aca="false">IF(I300&gt;0,VLOOKUP(I300&amp;"-"&amp;J300&amp;"-"&amp;K300,LocCost,2,0),0)</f>
        <v>0</v>
      </c>
      <c r="AO300" s="183" t="n">
        <f aca="false">IF(L300&gt;0,VLOOKUP(L300&amp;"-"&amp;M300&amp;"-"&amp;N300,LocCost,2,0),0)</f>
        <v>0</v>
      </c>
      <c r="AP300" s="183" t="n">
        <f aca="false">IF(O300&gt;0,VLOOKUP(O300&amp;"-"&amp;P300&amp;"-"&amp;Q300,LocCost,2,0),0)</f>
        <v>0</v>
      </c>
      <c r="AQ300" s="183" t="n">
        <f aca="false">IF(R300&gt;0,VLOOKUP(R300&amp;"-"&amp;S300&amp;"-"&amp;T300,LocCost,2,0),0)</f>
        <v>0</v>
      </c>
      <c r="AR300" s="183" t="n">
        <f aca="false">IF(U300&gt;0,VLOOKUP(U300&amp;"-"&amp;V300&amp;"-"&amp;W300,LocCost,2,0),0)</f>
        <v>0</v>
      </c>
      <c r="AS300" s="183" t="n">
        <f aca="false">IF(X300&gt;0,VLOOKUP(X300&amp;"-"&amp;Y300&amp;"-"&amp;Z300,LocCost,2,0),0)</f>
        <v>0</v>
      </c>
      <c r="AT300" s="183" t="n">
        <f aca="false">IF(AA300&gt;0,VLOOKUP(AA300&amp;"-"&amp;AB300&amp;"-"&amp;AC300,LocCost,2,0),0)</f>
        <v>0</v>
      </c>
      <c r="AU300" s="183" t="n">
        <f aca="false">IF(AD300&gt;0,VLOOKUP(AD300&amp;"-"&amp;AE300&amp;"-"&amp;AF300,LocCost,2,0),0)</f>
        <v>0</v>
      </c>
      <c r="AV300" s="183" t="n">
        <f aca="false">IF(AG300&gt;0,VLOOKUP(AG300&amp;"-"&amp;AH300&amp;"-"&amp;AI300,LocCost,2,0),0)</f>
        <v>0</v>
      </c>
      <c r="AW300" s="183" t="n">
        <f aca="false">IF(AJ300&gt;0,VLOOKUP(AJ300&amp;"-"&amp;AK300&amp;"-"&amp;AL300,LocCost,2,0),0)</f>
        <v>0</v>
      </c>
      <c r="AX300" s="184" t="str">
        <f aca="false">IF(C300&gt;0,SUM(AN300:AW300),"")</f>
        <v/>
      </c>
      <c r="CQ300" s="183" t="n">
        <f aca="false">IF(BL300&gt;0,VLOOKUP(BL300&amp;"-"&amp;BM300&amp;"-"&amp;BN300,LocCost,2,0),0)</f>
        <v>0</v>
      </c>
      <c r="CR300" s="183" t="n">
        <f aca="false">IF(BO300&gt;0,VLOOKUP(BO300&amp;"-"&amp;BP300&amp;"-"&amp;BQ300,LocCost,2,0),0)</f>
        <v>0</v>
      </c>
      <c r="CS300" s="183" t="n">
        <f aca="false">IF(BR300&gt;0,VLOOKUP(BR300&amp;"-"&amp;BS300&amp;"-"&amp;BT300,LocCost,2,0),0)</f>
        <v>0</v>
      </c>
      <c r="CT300" s="183" t="n">
        <f aca="false">IF(BU300&gt;0,VLOOKUP(BU300&amp;"-"&amp;BV300&amp;"-"&amp;BW300,LocCost,2,0),0)</f>
        <v>0</v>
      </c>
      <c r="CU300" s="183" t="n">
        <f aca="false">IF(BX300&gt;0,VLOOKUP(BX300&amp;"-"&amp;BY300&amp;"-"&amp;BZ300,LocCost,2,0),0)</f>
        <v>0</v>
      </c>
      <c r="CV300" s="183" t="n">
        <f aca="false">IF(CA300&gt;0,VLOOKUP(CA300&amp;"-"&amp;CB300&amp;"-"&amp;CC300,LocCost,2,0),0)</f>
        <v>0</v>
      </c>
      <c r="CW300" s="183" t="n">
        <f aca="false">IF(CD300&gt;0,VLOOKUP(CD300&amp;"-"&amp;CE300&amp;"-"&amp;CF300,LocCost,2,0),0)</f>
        <v>0</v>
      </c>
      <c r="CX300" s="183" t="n">
        <f aca="false">IF(CG300&gt;0,VLOOKUP(CG300&amp;"-"&amp;CH300&amp;"-"&amp;CI300,LocCost,2,0),0)</f>
        <v>0</v>
      </c>
      <c r="CY300" s="183" t="n">
        <f aca="false">IF(CJ300&gt;0,VLOOKUP(CJ300&amp;"-"&amp;CK300&amp;"-"&amp;CL300,LocCost,2,0),0)</f>
        <v>0</v>
      </c>
      <c r="CZ300" s="183" t="n">
        <f aca="false">IF(CM300&gt;0,VLOOKUP(CM300&amp;"-"&amp;CN300&amp;"-"&amp;CO300,LocCost,2,0),0)</f>
        <v>0</v>
      </c>
      <c r="DA300" s="184" t="str">
        <f aca="false">IF(BF300&gt;0,SUM(CQ300:CZ300),"")</f>
        <v/>
      </c>
    </row>
    <row r="301" customFormat="false" ht="14.65" hidden="false" customHeight="false" outlineLevel="0" collapsed="false">
      <c r="AN301" s="183" t="n">
        <f aca="false">IF(I301&gt;0,VLOOKUP(I301&amp;"-"&amp;J301&amp;"-"&amp;K301,LocCost,2,0),0)</f>
        <v>0</v>
      </c>
      <c r="AO301" s="183" t="n">
        <f aca="false">IF(L301&gt;0,VLOOKUP(L301&amp;"-"&amp;M301&amp;"-"&amp;N301,LocCost,2,0),0)</f>
        <v>0</v>
      </c>
      <c r="AP301" s="183" t="n">
        <f aca="false">IF(O301&gt;0,VLOOKUP(O301&amp;"-"&amp;P301&amp;"-"&amp;Q301,LocCost,2,0),0)</f>
        <v>0</v>
      </c>
      <c r="AQ301" s="183" t="n">
        <f aca="false">IF(R301&gt;0,VLOOKUP(R301&amp;"-"&amp;S301&amp;"-"&amp;T301,LocCost,2,0),0)</f>
        <v>0</v>
      </c>
      <c r="AR301" s="183" t="n">
        <f aca="false">IF(U301&gt;0,VLOOKUP(U301&amp;"-"&amp;V301&amp;"-"&amp;W301,LocCost,2,0),0)</f>
        <v>0</v>
      </c>
      <c r="AS301" s="183" t="n">
        <f aca="false">IF(X301&gt;0,VLOOKUP(X301&amp;"-"&amp;Y301&amp;"-"&amp;Z301,LocCost,2,0),0)</f>
        <v>0</v>
      </c>
      <c r="AT301" s="183" t="n">
        <f aca="false">IF(AA301&gt;0,VLOOKUP(AA301&amp;"-"&amp;AB301&amp;"-"&amp;AC301,LocCost,2,0),0)</f>
        <v>0</v>
      </c>
      <c r="AU301" s="183" t="n">
        <f aca="false">IF(AD301&gt;0,VLOOKUP(AD301&amp;"-"&amp;AE301&amp;"-"&amp;AF301,LocCost,2,0),0)</f>
        <v>0</v>
      </c>
      <c r="AV301" s="183" t="n">
        <f aca="false">IF(AG301&gt;0,VLOOKUP(AG301&amp;"-"&amp;AH301&amp;"-"&amp;AI301,LocCost,2,0),0)</f>
        <v>0</v>
      </c>
      <c r="AW301" s="183" t="n">
        <f aca="false">IF(AJ301&gt;0,VLOOKUP(AJ301&amp;"-"&amp;AK301&amp;"-"&amp;AL301,LocCost,2,0),0)</f>
        <v>0</v>
      </c>
      <c r="AX301" s="184" t="str">
        <f aca="false">IF(C301&gt;0,SUM(AN301:AW301),"")</f>
        <v/>
      </c>
      <c r="CQ301" s="183" t="n">
        <f aca="false">IF(BL301&gt;0,VLOOKUP(BL301&amp;"-"&amp;BM301&amp;"-"&amp;BN301,LocCost,2,0),0)</f>
        <v>0</v>
      </c>
      <c r="CR301" s="183" t="n">
        <f aca="false">IF(BO301&gt;0,VLOOKUP(BO301&amp;"-"&amp;BP301&amp;"-"&amp;BQ301,LocCost,2,0),0)</f>
        <v>0</v>
      </c>
      <c r="CS301" s="183" t="n">
        <f aca="false">IF(BR301&gt;0,VLOOKUP(BR301&amp;"-"&amp;BS301&amp;"-"&amp;BT301,LocCost,2,0),0)</f>
        <v>0</v>
      </c>
      <c r="CT301" s="183" t="n">
        <f aca="false">IF(BU301&gt;0,VLOOKUP(BU301&amp;"-"&amp;BV301&amp;"-"&amp;BW301,LocCost,2,0),0)</f>
        <v>0</v>
      </c>
      <c r="CU301" s="183" t="n">
        <f aca="false">IF(BX301&gt;0,VLOOKUP(BX301&amp;"-"&amp;BY301&amp;"-"&amp;BZ301,LocCost,2,0),0)</f>
        <v>0</v>
      </c>
      <c r="CV301" s="183" t="n">
        <f aca="false">IF(CA301&gt;0,VLOOKUP(CA301&amp;"-"&amp;CB301&amp;"-"&amp;CC301,LocCost,2,0),0)</f>
        <v>0</v>
      </c>
      <c r="CW301" s="183" t="n">
        <f aca="false">IF(CD301&gt;0,VLOOKUP(CD301&amp;"-"&amp;CE301&amp;"-"&amp;CF301,LocCost,2,0),0)</f>
        <v>0</v>
      </c>
      <c r="CX301" s="183" t="n">
        <f aca="false">IF(CG301&gt;0,VLOOKUP(CG301&amp;"-"&amp;CH301&amp;"-"&amp;CI301,LocCost,2,0),0)</f>
        <v>0</v>
      </c>
      <c r="CY301" s="183" t="n">
        <f aca="false">IF(CJ301&gt;0,VLOOKUP(CJ301&amp;"-"&amp;CK301&amp;"-"&amp;CL301,LocCost,2,0),0)</f>
        <v>0</v>
      </c>
      <c r="CZ301" s="183" t="n">
        <f aca="false">IF(CM301&gt;0,VLOOKUP(CM301&amp;"-"&amp;CN301&amp;"-"&amp;CO301,LocCost,2,0),0)</f>
        <v>0</v>
      </c>
      <c r="DA301" s="184" t="str">
        <f aca="false">IF(BF301&gt;0,SUM(CQ301:CZ301),"")</f>
        <v/>
      </c>
    </row>
    <row r="302" customFormat="false" ht="14.65" hidden="false" customHeight="false" outlineLevel="0" collapsed="false">
      <c r="AN302" s="183" t="n">
        <f aca="false">IF(I302&gt;0,VLOOKUP(I302&amp;"-"&amp;J302&amp;"-"&amp;K302,LocCost,2,0),0)</f>
        <v>0</v>
      </c>
      <c r="AO302" s="183" t="n">
        <f aca="false">IF(L302&gt;0,VLOOKUP(L302&amp;"-"&amp;M302&amp;"-"&amp;N302,LocCost,2,0),0)</f>
        <v>0</v>
      </c>
      <c r="AP302" s="183" t="n">
        <f aca="false">IF(O302&gt;0,VLOOKUP(O302&amp;"-"&amp;P302&amp;"-"&amp;Q302,LocCost,2,0),0)</f>
        <v>0</v>
      </c>
      <c r="AQ302" s="183" t="n">
        <f aca="false">IF(R302&gt;0,VLOOKUP(R302&amp;"-"&amp;S302&amp;"-"&amp;T302,LocCost,2,0),0)</f>
        <v>0</v>
      </c>
      <c r="AR302" s="183" t="n">
        <f aca="false">IF(U302&gt;0,VLOOKUP(U302&amp;"-"&amp;V302&amp;"-"&amp;W302,LocCost,2,0),0)</f>
        <v>0</v>
      </c>
      <c r="AS302" s="183" t="n">
        <f aca="false">IF(X302&gt;0,VLOOKUP(X302&amp;"-"&amp;Y302&amp;"-"&amp;Z302,LocCost,2,0),0)</f>
        <v>0</v>
      </c>
      <c r="AT302" s="183" t="n">
        <f aca="false">IF(AA302&gt;0,VLOOKUP(AA302&amp;"-"&amp;AB302&amp;"-"&amp;AC302,LocCost,2,0),0)</f>
        <v>0</v>
      </c>
      <c r="AU302" s="183" t="n">
        <f aca="false">IF(AD302&gt;0,VLOOKUP(AD302&amp;"-"&amp;AE302&amp;"-"&amp;AF302,LocCost,2,0),0)</f>
        <v>0</v>
      </c>
      <c r="AV302" s="183" t="n">
        <f aca="false">IF(AG302&gt;0,VLOOKUP(AG302&amp;"-"&amp;AH302&amp;"-"&amp;AI302,LocCost,2,0),0)</f>
        <v>0</v>
      </c>
      <c r="AW302" s="183" t="n">
        <f aca="false">IF(AJ302&gt;0,VLOOKUP(AJ302&amp;"-"&amp;AK302&amp;"-"&amp;AL302,LocCost,2,0),0)</f>
        <v>0</v>
      </c>
      <c r="AX302" s="184" t="str">
        <f aca="false">IF(C302&gt;0,SUM(AN302:AW302),"")</f>
        <v/>
      </c>
      <c r="CQ302" s="183" t="n">
        <f aca="false">IF(BL302&gt;0,VLOOKUP(BL302&amp;"-"&amp;BM302&amp;"-"&amp;BN302,LocCost,2,0),0)</f>
        <v>0</v>
      </c>
      <c r="CR302" s="183" t="n">
        <f aca="false">IF(BO302&gt;0,VLOOKUP(BO302&amp;"-"&amp;BP302&amp;"-"&amp;BQ302,LocCost,2,0),0)</f>
        <v>0</v>
      </c>
      <c r="CS302" s="183" t="n">
        <f aca="false">IF(BR302&gt;0,VLOOKUP(BR302&amp;"-"&amp;BS302&amp;"-"&amp;BT302,LocCost,2,0),0)</f>
        <v>0</v>
      </c>
      <c r="CT302" s="183" t="n">
        <f aca="false">IF(BU302&gt;0,VLOOKUP(BU302&amp;"-"&amp;BV302&amp;"-"&amp;BW302,LocCost,2,0),0)</f>
        <v>0</v>
      </c>
      <c r="CU302" s="183" t="n">
        <f aca="false">IF(BX302&gt;0,VLOOKUP(BX302&amp;"-"&amp;BY302&amp;"-"&amp;BZ302,LocCost,2,0),0)</f>
        <v>0</v>
      </c>
      <c r="CV302" s="183" t="n">
        <f aca="false">IF(CA302&gt;0,VLOOKUP(CA302&amp;"-"&amp;CB302&amp;"-"&amp;CC302,LocCost,2,0),0)</f>
        <v>0</v>
      </c>
      <c r="CW302" s="183" t="n">
        <f aca="false">IF(CD302&gt;0,VLOOKUP(CD302&amp;"-"&amp;CE302&amp;"-"&amp;CF302,LocCost,2,0),0)</f>
        <v>0</v>
      </c>
      <c r="CX302" s="183" t="n">
        <f aca="false">IF(CG302&gt;0,VLOOKUP(CG302&amp;"-"&amp;CH302&amp;"-"&amp;CI302,LocCost,2,0),0)</f>
        <v>0</v>
      </c>
      <c r="CY302" s="183" t="n">
        <f aca="false">IF(CJ302&gt;0,VLOOKUP(CJ302&amp;"-"&amp;CK302&amp;"-"&amp;CL302,LocCost,2,0),0)</f>
        <v>0</v>
      </c>
      <c r="CZ302" s="183" t="n">
        <f aca="false">IF(CM302&gt;0,VLOOKUP(CM302&amp;"-"&amp;CN302&amp;"-"&amp;CO302,LocCost,2,0),0)</f>
        <v>0</v>
      </c>
      <c r="DA302" s="184" t="str">
        <f aca="false">IF(BF302&gt;0,SUM(CQ302:CZ302),"")</f>
        <v/>
      </c>
    </row>
    <row r="303" customFormat="false" ht="14.65" hidden="false" customHeight="false" outlineLevel="0" collapsed="false">
      <c r="AN303" s="183" t="n">
        <f aca="false">IF(I303&gt;0,VLOOKUP(I303&amp;"-"&amp;J303&amp;"-"&amp;K303,LocCost,2,0),0)</f>
        <v>0</v>
      </c>
      <c r="AO303" s="183" t="n">
        <f aca="false">IF(L303&gt;0,VLOOKUP(L303&amp;"-"&amp;M303&amp;"-"&amp;N303,LocCost,2,0),0)</f>
        <v>0</v>
      </c>
      <c r="AP303" s="183" t="n">
        <f aca="false">IF(O303&gt;0,VLOOKUP(O303&amp;"-"&amp;P303&amp;"-"&amp;Q303,LocCost,2,0),0)</f>
        <v>0</v>
      </c>
      <c r="AQ303" s="183" t="n">
        <f aca="false">IF(R303&gt;0,VLOOKUP(R303&amp;"-"&amp;S303&amp;"-"&amp;T303,LocCost,2,0),0)</f>
        <v>0</v>
      </c>
      <c r="AR303" s="183" t="n">
        <f aca="false">IF(U303&gt;0,VLOOKUP(U303&amp;"-"&amp;V303&amp;"-"&amp;W303,LocCost,2,0),0)</f>
        <v>0</v>
      </c>
      <c r="AS303" s="183" t="n">
        <f aca="false">IF(X303&gt;0,VLOOKUP(X303&amp;"-"&amp;Y303&amp;"-"&amp;Z303,LocCost,2,0),0)</f>
        <v>0</v>
      </c>
      <c r="AT303" s="183" t="n">
        <f aca="false">IF(AA303&gt;0,VLOOKUP(AA303&amp;"-"&amp;AB303&amp;"-"&amp;AC303,LocCost,2,0),0)</f>
        <v>0</v>
      </c>
      <c r="AU303" s="183" t="n">
        <f aca="false">IF(AD303&gt;0,VLOOKUP(AD303&amp;"-"&amp;AE303&amp;"-"&amp;AF303,LocCost,2,0),0)</f>
        <v>0</v>
      </c>
      <c r="AV303" s="183" t="n">
        <f aca="false">IF(AG303&gt;0,VLOOKUP(AG303&amp;"-"&amp;AH303&amp;"-"&amp;AI303,LocCost,2,0),0)</f>
        <v>0</v>
      </c>
      <c r="AW303" s="183" t="n">
        <f aca="false">IF(AJ303&gt;0,VLOOKUP(AJ303&amp;"-"&amp;AK303&amp;"-"&amp;AL303,LocCost,2,0),0)</f>
        <v>0</v>
      </c>
      <c r="AX303" s="184" t="str">
        <f aca="false">IF(C303&gt;0,SUM(AN303:AW303),"")</f>
        <v/>
      </c>
      <c r="CQ303" s="183" t="n">
        <f aca="false">IF(BL303&gt;0,VLOOKUP(BL303&amp;"-"&amp;BM303&amp;"-"&amp;BN303,LocCost,2,0),0)</f>
        <v>0</v>
      </c>
      <c r="CR303" s="183" t="n">
        <f aca="false">IF(BO303&gt;0,VLOOKUP(BO303&amp;"-"&amp;BP303&amp;"-"&amp;BQ303,LocCost,2,0),0)</f>
        <v>0</v>
      </c>
      <c r="CS303" s="183" t="n">
        <f aca="false">IF(BR303&gt;0,VLOOKUP(BR303&amp;"-"&amp;BS303&amp;"-"&amp;BT303,LocCost,2,0),0)</f>
        <v>0</v>
      </c>
      <c r="CT303" s="183" t="n">
        <f aca="false">IF(BU303&gt;0,VLOOKUP(BU303&amp;"-"&amp;BV303&amp;"-"&amp;BW303,LocCost,2,0),0)</f>
        <v>0</v>
      </c>
      <c r="CU303" s="183" t="n">
        <f aca="false">IF(BX303&gt;0,VLOOKUP(BX303&amp;"-"&amp;BY303&amp;"-"&amp;BZ303,LocCost,2,0),0)</f>
        <v>0</v>
      </c>
      <c r="CV303" s="183" t="n">
        <f aca="false">IF(CA303&gt;0,VLOOKUP(CA303&amp;"-"&amp;CB303&amp;"-"&amp;CC303,LocCost,2,0),0)</f>
        <v>0</v>
      </c>
      <c r="CW303" s="183" t="n">
        <f aca="false">IF(CD303&gt;0,VLOOKUP(CD303&amp;"-"&amp;CE303&amp;"-"&amp;CF303,LocCost,2,0),0)</f>
        <v>0</v>
      </c>
      <c r="CX303" s="183" t="n">
        <f aca="false">IF(CG303&gt;0,VLOOKUP(CG303&amp;"-"&amp;CH303&amp;"-"&amp;CI303,LocCost,2,0),0)</f>
        <v>0</v>
      </c>
      <c r="CY303" s="183" t="n">
        <f aca="false">IF(CJ303&gt;0,VLOOKUP(CJ303&amp;"-"&amp;CK303&amp;"-"&amp;CL303,LocCost,2,0),0)</f>
        <v>0</v>
      </c>
      <c r="CZ303" s="183" t="n">
        <f aca="false">IF(CM303&gt;0,VLOOKUP(CM303&amp;"-"&amp;CN303&amp;"-"&amp;CO303,LocCost,2,0),0)</f>
        <v>0</v>
      </c>
      <c r="DA303" s="184" t="str">
        <f aca="false">IF(BF303&gt;0,SUM(CQ303:CZ303),"")</f>
        <v/>
      </c>
    </row>
    <row r="304" customFormat="false" ht="14.65" hidden="false" customHeight="false" outlineLevel="0" collapsed="false">
      <c r="AN304" s="183" t="n">
        <f aca="false">IF(I304&gt;0,VLOOKUP(I304&amp;"-"&amp;J304&amp;"-"&amp;K304,LocCost,2,0),0)</f>
        <v>0</v>
      </c>
      <c r="AO304" s="183" t="n">
        <f aca="false">IF(L304&gt;0,VLOOKUP(L304&amp;"-"&amp;M304&amp;"-"&amp;N304,LocCost,2,0),0)</f>
        <v>0</v>
      </c>
      <c r="AP304" s="183" t="n">
        <f aca="false">IF(O304&gt;0,VLOOKUP(O304&amp;"-"&amp;P304&amp;"-"&amp;Q304,LocCost,2,0),0)</f>
        <v>0</v>
      </c>
      <c r="AQ304" s="183" t="n">
        <f aca="false">IF(R304&gt;0,VLOOKUP(R304&amp;"-"&amp;S304&amp;"-"&amp;T304,LocCost,2,0),0)</f>
        <v>0</v>
      </c>
      <c r="AR304" s="183" t="n">
        <f aca="false">IF(U304&gt;0,VLOOKUP(U304&amp;"-"&amp;V304&amp;"-"&amp;W304,LocCost,2,0),0)</f>
        <v>0</v>
      </c>
      <c r="AS304" s="183" t="n">
        <f aca="false">IF(X304&gt;0,VLOOKUP(X304&amp;"-"&amp;Y304&amp;"-"&amp;Z304,LocCost,2,0),0)</f>
        <v>0</v>
      </c>
      <c r="AT304" s="183" t="n">
        <f aca="false">IF(AA304&gt;0,VLOOKUP(AA304&amp;"-"&amp;AB304&amp;"-"&amp;AC304,LocCost,2,0),0)</f>
        <v>0</v>
      </c>
      <c r="AU304" s="183" t="n">
        <f aca="false">IF(AD304&gt;0,VLOOKUP(AD304&amp;"-"&amp;AE304&amp;"-"&amp;AF304,LocCost,2,0),0)</f>
        <v>0</v>
      </c>
      <c r="AV304" s="183" t="n">
        <f aca="false">IF(AG304&gt;0,VLOOKUP(AG304&amp;"-"&amp;AH304&amp;"-"&amp;AI304,LocCost,2,0),0)</f>
        <v>0</v>
      </c>
      <c r="AW304" s="183" t="n">
        <f aca="false">IF(AJ304&gt;0,VLOOKUP(AJ304&amp;"-"&amp;AK304&amp;"-"&amp;AL304,LocCost,2,0),0)</f>
        <v>0</v>
      </c>
      <c r="AX304" s="184" t="str">
        <f aca="false">IF(C304&gt;0,SUM(AN304:AW304),"")</f>
        <v/>
      </c>
      <c r="CQ304" s="183" t="n">
        <f aca="false">IF(BL304&gt;0,VLOOKUP(BL304&amp;"-"&amp;BM304&amp;"-"&amp;BN304,LocCost,2,0),0)</f>
        <v>0</v>
      </c>
      <c r="CR304" s="183" t="n">
        <f aca="false">IF(BO304&gt;0,VLOOKUP(BO304&amp;"-"&amp;BP304&amp;"-"&amp;BQ304,LocCost,2,0),0)</f>
        <v>0</v>
      </c>
      <c r="CS304" s="183" t="n">
        <f aca="false">IF(BR304&gt;0,VLOOKUP(BR304&amp;"-"&amp;BS304&amp;"-"&amp;BT304,LocCost,2,0),0)</f>
        <v>0</v>
      </c>
      <c r="CT304" s="183" t="n">
        <f aca="false">IF(BU304&gt;0,VLOOKUP(BU304&amp;"-"&amp;BV304&amp;"-"&amp;BW304,LocCost,2,0),0)</f>
        <v>0</v>
      </c>
      <c r="CU304" s="183" t="n">
        <f aca="false">IF(BX304&gt;0,VLOOKUP(BX304&amp;"-"&amp;BY304&amp;"-"&amp;BZ304,LocCost,2,0),0)</f>
        <v>0</v>
      </c>
      <c r="CV304" s="183" t="n">
        <f aca="false">IF(CA304&gt;0,VLOOKUP(CA304&amp;"-"&amp;CB304&amp;"-"&amp;CC304,LocCost,2,0),0)</f>
        <v>0</v>
      </c>
      <c r="CW304" s="183" t="n">
        <f aca="false">IF(CD304&gt;0,VLOOKUP(CD304&amp;"-"&amp;CE304&amp;"-"&amp;CF304,LocCost,2,0),0)</f>
        <v>0</v>
      </c>
      <c r="CX304" s="183" t="n">
        <f aca="false">IF(CG304&gt;0,VLOOKUP(CG304&amp;"-"&amp;CH304&amp;"-"&amp;CI304,LocCost,2,0),0)</f>
        <v>0</v>
      </c>
      <c r="CY304" s="183" t="n">
        <f aca="false">IF(CJ304&gt;0,VLOOKUP(CJ304&amp;"-"&amp;CK304&amp;"-"&amp;CL304,LocCost,2,0),0)</f>
        <v>0</v>
      </c>
      <c r="CZ304" s="183" t="n">
        <f aca="false">IF(CM304&gt;0,VLOOKUP(CM304&amp;"-"&amp;CN304&amp;"-"&amp;CO304,LocCost,2,0),0)</f>
        <v>0</v>
      </c>
      <c r="DA304" s="184" t="str">
        <f aca="false">IF(BF304&gt;0,SUM(CQ304:CZ304),"")</f>
        <v/>
      </c>
    </row>
    <row r="305" customFormat="false" ht="14.65" hidden="false" customHeight="false" outlineLevel="0" collapsed="false">
      <c r="AN305" s="183" t="n">
        <f aca="false">IF(I305&gt;0,VLOOKUP(I305&amp;"-"&amp;J305&amp;"-"&amp;K305,LocCost,2,0),0)</f>
        <v>0</v>
      </c>
      <c r="AO305" s="183" t="n">
        <f aca="false">IF(L305&gt;0,VLOOKUP(L305&amp;"-"&amp;M305&amp;"-"&amp;N305,LocCost,2,0),0)</f>
        <v>0</v>
      </c>
      <c r="AP305" s="183" t="n">
        <f aca="false">IF(O305&gt;0,VLOOKUP(O305&amp;"-"&amp;P305&amp;"-"&amp;Q305,LocCost,2,0),0)</f>
        <v>0</v>
      </c>
      <c r="AQ305" s="183" t="n">
        <f aca="false">IF(R305&gt;0,VLOOKUP(R305&amp;"-"&amp;S305&amp;"-"&amp;T305,LocCost,2,0),0)</f>
        <v>0</v>
      </c>
      <c r="AR305" s="183" t="n">
        <f aca="false">IF(U305&gt;0,VLOOKUP(U305&amp;"-"&amp;V305&amp;"-"&amp;W305,LocCost,2,0),0)</f>
        <v>0</v>
      </c>
      <c r="AS305" s="183" t="n">
        <f aca="false">IF(X305&gt;0,VLOOKUP(X305&amp;"-"&amp;Y305&amp;"-"&amp;Z305,LocCost,2,0),0)</f>
        <v>0</v>
      </c>
      <c r="AT305" s="183" t="n">
        <f aca="false">IF(AA305&gt;0,VLOOKUP(AA305&amp;"-"&amp;AB305&amp;"-"&amp;AC305,LocCost,2,0),0)</f>
        <v>0</v>
      </c>
      <c r="AU305" s="183" t="n">
        <f aca="false">IF(AD305&gt;0,VLOOKUP(AD305&amp;"-"&amp;AE305&amp;"-"&amp;AF305,LocCost,2,0),0)</f>
        <v>0</v>
      </c>
      <c r="AV305" s="183" t="n">
        <f aca="false">IF(AG305&gt;0,VLOOKUP(AG305&amp;"-"&amp;AH305&amp;"-"&amp;AI305,LocCost,2,0),0)</f>
        <v>0</v>
      </c>
      <c r="AW305" s="183" t="n">
        <f aca="false">IF(AJ305&gt;0,VLOOKUP(AJ305&amp;"-"&amp;AK305&amp;"-"&amp;AL305,LocCost,2,0),0)</f>
        <v>0</v>
      </c>
      <c r="AX305" s="184" t="str">
        <f aca="false">IF(C305&gt;0,SUM(AN305:AW305),"")</f>
        <v/>
      </c>
      <c r="CQ305" s="183" t="n">
        <f aca="false">IF(BL305&gt;0,VLOOKUP(BL305&amp;"-"&amp;BM305&amp;"-"&amp;BN305,LocCost,2,0),0)</f>
        <v>0</v>
      </c>
      <c r="CR305" s="183" t="n">
        <f aca="false">IF(BO305&gt;0,VLOOKUP(BO305&amp;"-"&amp;BP305&amp;"-"&amp;BQ305,LocCost,2,0),0)</f>
        <v>0</v>
      </c>
      <c r="CS305" s="183" t="n">
        <f aca="false">IF(BR305&gt;0,VLOOKUP(BR305&amp;"-"&amp;BS305&amp;"-"&amp;BT305,LocCost,2,0),0)</f>
        <v>0</v>
      </c>
      <c r="CT305" s="183" t="n">
        <f aca="false">IF(BU305&gt;0,VLOOKUP(BU305&amp;"-"&amp;BV305&amp;"-"&amp;BW305,LocCost,2,0),0)</f>
        <v>0</v>
      </c>
      <c r="CU305" s="183" t="n">
        <f aca="false">IF(BX305&gt;0,VLOOKUP(BX305&amp;"-"&amp;BY305&amp;"-"&amp;BZ305,LocCost,2,0),0)</f>
        <v>0</v>
      </c>
      <c r="CV305" s="183" t="n">
        <f aca="false">IF(CA305&gt;0,VLOOKUP(CA305&amp;"-"&amp;CB305&amp;"-"&amp;CC305,LocCost,2,0),0)</f>
        <v>0</v>
      </c>
      <c r="CW305" s="183" t="n">
        <f aca="false">IF(CD305&gt;0,VLOOKUP(CD305&amp;"-"&amp;CE305&amp;"-"&amp;CF305,LocCost,2,0),0)</f>
        <v>0</v>
      </c>
      <c r="CX305" s="183" t="n">
        <f aca="false">IF(CG305&gt;0,VLOOKUP(CG305&amp;"-"&amp;CH305&amp;"-"&amp;CI305,LocCost,2,0),0)</f>
        <v>0</v>
      </c>
      <c r="CY305" s="183" t="n">
        <f aca="false">IF(CJ305&gt;0,VLOOKUP(CJ305&amp;"-"&amp;CK305&amp;"-"&amp;CL305,LocCost,2,0),0)</f>
        <v>0</v>
      </c>
      <c r="CZ305" s="183" t="n">
        <f aca="false">IF(CM305&gt;0,VLOOKUP(CM305&amp;"-"&amp;CN305&amp;"-"&amp;CO305,LocCost,2,0),0)</f>
        <v>0</v>
      </c>
      <c r="DA305" s="184" t="str">
        <f aca="false">IF(BF305&gt;0,SUM(CQ305:CZ305),"")</f>
        <v/>
      </c>
    </row>
    <row r="306" customFormat="false" ht="14.65" hidden="false" customHeight="false" outlineLevel="0" collapsed="false">
      <c r="AN306" s="183" t="n">
        <f aca="false">IF(I306&gt;0,VLOOKUP(I306&amp;"-"&amp;J306&amp;"-"&amp;K306,LocCost,2,0),0)</f>
        <v>0</v>
      </c>
      <c r="AO306" s="183" t="n">
        <f aca="false">IF(L306&gt;0,VLOOKUP(L306&amp;"-"&amp;M306&amp;"-"&amp;N306,LocCost,2,0),0)</f>
        <v>0</v>
      </c>
      <c r="AP306" s="183" t="n">
        <f aca="false">IF(O306&gt;0,VLOOKUP(O306&amp;"-"&amp;P306&amp;"-"&amp;Q306,LocCost,2,0),0)</f>
        <v>0</v>
      </c>
      <c r="AQ306" s="183" t="n">
        <f aca="false">IF(R306&gt;0,VLOOKUP(R306&amp;"-"&amp;S306&amp;"-"&amp;T306,LocCost,2,0),0)</f>
        <v>0</v>
      </c>
      <c r="AR306" s="183" t="n">
        <f aca="false">IF(U306&gt;0,VLOOKUP(U306&amp;"-"&amp;V306&amp;"-"&amp;W306,LocCost,2,0),0)</f>
        <v>0</v>
      </c>
      <c r="AS306" s="183" t="n">
        <f aca="false">IF(X306&gt;0,VLOOKUP(X306&amp;"-"&amp;Y306&amp;"-"&amp;Z306,LocCost,2,0),0)</f>
        <v>0</v>
      </c>
      <c r="AT306" s="183" t="n">
        <f aca="false">IF(AA306&gt;0,VLOOKUP(AA306&amp;"-"&amp;AB306&amp;"-"&amp;AC306,LocCost,2,0),0)</f>
        <v>0</v>
      </c>
      <c r="AU306" s="183" t="n">
        <f aca="false">IF(AD306&gt;0,VLOOKUP(AD306&amp;"-"&amp;AE306&amp;"-"&amp;AF306,LocCost,2,0),0)</f>
        <v>0</v>
      </c>
      <c r="AV306" s="183" t="n">
        <f aca="false">IF(AG306&gt;0,VLOOKUP(AG306&amp;"-"&amp;AH306&amp;"-"&amp;AI306,LocCost,2,0),0)</f>
        <v>0</v>
      </c>
      <c r="AW306" s="183" t="n">
        <f aca="false">IF(AJ306&gt;0,VLOOKUP(AJ306&amp;"-"&amp;AK306&amp;"-"&amp;AL306,LocCost,2,0),0)</f>
        <v>0</v>
      </c>
      <c r="AX306" s="184" t="str">
        <f aca="false">IF(C306&gt;0,SUM(AN306:AW306),"")</f>
        <v/>
      </c>
      <c r="CQ306" s="183" t="n">
        <f aca="false">IF(BL306&gt;0,VLOOKUP(BL306&amp;"-"&amp;BM306&amp;"-"&amp;BN306,LocCost,2,0),0)</f>
        <v>0</v>
      </c>
      <c r="CR306" s="183" t="n">
        <f aca="false">IF(BO306&gt;0,VLOOKUP(BO306&amp;"-"&amp;BP306&amp;"-"&amp;BQ306,LocCost,2,0),0)</f>
        <v>0</v>
      </c>
      <c r="CS306" s="183" t="n">
        <f aca="false">IF(BR306&gt;0,VLOOKUP(BR306&amp;"-"&amp;BS306&amp;"-"&amp;BT306,LocCost,2,0),0)</f>
        <v>0</v>
      </c>
      <c r="CT306" s="183" t="n">
        <f aca="false">IF(BU306&gt;0,VLOOKUP(BU306&amp;"-"&amp;BV306&amp;"-"&amp;BW306,LocCost,2,0),0)</f>
        <v>0</v>
      </c>
      <c r="CU306" s="183" t="n">
        <f aca="false">IF(BX306&gt;0,VLOOKUP(BX306&amp;"-"&amp;BY306&amp;"-"&amp;BZ306,LocCost,2,0),0)</f>
        <v>0</v>
      </c>
      <c r="CV306" s="183" t="n">
        <f aca="false">IF(CA306&gt;0,VLOOKUP(CA306&amp;"-"&amp;CB306&amp;"-"&amp;CC306,LocCost,2,0),0)</f>
        <v>0</v>
      </c>
      <c r="CW306" s="183" t="n">
        <f aca="false">IF(CD306&gt;0,VLOOKUP(CD306&amp;"-"&amp;CE306&amp;"-"&amp;CF306,LocCost,2,0),0)</f>
        <v>0</v>
      </c>
      <c r="CX306" s="183" t="n">
        <f aca="false">IF(CG306&gt;0,VLOOKUP(CG306&amp;"-"&amp;CH306&amp;"-"&amp;CI306,LocCost,2,0),0)</f>
        <v>0</v>
      </c>
      <c r="CY306" s="183" t="n">
        <f aca="false">IF(CJ306&gt;0,VLOOKUP(CJ306&amp;"-"&amp;CK306&amp;"-"&amp;CL306,LocCost,2,0),0)</f>
        <v>0</v>
      </c>
      <c r="CZ306" s="183" t="n">
        <f aca="false">IF(CM306&gt;0,VLOOKUP(CM306&amp;"-"&amp;CN306&amp;"-"&amp;CO306,LocCost,2,0),0)</f>
        <v>0</v>
      </c>
      <c r="DA306" s="184" t="str">
        <f aca="false">IF(BF306&gt;0,SUM(CQ306:CZ306),"")</f>
        <v/>
      </c>
    </row>
    <row r="307" customFormat="false" ht="14.65" hidden="false" customHeight="false" outlineLevel="0" collapsed="false">
      <c r="AN307" s="183" t="n">
        <f aca="false">IF(I307&gt;0,VLOOKUP(I307&amp;"-"&amp;J307&amp;"-"&amp;K307,LocCost,2,0),0)</f>
        <v>0</v>
      </c>
      <c r="AO307" s="183" t="n">
        <f aca="false">IF(L307&gt;0,VLOOKUP(L307&amp;"-"&amp;M307&amp;"-"&amp;N307,LocCost,2,0),0)</f>
        <v>0</v>
      </c>
      <c r="AP307" s="183" t="n">
        <f aca="false">IF(O307&gt;0,VLOOKUP(O307&amp;"-"&amp;P307&amp;"-"&amp;Q307,LocCost,2,0),0)</f>
        <v>0</v>
      </c>
      <c r="AQ307" s="183" t="n">
        <f aca="false">IF(R307&gt;0,VLOOKUP(R307&amp;"-"&amp;S307&amp;"-"&amp;T307,LocCost,2,0),0)</f>
        <v>0</v>
      </c>
      <c r="AR307" s="183" t="n">
        <f aca="false">IF(U307&gt;0,VLOOKUP(U307&amp;"-"&amp;V307&amp;"-"&amp;W307,LocCost,2,0),0)</f>
        <v>0</v>
      </c>
      <c r="AS307" s="183" t="n">
        <f aca="false">IF(X307&gt;0,VLOOKUP(X307&amp;"-"&amp;Y307&amp;"-"&amp;Z307,LocCost,2,0),0)</f>
        <v>0</v>
      </c>
      <c r="AT307" s="183" t="n">
        <f aca="false">IF(AA307&gt;0,VLOOKUP(AA307&amp;"-"&amp;AB307&amp;"-"&amp;AC307,LocCost,2,0),0)</f>
        <v>0</v>
      </c>
      <c r="AU307" s="183" t="n">
        <f aca="false">IF(AD307&gt;0,VLOOKUP(AD307&amp;"-"&amp;AE307&amp;"-"&amp;AF307,LocCost,2,0),0)</f>
        <v>0</v>
      </c>
      <c r="AV307" s="183" t="n">
        <f aca="false">IF(AG307&gt;0,VLOOKUP(AG307&amp;"-"&amp;AH307&amp;"-"&amp;AI307,LocCost,2,0),0)</f>
        <v>0</v>
      </c>
      <c r="AW307" s="183" t="n">
        <f aca="false">IF(AJ307&gt;0,VLOOKUP(AJ307&amp;"-"&amp;AK307&amp;"-"&amp;AL307,LocCost,2,0),0)</f>
        <v>0</v>
      </c>
      <c r="AX307" s="184" t="str">
        <f aca="false">IF(C307&gt;0,SUM(AN307:AW307),"")</f>
        <v/>
      </c>
      <c r="CQ307" s="183" t="n">
        <f aca="false">IF(BL307&gt;0,VLOOKUP(BL307&amp;"-"&amp;BM307&amp;"-"&amp;BN307,LocCost,2,0),0)</f>
        <v>0</v>
      </c>
      <c r="CR307" s="183" t="n">
        <f aca="false">IF(BO307&gt;0,VLOOKUP(BO307&amp;"-"&amp;BP307&amp;"-"&amp;BQ307,LocCost,2,0),0)</f>
        <v>0</v>
      </c>
      <c r="CS307" s="183" t="n">
        <f aca="false">IF(BR307&gt;0,VLOOKUP(BR307&amp;"-"&amp;BS307&amp;"-"&amp;BT307,LocCost,2,0),0)</f>
        <v>0</v>
      </c>
      <c r="CT307" s="183" t="n">
        <f aca="false">IF(BU307&gt;0,VLOOKUP(BU307&amp;"-"&amp;BV307&amp;"-"&amp;BW307,LocCost,2,0),0)</f>
        <v>0</v>
      </c>
      <c r="CU307" s="183" t="n">
        <f aca="false">IF(BX307&gt;0,VLOOKUP(BX307&amp;"-"&amp;BY307&amp;"-"&amp;BZ307,LocCost,2,0),0)</f>
        <v>0</v>
      </c>
      <c r="CV307" s="183" t="n">
        <f aca="false">IF(CA307&gt;0,VLOOKUP(CA307&amp;"-"&amp;CB307&amp;"-"&amp;CC307,LocCost,2,0),0)</f>
        <v>0</v>
      </c>
      <c r="CW307" s="183" t="n">
        <f aca="false">IF(CD307&gt;0,VLOOKUP(CD307&amp;"-"&amp;CE307&amp;"-"&amp;CF307,LocCost,2,0),0)</f>
        <v>0</v>
      </c>
      <c r="CX307" s="183" t="n">
        <f aca="false">IF(CG307&gt;0,VLOOKUP(CG307&amp;"-"&amp;CH307&amp;"-"&amp;CI307,LocCost,2,0),0)</f>
        <v>0</v>
      </c>
      <c r="CY307" s="183" t="n">
        <f aca="false">IF(CJ307&gt;0,VLOOKUP(CJ307&amp;"-"&amp;CK307&amp;"-"&amp;CL307,LocCost,2,0),0)</f>
        <v>0</v>
      </c>
      <c r="CZ307" s="183" t="n">
        <f aca="false">IF(CM307&gt;0,VLOOKUP(CM307&amp;"-"&amp;CN307&amp;"-"&amp;CO307,LocCost,2,0),0)</f>
        <v>0</v>
      </c>
      <c r="DA307" s="184" t="str">
        <f aca="false">IF(BF307&gt;0,SUM(CQ307:CZ307),"")</f>
        <v/>
      </c>
    </row>
    <row r="308" customFormat="false" ht="14.65" hidden="false" customHeight="false" outlineLevel="0" collapsed="false">
      <c r="AN308" s="183" t="n">
        <f aca="false">IF(I308&gt;0,VLOOKUP(I308&amp;"-"&amp;J308&amp;"-"&amp;K308,LocCost,2,0),0)</f>
        <v>0</v>
      </c>
      <c r="AO308" s="183" t="n">
        <f aca="false">IF(L308&gt;0,VLOOKUP(L308&amp;"-"&amp;M308&amp;"-"&amp;N308,LocCost,2,0),0)</f>
        <v>0</v>
      </c>
      <c r="AP308" s="183" t="n">
        <f aca="false">IF(O308&gt;0,VLOOKUP(O308&amp;"-"&amp;P308&amp;"-"&amp;Q308,LocCost,2,0),0)</f>
        <v>0</v>
      </c>
      <c r="AQ308" s="183" t="n">
        <f aca="false">IF(R308&gt;0,VLOOKUP(R308&amp;"-"&amp;S308&amp;"-"&amp;T308,LocCost,2,0),0)</f>
        <v>0</v>
      </c>
      <c r="AR308" s="183" t="n">
        <f aca="false">IF(U308&gt;0,VLOOKUP(U308&amp;"-"&amp;V308&amp;"-"&amp;W308,LocCost,2,0),0)</f>
        <v>0</v>
      </c>
      <c r="AS308" s="183" t="n">
        <f aca="false">IF(X308&gt;0,VLOOKUP(X308&amp;"-"&amp;Y308&amp;"-"&amp;Z308,LocCost,2,0),0)</f>
        <v>0</v>
      </c>
      <c r="AT308" s="183" t="n">
        <f aca="false">IF(AA308&gt;0,VLOOKUP(AA308&amp;"-"&amp;AB308&amp;"-"&amp;AC308,LocCost,2,0),0)</f>
        <v>0</v>
      </c>
      <c r="AU308" s="183" t="n">
        <f aca="false">IF(AD308&gt;0,VLOOKUP(AD308&amp;"-"&amp;AE308&amp;"-"&amp;AF308,LocCost,2,0),0)</f>
        <v>0</v>
      </c>
      <c r="AV308" s="183" t="n">
        <f aca="false">IF(AG308&gt;0,VLOOKUP(AG308&amp;"-"&amp;AH308&amp;"-"&amp;AI308,LocCost,2,0),0)</f>
        <v>0</v>
      </c>
      <c r="AW308" s="183" t="n">
        <f aca="false">IF(AJ308&gt;0,VLOOKUP(AJ308&amp;"-"&amp;AK308&amp;"-"&amp;AL308,LocCost,2,0),0)</f>
        <v>0</v>
      </c>
      <c r="AX308" s="184" t="str">
        <f aca="false">IF(C308&gt;0,SUM(AN308:AW308),"")</f>
        <v/>
      </c>
      <c r="CQ308" s="183" t="n">
        <f aca="false">IF(BL308&gt;0,VLOOKUP(BL308&amp;"-"&amp;BM308&amp;"-"&amp;BN308,LocCost,2,0),0)</f>
        <v>0</v>
      </c>
      <c r="CR308" s="183" t="n">
        <f aca="false">IF(BO308&gt;0,VLOOKUP(BO308&amp;"-"&amp;BP308&amp;"-"&amp;BQ308,LocCost,2,0),0)</f>
        <v>0</v>
      </c>
      <c r="CS308" s="183" t="n">
        <f aca="false">IF(BR308&gt;0,VLOOKUP(BR308&amp;"-"&amp;BS308&amp;"-"&amp;BT308,LocCost,2,0),0)</f>
        <v>0</v>
      </c>
      <c r="CT308" s="183" t="n">
        <f aca="false">IF(BU308&gt;0,VLOOKUP(BU308&amp;"-"&amp;BV308&amp;"-"&amp;BW308,LocCost,2,0),0)</f>
        <v>0</v>
      </c>
      <c r="CU308" s="183" t="n">
        <f aca="false">IF(BX308&gt;0,VLOOKUP(BX308&amp;"-"&amp;BY308&amp;"-"&amp;BZ308,LocCost,2,0),0)</f>
        <v>0</v>
      </c>
      <c r="CV308" s="183" t="n">
        <f aca="false">IF(CA308&gt;0,VLOOKUP(CA308&amp;"-"&amp;CB308&amp;"-"&amp;CC308,LocCost,2,0),0)</f>
        <v>0</v>
      </c>
      <c r="CW308" s="183" t="n">
        <f aca="false">IF(CD308&gt;0,VLOOKUP(CD308&amp;"-"&amp;CE308&amp;"-"&amp;CF308,LocCost,2,0),0)</f>
        <v>0</v>
      </c>
      <c r="CX308" s="183" t="n">
        <f aca="false">IF(CG308&gt;0,VLOOKUP(CG308&amp;"-"&amp;CH308&amp;"-"&amp;CI308,LocCost,2,0),0)</f>
        <v>0</v>
      </c>
      <c r="CY308" s="183" t="n">
        <f aca="false">IF(CJ308&gt;0,VLOOKUP(CJ308&amp;"-"&amp;CK308&amp;"-"&amp;CL308,LocCost,2,0),0)</f>
        <v>0</v>
      </c>
      <c r="CZ308" s="183" t="n">
        <f aca="false">IF(CM308&gt;0,VLOOKUP(CM308&amp;"-"&amp;CN308&amp;"-"&amp;CO308,LocCost,2,0),0)</f>
        <v>0</v>
      </c>
      <c r="DA308" s="184" t="str">
        <f aca="false">IF(BF308&gt;0,SUM(CQ308:CZ308),"")</f>
        <v/>
      </c>
    </row>
    <row r="309" customFormat="false" ht="14.65" hidden="false" customHeight="false" outlineLevel="0" collapsed="false">
      <c r="AN309" s="183" t="n">
        <f aca="false">IF(I309&gt;0,VLOOKUP(I309&amp;"-"&amp;J309&amp;"-"&amp;K309,LocCost,2,0),0)</f>
        <v>0</v>
      </c>
      <c r="AO309" s="183" t="n">
        <f aca="false">IF(L309&gt;0,VLOOKUP(L309&amp;"-"&amp;M309&amp;"-"&amp;N309,LocCost,2,0),0)</f>
        <v>0</v>
      </c>
      <c r="AP309" s="183" t="n">
        <f aca="false">IF(O309&gt;0,VLOOKUP(O309&amp;"-"&amp;P309&amp;"-"&amp;Q309,LocCost,2,0),0)</f>
        <v>0</v>
      </c>
      <c r="AQ309" s="183" t="n">
        <f aca="false">IF(R309&gt;0,VLOOKUP(R309&amp;"-"&amp;S309&amp;"-"&amp;T309,LocCost,2,0),0)</f>
        <v>0</v>
      </c>
      <c r="AR309" s="183" t="n">
        <f aca="false">IF(U309&gt;0,VLOOKUP(U309&amp;"-"&amp;V309&amp;"-"&amp;W309,LocCost,2,0),0)</f>
        <v>0</v>
      </c>
      <c r="AS309" s="183" t="n">
        <f aca="false">IF(X309&gt;0,VLOOKUP(X309&amp;"-"&amp;Y309&amp;"-"&amp;Z309,LocCost,2,0),0)</f>
        <v>0</v>
      </c>
      <c r="AT309" s="183" t="n">
        <f aca="false">IF(AA309&gt;0,VLOOKUP(AA309&amp;"-"&amp;AB309&amp;"-"&amp;AC309,LocCost,2,0),0)</f>
        <v>0</v>
      </c>
      <c r="AU309" s="183" t="n">
        <f aca="false">IF(AD309&gt;0,VLOOKUP(AD309&amp;"-"&amp;AE309&amp;"-"&amp;AF309,LocCost,2,0),0)</f>
        <v>0</v>
      </c>
      <c r="AV309" s="183" t="n">
        <f aca="false">IF(AG309&gt;0,VLOOKUP(AG309&amp;"-"&amp;AH309&amp;"-"&amp;AI309,LocCost,2,0),0)</f>
        <v>0</v>
      </c>
      <c r="AW309" s="183" t="n">
        <f aca="false">IF(AJ309&gt;0,VLOOKUP(AJ309&amp;"-"&amp;AK309&amp;"-"&amp;AL309,LocCost,2,0),0)</f>
        <v>0</v>
      </c>
      <c r="AX309" s="184" t="str">
        <f aca="false">IF(C309&gt;0,SUM(AN309:AW309),"")</f>
        <v/>
      </c>
      <c r="CQ309" s="183" t="n">
        <f aca="false">IF(BL309&gt;0,VLOOKUP(BL309&amp;"-"&amp;BM309&amp;"-"&amp;BN309,LocCost,2,0),0)</f>
        <v>0</v>
      </c>
      <c r="CR309" s="183" t="n">
        <f aca="false">IF(BO309&gt;0,VLOOKUP(BO309&amp;"-"&amp;BP309&amp;"-"&amp;BQ309,LocCost,2,0),0)</f>
        <v>0</v>
      </c>
      <c r="CS309" s="183" t="n">
        <f aca="false">IF(BR309&gt;0,VLOOKUP(BR309&amp;"-"&amp;BS309&amp;"-"&amp;BT309,LocCost,2,0),0)</f>
        <v>0</v>
      </c>
      <c r="CT309" s="183" t="n">
        <f aca="false">IF(BU309&gt;0,VLOOKUP(BU309&amp;"-"&amp;BV309&amp;"-"&amp;BW309,LocCost,2,0),0)</f>
        <v>0</v>
      </c>
      <c r="CU309" s="183" t="n">
        <f aca="false">IF(BX309&gt;0,VLOOKUP(BX309&amp;"-"&amp;BY309&amp;"-"&amp;BZ309,LocCost,2,0),0)</f>
        <v>0</v>
      </c>
      <c r="CV309" s="183" t="n">
        <f aca="false">IF(CA309&gt;0,VLOOKUP(CA309&amp;"-"&amp;CB309&amp;"-"&amp;CC309,LocCost,2,0),0)</f>
        <v>0</v>
      </c>
      <c r="CW309" s="183" t="n">
        <f aca="false">IF(CD309&gt;0,VLOOKUP(CD309&amp;"-"&amp;CE309&amp;"-"&amp;CF309,LocCost,2,0),0)</f>
        <v>0</v>
      </c>
      <c r="CX309" s="183" t="n">
        <f aca="false">IF(CG309&gt;0,VLOOKUP(CG309&amp;"-"&amp;CH309&amp;"-"&amp;CI309,LocCost,2,0),0)</f>
        <v>0</v>
      </c>
      <c r="CY309" s="183" t="n">
        <f aca="false">IF(CJ309&gt;0,VLOOKUP(CJ309&amp;"-"&amp;CK309&amp;"-"&amp;CL309,LocCost,2,0),0)</f>
        <v>0</v>
      </c>
      <c r="CZ309" s="183" t="n">
        <f aca="false">IF(CM309&gt;0,VLOOKUP(CM309&amp;"-"&amp;CN309&amp;"-"&amp;CO309,LocCost,2,0),0)</f>
        <v>0</v>
      </c>
      <c r="DA309" s="184" t="str">
        <f aca="false">IF(BF309&gt;0,SUM(CQ309:CZ309),"")</f>
        <v/>
      </c>
    </row>
    <row r="310" customFormat="false" ht="14.65" hidden="false" customHeight="false" outlineLevel="0" collapsed="false">
      <c r="AN310" s="183" t="n">
        <f aca="false">IF(I310&gt;0,VLOOKUP(I310&amp;"-"&amp;J310&amp;"-"&amp;K310,LocCost,2,0),0)</f>
        <v>0</v>
      </c>
      <c r="AO310" s="183" t="n">
        <f aca="false">IF(L310&gt;0,VLOOKUP(L310&amp;"-"&amp;M310&amp;"-"&amp;N310,LocCost,2,0),0)</f>
        <v>0</v>
      </c>
      <c r="AP310" s="183" t="n">
        <f aca="false">IF(O310&gt;0,VLOOKUP(O310&amp;"-"&amp;P310&amp;"-"&amp;Q310,LocCost,2,0),0)</f>
        <v>0</v>
      </c>
      <c r="AQ310" s="183" t="n">
        <f aca="false">IF(R310&gt;0,VLOOKUP(R310&amp;"-"&amp;S310&amp;"-"&amp;T310,LocCost,2,0),0)</f>
        <v>0</v>
      </c>
      <c r="AR310" s="183" t="n">
        <f aca="false">IF(U310&gt;0,VLOOKUP(U310&amp;"-"&amp;V310&amp;"-"&amp;W310,LocCost,2,0),0)</f>
        <v>0</v>
      </c>
      <c r="AS310" s="183" t="n">
        <f aca="false">IF(X310&gt;0,VLOOKUP(X310&amp;"-"&amp;Y310&amp;"-"&amp;Z310,LocCost,2,0),0)</f>
        <v>0</v>
      </c>
      <c r="AT310" s="183" t="n">
        <f aca="false">IF(AA310&gt;0,VLOOKUP(AA310&amp;"-"&amp;AB310&amp;"-"&amp;AC310,LocCost,2,0),0)</f>
        <v>0</v>
      </c>
      <c r="AU310" s="183" t="n">
        <f aca="false">IF(AD310&gt;0,VLOOKUP(AD310&amp;"-"&amp;AE310&amp;"-"&amp;AF310,LocCost,2,0),0)</f>
        <v>0</v>
      </c>
      <c r="AV310" s="183" t="n">
        <f aca="false">IF(AG310&gt;0,VLOOKUP(AG310&amp;"-"&amp;AH310&amp;"-"&amp;AI310,LocCost,2,0),0)</f>
        <v>0</v>
      </c>
      <c r="AW310" s="183" t="n">
        <f aca="false">IF(AJ310&gt;0,VLOOKUP(AJ310&amp;"-"&amp;AK310&amp;"-"&amp;AL310,LocCost,2,0),0)</f>
        <v>0</v>
      </c>
      <c r="AX310" s="184" t="str">
        <f aca="false">IF(C310&gt;0,SUM(AN310:AW310),"")</f>
        <v/>
      </c>
      <c r="CQ310" s="183" t="n">
        <f aca="false">IF(BL310&gt;0,VLOOKUP(BL310&amp;"-"&amp;BM310&amp;"-"&amp;BN310,LocCost,2,0),0)</f>
        <v>0</v>
      </c>
      <c r="CR310" s="183" t="n">
        <f aca="false">IF(BO310&gt;0,VLOOKUP(BO310&amp;"-"&amp;BP310&amp;"-"&amp;BQ310,LocCost,2,0),0)</f>
        <v>0</v>
      </c>
      <c r="CS310" s="183" t="n">
        <f aca="false">IF(BR310&gt;0,VLOOKUP(BR310&amp;"-"&amp;BS310&amp;"-"&amp;BT310,LocCost,2,0),0)</f>
        <v>0</v>
      </c>
      <c r="CT310" s="183" t="n">
        <f aca="false">IF(BU310&gt;0,VLOOKUP(BU310&amp;"-"&amp;BV310&amp;"-"&amp;BW310,LocCost,2,0),0)</f>
        <v>0</v>
      </c>
      <c r="CU310" s="183" t="n">
        <f aca="false">IF(BX310&gt;0,VLOOKUP(BX310&amp;"-"&amp;BY310&amp;"-"&amp;BZ310,LocCost,2,0),0)</f>
        <v>0</v>
      </c>
      <c r="CV310" s="183" t="n">
        <f aca="false">IF(CA310&gt;0,VLOOKUP(CA310&amp;"-"&amp;CB310&amp;"-"&amp;CC310,LocCost,2,0),0)</f>
        <v>0</v>
      </c>
      <c r="CW310" s="183" t="n">
        <f aca="false">IF(CD310&gt;0,VLOOKUP(CD310&amp;"-"&amp;CE310&amp;"-"&amp;CF310,LocCost,2,0),0)</f>
        <v>0</v>
      </c>
      <c r="CX310" s="183" t="n">
        <f aca="false">IF(CG310&gt;0,VLOOKUP(CG310&amp;"-"&amp;CH310&amp;"-"&amp;CI310,LocCost,2,0),0)</f>
        <v>0</v>
      </c>
      <c r="CY310" s="183" t="n">
        <f aca="false">IF(CJ310&gt;0,VLOOKUP(CJ310&amp;"-"&amp;CK310&amp;"-"&amp;CL310,LocCost,2,0),0)</f>
        <v>0</v>
      </c>
      <c r="CZ310" s="183" t="n">
        <f aca="false">IF(CM310&gt;0,VLOOKUP(CM310&amp;"-"&amp;CN310&amp;"-"&amp;CO310,LocCost,2,0),0)</f>
        <v>0</v>
      </c>
      <c r="DA310" s="184" t="str">
        <f aca="false">IF(BF310&gt;0,SUM(CQ310:CZ310),"")</f>
        <v/>
      </c>
    </row>
    <row r="311" customFormat="false" ht="14.65" hidden="false" customHeight="false" outlineLevel="0" collapsed="false">
      <c r="AN311" s="183" t="n">
        <f aca="false">IF(I311&gt;0,VLOOKUP(I311&amp;"-"&amp;J311&amp;"-"&amp;K311,LocCost,2,0),0)</f>
        <v>0</v>
      </c>
      <c r="AO311" s="183" t="n">
        <f aca="false">IF(L311&gt;0,VLOOKUP(L311&amp;"-"&amp;M311&amp;"-"&amp;N311,LocCost,2,0),0)</f>
        <v>0</v>
      </c>
      <c r="AP311" s="183" t="n">
        <f aca="false">IF(O311&gt;0,VLOOKUP(O311&amp;"-"&amp;P311&amp;"-"&amp;Q311,LocCost,2,0),0)</f>
        <v>0</v>
      </c>
      <c r="AQ311" s="183" t="n">
        <f aca="false">IF(R311&gt;0,VLOOKUP(R311&amp;"-"&amp;S311&amp;"-"&amp;T311,LocCost,2,0),0)</f>
        <v>0</v>
      </c>
      <c r="AR311" s="183" t="n">
        <f aca="false">IF(U311&gt;0,VLOOKUP(U311&amp;"-"&amp;V311&amp;"-"&amp;W311,LocCost,2,0),0)</f>
        <v>0</v>
      </c>
      <c r="AS311" s="183" t="n">
        <f aca="false">IF(X311&gt;0,VLOOKUP(X311&amp;"-"&amp;Y311&amp;"-"&amp;Z311,LocCost,2,0),0)</f>
        <v>0</v>
      </c>
      <c r="AT311" s="183" t="n">
        <f aca="false">IF(AA311&gt;0,VLOOKUP(AA311&amp;"-"&amp;AB311&amp;"-"&amp;AC311,LocCost,2,0),0)</f>
        <v>0</v>
      </c>
      <c r="AU311" s="183" t="n">
        <f aca="false">IF(AD311&gt;0,VLOOKUP(AD311&amp;"-"&amp;AE311&amp;"-"&amp;AF311,LocCost,2,0),0)</f>
        <v>0</v>
      </c>
      <c r="AV311" s="183" t="n">
        <f aca="false">IF(AG311&gt;0,VLOOKUP(AG311&amp;"-"&amp;AH311&amp;"-"&amp;AI311,LocCost,2,0),0)</f>
        <v>0</v>
      </c>
      <c r="AW311" s="183" t="n">
        <f aca="false">IF(AJ311&gt;0,VLOOKUP(AJ311&amp;"-"&amp;AK311&amp;"-"&amp;AL311,LocCost,2,0),0)</f>
        <v>0</v>
      </c>
      <c r="AX311" s="184" t="str">
        <f aca="false">IF(C311&gt;0,SUM(AN311:AW311),"")</f>
        <v/>
      </c>
      <c r="CQ311" s="183" t="n">
        <f aca="false">IF(BL311&gt;0,VLOOKUP(BL311&amp;"-"&amp;BM311&amp;"-"&amp;BN311,LocCost,2,0),0)</f>
        <v>0</v>
      </c>
      <c r="CR311" s="183" t="n">
        <f aca="false">IF(BO311&gt;0,VLOOKUP(BO311&amp;"-"&amp;BP311&amp;"-"&amp;BQ311,LocCost,2,0),0)</f>
        <v>0</v>
      </c>
      <c r="CS311" s="183" t="n">
        <f aca="false">IF(BR311&gt;0,VLOOKUP(BR311&amp;"-"&amp;BS311&amp;"-"&amp;BT311,LocCost,2,0),0)</f>
        <v>0</v>
      </c>
      <c r="CT311" s="183" t="n">
        <f aca="false">IF(BU311&gt;0,VLOOKUP(BU311&amp;"-"&amp;BV311&amp;"-"&amp;BW311,LocCost,2,0),0)</f>
        <v>0</v>
      </c>
      <c r="CU311" s="183" t="n">
        <f aca="false">IF(BX311&gt;0,VLOOKUP(BX311&amp;"-"&amp;BY311&amp;"-"&amp;BZ311,LocCost,2,0),0)</f>
        <v>0</v>
      </c>
      <c r="CV311" s="183" t="n">
        <f aca="false">IF(CA311&gt;0,VLOOKUP(CA311&amp;"-"&amp;CB311&amp;"-"&amp;CC311,LocCost,2,0),0)</f>
        <v>0</v>
      </c>
      <c r="CW311" s="183" t="n">
        <f aca="false">IF(CD311&gt;0,VLOOKUP(CD311&amp;"-"&amp;CE311&amp;"-"&amp;CF311,LocCost,2,0),0)</f>
        <v>0</v>
      </c>
      <c r="CX311" s="183" t="n">
        <f aca="false">IF(CG311&gt;0,VLOOKUP(CG311&amp;"-"&amp;CH311&amp;"-"&amp;CI311,LocCost,2,0),0)</f>
        <v>0</v>
      </c>
      <c r="CY311" s="183" t="n">
        <f aca="false">IF(CJ311&gt;0,VLOOKUP(CJ311&amp;"-"&amp;CK311&amp;"-"&amp;CL311,LocCost,2,0),0)</f>
        <v>0</v>
      </c>
      <c r="CZ311" s="183" t="n">
        <f aca="false">IF(CM311&gt;0,VLOOKUP(CM311&amp;"-"&amp;CN311&amp;"-"&amp;CO311,LocCost,2,0),0)</f>
        <v>0</v>
      </c>
      <c r="DA311" s="184" t="str">
        <f aca="false">IF(BF311&gt;0,SUM(CQ311:CZ311),"")</f>
        <v/>
      </c>
    </row>
    <row r="312" customFormat="false" ht="14.65" hidden="false" customHeight="false" outlineLevel="0" collapsed="false">
      <c r="AN312" s="183" t="n">
        <f aca="false">IF(I312&gt;0,VLOOKUP(I312&amp;"-"&amp;J312&amp;"-"&amp;K312,LocCost,2,0),0)</f>
        <v>0</v>
      </c>
      <c r="AO312" s="183" t="n">
        <f aca="false">IF(L312&gt;0,VLOOKUP(L312&amp;"-"&amp;M312&amp;"-"&amp;N312,LocCost,2,0),0)</f>
        <v>0</v>
      </c>
      <c r="AP312" s="183" t="n">
        <f aca="false">IF(O312&gt;0,VLOOKUP(O312&amp;"-"&amp;P312&amp;"-"&amp;Q312,LocCost,2,0),0)</f>
        <v>0</v>
      </c>
      <c r="AQ312" s="183" t="n">
        <f aca="false">IF(R312&gt;0,VLOOKUP(R312&amp;"-"&amp;S312&amp;"-"&amp;T312,LocCost,2,0),0)</f>
        <v>0</v>
      </c>
      <c r="AR312" s="183" t="n">
        <f aca="false">IF(U312&gt;0,VLOOKUP(U312&amp;"-"&amp;V312&amp;"-"&amp;W312,LocCost,2,0),0)</f>
        <v>0</v>
      </c>
      <c r="AS312" s="183" t="n">
        <f aca="false">IF(X312&gt;0,VLOOKUP(X312&amp;"-"&amp;Y312&amp;"-"&amp;Z312,LocCost,2,0),0)</f>
        <v>0</v>
      </c>
      <c r="AT312" s="183" t="n">
        <f aca="false">IF(AA312&gt;0,VLOOKUP(AA312&amp;"-"&amp;AB312&amp;"-"&amp;AC312,LocCost,2,0),0)</f>
        <v>0</v>
      </c>
      <c r="AU312" s="183" t="n">
        <f aca="false">IF(AD312&gt;0,VLOOKUP(AD312&amp;"-"&amp;AE312&amp;"-"&amp;AF312,LocCost,2,0),0)</f>
        <v>0</v>
      </c>
      <c r="AV312" s="183" t="n">
        <f aca="false">IF(AG312&gt;0,VLOOKUP(AG312&amp;"-"&amp;AH312&amp;"-"&amp;AI312,LocCost,2,0),0)</f>
        <v>0</v>
      </c>
      <c r="AW312" s="183" t="n">
        <f aca="false">IF(AJ312&gt;0,VLOOKUP(AJ312&amp;"-"&amp;AK312&amp;"-"&amp;AL312,LocCost,2,0),0)</f>
        <v>0</v>
      </c>
      <c r="AX312" s="184" t="str">
        <f aca="false">IF(C312&gt;0,SUM(AN312:AW312),"")</f>
        <v/>
      </c>
      <c r="CQ312" s="183" t="n">
        <f aca="false">IF(BL312&gt;0,VLOOKUP(BL312&amp;"-"&amp;BM312&amp;"-"&amp;BN312,LocCost,2,0),0)</f>
        <v>0</v>
      </c>
      <c r="CR312" s="183" t="n">
        <f aca="false">IF(BO312&gt;0,VLOOKUP(BO312&amp;"-"&amp;BP312&amp;"-"&amp;BQ312,LocCost,2,0),0)</f>
        <v>0</v>
      </c>
      <c r="CS312" s="183" t="n">
        <f aca="false">IF(BR312&gt;0,VLOOKUP(BR312&amp;"-"&amp;BS312&amp;"-"&amp;BT312,LocCost,2,0),0)</f>
        <v>0</v>
      </c>
      <c r="CT312" s="183" t="n">
        <f aca="false">IF(BU312&gt;0,VLOOKUP(BU312&amp;"-"&amp;BV312&amp;"-"&amp;BW312,LocCost,2,0),0)</f>
        <v>0</v>
      </c>
      <c r="CU312" s="183" t="n">
        <f aca="false">IF(BX312&gt;0,VLOOKUP(BX312&amp;"-"&amp;BY312&amp;"-"&amp;BZ312,LocCost,2,0),0)</f>
        <v>0</v>
      </c>
      <c r="CV312" s="183" t="n">
        <f aca="false">IF(CA312&gt;0,VLOOKUP(CA312&amp;"-"&amp;CB312&amp;"-"&amp;CC312,LocCost,2,0),0)</f>
        <v>0</v>
      </c>
      <c r="CW312" s="183" t="n">
        <f aca="false">IF(CD312&gt;0,VLOOKUP(CD312&amp;"-"&amp;CE312&amp;"-"&amp;CF312,LocCost,2,0),0)</f>
        <v>0</v>
      </c>
      <c r="CX312" s="183" t="n">
        <f aca="false">IF(CG312&gt;0,VLOOKUP(CG312&amp;"-"&amp;CH312&amp;"-"&amp;CI312,LocCost,2,0),0)</f>
        <v>0</v>
      </c>
      <c r="CY312" s="183" t="n">
        <f aca="false">IF(CJ312&gt;0,VLOOKUP(CJ312&amp;"-"&amp;CK312&amp;"-"&amp;CL312,LocCost,2,0),0)</f>
        <v>0</v>
      </c>
      <c r="CZ312" s="183" t="n">
        <f aca="false">IF(CM312&gt;0,VLOOKUP(CM312&amp;"-"&amp;CN312&amp;"-"&amp;CO312,LocCost,2,0),0)</f>
        <v>0</v>
      </c>
      <c r="DA312" s="184" t="str">
        <f aca="false">IF(BF312&gt;0,SUM(CQ312:CZ312),"")</f>
        <v/>
      </c>
    </row>
    <row r="313" customFormat="false" ht="14.65" hidden="false" customHeight="false" outlineLevel="0" collapsed="false">
      <c r="AN313" s="183" t="n">
        <f aca="false">IF(I313&gt;0,VLOOKUP(I313&amp;"-"&amp;J313&amp;"-"&amp;K313,LocCost,2,0),0)</f>
        <v>0</v>
      </c>
      <c r="AO313" s="183" t="n">
        <f aca="false">IF(L313&gt;0,VLOOKUP(L313&amp;"-"&amp;M313&amp;"-"&amp;N313,LocCost,2,0),0)</f>
        <v>0</v>
      </c>
      <c r="AP313" s="183" t="n">
        <f aca="false">IF(O313&gt;0,VLOOKUP(O313&amp;"-"&amp;P313&amp;"-"&amp;Q313,LocCost,2,0),0)</f>
        <v>0</v>
      </c>
      <c r="AQ313" s="183" t="n">
        <f aca="false">IF(R313&gt;0,VLOOKUP(R313&amp;"-"&amp;S313&amp;"-"&amp;T313,LocCost,2,0),0)</f>
        <v>0</v>
      </c>
      <c r="AR313" s="183" t="n">
        <f aca="false">IF(U313&gt;0,VLOOKUP(U313&amp;"-"&amp;V313&amp;"-"&amp;W313,LocCost,2,0),0)</f>
        <v>0</v>
      </c>
      <c r="AS313" s="183" t="n">
        <f aca="false">IF(X313&gt;0,VLOOKUP(X313&amp;"-"&amp;Y313&amp;"-"&amp;Z313,LocCost,2,0),0)</f>
        <v>0</v>
      </c>
      <c r="AT313" s="183" t="n">
        <f aca="false">IF(AA313&gt;0,VLOOKUP(AA313&amp;"-"&amp;AB313&amp;"-"&amp;AC313,LocCost,2,0),0)</f>
        <v>0</v>
      </c>
      <c r="AU313" s="183" t="n">
        <f aca="false">IF(AD313&gt;0,VLOOKUP(AD313&amp;"-"&amp;AE313&amp;"-"&amp;AF313,LocCost,2,0),0)</f>
        <v>0</v>
      </c>
      <c r="AV313" s="183" t="n">
        <f aca="false">IF(AG313&gt;0,VLOOKUP(AG313&amp;"-"&amp;AH313&amp;"-"&amp;AI313,LocCost,2,0),0)</f>
        <v>0</v>
      </c>
      <c r="AW313" s="183" t="n">
        <f aca="false">IF(AJ313&gt;0,VLOOKUP(AJ313&amp;"-"&amp;AK313&amp;"-"&amp;AL313,LocCost,2,0),0)</f>
        <v>0</v>
      </c>
      <c r="AX313" s="184" t="str">
        <f aca="false">IF(C313&gt;0,SUM(AN313:AW313),"")</f>
        <v/>
      </c>
      <c r="CQ313" s="183" t="n">
        <f aca="false">IF(BL313&gt;0,VLOOKUP(BL313&amp;"-"&amp;BM313&amp;"-"&amp;BN313,LocCost,2,0),0)</f>
        <v>0</v>
      </c>
      <c r="CR313" s="183" t="n">
        <f aca="false">IF(BO313&gt;0,VLOOKUP(BO313&amp;"-"&amp;BP313&amp;"-"&amp;BQ313,LocCost,2,0),0)</f>
        <v>0</v>
      </c>
      <c r="CS313" s="183" t="n">
        <f aca="false">IF(BR313&gt;0,VLOOKUP(BR313&amp;"-"&amp;BS313&amp;"-"&amp;BT313,LocCost,2,0),0)</f>
        <v>0</v>
      </c>
      <c r="CT313" s="183" t="n">
        <f aca="false">IF(BU313&gt;0,VLOOKUP(BU313&amp;"-"&amp;BV313&amp;"-"&amp;BW313,LocCost,2,0),0)</f>
        <v>0</v>
      </c>
      <c r="CU313" s="183" t="n">
        <f aca="false">IF(BX313&gt;0,VLOOKUP(BX313&amp;"-"&amp;BY313&amp;"-"&amp;BZ313,LocCost,2,0),0)</f>
        <v>0</v>
      </c>
      <c r="CV313" s="183" t="n">
        <f aca="false">IF(CA313&gt;0,VLOOKUP(CA313&amp;"-"&amp;CB313&amp;"-"&amp;CC313,LocCost,2,0),0)</f>
        <v>0</v>
      </c>
      <c r="CW313" s="183" t="n">
        <f aca="false">IF(CD313&gt;0,VLOOKUP(CD313&amp;"-"&amp;CE313&amp;"-"&amp;CF313,LocCost,2,0),0)</f>
        <v>0</v>
      </c>
      <c r="CX313" s="183" t="n">
        <f aca="false">IF(CG313&gt;0,VLOOKUP(CG313&amp;"-"&amp;CH313&amp;"-"&amp;CI313,LocCost,2,0),0)</f>
        <v>0</v>
      </c>
      <c r="CY313" s="183" t="n">
        <f aca="false">IF(CJ313&gt;0,VLOOKUP(CJ313&amp;"-"&amp;CK313&amp;"-"&amp;CL313,LocCost,2,0),0)</f>
        <v>0</v>
      </c>
      <c r="CZ313" s="183" t="n">
        <f aca="false">IF(CM313&gt;0,VLOOKUP(CM313&amp;"-"&amp;CN313&amp;"-"&amp;CO313,LocCost,2,0),0)</f>
        <v>0</v>
      </c>
      <c r="DA313" s="184" t="str">
        <f aca="false">IF(BF313&gt;0,SUM(CQ313:CZ313),"")</f>
        <v/>
      </c>
    </row>
    <row r="314" customFormat="false" ht="14.65" hidden="false" customHeight="false" outlineLevel="0" collapsed="false">
      <c r="AN314" s="183" t="n">
        <f aca="false">IF(I314&gt;0,VLOOKUP(I314&amp;"-"&amp;J314&amp;"-"&amp;K314,LocCost,2,0),0)</f>
        <v>0</v>
      </c>
      <c r="AO314" s="183" t="n">
        <f aca="false">IF(L314&gt;0,VLOOKUP(L314&amp;"-"&amp;M314&amp;"-"&amp;N314,LocCost,2,0),0)</f>
        <v>0</v>
      </c>
      <c r="AP314" s="183" t="n">
        <f aca="false">IF(O314&gt;0,VLOOKUP(O314&amp;"-"&amp;P314&amp;"-"&amp;Q314,LocCost,2,0),0)</f>
        <v>0</v>
      </c>
      <c r="AQ314" s="183" t="n">
        <f aca="false">IF(R314&gt;0,VLOOKUP(R314&amp;"-"&amp;S314&amp;"-"&amp;T314,LocCost,2,0),0)</f>
        <v>0</v>
      </c>
      <c r="AR314" s="183" t="n">
        <f aca="false">IF(U314&gt;0,VLOOKUP(U314&amp;"-"&amp;V314&amp;"-"&amp;W314,LocCost,2,0),0)</f>
        <v>0</v>
      </c>
      <c r="AS314" s="183" t="n">
        <f aca="false">IF(X314&gt;0,VLOOKUP(X314&amp;"-"&amp;Y314&amp;"-"&amp;Z314,LocCost,2,0),0)</f>
        <v>0</v>
      </c>
      <c r="AT314" s="183" t="n">
        <f aca="false">IF(AA314&gt;0,VLOOKUP(AA314&amp;"-"&amp;AB314&amp;"-"&amp;AC314,LocCost,2,0),0)</f>
        <v>0</v>
      </c>
      <c r="AU314" s="183" t="n">
        <f aca="false">IF(AD314&gt;0,VLOOKUP(AD314&amp;"-"&amp;AE314&amp;"-"&amp;AF314,LocCost,2,0),0)</f>
        <v>0</v>
      </c>
      <c r="AV314" s="183" t="n">
        <f aca="false">IF(AG314&gt;0,VLOOKUP(AG314&amp;"-"&amp;AH314&amp;"-"&amp;AI314,LocCost,2,0),0)</f>
        <v>0</v>
      </c>
      <c r="AW314" s="183" t="n">
        <f aca="false">IF(AJ314&gt;0,VLOOKUP(AJ314&amp;"-"&amp;AK314&amp;"-"&amp;AL314,LocCost,2,0),0)</f>
        <v>0</v>
      </c>
      <c r="AX314" s="184" t="str">
        <f aca="false">IF(C314&gt;0,SUM(AN314:AW314),"")</f>
        <v/>
      </c>
      <c r="CQ314" s="183" t="n">
        <f aca="false">IF(BL314&gt;0,VLOOKUP(BL314&amp;"-"&amp;BM314&amp;"-"&amp;BN314,LocCost,2,0),0)</f>
        <v>0</v>
      </c>
      <c r="CR314" s="183" t="n">
        <f aca="false">IF(BO314&gt;0,VLOOKUP(BO314&amp;"-"&amp;BP314&amp;"-"&amp;BQ314,LocCost,2,0),0)</f>
        <v>0</v>
      </c>
      <c r="CS314" s="183" t="n">
        <f aca="false">IF(BR314&gt;0,VLOOKUP(BR314&amp;"-"&amp;BS314&amp;"-"&amp;BT314,LocCost,2,0),0)</f>
        <v>0</v>
      </c>
      <c r="CT314" s="183" t="n">
        <f aca="false">IF(BU314&gt;0,VLOOKUP(BU314&amp;"-"&amp;BV314&amp;"-"&amp;BW314,LocCost,2,0),0)</f>
        <v>0</v>
      </c>
      <c r="CU314" s="183" t="n">
        <f aca="false">IF(BX314&gt;0,VLOOKUP(BX314&amp;"-"&amp;BY314&amp;"-"&amp;BZ314,LocCost,2,0),0)</f>
        <v>0</v>
      </c>
      <c r="CV314" s="183" t="n">
        <f aca="false">IF(CA314&gt;0,VLOOKUP(CA314&amp;"-"&amp;CB314&amp;"-"&amp;CC314,LocCost,2,0),0)</f>
        <v>0</v>
      </c>
      <c r="CW314" s="183" t="n">
        <f aca="false">IF(CD314&gt;0,VLOOKUP(CD314&amp;"-"&amp;CE314&amp;"-"&amp;CF314,LocCost,2,0),0)</f>
        <v>0</v>
      </c>
      <c r="CX314" s="183" t="n">
        <f aca="false">IF(CG314&gt;0,VLOOKUP(CG314&amp;"-"&amp;CH314&amp;"-"&amp;CI314,LocCost,2,0),0)</f>
        <v>0</v>
      </c>
      <c r="CY314" s="183" t="n">
        <f aca="false">IF(CJ314&gt;0,VLOOKUP(CJ314&amp;"-"&amp;CK314&amp;"-"&amp;CL314,LocCost,2,0),0)</f>
        <v>0</v>
      </c>
      <c r="CZ314" s="183" t="n">
        <f aca="false">IF(CM314&gt;0,VLOOKUP(CM314&amp;"-"&amp;CN314&amp;"-"&amp;CO314,LocCost,2,0),0)</f>
        <v>0</v>
      </c>
      <c r="DA314" s="184" t="str">
        <f aca="false">IF(BF314&gt;0,SUM(CQ314:CZ314),"")</f>
        <v/>
      </c>
    </row>
    <row r="315" customFormat="false" ht="14.65" hidden="false" customHeight="false" outlineLevel="0" collapsed="false">
      <c r="AN315" s="183" t="n">
        <f aca="false">IF(I315&gt;0,VLOOKUP(I315&amp;"-"&amp;J315&amp;"-"&amp;K315,LocCost,2,0),0)</f>
        <v>0</v>
      </c>
      <c r="AO315" s="183" t="n">
        <f aca="false">IF(L315&gt;0,VLOOKUP(L315&amp;"-"&amp;M315&amp;"-"&amp;N315,LocCost,2,0),0)</f>
        <v>0</v>
      </c>
      <c r="AP315" s="183" t="n">
        <f aca="false">IF(O315&gt;0,VLOOKUP(O315&amp;"-"&amp;P315&amp;"-"&amp;Q315,LocCost,2,0),0)</f>
        <v>0</v>
      </c>
      <c r="AQ315" s="183" t="n">
        <f aca="false">IF(R315&gt;0,VLOOKUP(R315&amp;"-"&amp;S315&amp;"-"&amp;T315,LocCost,2,0),0)</f>
        <v>0</v>
      </c>
      <c r="AR315" s="183" t="n">
        <f aca="false">IF(U315&gt;0,VLOOKUP(U315&amp;"-"&amp;V315&amp;"-"&amp;W315,LocCost,2,0),0)</f>
        <v>0</v>
      </c>
      <c r="AS315" s="183" t="n">
        <f aca="false">IF(X315&gt;0,VLOOKUP(X315&amp;"-"&amp;Y315&amp;"-"&amp;Z315,LocCost,2,0),0)</f>
        <v>0</v>
      </c>
      <c r="AT315" s="183" t="n">
        <f aca="false">IF(AA315&gt;0,VLOOKUP(AA315&amp;"-"&amp;AB315&amp;"-"&amp;AC315,LocCost,2,0),0)</f>
        <v>0</v>
      </c>
      <c r="AU315" s="183" t="n">
        <f aca="false">IF(AD315&gt;0,VLOOKUP(AD315&amp;"-"&amp;AE315&amp;"-"&amp;AF315,LocCost,2,0),0)</f>
        <v>0</v>
      </c>
      <c r="AV315" s="183" t="n">
        <f aca="false">IF(AG315&gt;0,VLOOKUP(AG315&amp;"-"&amp;AH315&amp;"-"&amp;AI315,LocCost,2,0),0)</f>
        <v>0</v>
      </c>
      <c r="AW315" s="183" t="n">
        <f aca="false">IF(AJ315&gt;0,VLOOKUP(AJ315&amp;"-"&amp;AK315&amp;"-"&amp;AL315,LocCost,2,0),0)</f>
        <v>0</v>
      </c>
      <c r="AX315" s="184" t="str">
        <f aca="false">IF(C315&gt;0,SUM(AN315:AW315),"")</f>
        <v/>
      </c>
      <c r="CQ315" s="183" t="n">
        <f aca="false">IF(BL315&gt;0,VLOOKUP(BL315&amp;"-"&amp;BM315&amp;"-"&amp;BN315,LocCost,2,0),0)</f>
        <v>0</v>
      </c>
      <c r="CR315" s="183" t="n">
        <f aca="false">IF(BO315&gt;0,VLOOKUP(BO315&amp;"-"&amp;BP315&amp;"-"&amp;BQ315,LocCost,2,0),0)</f>
        <v>0</v>
      </c>
      <c r="CS315" s="183" t="n">
        <f aca="false">IF(BR315&gt;0,VLOOKUP(BR315&amp;"-"&amp;BS315&amp;"-"&amp;BT315,LocCost,2,0),0)</f>
        <v>0</v>
      </c>
      <c r="CT315" s="183" t="n">
        <f aca="false">IF(BU315&gt;0,VLOOKUP(BU315&amp;"-"&amp;BV315&amp;"-"&amp;BW315,LocCost,2,0),0)</f>
        <v>0</v>
      </c>
      <c r="CU315" s="183" t="n">
        <f aca="false">IF(BX315&gt;0,VLOOKUP(BX315&amp;"-"&amp;BY315&amp;"-"&amp;BZ315,LocCost,2,0),0)</f>
        <v>0</v>
      </c>
      <c r="CV315" s="183" t="n">
        <f aca="false">IF(CA315&gt;0,VLOOKUP(CA315&amp;"-"&amp;CB315&amp;"-"&amp;CC315,LocCost,2,0),0)</f>
        <v>0</v>
      </c>
      <c r="CW315" s="183" t="n">
        <f aca="false">IF(CD315&gt;0,VLOOKUP(CD315&amp;"-"&amp;CE315&amp;"-"&amp;CF315,LocCost,2,0),0)</f>
        <v>0</v>
      </c>
      <c r="CX315" s="183" t="n">
        <f aca="false">IF(CG315&gt;0,VLOOKUP(CG315&amp;"-"&amp;CH315&amp;"-"&amp;CI315,LocCost,2,0),0)</f>
        <v>0</v>
      </c>
      <c r="CY315" s="183" t="n">
        <f aca="false">IF(CJ315&gt;0,VLOOKUP(CJ315&amp;"-"&amp;CK315&amp;"-"&amp;CL315,LocCost,2,0),0)</f>
        <v>0</v>
      </c>
      <c r="CZ315" s="183" t="n">
        <f aca="false">IF(CM315&gt;0,VLOOKUP(CM315&amp;"-"&amp;CN315&amp;"-"&amp;CO315,LocCost,2,0),0)</f>
        <v>0</v>
      </c>
      <c r="DA315" s="184" t="str">
        <f aca="false">IF(BF315&gt;0,SUM(CQ315:CZ315),"")</f>
        <v/>
      </c>
    </row>
    <row r="316" customFormat="false" ht="14.65" hidden="false" customHeight="false" outlineLevel="0" collapsed="false">
      <c r="AN316" s="183" t="n">
        <f aca="false">IF(I316&gt;0,VLOOKUP(I316&amp;"-"&amp;J316&amp;"-"&amp;K316,LocCost,2,0),0)</f>
        <v>0</v>
      </c>
      <c r="AO316" s="183" t="n">
        <f aca="false">IF(L316&gt;0,VLOOKUP(L316&amp;"-"&amp;M316&amp;"-"&amp;N316,LocCost,2,0),0)</f>
        <v>0</v>
      </c>
      <c r="AP316" s="183" t="n">
        <f aca="false">IF(O316&gt;0,VLOOKUP(O316&amp;"-"&amp;P316&amp;"-"&amp;Q316,LocCost,2,0),0)</f>
        <v>0</v>
      </c>
      <c r="AQ316" s="183" t="n">
        <f aca="false">IF(R316&gt;0,VLOOKUP(R316&amp;"-"&amp;S316&amp;"-"&amp;T316,LocCost,2,0),0)</f>
        <v>0</v>
      </c>
      <c r="AR316" s="183" t="n">
        <f aca="false">IF(U316&gt;0,VLOOKUP(U316&amp;"-"&amp;V316&amp;"-"&amp;W316,LocCost,2,0),0)</f>
        <v>0</v>
      </c>
      <c r="AS316" s="183" t="n">
        <f aca="false">IF(X316&gt;0,VLOOKUP(X316&amp;"-"&amp;Y316&amp;"-"&amp;Z316,LocCost,2,0),0)</f>
        <v>0</v>
      </c>
      <c r="AT316" s="183" t="n">
        <f aca="false">IF(AA316&gt;0,VLOOKUP(AA316&amp;"-"&amp;AB316&amp;"-"&amp;AC316,LocCost,2,0),0)</f>
        <v>0</v>
      </c>
      <c r="AU316" s="183" t="n">
        <f aca="false">IF(AD316&gt;0,VLOOKUP(AD316&amp;"-"&amp;AE316&amp;"-"&amp;AF316,LocCost,2,0),0)</f>
        <v>0</v>
      </c>
      <c r="AV316" s="183" t="n">
        <f aca="false">IF(AG316&gt;0,VLOOKUP(AG316&amp;"-"&amp;AH316&amp;"-"&amp;AI316,LocCost,2,0),0)</f>
        <v>0</v>
      </c>
      <c r="AW316" s="183" t="n">
        <f aca="false">IF(AJ316&gt;0,VLOOKUP(AJ316&amp;"-"&amp;AK316&amp;"-"&amp;AL316,LocCost,2,0),0)</f>
        <v>0</v>
      </c>
      <c r="AX316" s="184" t="str">
        <f aca="false">IF(C316&gt;0,SUM(AN316:AW316),"")</f>
        <v/>
      </c>
      <c r="CQ316" s="183" t="n">
        <f aca="false">IF(BL316&gt;0,VLOOKUP(BL316&amp;"-"&amp;BM316&amp;"-"&amp;BN316,LocCost,2,0),0)</f>
        <v>0</v>
      </c>
      <c r="CR316" s="183" t="n">
        <f aca="false">IF(BO316&gt;0,VLOOKUP(BO316&amp;"-"&amp;BP316&amp;"-"&amp;BQ316,LocCost,2,0),0)</f>
        <v>0</v>
      </c>
      <c r="CS316" s="183" t="n">
        <f aca="false">IF(BR316&gt;0,VLOOKUP(BR316&amp;"-"&amp;BS316&amp;"-"&amp;BT316,LocCost,2,0),0)</f>
        <v>0</v>
      </c>
      <c r="CT316" s="183" t="n">
        <f aca="false">IF(BU316&gt;0,VLOOKUP(BU316&amp;"-"&amp;BV316&amp;"-"&amp;BW316,LocCost,2,0),0)</f>
        <v>0</v>
      </c>
      <c r="CU316" s="183" t="n">
        <f aca="false">IF(BX316&gt;0,VLOOKUP(BX316&amp;"-"&amp;BY316&amp;"-"&amp;BZ316,LocCost,2,0),0)</f>
        <v>0</v>
      </c>
      <c r="CV316" s="183" t="n">
        <f aca="false">IF(CA316&gt;0,VLOOKUP(CA316&amp;"-"&amp;CB316&amp;"-"&amp;CC316,LocCost,2,0),0)</f>
        <v>0</v>
      </c>
      <c r="CW316" s="183" t="n">
        <f aca="false">IF(CD316&gt;0,VLOOKUP(CD316&amp;"-"&amp;CE316&amp;"-"&amp;CF316,LocCost,2,0),0)</f>
        <v>0</v>
      </c>
      <c r="CX316" s="183" t="n">
        <f aca="false">IF(CG316&gt;0,VLOOKUP(CG316&amp;"-"&amp;CH316&amp;"-"&amp;CI316,LocCost,2,0),0)</f>
        <v>0</v>
      </c>
      <c r="CY316" s="183" t="n">
        <f aca="false">IF(CJ316&gt;0,VLOOKUP(CJ316&amp;"-"&amp;CK316&amp;"-"&amp;CL316,LocCost,2,0),0)</f>
        <v>0</v>
      </c>
      <c r="CZ316" s="183" t="n">
        <f aca="false">IF(CM316&gt;0,VLOOKUP(CM316&amp;"-"&amp;CN316&amp;"-"&amp;CO316,LocCost,2,0),0)</f>
        <v>0</v>
      </c>
      <c r="DA316" s="184" t="str">
        <f aca="false">IF(BF316&gt;0,SUM(CQ316:CZ316),"")</f>
        <v/>
      </c>
    </row>
    <row r="317" customFormat="false" ht="14.65" hidden="false" customHeight="false" outlineLevel="0" collapsed="false">
      <c r="AN317" s="183" t="n">
        <f aca="false">IF(I317&gt;0,VLOOKUP(I317&amp;"-"&amp;J317&amp;"-"&amp;K317,LocCost,2,0),0)</f>
        <v>0</v>
      </c>
      <c r="AO317" s="183" t="n">
        <f aca="false">IF(L317&gt;0,VLOOKUP(L317&amp;"-"&amp;M317&amp;"-"&amp;N317,LocCost,2,0),0)</f>
        <v>0</v>
      </c>
      <c r="AP317" s="183" t="n">
        <f aca="false">IF(O317&gt;0,VLOOKUP(O317&amp;"-"&amp;P317&amp;"-"&amp;Q317,LocCost,2,0),0)</f>
        <v>0</v>
      </c>
      <c r="AQ317" s="183" t="n">
        <f aca="false">IF(R317&gt;0,VLOOKUP(R317&amp;"-"&amp;S317&amp;"-"&amp;T317,LocCost,2,0),0)</f>
        <v>0</v>
      </c>
      <c r="AR317" s="183" t="n">
        <f aca="false">IF(U317&gt;0,VLOOKUP(U317&amp;"-"&amp;V317&amp;"-"&amp;W317,LocCost,2,0),0)</f>
        <v>0</v>
      </c>
      <c r="AS317" s="183" t="n">
        <f aca="false">IF(X317&gt;0,VLOOKUP(X317&amp;"-"&amp;Y317&amp;"-"&amp;Z317,LocCost,2,0),0)</f>
        <v>0</v>
      </c>
      <c r="AT317" s="183" t="n">
        <f aca="false">IF(AA317&gt;0,VLOOKUP(AA317&amp;"-"&amp;AB317&amp;"-"&amp;AC317,LocCost,2,0),0)</f>
        <v>0</v>
      </c>
      <c r="AU317" s="183" t="n">
        <f aca="false">IF(AD317&gt;0,VLOOKUP(AD317&amp;"-"&amp;AE317&amp;"-"&amp;AF317,LocCost,2,0),0)</f>
        <v>0</v>
      </c>
      <c r="AV317" s="183" t="n">
        <f aca="false">IF(AG317&gt;0,VLOOKUP(AG317&amp;"-"&amp;AH317&amp;"-"&amp;AI317,LocCost,2,0),0)</f>
        <v>0</v>
      </c>
      <c r="AW317" s="183" t="n">
        <f aca="false">IF(AJ317&gt;0,VLOOKUP(AJ317&amp;"-"&amp;AK317&amp;"-"&amp;AL317,LocCost,2,0),0)</f>
        <v>0</v>
      </c>
      <c r="AX317" s="184" t="str">
        <f aca="false">IF(C317&gt;0,SUM(AN317:AW317),"")</f>
        <v/>
      </c>
      <c r="CQ317" s="183" t="n">
        <f aca="false">IF(BL317&gt;0,VLOOKUP(BL317&amp;"-"&amp;BM317&amp;"-"&amp;BN317,LocCost,2,0),0)</f>
        <v>0</v>
      </c>
      <c r="CR317" s="183" t="n">
        <f aca="false">IF(BO317&gt;0,VLOOKUP(BO317&amp;"-"&amp;BP317&amp;"-"&amp;BQ317,LocCost,2,0),0)</f>
        <v>0</v>
      </c>
      <c r="CS317" s="183" t="n">
        <f aca="false">IF(BR317&gt;0,VLOOKUP(BR317&amp;"-"&amp;BS317&amp;"-"&amp;BT317,LocCost,2,0),0)</f>
        <v>0</v>
      </c>
      <c r="CT317" s="183" t="n">
        <f aca="false">IF(BU317&gt;0,VLOOKUP(BU317&amp;"-"&amp;BV317&amp;"-"&amp;BW317,LocCost,2,0),0)</f>
        <v>0</v>
      </c>
      <c r="CU317" s="183" t="n">
        <f aca="false">IF(BX317&gt;0,VLOOKUP(BX317&amp;"-"&amp;BY317&amp;"-"&amp;BZ317,LocCost,2,0),0)</f>
        <v>0</v>
      </c>
      <c r="CV317" s="183" t="n">
        <f aca="false">IF(CA317&gt;0,VLOOKUP(CA317&amp;"-"&amp;CB317&amp;"-"&amp;CC317,LocCost,2,0),0)</f>
        <v>0</v>
      </c>
      <c r="CW317" s="183" t="n">
        <f aca="false">IF(CD317&gt;0,VLOOKUP(CD317&amp;"-"&amp;CE317&amp;"-"&amp;CF317,LocCost,2,0),0)</f>
        <v>0</v>
      </c>
      <c r="CX317" s="183" t="n">
        <f aca="false">IF(CG317&gt;0,VLOOKUP(CG317&amp;"-"&amp;CH317&amp;"-"&amp;CI317,LocCost,2,0),0)</f>
        <v>0</v>
      </c>
      <c r="CY317" s="183" t="n">
        <f aca="false">IF(CJ317&gt;0,VLOOKUP(CJ317&amp;"-"&amp;CK317&amp;"-"&amp;CL317,LocCost,2,0),0)</f>
        <v>0</v>
      </c>
      <c r="CZ317" s="183" t="n">
        <f aca="false">IF(CM317&gt;0,VLOOKUP(CM317&amp;"-"&amp;CN317&amp;"-"&amp;CO317,LocCost,2,0),0)</f>
        <v>0</v>
      </c>
      <c r="DA317" s="184" t="str">
        <f aca="false">IF(BF317&gt;0,SUM(CQ317:CZ317),"")</f>
        <v/>
      </c>
    </row>
    <row r="318" customFormat="false" ht="14.65" hidden="false" customHeight="false" outlineLevel="0" collapsed="false">
      <c r="AN318" s="183" t="n">
        <f aca="false">IF(I318&gt;0,VLOOKUP(I318&amp;"-"&amp;J318&amp;"-"&amp;K318,LocCost,2,0),0)</f>
        <v>0</v>
      </c>
      <c r="AO318" s="183" t="n">
        <f aca="false">IF(L318&gt;0,VLOOKUP(L318&amp;"-"&amp;M318&amp;"-"&amp;N318,LocCost,2,0),0)</f>
        <v>0</v>
      </c>
      <c r="AP318" s="183" t="n">
        <f aca="false">IF(O318&gt;0,VLOOKUP(O318&amp;"-"&amp;P318&amp;"-"&amp;Q318,LocCost,2,0),0)</f>
        <v>0</v>
      </c>
      <c r="AQ318" s="183" t="n">
        <f aca="false">IF(R318&gt;0,VLOOKUP(R318&amp;"-"&amp;S318&amp;"-"&amp;T318,LocCost,2,0),0)</f>
        <v>0</v>
      </c>
      <c r="AR318" s="183" t="n">
        <f aca="false">IF(U318&gt;0,VLOOKUP(U318&amp;"-"&amp;V318&amp;"-"&amp;W318,LocCost,2,0),0)</f>
        <v>0</v>
      </c>
      <c r="AS318" s="183" t="n">
        <f aca="false">IF(X318&gt;0,VLOOKUP(X318&amp;"-"&amp;Y318&amp;"-"&amp;Z318,LocCost,2,0),0)</f>
        <v>0</v>
      </c>
      <c r="AT318" s="183" t="n">
        <f aca="false">IF(AA318&gt;0,VLOOKUP(AA318&amp;"-"&amp;AB318&amp;"-"&amp;AC318,LocCost,2,0),0)</f>
        <v>0</v>
      </c>
      <c r="AU318" s="183" t="n">
        <f aca="false">IF(AD318&gt;0,VLOOKUP(AD318&amp;"-"&amp;AE318&amp;"-"&amp;AF318,LocCost,2,0),0)</f>
        <v>0</v>
      </c>
      <c r="AV318" s="183" t="n">
        <f aca="false">IF(AG318&gt;0,VLOOKUP(AG318&amp;"-"&amp;AH318&amp;"-"&amp;AI318,LocCost,2,0),0)</f>
        <v>0</v>
      </c>
      <c r="AW318" s="183" t="n">
        <f aca="false">IF(AJ318&gt;0,VLOOKUP(AJ318&amp;"-"&amp;AK318&amp;"-"&amp;AL318,LocCost,2,0),0)</f>
        <v>0</v>
      </c>
      <c r="AX318" s="184" t="str">
        <f aca="false">IF(C318&gt;0,SUM(AN318:AW318),"")</f>
        <v/>
      </c>
      <c r="CQ318" s="183" t="n">
        <f aca="false">IF(BL318&gt;0,VLOOKUP(BL318&amp;"-"&amp;BM318&amp;"-"&amp;BN318,LocCost,2,0),0)</f>
        <v>0</v>
      </c>
      <c r="CR318" s="183" t="n">
        <f aca="false">IF(BO318&gt;0,VLOOKUP(BO318&amp;"-"&amp;BP318&amp;"-"&amp;BQ318,LocCost,2,0),0)</f>
        <v>0</v>
      </c>
      <c r="CS318" s="183" t="n">
        <f aca="false">IF(BR318&gt;0,VLOOKUP(BR318&amp;"-"&amp;BS318&amp;"-"&amp;BT318,LocCost,2,0),0)</f>
        <v>0</v>
      </c>
      <c r="CT318" s="183" t="n">
        <f aca="false">IF(BU318&gt;0,VLOOKUP(BU318&amp;"-"&amp;BV318&amp;"-"&amp;BW318,LocCost,2,0),0)</f>
        <v>0</v>
      </c>
      <c r="CU318" s="183" t="n">
        <f aca="false">IF(BX318&gt;0,VLOOKUP(BX318&amp;"-"&amp;BY318&amp;"-"&amp;BZ318,LocCost,2,0),0)</f>
        <v>0</v>
      </c>
      <c r="CV318" s="183" t="n">
        <f aca="false">IF(CA318&gt;0,VLOOKUP(CA318&amp;"-"&amp;CB318&amp;"-"&amp;CC318,LocCost,2,0),0)</f>
        <v>0</v>
      </c>
      <c r="CW318" s="183" t="n">
        <f aca="false">IF(CD318&gt;0,VLOOKUP(CD318&amp;"-"&amp;CE318&amp;"-"&amp;CF318,LocCost,2,0),0)</f>
        <v>0</v>
      </c>
      <c r="CX318" s="183" t="n">
        <f aca="false">IF(CG318&gt;0,VLOOKUP(CG318&amp;"-"&amp;CH318&amp;"-"&amp;CI318,LocCost,2,0),0)</f>
        <v>0</v>
      </c>
      <c r="CY318" s="183" t="n">
        <f aca="false">IF(CJ318&gt;0,VLOOKUP(CJ318&amp;"-"&amp;CK318&amp;"-"&amp;CL318,LocCost,2,0),0)</f>
        <v>0</v>
      </c>
      <c r="CZ318" s="183" t="n">
        <f aca="false">IF(CM318&gt;0,VLOOKUP(CM318&amp;"-"&amp;CN318&amp;"-"&amp;CO318,LocCost,2,0),0)</f>
        <v>0</v>
      </c>
      <c r="DA318" s="184" t="str">
        <f aca="false">IF(BF318&gt;0,SUM(CQ318:CZ318),"")</f>
        <v/>
      </c>
    </row>
    <row r="319" customFormat="false" ht="14.65" hidden="false" customHeight="false" outlineLevel="0" collapsed="false">
      <c r="AN319" s="183" t="n">
        <f aca="false">IF(I319&gt;0,VLOOKUP(I319&amp;"-"&amp;J319&amp;"-"&amp;K319,LocCost,2,0),0)</f>
        <v>0</v>
      </c>
      <c r="AO319" s="183" t="n">
        <f aca="false">IF(L319&gt;0,VLOOKUP(L319&amp;"-"&amp;M319&amp;"-"&amp;N319,LocCost,2,0),0)</f>
        <v>0</v>
      </c>
      <c r="AP319" s="183" t="n">
        <f aca="false">IF(O319&gt;0,VLOOKUP(O319&amp;"-"&amp;P319&amp;"-"&amp;Q319,LocCost,2,0),0)</f>
        <v>0</v>
      </c>
      <c r="AQ319" s="183" t="n">
        <f aca="false">IF(R319&gt;0,VLOOKUP(R319&amp;"-"&amp;S319&amp;"-"&amp;T319,LocCost,2,0),0)</f>
        <v>0</v>
      </c>
      <c r="AR319" s="183" t="n">
        <f aca="false">IF(U319&gt;0,VLOOKUP(U319&amp;"-"&amp;V319&amp;"-"&amp;W319,LocCost,2,0),0)</f>
        <v>0</v>
      </c>
      <c r="AS319" s="183" t="n">
        <f aca="false">IF(X319&gt;0,VLOOKUP(X319&amp;"-"&amp;Y319&amp;"-"&amp;Z319,LocCost,2,0),0)</f>
        <v>0</v>
      </c>
      <c r="AT319" s="183" t="n">
        <f aca="false">IF(AA319&gt;0,VLOOKUP(AA319&amp;"-"&amp;AB319&amp;"-"&amp;AC319,LocCost,2,0),0)</f>
        <v>0</v>
      </c>
      <c r="AU319" s="183" t="n">
        <f aca="false">IF(AD319&gt;0,VLOOKUP(AD319&amp;"-"&amp;AE319&amp;"-"&amp;AF319,LocCost,2,0),0)</f>
        <v>0</v>
      </c>
      <c r="AV319" s="183" t="n">
        <f aca="false">IF(AG319&gt;0,VLOOKUP(AG319&amp;"-"&amp;AH319&amp;"-"&amp;AI319,LocCost,2,0),0)</f>
        <v>0</v>
      </c>
      <c r="AW319" s="183" t="n">
        <f aca="false">IF(AJ319&gt;0,VLOOKUP(AJ319&amp;"-"&amp;AK319&amp;"-"&amp;AL319,LocCost,2,0),0)</f>
        <v>0</v>
      </c>
      <c r="AX319" s="184" t="str">
        <f aca="false">IF(C319&gt;0,SUM(AN319:AW319),"")</f>
        <v/>
      </c>
      <c r="CQ319" s="183" t="n">
        <f aca="false">IF(BL319&gt;0,VLOOKUP(BL319&amp;"-"&amp;BM319&amp;"-"&amp;BN319,LocCost,2,0),0)</f>
        <v>0</v>
      </c>
      <c r="CR319" s="183" t="n">
        <f aca="false">IF(BO319&gt;0,VLOOKUP(BO319&amp;"-"&amp;BP319&amp;"-"&amp;BQ319,LocCost,2,0),0)</f>
        <v>0</v>
      </c>
      <c r="CS319" s="183" t="n">
        <f aca="false">IF(BR319&gt;0,VLOOKUP(BR319&amp;"-"&amp;BS319&amp;"-"&amp;BT319,LocCost,2,0),0)</f>
        <v>0</v>
      </c>
      <c r="CT319" s="183" t="n">
        <f aca="false">IF(BU319&gt;0,VLOOKUP(BU319&amp;"-"&amp;BV319&amp;"-"&amp;BW319,LocCost,2,0),0)</f>
        <v>0</v>
      </c>
      <c r="CU319" s="183" t="n">
        <f aca="false">IF(BX319&gt;0,VLOOKUP(BX319&amp;"-"&amp;BY319&amp;"-"&amp;BZ319,LocCost,2,0),0)</f>
        <v>0</v>
      </c>
      <c r="CV319" s="183" t="n">
        <f aca="false">IF(CA319&gt;0,VLOOKUP(CA319&amp;"-"&amp;CB319&amp;"-"&amp;CC319,LocCost,2,0),0)</f>
        <v>0</v>
      </c>
      <c r="CW319" s="183" t="n">
        <f aca="false">IF(CD319&gt;0,VLOOKUP(CD319&amp;"-"&amp;CE319&amp;"-"&amp;CF319,LocCost,2,0),0)</f>
        <v>0</v>
      </c>
      <c r="CX319" s="183" t="n">
        <f aca="false">IF(CG319&gt;0,VLOOKUP(CG319&amp;"-"&amp;CH319&amp;"-"&amp;CI319,LocCost,2,0),0)</f>
        <v>0</v>
      </c>
      <c r="CY319" s="183" t="n">
        <f aca="false">IF(CJ319&gt;0,VLOOKUP(CJ319&amp;"-"&amp;CK319&amp;"-"&amp;CL319,LocCost,2,0),0)</f>
        <v>0</v>
      </c>
      <c r="CZ319" s="183" t="n">
        <f aca="false">IF(CM319&gt;0,VLOOKUP(CM319&amp;"-"&amp;CN319&amp;"-"&amp;CO319,LocCost,2,0),0)</f>
        <v>0</v>
      </c>
      <c r="DA319" s="184" t="str">
        <f aca="false">IF(BF319&gt;0,SUM(CQ319:CZ319),"")</f>
        <v/>
      </c>
    </row>
    <row r="320" customFormat="false" ht="14.65" hidden="false" customHeight="false" outlineLevel="0" collapsed="false">
      <c r="AN320" s="183" t="n">
        <f aca="false">IF(I320&gt;0,VLOOKUP(I320&amp;"-"&amp;J320&amp;"-"&amp;K320,LocCost,2,0),0)</f>
        <v>0</v>
      </c>
      <c r="AO320" s="183" t="n">
        <f aca="false">IF(L320&gt;0,VLOOKUP(L320&amp;"-"&amp;M320&amp;"-"&amp;N320,LocCost,2,0),0)</f>
        <v>0</v>
      </c>
      <c r="AP320" s="183" t="n">
        <f aca="false">IF(O320&gt;0,VLOOKUP(O320&amp;"-"&amp;P320&amp;"-"&amp;Q320,LocCost,2,0),0)</f>
        <v>0</v>
      </c>
      <c r="AQ320" s="183" t="n">
        <f aca="false">IF(R320&gt;0,VLOOKUP(R320&amp;"-"&amp;S320&amp;"-"&amp;T320,LocCost,2,0),0)</f>
        <v>0</v>
      </c>
      <c r="AR320" s="183" t="n">
        <f aca="false">IF(U320&gt;0,VLOOKUP(U320&amp;"-"&amp;V320&amp;"-"&amp;W320,LocCost,2,0),0)</f>
        <v>0</v>
      </c>
      <c r="AS320" s="183" t="n">
        <f aca="false">IF(X320&gt;0,VLOOKUP(X320&amp;"-"&amp;Y320&amp;"-"&amp;Z320,LocCost,2,0),0)</f>
        <v>0</v>
      </c>
      <c r="AT320" s="183" t="n">
        <f aca="false">IF(AA320&gt;0,VLOOKUP(AA320&amp;"-"&amp;AB320&amp;"-"&amp;AC320,LocCost,2,0),0)</f>
        <v>0</v>
      </c>
      <c r="AU320" s="183" t="n">
        <f aca="false">IF(AD320&gt;0,VLOOKUP(AD320&amp;"-"&amp;AE320&amp;"-"&amp;AF320,LocCost,2,0),0)</f>
        <v>0</v>
      </c>
      <c r="AV320" s="183" t="n">
        <f aca="false">IF(AG320&gt;0,VLOOKUP(AG320&amp;"-"&amp;AH320&amp;"-"&amp;AI320,LocCost,2,0),0)</f>
        <v>0</v>
      </c>
      <c r="AW320" s="183" t="n">
        <f aca="false">IF(AJ320&gt;0,VLOOKUP(AJ320&amp;"-"&amp;AK320&amp;"-"&amp;AL320,LocCost,2,0),0)</f>
        <v>0</v>
      </c>
      <c r="AX320" s="184" t="str">
        <f aca="false">IF(C320&gt;0,SUM(AN320:AW320),"")</f>
        <v/>
      </c>
      <c r="CQ320" s="183" t="n">
        <f aca="false">IF(BL320&gt;0,VLOOKUP(BL320&amp;"-"&amp;BM320&amp;"-"&amp;BN320,LocCost,2,0),0)</f>
        <v>0</v>
      </c>
      <c r="CR320" s="183" t="n">
        <f aca="false">IF(BO320&gt;0,VLOOKUP(BO320&amp;"-"&amp;BP320&amp;"-"&amp;BQ320,LocCost,2,0),0)</f>
        <v>0</v>
      </c>
      <c r="CS320" s="183" t="n">
        <f aca="false">IF(BR320&gt;0,VLOOKUP(BR320&amp;"-"&amp;BS320&amp;"-"&amp;BT320,LocCost,2,0),0)</f>
        <v>0</v>
      </c>
      <c r="CT320" s="183" t="n">
        <f aca="false">IF(BU320&gt;0,VLOOKUP(BU320&amp;"-"&amp;BV320&amp;"-"&amp;BW320,LocCost,2,0),0)</f>
        <v>0</v>
      </c>
      <c r="CU320" s="183" t="n">
        <f aca="false">IF(BX320&gt;0,VLOOKUP(BX320&amp;"-"&amp;BY320&amp;"-"&amp;BZ320,LocCost,2,0),0)</f>
        <v>0</v>
      </c>
      <c r="CV320" s="183" t="n">
        <f aca="false">IF(CA320&gt;0,VLOOKUP(CA320&amp;"-"&amp;CB320&amp;"-"&amp;CC320,LocCost,2,0),0)</f>
        <v>0</v>
      </c>
      <c r="CW320" s="183" t="n">
        <f aca="false">IF(CD320&gt;0,VLOOKUP(CD320&amp;"-"&amp;CE320&amp;"-"&amp;CF320,LocCost,2,0),0)</f>
        <v>0</v>
      </c>
      <c r="CX320" s="183" t="n">
        <f aca="false">IF(CG320&gt;0,VLOOKUP(CG320&amp;"-"&amp;CH320&amp;"-"&amp;CI320,LocCost,2,0),0)</f>
        <v>0</v>
      </c>
      <c r="CY320" s="183" t="n">
        <f aca="false">IF(CJ320&gt;0,VLOOKUP(CJ320&amp;"-"&amp;CK320&amp;"-"&amp;CL320,LocCost,2,0),0)</f>
        <v>0</v>
      </c>
      <c r="CZ320" s="183" t="n">
        <f aca="false">IF(CM320&gt;0,VLOOKUP(CM320&amp;"-"&amp;CN320&amp;"-"&amp;CO320,LocCost,2,0),0)</f>
        <v>0</v>
      </c>
      <c r="DA320" s="184" t="str">
        <f aca="false">IF(BF320&gt;0,SUM(CQ320:CZ320),"")</f>
        <v/>
      </c>
    </row>
    <row r="321" customFormat="false" ht="14.65" hidden="false" customHeight="false" outlineLevel="0" collapsed="false">
      <c r="AN321" s="183" t="n">
        <f aca="false">IF(I321&gt;0,VLOOKUP(I321&amp;"-"&amp;J321&amp;"-"&amp;K321,LocCost,2,0),0)</f>
        <v>0</v>
      </c>
      <c r="AO321" s="183" t="n">
        <f aca="false">IF(L321&gt;0,VLOOKUP(L321&amp;"-"&amp;M321&amp;"-"&amp;N321,LocCost,2,0),0)</f>
        <v>0</v>
      </c>
      <c r="AP321" s="183" t="n">
        <f aca="false">IF(O321&gt;0,VLOOKUP(O321&amp;"-"&amp;P321&amp;"-"&amp;Q321,LocCost,2,0),0)</f>
        <v>0</v>
      </c>
      <c r="AQ321" s="183" t="n">
        <f aca="false">IF(R321&gt;0,VLOOKUP(R321&amp;"-"&amp;S321&amp;"-"&amp;T321,LocCost,2,0),0)</f>
        <v>0</v>
      </c>
      <c r="AR321" s="183" t="n">
        <f aca="false">IF(U321&gt;0,VLOOKUP(U321&amp;"-"&amp;V321&amp;"-"&amp;W321,LocCost,2,0),0)</f>
        <v>0</v>
      </c>
      <c r="AS321" s="183" t="n">
        <f aca="false">IF(X321&gt;0,VLOOKUP(X321&amp;"-"&amp;Y321&amp;"-"&amp;Z321,LocCost,2,0),0)</f>
        <v>0</v>
      </c>
      <c r="AT321" s="183" t="n">
        <f aca="false">IF(AA321&gt;0,VLOOKUP(AA321&amp;"-"&amp;AB321&amp;"-"&amp;AC321,LocCost,2,0),0)</f>
        <v>0</v>
      </c>
      <c r="AU321" s="183" t="n">
        <f aca="false">IF(AD321&gt;0,VLOOKUP(AD321&amp;"-"&amp;AE321&amp;"-"&amp;AF321,LocCost,2,0),0)</f>
        <v>0</v>
      </c>
      <c r="AV321" s="183" t="n">
        <f aca="false">IF(AG321&gt;0,VLOOKUP(AG321&amp;"-"&amp;AH321&amp;"-"&amp;AI321,LocCost,2,0),0)</f>
        <v>0</v>
      </c>
      <c r="AW321" s="183" t="n">
        <f aca="false">IF(AJ321&gt;0,VLOOKUP(AJ321&amp;"-"&amp;AK321&amp;"-"&amp;AL321,LocCost,2,0),0)</f>
        <v>0</v>
      </c>
      <c r="AX321" s="184" t="str">
        <f aca="false">IF(C321&gt;0,SUM(AN321:AW321),"")</f>
        <v/>
      </c>
      <c r="CQ321" s="183" t="n">
        <f aca="false">IF(BL321&gt;0,VLOOKUP(BL321&amp;"-"&amp;BM321&amp;"-"&amp;BN321,LocCost,2,0),0)</f>
        <v>0</v>
      </c>
      <c r="CR321" s="183" t="n">
        <f aca="false">IF(BO321&gt;0,VLOOKUP(BO321&amp;"-"&amp;BP321&amp;"-"&amp;BQ321,LocCost,2,0),0)</f>
        <v>0</v>
      </c>
      <c r="CS321" s="183" t="n">
        <f aca="false">IF(BR321&gt;0,VLOOKUP(BR321&amp;"-"&amp;BS321&amp;"-"&amp;BT321,LocCost,2,0),0)</f>
        <v>0</v>
      </c>
      <c r="CT321" s="183" t="n">
        <f aca="false">IF(BU321&gt;0,VLOOKUP(BU321&amp;"-"&amp;BV321&amp;"-"&amp;BW321,LocCost,2,0),0)</f>
        <v>0</v>
      </c>
      <c r="CU321" s="183" t="n">
        <f aca="false">IF(BX321&gt;0,VLOOKUP(BX321&amp;"-"&amp;BY321&amp;"-"&amp;BZ321,LocCost,2,0),0)</f>
        <v>0</v>
      </c>
      <c r="CV321" s="183" t="n">
        <f aca="false">IF(CA321&gt;0,VLOOKUP(CA321&amp;"-"&amp;CB321&amp;"-"&amp;CC321,LocCost,2,0),0)</f>
        <v>0</v>
      </c>
      <c r="CW321" s="183" t="n">
        <f aca="false">IF(CD321&gt;0,VLOOKUP(CD321&amp;"-"&amp;CE321&amp;"-"&amp;CF321,LocCost,2,0),0)</f>
        <v>0</v>
      </c>
      <c r="CX321" s="183" t="n">
        <f aca="false">IF(CG321&gt;0,VLOOKUP(CG321&amp;"-"&amp;CH321&amp;"-"&amp;CI321,LocCost,2,0),0)</f>
        <v>0</v>
      </c>
      <c r="CY321" s="183" t="n">
        <f aca="false">IF(CJ321&gt;0,VLOOKUP(CJ321&amp;"-"&amp;CK321&amp;"-"&amp;CL321,LocCost,2,0),0)</f>
        <v>0</v>
      </c>
      <c r="CZ321" s="183" t="n">
        <f aca="false">IF(CM321&gt;0,VLOOKUP(CM321&amp;"-"&amp;CN321&amp;"-"&amp;CO321,LocCost,2,0),0)</f>
        <v>0</v>
      </c>
      <c r="DA321" s="184" t="str">
        <f aca="false">IF(BF321&gt;0,SUM(CQ321:CZ321),"")</f>
        <v/>
      </c>
    </row>
    <row r="322" customFormat="false" ht="14.65" hidden="false" customHeight="false" outlineLevel="0" collapsed="false">
      <c r="AN322" s="183" t="n">
        <f aca="false">IF(I322&gt;0,VLOOKUP(I322&amp;"-"&amp;J322&amp;"-"&amp;K322,LocCost,2,0),0)</f>
        <v>0</v>
      </c>
      <c r="AO322" s="183" t="n">
        <f aca="false">IF(L322&gt;0,VLOOKUP(L322&amp;"-"&amp;M322&amp;"-"&amp;N322,LocCost,2,0),0)</f>
        <v>0</v>
      </c>
      <c r="AP322" s="183" t="n">
        <f aca="false">IF(O322&gt;0,VLOOKUP(O322&amp;"-"&amp;P322&amp;"-"&amp;Q322,LocCost,2,0),0)</f>
        <v>0</v>
      </c>
      <c r="AQ322" s="183" t="n">
        <f aca="false">IF(R322&gt;0,VLOOKUP(R322&amp;"-"&amp;S322&amp;"-"&amp;T322,LocCost,2,0),0)</f>
        <v>0</v>
      </c>
      <c r="AR322" s="183" t="n">
        <f aca="false">IF(U322&gt;0,VLOOKUP(U322&amp;"-"&amp;V322&amp;"-"&amp;W322,LocCost,2,0),0)</f>
        <v>0</v>
      </c>
      <c r="AS322" s="183" t="n">
        <f aca="false">IF(X322&gt;0,VLOOKUP(X322&amp;"-"&amp;Y322&amp;"-"&amp;Z322,LocCost,2,0),0)</f>
        <v>0</v>
      </c>
      <c r="AT322" s="183" t="n">
        <f aca="false">IF(AA322&gt;0,VLOOKUP(AA322&amp;"-"&amp;AB322&amp;"-"&amp;AC322,LocCost,2,0),0)</f>
        <v>0</v>
      </c>
      <c r="AU322" s="183" t="n">
        <f aca="false">IF(AD322&gt;0,VLOOKUP(AD322&amp;"-"&amp;AE322&amp;"-"&amp;AF322,LocCost,2,0),0)</f>
        <v>0</v>
      </c>
      <c r="AV322" s="183" t="n">
        <f aca="false">IF(AG322&gt;0,VLOOKUP(AG322&amp;"-"&amp;AH322&amp;"-"&amp;AI322,LocCost,2,0),0)</f>
        <v>0</v>
      </c>
      <c r="AW322" s="183" t="n">
        <f aca="false">IF(AJ322&gt;0,VLOOKUP(AJ322&amp;"-"&amp;AK322&amp;"-"&amp;AL322,LocCost,2,0),0)</f>
        <v>0</v>
      </c>
      <c r="AX322" s="184" t="str">
        <f aca="false">IF(C322&gt;0,SUM(AN322:AW322),"")</f>
        <v/>
      </c>
      <c r="CQ322" s="183" t="n">
        <f aca="false">IF(BL322&gt;0,VLOOKUP(BL322&amp;"-"&amp;BM322&amp;"-"&amp;BN322,LocCost,2,0),0)</f>
        <v>0</v>
      </c>
      <c r="CR322" s="183" t="n">
        <f aca="false">IF(BO322&gt;0,VLOOKUP(BO322&amp;"-"&amp;BP322&amp;"-"&amp;BQ322,LocCost,2,0),0)</f>
        <v>0</v>
      </c>
      <c r="CS322" s="183" t="n">
        <f aca="false">IF(BR322&gt;0,VLOOKUP(BR322&amp;"-"&amp;BS322&amp;"-"&amp;BT322,LocCost,2,0),0)</f>
        <v>0</v>
      </c>
      <c r="CT322" s="183" t="n">
        <f aca="false">IF(BU322&gt;0,VLOOKUP(BU322&amp;"-"&amp;BV322&amp;"-"&amp;BW322,LocCost,2,0),0)</f>
        <v>0</v>
      </c>
      <c r="CU322" s="183" t="n">
        <f aca="false">IF(BX322&gt;0,VLOOKUP(BX322&amp;"-"&amp;BY322&amp;"-"&amp;BZ322,LocCost,2,0),0)</f>
        <v>0</v>
      </c>
      <c r="CV322" s="183" t="n">
        <f aca="false">IF(CA322&gt;0,VLOOKUP(CA322&amp;"-"&amp;CB322&amp;"-"&amp;CC322,LocCost,2,0),0)</f>
        <v>0</v>
      </c>
      <c r="CW322" s="183" t="n">
        <f aca="false">IF(CD322&gt;0,VLOOKUP(CD322&amp;"-"&amp;CE322&amp;"-"&amp;CF322,LocCost,2,0),0)</f>
        <v>0</v>
      </c>
      <c r="CX322" s="183" t="n">
        <f aca="false">IF(CG322&gt;0,VLOOKUP(CG322&amp;"-"&amp;CH322&amp;"-"&amp;CI322,LocCost,2,0),0)</f>
        <v>0</v>
      </c>
      <c r="CY322" s="183" t="n">
        <f aca="false">IF(CJ322&gt;0,VLOOKUP(CJ322&amp;"-"&amp;CK322&amp;"-"&amp;CL322,LocCost,2,0),0)</f>
        <v>0</v>
      </c>
      <c r="CZ322" s="183" t="n">
        <f aca="false">IF(CM322&gt;0,VLOOKUP(CM322&amp;"-"&amp;CN322&amp;"-"&amp;CO322,LocCost,2,0),0)</f>
        <v>0</v>
      </c>
      <c r="DA322" s="184" t="str">
        <f aca="false">IF(BF322&gt;0,SUM(CQ322:CZ322),"")</f>
        <v/>
      </c>
    </row>
    <row r="323" customFormat="false" ht="14.65" hidden="false" customHeight="false" outlineLevel="0" collapsed="false">
      <c r="AN323" s="183" t="n">
        <f aca="false">IF(I323&gt;0,VLOOKUP(I323&amp;"-"&amp;J323&amp;"-"&amp;K323,LocCost,2,0),0)</f>
        <v>0</v>
      </c>
      <c r="AO323" s="183" t="n">
        <f aca="false">IF(L323&gt;0,VLOOKUP(L323&amp;"-"&amp;M323&amp;"-"&amp;N323,LocCost,2,0),0)</f>
        <v>0</v>
      </c>
      <c r="AP323" s="183" t="n">
        <f aca="false">IF(O323&gt;0,VLOOKUP(O323&amp;"-"&amp;P323&amp;"-"&amp;Q323,LocCost,2,0),0)</f>
        <v>0</v>
      </c>
      <c r="AQ323" s="183" t="n">
        <f aca="false">IF(R323&gt;0,VLOOKUP(R323&amp;"-"&amp;S323&amp;"-"&amp;T323,LocCost,2,0),0)</f>
        <v>0</v>
      </c>
      <c r="AR323" s="183" t="n">
        <f aca="false">IF(U323&gt;0,VLOOKUP(U323&amp;"-"&amp;V323&amp;"-"&amp;W323,LocCost,2,0),0)</f>
        <v>0</v>
      </c>
      <c r="AS323" s="183" t="n">
        <f aca="false">IF(X323&gt;0,VLOOKUP(X323&amp;"-"&amp;Y323&amp;"-"&amp;Z323,LocCost,2,0),0)</f>
        <v>0</v>
      </c>
      <c r="AT323" s="183" t="n">
        <f aca="false">IF(AA323&gt;0,VLOOKUP(AA323&amp;"-"&amp;AB323&amp;"-"&amp;AC323,LocCost,2,0),0)</f>
        <v>0</v>
      </c>
      <c r="AU323" s="183" t="n">
        <f aca="false">IF(AD323&gt;0,VLOOKUP(AD323&amp;"-"&amp;AE323&amp;"-"&amp;AF323,LocCost,2,0),0)</f>
        <v>0</v>
      </c>
      <c r="AV323" s="183" t="n">
        <f aca="false">IF(AG323&gt;0,VLOOKUP(AG323&amp;"-"&amp;AH323&amp;"-"&amp;AI323,LocCost,2,0),0)</f>
        <v>0</v>
      </c>
      <c r="AW323" s="183" t="n">
        <f aca="false">IF(AJ323&gt;0,VLOOKUP(AJ323&amp;"-"&amp;AK323&amp;"-"&amp;AL323,LocCost,2,0),0)</f>
        <v>0</v>
      </c>
      <c r="AX323" s="184" t="str">
        <f aca="false">IF(C323&gt;0,SUM(AN323:AW323),"")</f>
        <v/>
      </c>
      <c r="CQ323" s="183" t="n">
        <f aca="false">IF(BL323&gt;0,VLOOKUP(BL323&amp;"-"&amp;BM323&amp;"-"&amp;BN323,LocCost,2,0),0)</f>
        <v>0</v>
      </c>
      <c r="CR323" s="183" t="n">
        <f aca="false">IF(BO323&gt;0,VLOOKUP(BO323&amp;"-"&amp;BP323&amp;"-"&amp;BQ323,LocCost,2,0),0)</f>
        <v>0</v>
      </c>
      <c r="CS323" s="183" t="n">
        <f aca="false">IF(BR323&gt;0,VLOOKUP(BR323&amp;"-"&amp;BS323&amp;"-"&amp;BT323,LocCost,2,0),0)</f>
        <v>0</v>
      </c>
      <c r="CT323" s="183" t="n">
        <f aca="false">IF(BU323&gt;0,VLOOKUP(BU323&amp;"-"&amp;BV323&amp;"-"&amp;BW323,LocCost,2,0),0)</f>
        <v>0</v>
      </c>
      <c r="CU323" s="183" t="n">
        <f aca="false">IF(BX323&gt;0,VLOOKUP(BX323&amp;"-"&amp;BY323&amp;"-"&amp;BZ323,LocCost,2,0),0)</f>
        <v>0</v>
      </c>
      <c r="CV323" s="183" t="n">
        <f aca="false">IF(CA323&gt;0,VLOOKUP(CA323&amp;"-"&amp;CB323&amp;"-"&amp;CC323,LocCost,2,0),0)</f>
        <v>0</v>
      </c>
      <c r="CW323" s="183" t="n">
        <f aca="false">IF(CD323&gt;0,VLOOKUP(CD323&amp;"-"&amp;CE323&amp;"-"&amp;CF323,LocCost,2,0),0)</f>
        <v>0</v>
      </c>
      <c r="CX323" s="183" t="n">
        <f aca="false">IF(CG323&gt;0,VLOOKUP(CG323&amp;"-"&amp;CH323&amp;"-"&amp;CI323,LocCost,2,0),0)</f>
        <v>0</v>
      </c>
      <c r="CY323" s="183" t="n">
        <f aca="false">IF(CJ323&gt;0,VLOOKUP(CJ323&amp;"-"&amp;CK323&amp;"-"&amp;CL323,LocCost,2,0),0)</f>
        <v>0</v>
      </c>
      <c r="CZ323" s="183" t="n">
        <f aca="false">IF(CM323&gt;0,VLOOKUP(CM323&amp;"-"&amp;CN323&amp;"-"&amp;CO323,LocCost,2,0),0)</f>
        <v>0</v>
      </c>
      <c r="DA323" s="184" t="str">
        <f aca="false">IF(BF323&gt;0,SUM(CQ323:CZ323),"")</f>
        <v/>
      </c>
    </row>
    <row r="324" customFormat="false" ht="14.65" hidden="false" customHeight="false" outlineLevel="0" collapsed="false">
      <c r="AN324" s="183" t="n">
        <f aca="false">IF(I324&gt;0,VLOOKUP(I324&amp;"-"&amp;J324&amp;"-"&amp;K324,LocCost,2,0),0)</f>
        <v>0</v>
      </c>
      <c r="AO324" s="183" t="n">
        <f aca="false">IF(L324&gt;0,VLOOKUP(L324&amp;"-"&amp;M324&amp;"-"&amp;N324,LocCost,2,0),0)</f>
        <v>0</v>
      </c>
      <c r="AP324" s="183" t="n">
        <f aca="false">IF(O324&gt;0,VLOOKUP(O324&amp;"-"&amp;P324&amp;"-"&amp;Q324,LocCost,2,0),0)</f>
        <v>0</v>
      </c>
      <c r="AQ324" s="183" t="n">
        <f aca="false">IF(R324&gt;0,VLOOKUP(R324&amp;"-"&amp;S324&amp;"-"&amp;T324,LocCost,2,0),0)</f>
        <v>0</v>
      </c>
      <c r="AR324" s="183" t="n">
        <f aca="false">IF(U324&gt;0,VLOOKUP(U324&amp;"-"&amp;V324&amp;"-"&amp;W324,LocCost,2,0),0)</f>
        <v>0</v>
      </c>
      <c r="AS324" s="183" t="n">
        <f aca="false">IF(X324&gt;0,VLOOKUP(X324&amp;"-"&amp;Y324&amp;"-"&amp;Z324,LocCost,2,0),0)</f>
        <v>0</v>
      </c>
      <c r="AT324" s="183" t="n">
        <f aca="false">IF(AA324&gt;0,VLOOKUP(AA324&amp;"-"&amp;AB324&amp;"-"&amp;AC324,LocCost,2,0),0)</f>
        <v>0</v>
      </c>
      <c r="AU324" s="183" t="n">
        <f aca="false">IF(AD324&gt;0,VLOOKUP(AD324&amp;"-"&amp;AE324&amp;"-"&amp;AF324,LocCost,2,0),0)</f>
        <v>0</v>
      </c>
      <c r="AV324" s="183" t="n">
        <f aca="false">IF(AG324&gt;0,VLOOKUP(AG324&amp;"-"&amp;AH324&amp;"-"&amp;AI324,LocCost,2,0),0)</f>
        <v>0</v>
      </c>
      <c r="AW324" s="183" t="n">
        <f aca="false">IF(AJ324&gt;0,VLOOKUP(AJ324&amp;"-"&amp;AK324&amp;"-"&amp;AL324,LocCost,2,0),0)</f>
        <v>0</v>
      </c>
      <c r="AX324" s="184" t="str">
        <f aca="false">IF(C324&gt;0,SUM(AN324:AW324),"")</f>
        <v/>
      </c>
      <c r="CQ324" s="183" t="n">
        <f aca="false">IF(BL324&gt;0,VLOOKUP(BL324&amp;"-"&amp;BM324&amp;"-"&amp;BN324,LocCost,2,0),0)</f>
        <v>0</v>
      </c>
      <c r="CR324" s="183" t="n">
        <f aca="false">IF(BO324&gt;0,VLOOKUP(BO324&amp;"-"&amp;BP324&amp;"-"&amp;BQ324,LocCost,2,0),0)</f>
        <v>0</v>
      </c>
      <c r="CS324" s="183" t="n">
        <f aca="false">IF(BR324&gt;0,VLOOKUP(BR324&amp;"-"&amp;BS324&amp;"-"&amp;BT324,LocCost,2,0),0)</f>
        <v>0</v>
      </c>
      <c r="CT324" s="183" t="n">
        <f aca="false">IF(BU324&gt;0,VLOOKUP(BU324&amp;"-"&amp;BV324&amp;"-"&amp;BW324,LocCost,2,0),0)</f>
        <v>0</v>
      </c>
      <c r="CU324" s="183" t="n">
        <f aca="false">IF(BX324&gt;0,VLOOKUP(BX324&amp;"-"&amp;BY324&amp;"-"&amp;BZ324,LocCost,2,0),0)</f>
        <v>0</v>
      </c>
      <c r="CV324" s="183" t="n">
        <f aca="false">IF(CA324&gt;0,VLOOKUP(CA324&amp;"-"&amp;CB324&amp;"-"&amp;CC324,LocCost,2,0),0)</f>
        <v>0</v>
      </c>
      <c r="CW324" s="183" t="n">
        <f aca="false">IF(CD324&gt;0,VLOOKUP(CD324&amp;"-"&amp;CE324&amp;"-"&amp;CF324,LocCost,2,0),0)</f>
        <v>0</v>
      </c>
      <c r="CX324" s="183" t="n">
        <f aca="false">IF(CG324&gt;0,VLOOKUP(CG324&amp;"-"&amp;CH324&amp;"-"&amp;CI324,LocCost,2,0),0)</f>
        <v>0</v>
      </c>
      <c r="CY324" s="183" t="n">
        <f aca="false">IF(CJ324&gt;0,VLOOKUP(CJ324&amp;"-"&amp;CK324&amp;"-"&amp;CL324,LocCost,2,0),0)</f>
        <v>0</v>
      </c>
      <c r="CZ324" s="183" t="n">
        <f aca="false">IF(CM324&gt;0,VLOOKUP(CM324&amp;"-"&amp;CN324&amp;"-"&amp;CO324,LocCost,2,0),0)</f>
        <v>0</v>
      </c>
      <c r="DA324" s="184" t="str">
        <f aca="false">IF(BF324&gt;0,SUM(CQ324:CZ324),"")</f>
        <v/>
      </c>
    </row>
    <row r="325" customFormat="false" ht="14.65" hidden="false" customHeight="false" outlineLevel="0" collapsed="false">
      <c r="AN325" s="183" t="n">
        <f aca="false">IF(I325&gt;0,VLOOKUP(I325&amp;"-"&amp;J325&amp;"-"&amp;K325,LocCost,2,0),0)</f>
        <v>0</v>
      </c>
      <c r="AO325" s="183" t="n">
        <f aca="false">IF(L325&gt;0,VLOOKUP(L325&amp;"-"&amp;M325&amp;"-"&amp;N325,LocCost,2,0),0)</f>
        <v>0</v>
      </c>
      <c r="AP325" s="183" t="n">
        <f aca="false">IF(O325&gt;0,VLOOKUP(O325&amp;"-"&amp;P325&amp;"-"&amp;Q325,LocCost,2,0),0)</f>
        <v>0</v>
      </c>
      <c r="AQ325" s="183" t="n">
        <f aca="false">IF(R325&gt;0,VLOOKUP(R325&amp;"-"&amp;S325&amp;"-"&amp;T325,LocCost,2,0),0)</f>
        <v>0</v>
      </c>
      <c r="AR325" s="183" t="n">
        <f aca="false">IF(U325&gt;0,VLOOKUP(U325&amp;"-"&amp;V325&amp;"-"&amp;W325,LocCost,2,0),0)</f>
        <v>0</v>
      </c>
      <c r="AS325" s="183" t="n">
        <f aca="false">IF(X325&gt;0,VLOOKUP(X325&amp;"-"&amp;Y325&amp;"-"&amp;Z325,LocCost,2,0),0)</f>
        <v>0</v>
      </c>
      <c r="AT325" s="183" t="n">
        <f aca="false">IF(AA325&gt;0,VLOOKUP(AA325&amp;"-"&amp;AB325&amp;"-"&amp;AC325,LocCost,2,0),0)</f>
        <v>0</v>
      </c>
      <c r="AU325" s="183" t="n">
        <f aca="false">IF(AD325&gt;0,VLOOKUP(AD325&amp;"-"&amp;AE325&amp;"-"&amp;AF325,LocCost,2,0),0)</f>
        <v>0</v>
      </c>
      <c r="AV325" s="183" t="n">
        <f aca="false">IF(AG325&gt;0,VLOOKUP(AG325&amp;"-"&amp;AH325&amp;"-"&amp;AI325,LocCost,2,0),0)</f>
        <v>0</v>
      </c>
      <c r="AW325" s="183" t="n">
        <f aca="false">IF(AJ325&gt;0,VLOOKUP(AJ325&amp;"-"&amp;AK325&amp;"-"&amp;AL325,LocCost,2,0),0)</f>
        <v>0</v>
      </c>
      <c r="AX325" s="184" t="str">
        <f aca="false">IF(C325&gt;0,SUM(AN325:AW325),"")</f>
        <v/>
      </c>
      <c r="CQ325" s="183" t="n">
        <f aca="false">IF(BL325&gt;0,VLOOKUP(BL325&amp;"-"&amp;BM325&amp;"-"&amp;BN325,LocCost,2,0),0)</f>
        <v>0</v>
      </c>
      <c r="CR325" s="183" t="n">
        <f aca="false">IF(BO325&gt;0,VLOOKUP(BO325&amp;"-"&amp;BP325&amp;"-"&amp;BQ325,LocCost,2,0),0)</f>
        <v>0</v>
      </c>
      <c r="CS325" s="183" t="n">
        <f aca="false">IF(BR325&gt;0,VLOOKUP(BR325&amp;"-"&amp;BS325&amp;"-"&amp;BT325,LocCost,2,0),0)</f>
        <v>0</v>
      </c>
      <c r="CT325" s="183" t="n">
        <f aca="false">IF(BU325&gt;0,VLOOKUP(BU325&amp;"-"&amp;BV325&amp;"-"&amp;BW325,LocCost,2,0),0)</f>
        <v>0</v>
      </c>
      <c r="CU325" s="183" t="n">
        <f aca="false">IF(BX325&gt;0,VLOOKUP(BX325&amp;"-"&amp;BY325&amp;"-"&amp;BZ325,LocCost,2,0),0)</f>
        <v>0</v>
      </c>
      <c r="CV325" s="183" t="n">
        <f aca="false">IF(CA325&gt;0,VLOOKUP(CA325&amp;"-"&amp;CB325&amp;"-"&amp;CC325,LocCost,2,0),0)</f>
        <v>0</v>
      </c>
      <c r="CW325" s="183" t="n">
        <f aca="false">IF(CD325&gt;0,VLOOKUP(CD325&amp;"-"&amp;CE325&amp;"-"&amp;CF325,LocCost,2,0),0)</f>
        <v>0</v>
      </c>
      <c r="CX325" s="183" t="n">
        <f aca="false">IF(CG325&gt;0,VLOOKUP(CG325&amp;"-"&amp;CH325&amp;"-"&amp;CI325,LocCost,2,0),0)</f>
        <v>0</v>
      </c>
      <c r="CY325" s="183" t="n">
        <f aca="false">IF(CJ325&gt;0,VLOOKUP(CJ325&amp;"-"&amp;CK325&amp;"-"&amp;CL325,LocCost,2,0),0)</f>
        <v>0</v>
      </c>
      <c r="CZ325" s="183" t="n">
        <f aca="false">IF(CM325&gt;0,VLOOKUP(CM325&amp;"-"&amp;CN325&amp;"-"&amp;CO325,LocCost,2,0),0)</f>
        <v>0</v>
      </c>
      <c r="DA325" s="184" t="str">
        <f aca="false">IF(BF325&gt;0,SUM(CQ325:CZ325),"")</f>
        <v/>
      </c>
    </row>
    <row r="326" customFormat="false" ht="14.65" hidden="false" customHeight="false" outlineLevel="0" collapsed="false">
      <c r="AN326" s="183" t="n">
        <f aca="false">IF(I326&gt;0,VLOOKUP(I326&amp;"-"&amp;J326&amp;"-"&amp;K326,LocCost,2,0),0)</f>
        <v>0</v>
      </c>
      <c r="AO326" s="183" t="n">
        <f aca="false">IF(L326&gt;0,VLOOKUP(L326&amp;"-"&amp;M326&amp;"-"&amp;N326,LocCost,2,0),0)</f>
        <v>0</v>
      </c>
      <c r="AP326" s="183" t="n">
        <f aca="false">IF(O326&gt;0,VLOOKUP(O326&amp;"-"&amp;P326&amp;"-"&amp;Q326,LocCost,2,0),0)</f>
        <v>0</v>
      </c>
      <c r="AQ326" s="183" t="n">
        <f aca="false">IF(R326&gt;0,VLOOKUP(R326&amp;"-"&amp;S326&amp;"-"&amp;T326,LocCost,2,0),0)</f>
        <v>0</v>
      </c>
      <c r="AR326" s="183" t="n">
        <f aca="false">IF(U326&gt;0,VLOOKUP(U326&amp;"-"&amp;V326&amp;"-"&amp;W326,LocCost,2,0),0)</f>
        <v>0</v>
      </c>
      <c r="AS326" s="183" t="n">
        <f aca="false">IF(X326&gt;0,VLOOKUP(X326&amp;"-"&amp;Y326&amp;"-"&amp;Z326,LocCost,2,0),0)</f>
        <v>0</v>
      </c>
      <c r="AT326" s="183" t="n">
        <f aca="false">IF(AA326&gt;0,VLOOKUP(AA326&amp;"-"&amp;AB326&amp;"-"&amp;AC326,LocCost,2,0),0)</f>
        <v>0</v>
      </c>
      <c r="AU326" s="183" t="n">
        <f aca="false">IF(AD326&gt;0,VLOOKUP(AD326&amp;"-"&amp;AE326&amp;"-"&amp;AF326,LocCost,2,0),0)</f>
        <v>0</v>
      </c>
      <c r="AV326" s="183" t="n">
        <f aca="false">IF(AG326&gt;0,VLOOKUP(AG326&amp;"-"&amp;AH326&amp;"-"&amp;AI326,LocCost,2,0),0)</f>
        <v>0</v>
      </c>
      <c r="AW326" s="183" t="n">
        <f aca="false">IF(AJ326&gt;0,VLOOKUP(AJ326&amp;"-"&amp;AK326&amp;"-"&amp;AL326,LocCost,2,0),0)</f>
        <v>0</v>
      </c>
      <c r="AX326" s="184" t="str">
        <f aca="false">IF(C326&gt;0,SUM(AN326:AW326),"")</f>
        <v/>
      </c>
      <c r="CQ326" s="183" t="n">
        <f aca="false">IF(BL326&gt;0,VLOOKUP(BL326&amp;"-"&amp;BM326&amp;"-"&amp;BN326,LocCost,2,0),0)</f>
        <v>0</v>
      </c>
      <c r="CR326" s="183" t="n">
        <f aca="false">IF(BO326&gt;0,VLOOKUP(BO326&amp;"-"&amp;BP326&amp;"-"&amp;BQ326,LocCost,2,0),0)</f>
        <v>0</v>
      </c>
      <c r="CS326" s="183" t="n">
        <f aca="false">IF(BR326&gt;0,VLOOKUP(BR326&amp;"-"&amp;BS326&amp;"-"&amp;BT326,LocCost,2,0),0)</f>
        <v>0</v>
      </c>
      <c r="CT326" s="183" t="n">
        <f aca="false">IF(BU326&gt;0,VLOOKUP(BU326&amp;"-"&amp;BV326&amp;"-"&amp;BW326,LocCost,2,0),0)</f>
        <v>0</v>
      </c>
      <c r="CU326" s="183" t="n">
        <f aca="false">IF(BX326&gt;0,VLOOKUP(BX326&amp;"-"&amp;BY326&amp;"-"&amp;BZ326,LocCost,2,0),0)</f>
        <v>0</v>
      </c>
      <c r="CV326" s="183" t="n">
        <f aca="false">IF(CA326&gt;0,VLOOKUP(CA326&amp;"-"&amp;CB326&amp;"-"&amp;CC326,LocCost,2,0),0)</f>
        <v>0</v>
      </c>
      <c r="CW326" s="183" t="n">
        <f aca="false">IF(CD326&gt;0,VLOOKUP(CD326&amp;"-"&amp;CE326&amp;"-"&amp;CF326,LocCost,2,0),0)</f>
        <v>0</v>
      </c>
      <c r="CX326" s="183" t="n">
        <f aca="false">IF(CG326&gt;0,VLOOKUP(CG326&amp;"-"&amp;CH326&amp;"-"&amp;CI326,LocCost,2,0),0)</f>
        <v>0</v>
      </c>
      <c r="CY326" s="183" t="n">
        <f aca="false">IF(CJ326&gt;0,VLOOKUP(CJ326&amp;"-"&amp;CK326&amp;"-"&amp;CL326,LocCost,2,0),0)</f>
        <v>0</v>
      </c>
      <c r="CZ326" s="183" t="n">
        <f aca="false">IF(CM326&gt;0,VLOOKUP(CM326&amp;"-"&amp;CN326&amp;"-"&amp;CO326,LocCost,2,0),0)</f>
        <v>0</v>
      </c>
      <c r="DA326" s="184" t="str">
        <f aca="false">IF(BF326&gt;0,SUM(CQ326:CZ326),"")</f>
        <v/>
      </c>
    </row>
    <row r="327" customFormat="false" ht="14.65" hidden="false" customHeight="false" outlineLevel="0" collapsed="false">
      <c r="AN327" s="183" t="n">
        <f aca="false">IF(I327&gt;0,VLOOKUP(I327&amp;"-"&amp;J327&amp;"-"&amp;K327,LocCost,2,0),0)</f>
        <v>0</v>
      </c>
      <c r="AO327" s="183" t="n">
        <f aca="false">IF(L327&gt;0,VLOOKUP(L327&amp;"-"&amp;M327&amp;"-"&amp;N327,LocCost,2,0),0)</f>
        <v>0</v>
      </c>
      <c r="AP327" s="183" t="n">
        <f aca="false">IF(O327&gt;0,VLOOKUP(O327&amp;"-"&amp;P327&amp;"-"&amp;Q327,LocCost,2,0),0)</f>
        <v>0</v>
      </c>
      <c r="AQ327" s="183" t="n">
        <f aca="false">IF(R327&gt;0,VLOOKUP(R327&amp;"-"&amp;S327&amp;"-"&amp;T327,LocCost,2,0),0)</f>
        <v>0</v>
      </c>
      <c r="AR327" s="183" t="n">
        <f aca="false">IF(U327&gt;0,VLOOKUP(U327&amp;"-"&amp;V327&amp;"-"&amp;W327,LocCost,2,0),0)</f>
        <v>0</v>
      </c>
      <c r="AS327" s="183" t="n">
        <f aca="false">IF(X327&gt;0,VLOOKUP(X327&amp;"-"&amp;Y327&amp;"-"&amp;Z327,LocCost,2,0),0)</f>
        <v>0</v>
      </c>
      <c r="AT327" s="183" t="n">
        <f aca="false">IF(AA327&gt;0,VLOOKUP(AA327&amp;"-"&amp;AB327&amp;"-"&amp;AC327,LocCost,2,0),0)</f>
        <v>0</v>
      </c>
      <c r="AU327" s="183" t="n">
        <f aca="false">IF(AD327&gt;0,VLOOKUP(AD327&amp;"-"&amp;AE327&amp;"-"&amp;AF327,LocCost,2,0),0)</f>
        <v>0</v>
      </c>
      <c r="AV327" s="183" t="n">
        <f aca="false">IF(AG327&gt;0,VLOOKUP(AG327&amp;"-"&amp;AH327&amp;"-"&amp;AI327,LocCost,2,0),0)</f>
        <v>0</v>
      </c>
      <c r="AW327" s="183" t="n">
        <f aca="false">IF(AJ327&gt;0,VLOOKUP(AJ327&amp;"-"&amp;AK327&amp;"-"&amp;AL327,LocCost,2,0),0)</f>
        <v>0</v>
      </c>
      <c r="AX327" s="184" t="str">
        <f aca="false">IF(C327&gt;0,SUM(AN327:AW327),"")</f>
        <v/>
      </c>
      <c r="CQ327" s="183" t="n">
        <f aca="false">IF(BL327&gt;0,VLOOKUP(BL327&amp;"-"&amp;BM327&amp;"-"&amp;BN327,LocCost,2,0),0)</f>
        <v>0</v>
      </c>
      <c r="CR327" s="183" t="n">
        <f aca="false">IF(BO327&gt;0,VLOOKUP(BO327&amp;"-"&amp;BP327&amp;"-"&amp;BQ327,LocCost,2,0),0)</f>
        <v>0</v>
      </c>
      <c r="CS327" s="183" t="n">
        <f aca="false">IF(BR327&gt;0,VLOOKUP(BR327&amp;"-"&amp;BS327&amp;"-"&amp;BT327,LocCost,2,0),0)</f>
        <v>0</v>
      </c>
      <c r="CT327" s="183" t="n">
        <f aca="false">IF(BU327&gt;0,VLOOKUP(BU327&amp;"-"&amp;BV327&amp;"-"&amp;BW327,LocCost,2,0),0)</f>
        <v>0</v>
      </c>
      <c r="CU327" s="183" t="n">
        <f aca="false">IF(BX327&gt;0,VLOOKUP(BX327&amp;"-"&amp;BY327&amp;"-"&amp;BZ327,LocCost,2,0),0)</f>
        <v>0</v>
      </c>
      <c r="CV327" s="183" t="n">
        <f aca="false">IF(CA327&gt;0,VLOOKUP(CA327&amp;"-"&amp;CB327&amp;"-"&amp;CC327,LocCost,2,0),0)</f>
        <v>0</v>
      </c>
      <c r="CW327" s="183" t="n">
        <f aca="false">IF(CD327&gt;0,VLOOKUP(CD327&amp;"-"&amp;CE327&amp;"-"&amp;CF327,LocCost,2,0),0)</f>
        <v>0</v>
      </c>
      <c r="CX327" s="183" t="n">
        <f aca="false">IF(CG327&gt;0,VLOOKUP(CG327&amp;"-"&amp;CH327&amp;"-"&amp;CI327,LocCost,2,0),0)</f>
        <v>0</v>
      </c>
      <c r="CY327" s="183" t="n">
        <f aca="false">IF(CJ327&gt;0,VLOOKUP(CJ327&amp;"-"&amp;CK327&amp;"-"&amp;CL327,LocCost,2,0),0)</f>
        <v>0</v>
      </c>
      <c r="CZ327" s="183" t="n">
        <f aca="false">IF(CM327&gt;0,VLOOKUP(CM327&amp;"-"&amp;CN327&amp;"-"&amp;CO327,LocCost,2,0),0)</f>
        <v>0</v>
      </c>
      <c r="DA327" s="184" t="str">
        <f aca="false">IF(BF327&gt;0,SUM(CQ327:CZ327),"")</f>
        <v/>
      </c>
    </row>
    <row r="328" customFormat="false" ht="14.65" hidden="false" customHeight="false" outlineLevel="0" collapsed="false">
      <c r="AN328" s="183" t="n">
        <f aca="false">IF(I328&gt;0,VLOOKUP(I328&amp;"-"&amp;J328&amp;"-"&amp;K328,LocCost,2,0),0)</f>
        <v>0</v>
      </c>
      <c r="AO328" s="183" t="n">
        <f aca="false">IF(L328&gt;0,VLOOKUP(L328&amp;"-"&amp;M328&amp;"-"&amp;N328,LocCost,2,0),0)</f>
        <v>0</v>
      </c>
      <c r="AP328" s="183" t="n">
        <f aca="false">IF(O328&gt;0,VLOOKUP(O328&amp;"-"&amp;P328&amp;"-"&amp;Q328,LocCost,2,0),0)</f>
        <v>0</v>
      </c>
      <c r="AQ328" s="183" t="n">
        <f aca="false">IF(R328&gt;0,VLOOKUP(R328&amp;"-"&amp;S328&amp;"-"&amp;T328,LocCost,2,0),0)</f>
        <v>0</v>
      </c>
      <c r="AR328" s="183" t="n">
        <f aca="false">IF(U328&gt;0,VLOOKUP(U328&amp;"-"&amp;V328&amp;"-"&amp;W328,LocCost,2,0),0)</f>
        <v>0</v>
      </c>
      <c r="AS328" s="183" t="n">
        <f aca="false">IF(X328&gt;0,VLOOKUP(X328&amp;"-"&amp;Y328&amp;"-"&amp;Z328,LocCost,2,0),0)</f>
        <v>0</v>
      </c>
      <c r="AT328" s="183" t="n">
        <f aca="false">IF(AA328&gt;0,VLOOKUP(AA328&amp;"-"&amp;AB328&amp;"-"&amp;AC328,LocCost,2,0),0)</f>
        <v>0</v>
      </c>
      <c r="AU328" s="183" t="n">
        <f aca="false">IF(AD328&gt;0,VLOOKUP(AD328&amp;"-"&amp;AE328&amp;"-"&amp;AF328,LocCost,2,0),0)</f>
        <v>0</v>
      </c>
      <c r="AV328" s="183" t="n">
        <f aca="false">IF(AG328&gt;0,VLOOKUP(AG328&amp;"-"&amp;AH328&amp;"-"&amp;AI328,LocCost,2,0),0)</f>
        <v>0</v>
      </c>
      <c r="AW328" s="183" t="n">
        <f aca="false">IF(AJ328&gt;0,VLOOKUP(AJ328&amp;"-"&amp;AK328&amp;"-"&amp;AL328,LocCost,2,0),0)</f>
        <v>0</v>
      </c>
      <c r="AX328" s="184" t="str">
        <f aca="false">IF(C328&gt;0,SUM(AN328:AW328),"")</f>
        <v/>
      </c>
      <c r="CQ328" s="183" t="n">
        <f aca="false">IF(BL328&gt;0,VLOOKUP(BL328&amp;"-"&amp;BM328&amp;"-"&amp;BN328,LocCost,2,0),0)</f>
        <v>0</v>
      </c>
      <c r="CR328" s="183" t="n">
        <f aca="false">IF(BO328&gt;0,VLOOKUP(BO328&amp;"-"&amp;BP328&amp;"-"&amp;BQ328,LocCost,2,0),0)</f>
        <v>0</v>
      </c>
      <c r="CS328" s="183" t="n">
        <f aca="false">IF(BR328&gt;0,VLOOKUP(BR328&amp;"-"&amp;BS328&amp;"-"&amp;BT328,LocCost,2,0),0)</f>
        <v>0</v>
      </c>
      <c r="CT328" s="183" t="n">
        <f aca="false">IF(BU328&gt;0,VLOOKUP(BU328&amp;"-"&amp;BV328&amp;"-"&amp;BW328,LocCost,2,0),0)</f>
        <v>0</v>
      </c>
      <c r="CU328" s="183" t="n">
        <f aca="false">IF(BX328&gt;0,VLOOKUP(BX328&amp;"-"&amp;BY328&amp;"-"&amp;BZ328,LocCost,2,0),0)</f>
        <v>0</v>
      </c>
      <c r="CV328" s="183" t="n">
        <f aca="false">IF(CA328&gt;0,VLOOKUP(CA328&amp;"-"&amp;CB328&amp;"-"&amp;CC328,LocCost,2,0),0)</f>
        <v>0</v>
      </c>
      <c r="CW328" s="183" t="n">
        <f aca="false">IF(CD328&gt;0,VLOOKUP(CD328&amp;"-"&amp;CE328&amp;"-"&amp;CF328,LocCost,2,0),0)</f>
        <v>0</v>
      </c>
      <c r="CX328" s="183" t="n">
        <f aca="false">IF(CG328&gt;0,VLOOKUP(CG328&amp;"-"&amp;CH328&amp;"-"&amp;CI328,LocCost,2,0),0)</f>
        <v>0</v>
      </c>
      <c r="CY328" s="183" t="n">
        <f aca="false">IF(CJ328&gt;0,VLOOKUP(CJ328&amp;"-"&amp;CK328&amp;"-"&amp;CL328,LocCost,2,0),0)</f>
        <v>0</v>
      </c>
      <c r="CZ328" s="183" t="n">
        <f aca="false">IF(CM328&gt;0,VLOOKUP(CM328&amp;"-"&amp;CN328&amp;"-"&amp;CO328,LocCost,2,0),0)</f>
        <v>0</v>
      </c>
      <c r="DA328" s="184" t="str">
        <f aca="false">IF(BF328&gt;0,SUM(CQ328:CZ328),"")</f>
        <v/>
      </c>
    </row>
    <row r="329" customFormat="false" ht="14.65" hidden="false" customHeight="false" outlineLevel="0" collapsed="false">
      <c r="AN329" s="183" t="n">
        <f aca="false">IF(I329&gt;0,VLOOKUP(I329&amp;"-"&amp;J329&amp;"-"&amp;K329,LocCost,2,0),0)</f>
        <v>0</v>
      </c>
      <c r="AO329" s="183" t="n">
        <f aca="false">IF(L329&gt;0,VLOOKUP(L329&amp;"-"&amp;M329&amp;"-"&amp;N329,LocCost,2,0),0)</f>
        <v>0</v>
      </c>
      <c r="AP329" s="183" t="n">
        <f aca="false">IF(O329&gt;0,VLOOKUP(O329&amp;"-"&amp;P329&amp;"-"&amp;Q329,LocCost,2,0),0)</f>
        <v>0</v>
      </c>
      <c r="AQ329" s="183" t="n">
        <f aca="false">IF(R329&gt;0,VLOOKUP(R329&amp;"-"&amp;S329&amp;"-"&amp;T329,LocCost,2,0),0)</f>
        <v>0</v>
      </c>
      <c r="AR329" s="183" t="n">
        <f aca="false">IF(U329&gt;0,VLOOKUP(U329&amp;"-"&amp;V329&amp;"-"&amp;W329,LocCost,2,0),0)</f>
        <v>0</v>
      </c>
      <c r="AS329" s="183" t="n">
        <f aca="false">IF(X329&gt;0,VLOOKUP(X329&amp;"-"&amp;Y329&amp;"-"&amp;Z329,LocCost,2,0),0)</f>
        <v>0</v>
      </c>
      <c r="AT329" s="183" t="n">
        <f aca="false">IF(AA329&gt;0,VLOOKUP(AA329&amp;"-"&amp;AB329&amp;"-"&amp;AC329,LocCost,2,0),0)</f>
        <v>0</v>
      </c>
      <c r="AU329" s="183" t="n">
        <f aca="false">IF(AD329&gt;0,VLOOKUP(AD329&amp;"-"&amp;AE329&amp;"-"&amp;AF329,LocCost,2,0),0)</f>
        <v>0</v>
      </c>
      <c r="AV329" s="183" t="n">
        <f aca="false">IF(AG329&gt;0,VLOOKUP(AG329&amp;"-"&amp;AH329&amp;"-"&amp;AI329,LocCost,2,0),0)</f>
        <v>0</v>
      </c>
      <c r="AW329" s="183" t="n">
        <f aca="false">IF(AJ329&gt;0,VLOOKUP(AJ329&amp;"-"&amp;AK329&amp;"-"&amp;AL329,LocCost,2,0),0)</f>
        <v>0</v>
      </c>
      <c r="AX329" s="184" t="str">
        <f aca="false">IF(C329&gt;0,SUM(AN329:AW329),"")</f>
        <v/>
      </c>
      <c r="CQ329" s="183" t="n">
        <f aca="false">IF(BL329&gt;0,VLOOKUP(BL329&amp;"-"&amp;BM329&amp;"-"&amp;BN329,LocCost,2,0),0)</f>
        <v>0</v>
      </c>
      <c r="CR329" s="183" t="n">
        <f aca="false">IF(BO329&gt;0,VLOOKUP(BO329&amp;"-"&amp;BP329&amp;"-"&amp;BQ329,LocCost,2,0),0)</f>
        <v>0</v>
      </c>
      <c r="CS329" s="183" t="n">
        <f aca="false">IF(BR329&gt;0,VLOOKUP(BR329&amp;"-"&amp;BS329&amp;"-"&amp;BT329,LocCost,2,0),0)</f>
        <v>0</v>
      </c>
      <c r="CT329" s="183" t="n">
        <f aca="false">IF(BU329&gt;0,VLOOKUP(BU329&amp;"-"&amp;BV329&amp;"-"&amp;BW329,LocCost,2,0),0)</f>
        <v>0</v>
      </c>
      <c r="CU329" s="183" t="n">
        <f aca="false">IF(BX329&gt;0,VLOOKUP(BX329&amp;"-"&amp;BY329&amp;"-"&amp;BZ329,LocCost,2,0),0)</f>
        <v>0</v>
      </c>
      <c r="CV329" s="183" t="n">
        <f aca="false">IF(CA329&gt;0,VLOOKUP(CA329&amp;"-"&amp;CB329&amp;"-"&amp;CC329,LocCost,2,0),0)</f>
        <v>0</v>
      </c>
      <c r="CW329" s="183" t="n">
        <f aca="false">IF(CD329&gt;0,VLOOKUP(CD329&amp;"-"&amp;CE329&amp;"-"&amp;CF329,LocCost,2,0),0)</f>
        <v>0</v>
      </c>
      <c r="CX329" s="183" t="n">
        <f aca="false">IF(CG329&gt;0,VLOOKUP(CG329&amp;"-"&amp;CH329&amp;"-"&amp;CI329,LocCost,2,0),0)</f>
        <v>0</v>
      </c>
      <c r="CY329" s="183" t="n">
        <f aca="false">IF(CJ329&gt;0,VLOOKUP(CJ329&amp;"-"&amp;CK329&amp;"-"&amp;CL329,LocCost,2,0),0)</f>
        <v>0</v>
      </c>
      <c r="CZ329" s="183" t="n">
        <f aca="false">IF(CM329&gt;0,VLOOKUP(CM329&amp;"-"&amp;CN329&amp;"-"&amp;CO329,LocCost,2,0),0)</f>
        <v>0</v>
      </c>
      <c r="DA329" s="184" t="str">
        <f aca="false">IF(BF329&gt;0,SUM(CQ329:CZ329),"")</f>
        <v/>
      </c>
    </row>
    <row r="330" customFormat="false" ht="14.65" hidden="false" customHeight="false" outlineLevel="0" collapsed="false">
      <c r="AN330" s="183" t="n">
        <f aca="false">IF(I330&gt;0,VLOOKUP(I330&amp;"-"&amp;J330&amp;"-"&amp;K330,LocCost,2,0),0)</f>
        <v>0</v>
      </c>
      <c r="AO330" s="183" t="n">
        <f aca="false">IF(L330&gt;0,VLOOKUP(L330&amp;"-"&amp;M330&amp;"-"&amp;N330,LocCost,2,0),0)</f>
        <v>0</v>
      </c>
      <c r="AP330" s="183" t="n">
        <f aca="false">IF(O330&gt;0,VLOOKUP(O330&amp;"-"&amp;P330&amp;"-"&amp;Q330,LocCost,2,0),0)</f>
        <v>0</v>
      </c>
      <c r="AQ330" s="183" t="n">
        <f aca="false">IF(R330&gt;0,VLOOKUP(R330&amp;"-"&amp;S330&amp;"-"&amp;T330,LocCost,2,0),0)</f>
        <v>0</v>
      </c>
      <c r="AR330" s="183" t="n">
        <f aca="false">IF(U330&gt;0,VLOOKUP(U330&amp;"-"&amp;V330&amp;"-"&amp;W330,LocCost,2,0),0)</f>
        <v>0</v>
      </c>
      <c r="AS330" s="183" t="n">
        <f aca="false">IF(X330&gt;0,VLOOKUP(X330&amp;"-"&amp;Y330&amp;"-"&amp;Z330,LocCost,2,0),0)</f>
        <v>0</v>
      </c>
      <c r="AT330" s="183" t="n">
        <f aca="false">IF(AA330&gt;0,VLOOKUP(AA330&amp;"-"&amp;AB330&amp;"-"&amp;AC330,LocCost,2,0),0)</f>
        <v>0</v>
      </c>
      <c r="AU330" s="183" t="n">
        <f aca="false">IF(AD330&gt;0,VLOOKUP(AD330&amp;"-"&amp;AE330&amp;"-"&amp;AF330,LocCost,2,0),0)</f>
        <v>0</v>
      </c>
      <c r="AV330" s="183" t="n">
        <f aca="false">IF(AG330&gt;0,VLOOKUP(AG330&amp;"-"&amp;AH330&amp;"-"&amp;AI330,LocCost,2,0),0)</f>
        <v>0</v>
      </c>
      <c r="AW330" s="183" t="n">
        <f aca="false">IF(AJ330&gt;0,VLOOKUP(AJ330&amp;"-"&amp;AK330&amp;"-"&amp;AL330,LocCost,2,0),0)</f>
        <v>0</v>
      </c>
      <c r="AX330" s="184" t="str">
        <f aca="false">IF(C330&gt;0,SUM(AN330:AW330),"")</f>
        <v/>
      </c>
      <c r="CQ330" s="183" t="n">
        <f aca="false">IF(BL330&gt;0,VLOOKUP(BL330&amp;"-"&amp;BM330&amp;"-"&amp;BN330,LocCost,2,0),0)</f>
        <v>0</v>
      </c>
      <c r="CR330" s="183" t="n">
        <f aca="false">IF(BO330&gt;0,VLOOKUP(BO330&amp;"-"&amp;BP330&amp;"-"&amp;BQ330,LocCost,2,0),0)</f>
        <v>0</v>
      </c>
      <c r="CS330" s="183" t="n">
        <f aca="false">IF(BR330&gt;0,VLOOKUP(BR330&amp;"-"&amp;BS330&amp;"-"&amp;BT330,LocCost,2,0),0)</f>
        <v>0</v>
      </c>
      <c r="CT330" s="183" t="n">
        <f aca="false">IF(BU330&gt;0,VLOOKUP(BU330&amp;"-"&amp;BV330&amp;"-"&amp;BW330,LocCost,2,0),0)</f>
        <v>0</v>
      </c>
      <c r="CU330" s="183" t="n">
        <f aca="false">IF(BX330&gt;0,VLOOKUP(BX330&amp;"-"&amp;BY330&amp;"-"&amp;BZ330,LocCost,2,0),0)</f>
        <v>0</v>
      </c>
      <c r="CV330" s="183" t="n">
        <f aca="false">IF(CA330&gt;0,VLOOKUP(CA330&amp;"-"&amp;CB330&amp;"-"&amp;CC330,LocCost,2,0),0)</f>
        <v>0</v>
      </c>
      <c r="CW330" s="183" t="n">
        <f aca="false">IF(CD330&gt;0,VLOOKUP(CD330&amp;"-"&amp;CE330&amp;"-"&amp;CF330,LocCost,2,0),0)</f>
        <v>0</v>
      </c>
      <c r="CX330" s="183" t="n">
        <f aca="false">IF(CG330&gt;0,VLOOKUP(CG330&amp;"-"&amp;CH330&amp;"-"&amp;CI330,LocCost,2,0),0)</f>
        <v>0</v>
      </c>
      <c r="CY330" s="183" t="n">
        <f aca="false">IF(CJ330&gt;0,VLOOKUP(CJ330&amp;"-"&amp;CK330&amp;"-"&amp;CL330,LocCost,2,0),0)</f>
        <v>0</v>
      </c>
      <c r="CZ330" s="183" t="n">
        <f aca="false">IF(CM330&gt;0,VLOOKUP(CM330&amp;"-"&amp;CN330&amp;"-"&amp;CO330,LocCost,2,0),0)</f>
        <v>0</v>
      </c>
      <c r="DA330" s="184" t="str">
        <f aca="false">IF(BF330&gt;0,SUM(CQ330:CZ330),"")</f>
        <v/>
      </c>
    </row>
    <row r="331" customFormat="false" ht="14.65" hidden="false" customHeight="false" outlineLevel="0" collapsed="false">
      <c r="AN331" s="183" t="n">
        <f aca="false">IF(I331&gt;0,VLOOKUP(I331&amp;"-"&amp;J331&amp;"-"&amp;K331,LocCost,2,0),0)</f>
        <v>0</v>
      </c>
      <c r="AO331" s="183" t="n">
        <f aca="false">IF(L331&gt;0,VLOOKUP(L331&amp;"-"&amp;M331&amp;"-"&amp;N331,LocCost,2,0),0)</f>
        <v>0</v>
      </c>
      <c r="AP331" s="183" t="n">
        <f aca="false">IF(O331&gt;0,VLOOKUP(O331&amp;"-"&amp;P331&amp;"-"&amp;Q331,LocCost,2,0),0)</f>
        <v>0</v>
      </c>
      <c r="AQ331" s="183" t="n">
        <f aca="false">IF(R331&gt;0,VLOOKUP(R331&amp;"-"&amp;S331&amp;"-"&amp;T331,LocCost,2,0),0)</f>
        <v>0</v>
      </c>
      <c r="AR331" s="183" t="n">
        <f aca="false">IF(U331&gt;0,VLOOKUP(U331&amp;"-"&amp;V331&amp;"-"&amp;W331,LocCost,2,0),0)</f>
        <v>0</v>
      </c>
      <c r="AS331" s="183" t="n">
        <f aca="false">IF(X331&gt;0,VLOOKUP(X331&amp;"-"&amp;Y331&amp;"-"&amp;Z331,LocCost,2,0),0)</f>
        <v>0</v>
      </c>
      <c r="AT331" s="183" t="n">
        <f aca="false">IF(AA331&gt;0,VLOOKUP(AA331&amp;"-"&amp;AB331&amp;"-"&amp;AC331,LocCost,2,0),0)</f>
        <v>0</v>
      </c>
      <c r="AU331" s="183" t="n">
        <f aca="false">IF(AD331&gt;0,VLOOKUP(AD331&amp;"-"&amp;AE331&amp;"-"&amp;AF331,LocCost,2,0),0)</f>
        <v>0</v>
      </c>
      <c r="AV331" s="183" t="n">
        <f aca="false">IF(AG331&gt;0,VLOOKUP(AG331&amp;"-"&amp;AH331&amp;"-"&amp;AI331,LocCost,2,0),0)</f>
        <v>0</v>
      </c>
      <c r="AW331" s="183" t="n">
        <f aca="false">IF(AJ331&gt;0,VLOOKUP(AJ331&amp;"-"&amp;AK331&amp;"-"&amp;AL331,LocCost,2,0),0)</f>
        <v>0</v>
      </c>
      <c r="AX331" s="184" t="str">
        <f aca="false">IF(C331&gt;0,SUM(AN331:AW331),"")</f>
        <v/>
      </c>
      <c r="CQ331" s="183" t="n">
        <f aca="false">IF(BL331&gt;0,VLOOKUP(BL331&amp;"-"&amp;BM331&amp;"-"&amp;BN331,LocCost,2,0),0)</f>
        <v>0</v>
      </c>
      <c r="CR331" s="183" t="n">
        <f aca="false">IF(BO331&gt;0,VLOOKUP(BO331&amp;"-"&amp;BP331&amp;"-"&amp;BQ331,LocCost,2,0),0)</f>
        <v>0</v>
      </c>
      <c r="CS331" s="183" t="n">
        <f aca="false">IF(BR331&gt;0,VLOOKUP(BR331&amp;"-"&amp;BS331&amp;"-"&amp;BT331,LocCost,2,0),0)</f>
        <v>0</v>
      </c>
      <c r="CT331" s="183" t="n">
        <f aca="false">IF(BU331&gt;0,VLOOKUP(BU331&amp;"-"&amp;BV331&amp;"-"&amp;BW331,LocCost,2,0),0)</f>
        <v>0</v>
      </c>
      <c r="CU331" s="183" t="n">
        <f aca="false">IF(BX331&gt;0,VLOOKUP(BX331&amp;"-"&amp;BY331&amp;"-"&amp;BZ331,LocCost,2,0),0)</f>
        <v>0</v>
      </c>
      <c r="CV331" s="183" t="n">
        <f aca="false">IF(CA331&gt;0,VLOOKUP(CA331&amp;"-"&amp;CB331&amp;"-"&amp;CC331,LocCost,2,0),0)</f>
        <v>0</v>
      </c>
      <c r="CW331" s="183" t="n">
        <f aca="false">IF(CD331&gt;0,VLOOKUP(CD331&amp;"-"&amp;CE331&amp;"-"&amp;CF331,LocCost,2,0),0)</f>
        <v>0</v>
      </c>
      <c r="CX331" s="183" t="n">
        <f aca="false">IF(CG331&gt;0,VLOOKUP(CG331&amp;"-"&amp;CH331&amp;"-"&amp;CI331,LocCost,2,0),0)</f>
        <v>0</v>
      </c>
      <c r="CY331" s="183" t="n">
        <f aca="false">IF(CJ331&gt;0,VLOOKUP(CJ331&amp;"-"&amp;CK331&amp;"-"&amp;CL331,LocCost,2,0),0)</f>
        <v>0</v>
      </c>
      <c r="CZ331" s="183" t="n">
        <f aca="false">IF(CM331&gt;0,VLOOKUP(CM331&amp;"-"&amp;CN331&amp;"-"&amp;CO331,LocCost,2,0),0)</f>
        <v>0</v>
      </c>
      <c r="DA331" s="184" t="str">
        <f aca="false">IF(BF331&gt;0,SUM(CQ331:CZ331),"")</f>
        <v/>
      </c>
    </row>
    <row r="332" customFormat="false" ht="14.65" hidden="false" customHeight="false" outlineLevel="0" collapsed="false">
      <c r="AN332" s="183" t="n">
        <f aca="false">IF(I332&gt;0,VLOOKUP(I332&amp;"-"&amp;J332&amp;"-"&amp;K332,LocCost,2,0),0)</f>
        <v>0</v>
      </c>
      <c r="AO332" s="183" t="n">
        <f aca="false">IF(L332&gt;0,VLOOKUP(L332&amp;"-"&amp;M332&amp;"-"&amp;N332,LocCost,2,0),0)</f>
        <v>0</v>
      </c>
      <c r="AP332" s="183" t="n">
        <f aca="false">IF(O332&gt;0,VLOOKUP(O332&amp;"-"&amp;P332&amp;"-"&amp;Q332,LocCost,2,0),0)</f>
        <v>0</v>
      </c>
      <c r="AQ332" s="183" t="n">
        <f aca="false">IF(R332&gt;0,VLOOKUP(R332&amp;"-"&amp;S332&amp;"-"&amp;T332,LocCost,2,0),0)</f>
        <v>0</v>
      </c>
      <c r="AR332" s="183" t="n">
        <f aca="false">IF(U332&gt;0,VLOOKUP(U332&amp;"-"&amp;V332&amp;"-"&amp;W332,LocCost,2,0),0)</f>
        <v>0</v>
      </c>
      <c r="AS332" s="183" t="n">
        <f aca="false">IF(X332&gt;0,VLOOKUP(X332&amp;"-"&amp;Y332&amp;"-"&amp;Z332,LocCost,2,0),0)</f>
        <v>0</v>
      </c>
      <c r="AT332" s="183" t="n">
        <f aca="false">IF(AA332&gt;0,VLOOKUP(AA332&amp;"-"&amp;AB332&amp;"-"&amp;AC332,LocCost,2,0),0)</f>
        <v>0</v>
      </c>
      <c r="AU332" s="183" t="n">
        <f aca="false">IF(AD332&gt;0,VLOOKUP(AD332&amp;"-"&amp;AE332&amp;"-"&amp;AF332,LocCost,2,0),0)</f>
        <v>0</v>
      </c>
      <c r="AV332" s="183" t="n">
        <f aca="false">IF(AG332&gt;0,VLOOKUP(AG332&amp;"-"&amp;AH332&amp;"-"&amp;AI332,LocCost,2,0),0)</f>
        <v>0</v>
      </c>
      <c r="AW332" s="183" t="n">
        <f aca="false">IF(AJ332&gt;0,VLOOKUP(AJ332&amp;"-"&amp;AK332&amp;"-"&amp;AL332,LocCost,2,0),0)</f>
        <v>0</v>
      </c>
      <c r="AX332" s="184" t="str">
        <f aca="false">IF(C332&gt;0,SUM(AN332:AW332),"")</f>
        <v/>
      </c>
      <c r="CQ332" s="183" t="n">
        <f aca="false">IF(BL332&gt;0,VLOOKUP(BL332&amp;"-"&amp;BM332&amp;"-"&amp;BN332,LocCost,2,0),0)</f>
        <v>0</v>
      </c>
      <c r="CR332" s="183" t="n">
        <f aca="false">IF(BO332&gt;0,VLOOKUP(BO332&amp;"-"&amp;BP332&amp;"-"&amp;BQ332,LocCost,2,0),0)</f>
        <v>0</v>
      </c>
      <c r="CS332" s="183" t="n">
        <f aca="false">IF(BR332&gt;0,VLOOKUP(BR332&amp;"-"&amp;BS332&amp;"-"&amp;BT332,LocCost,2,0),0)</f>
        <v>0</v>
      </c>
      <c r="CT332" s="183" t="n">
        <f aca="false">IF(BU332&gt;0,VLOOKUP(BU332&amp;"-"&amp;BV332&amp;"-"&amp;BW332,LocCost,2,0),0)</f>
        <v>0</v>
      </c>
      <c r="CU332" s="183" t="n">
        <f aca="false">IF(BX332&gt;0,VLOOKUP(BX332&amp;"-"&amp;BY332&amp;"-"&amp;BZ332,LocCost,2,0),0)</f>
        <v>0</v>
      </c>
      <c r="CV332" s="183" t="n">
        <f aca="false">IF(CA332&gt;0,VLOOKUP(CA332&amp;"-"&amp;CB332&amp;"-"&amp;CC332,LocCost,2,0),0)</f>
        <v>0</v>
      </c>
      <c r="CW332" s="183" t="n">
        <f aca="false">IF(CD332&gt;0,VLOOKUP(CD332&amp;"-"&amp;CE332&amp;"-"&amp;CF332,LocCost,2,0),0)</f>
        <v>0</v>
      </c>
      <c r="CX332" s="183" t="n">
        <f aca="false">IF(CG332&gt;0,VLOOKUP(CG332&amp;"-"&amp;CH332&amp;"-"&amp;CI332,LocCost,2,0),0)</f>
        <v>0</v>
      </c>
      <c r="CY332" s="183" t="n">
        <f aca="false">IF(CJ332&gt;0,VLOOKUP(CJ332&amp;"-"&amp;CK332&amp;"-"&amp;CL332,LocCost,2,0),0)</f>
        <v>0</v>
      </c>
      <c r="CZ332" s="183" t="n">
        <f aca="false">IF(CM332&gt;0,VLOOKUP(CM332&amp;"-"&amp;CN332&amp;"-"&amp;CO332,LocCost,2,0),0)</f>
        <v>0</v>
      </c>
      <c r="DA332" s="184" t="str">
        <f aca="false">IF(BF332&gt;0,SUM(CQ332:CZ332),"")</f>
        <v/>
      </c>
    </row>
    <row r="333" customFormat="false" ht="14.65" hidden="false" customHeight="false" outlineLevel="0" collapsed="false">
      <c r="AN333" s="183" t="n">
        <f aca="false">IF(I333&gt;0,VLOOKUP(I333&amp;"-"&amp;J333&amp;"-"&amp;K333,LocCost,2,0),0)</f>
        <v>0</v>
      </c>
      <c r="AO333" s="183" t="n">
        <f aca="false">IF(L333&gt;0,VLOOKUP(L333&amp;"-"&amp;M333&amp;"-"&amp;N333,LocCost,2,0),0)</f>
        <v>0</v>
      </c>
      <c r="AP333" s="183" t="n">
        <f aca="false">IF(O333&gt;0,VLOOKUP(O333&amp;"-"&amp;P333&amp;"-"&amp;Q333,LocCost,2,0),0)</f>
        <v>0</v>
      </c>
      <c r="AQ333" s="183" t="n">
        <f aca="false">IF(R333&gt;0,VLOOKUP(R333&amp;"-"&amp;S333&amp;"-"&amp;T333,LocCost,2,0),0)</f>
        <v>0</v>
      </c>
      <c r="AR333" s="183" t="n">
        <f aca="false">IF(U333&gt;0,VLOOKUP(U333&amp;"-"&amp;V333&amp;"-"&amp;W333,LocCost,2,0),0)</f>
        <v>0</v>
      </c>
      <c r="AS333" s="183" t="n">
        <f aca="false">IF(X333&gt;0,VLOOKUP(X333&amp;"-"&amp;Y333&amp;"-"&amp;Z333,LocCost,2,0),0)</f>
        <v>0</v>
      </c>
      <c r="AT333" s="183" t="n">
        <f aca="false">IF(AA333&gt;0,VLOOKUP(AA333&amp;"-"&amp;AB333&amp;"-"&amp;AC333,LocCost,2,0),0)</f>
        <v>0</v>
      </c>
      <c r="AU333" s="183" t="n">
        <f aca="false">IF(AD333&gt;0,VLOOKUP(AD333&amp;"-"&amp;AE333&amp;"-"&amp;AF333,LocCost,2,0),0)</f>
        <v>0</v>
      </c>
      <c r="AV333" s="183" t="n">
        <f aca="false">IF(AG333&gt;0,VLOOKUP(AG333&amp;"-"&amp;AH333&amp;"-"&amp;AI333,LocCost,2,0),0)</f>
        <v>0</v>
      </c>
      <c r="AW333" s="183" t="n">
        <f aca="false">IF(AJ333&gt;0,VLOOKUP(AJ333&amp;"-"&amp;AK333&amp;"-"&amp;AL333,LocCost,2,0),0)</f>
        <v>0</v>
      </c>
      <c r="AX333" s="184" t="str">
        <f aca="false">IF(C333&gt;0,SUM(AN333:AW333),"")</f>
        <v/>
      </c>
      <c r="CQ333" s="183" t="n">
        <f aca="false">IF(BL333&gt;0,VLOOKUP(BL333&amp;"-"&amp;BM333&amp;"-"&amp;BN333,LocCost,2,0),0)</f>
        <v>0</v>
      </c>
      <c r="CR333" s="183" t="n">
        <f aca="false">IF(BO333&gt;0,VLOOKUP(BO333&amp;"-"&amp;BP333&amp;"-"&amp;BQ333,LocCost,2,0),0)</f>
        <v>0</v>
      </c>
      <c r="CS333" s="183" t="n">
        <f aca="false">IF(BR333&gt;0,VLOOKUP(BR333&amp;"-"&amp;BS333&amp;"-"&amp;BT333,LocCost,2,0),0)</f>
        <v>0</v>
      </c>
      <c r="CT333" s="183" t="n">
        <f aca="false">IF(BU333&gt;0,VLOOKUP(BU333&amp;"-"&amp;BV333&amp;"-"&amp;BW333,LocCost,2,0),0)</f>
        <v>0</v>
      </c>
      <c r="CU333" s="183" t="n">
        <f aca="false">IF(BX333&gt;0,VLOOKUP(BX333&amp;"-"&amp;BY333&amp;"-"&amp;BZ333,LocCost,2,0),0)</f>
        <v>0</v>
      </c>
      <c r="CV333" s="183" t="n">
        <f aca="false">IF(CA333&gt;0,VLOOKUP(CA333&amp;"-"&amp;CB333&amp;"-"&amp;CC333,LocCost,2,0),0)</f>
        <v>0</v>
      </c>
      <c r="CW333" s="183" t="n">
        <f aca="false">IF(CD333&gt;0,VLOOKUP(CD333&amp;"-"&amp;CE333&amp;"-"&amp;CF333,LocCost,2,0),0)</f>
        <v>0</v>
      </c>
      <c r="CX333" s="183" t="n">
        <f aca="false">IF(CG333&gt;0,VLOOKUP(CG333&amp;"-"&amp;CH333&amp;"-"&amp;CI333,LocCost,2,0),0)</f>
        <v>0</v>
      </c>
      <c r="CY333" s="183" t="n">
        <f aca="false">IF(CJ333&gt;0,VLOOKUP(CJ333&amp;"-"&amp;CK333&amp;"-"&amp;CL333,LocCost,2,0),0)</f>
        <v>0</v>
      </c>
      <c r="CZ333" s="183" t="n">
        <f aca="false">IF(CM333&gt;0,VLOOKUP(CM333&amp;"-"&amp;CN333&amp;"-"&amp;CO333,LocCost,2,0),0)</f>
        <v>0</v>
      </c>
      <c r="DA333" s="184" t="str">
        <f aca="false">IF(BF333&gt;0,SUM(CQ333:CZ333),"")</f>
        <v/>
      </c>
    </row>
    <row r="334" customFormat="false" ht="14.65" hidden="false" customHeight="false" outlineLevel="0" collapsed="false">
      <c r="AN334" s="183" t="n">
        <f aca="false">IF(I334&gt;0,VLOOKUP(I334&amp;"-"&amp;J334&amp;"-"&amp;K334,LocCost,2,0),0)</f>
        <v>0</v>
      </c>
      <c r="AO334" s="183" t="n">
        <f aca="false">IF(L334&gt;0,VLOOKUP(L334&amp;"-"&amp;M334&amp;"-"&amp;N334,LocCost,2,0),0)</f>
        <v>0</v>
      </c>
      <c r="AP334" s="183" t="n">
        <f aca="false">IF(O334&gt;0,VLOOKUP(O334&amp;"-"&amp;P334&amp;"-"&amp;Q334,LocCost,2,0),0)</f>
        <v>0</v>
      </c>
      <c r="AQ334" s="183" t="n">
        <f aca="false">IF(R334&gt;0,VLOOKUP(R334&amp;"-"&amp;S334&amp;"-"&amp;T334,LocCost,2,0),0)</f>
        <v>0</v>
      </c>
      <c r="AR334" s="183" t="n">
        <f aca="false">IF(U334&gt;0,VLOOKUP(U334&amp;"-"&amp;V334&amp;"-"&amp;W334,LocCost,2,0),0)</f>
        <v>0</v>
      </c>
      <c r="AS334" s="183" t="n">
        <f aca="false">IF(X334&gt;0,VLOOKUP(X334&amp;"-"&amp;Y334&amp;"-"&amp;Z334,LocCost,2,0),0)</f>
        <v>0</v>
      </c>
      <c r="AT334" s="183" t="n">
        <f aca="false">IF(AA334&gt;0,VLOOKUP(AA334&amp;"-"&amp;AB334&amp;"-"&amp;AC334,LocCost,2,0),0)</f>
        <v>0</v>
      </c>
      <c r="AU334" s="183" t="n">
        <f aca="false">IF(AD334&gt;0,VLOOKUP(AD334&amp;"-"&amp;AE334&amp;"-"&amp;AF334,LocCost,2,0),0)</f>
        <v>0</v>
      </c>
      <c r="AV334" s="183" t="n">
        <f aca="false">IF(AG334&gt;0,VLOOKUP(AG334&amp;"-"&amp;AH334&amp;"-"&amp;AI334,LocCost,2,0),0)</f>
        <v>0</v>
      </c>
      <c r="AW334" s="183" t="n">
        <f aca="false">IF(AJ334&gt;0,VLOOKUP(AJ334&amp;"-"&amp;AK334&amp;"-"&amp;AL334,LocCost,2,0),0)</f>
        <v>0</v>
      </c>
      <c r="AX334" s="184" t="str">
        <f aca="false">IF(C334&gt;0,SUM(AN334:AW334),"")</f>
        <v/>
      </c>
      <c r="CQ334" s="183" t="n">
        <f aca="false">IF(BL334&gt;0,VLOOKUP(BL334&amp;"-"&amp;BM334&amp;"-"&amp;BN334,LocCost,2,0),0)</f>
        <v>0</v>
      </c>
      <c r="CR334" s="183" t="n">
        <f aca="false">IF(BO334&gt;0,VLOOKUP(BO334&amp;"-"&amp;BP334&amp;"-"&amp;BQ334,LocCost,2,0),0)</f>
        <v>0</v>
      </c>
      <c r="CS334" s="183" t="n">
        <f aca="false">IF(BR334&gt;0,VLOOKUP(BR334&amp;"-"&amp;BS334&amp;"-"&amp;BT334,LocCost,2,0),0)</f>
        <v>0</v>
      </c>
      <c r="CT334" s="183" t="n">
        <f aca="false">IF(BU334&gt;0,VLOOKUP(BU334&amp;"-"&amp;BV334&amp;"-"&amp;BW334,LocCost,2,0),0)</f>
        <v>0</v>
      </c>
      <c r="CU334" s="183" t="n">
        <f aca="false">IF(BX334&gt;0,VLOOKUP(BX334&amp;"-"&amp;BY334&amp;"-"&amp;BZ334,LocCost,2,0),0)</f>
        <v>0</v>
      </c>
      <c r="CV334" s="183" t="n">
        <f aca="false">IF(CA334&gt;0,VLOOKUP(CA334&amp;"-"&amp;CB334&amp;"-"&amp;CC334,LocCost,2,0),0)</f>
        <v>0</v>
      </c>
      <c r="CW334" s="183" t="n">
        <f aca="false">IF(CD334&gt;0,VLOOKUP(CD334&amp;"-"&amp;CE334&amp;"-"&amp;CF334,LocCost,2,0),0)</f>
        <v>0</v>
      </c>
      <c r="CX334" s="183" t="n">
        <f aca="false">IF(CG334&gt;0,VLOOKUP(CG334&amp;"-"&amp;CH334&amp;"-"&amp;CI334,LocCost,2,0),0)</f>
        <v>0</v>
      </c>
      <c r="CY334" s="183" t="n">
        <f aca="false">IF(CJ334&gt;0,VLOOKUP(CJ334&amp;"-"&amp;CK334&amp;"-"&amp;CL334,LocCost,2,0),0)</f>
        <v>0</v>
      </c>
      <c r="CZ334" s="183" t="n">
        <f aca="false">IF(CM334&gt;0,VLOOKUP(CM334&amp;"-"&amp;CN334&amp;"-"&amp;CO334,LocCost,2,0),0)</f>
        <v>0</v>
      </c>
      <c r="DA334" s="184" t="str">
        <f aca="false">IF(BF334&gt;0,SUM(CQ334:CZ334),"")</f>
        <v/>
      </c>
    </row>
    <row r="335" customFormat="false" ht="14.65" hidden="false" customHeight="false" outlineLevel="0" collapsed="false">
      <c r="AN335" s="183" t="n">
        <f aca="false">IF(I335&gt;0,VLOOKUP(I335&amp;"-"&amp;J335&amp;"-"&amp;K335,LocCost,2,0),0)</f>
        <v>0</v>
      </c>
      <c r="AO335" s="183" t="n">
        <f aca="false">IF(L335&gt;0,VLOOKUP(L335&amp;"-"&amp;M335&amp;"-"&amp;N335,LocCost,2,0),0)</f>
        <v>0</v>
      </c>
      <c r="AP335" s="183" t="n">
        <f aca="false">IF(O335&gt;0,VLOOKUP(O335&amp;"-"&amp;P335&amp;"-"&amp;Q335,LocCost,2,0),0)</f>
        <v>0</v>
      </c>
      <c r="AQ335" s="183" t="n">
        <f aca="false">IF(R335&gt;0,VLOOKUP(R335&amp;"-"&amp;S335&amp;"-"&amp;T335,LocCost,2,0),0)</f>
        <v>0</v>
      </c>
      <c r="AR335" s="183" t="n">
        <f aca="false">IF(U335&gt;0,VLOOKUP(U335&amp;"-"&amp;V335&amp;"-"&amp;W335,LocCost,2,0),0)</f>
        <v>0</v>
      </c>
      <c r="AS335" s="183" t="n">
        <f aca="false">IF(X335&gt;0,VLOOKUP(X335&amp;"-"&amp;Y335&amp;"-"&amp;Z335,LocCost,2,0),0)</f>
        <v>0</v>
      </c>
      <c r="AT335" s="183" t="n">
        <f aca="false">IF(AA335&gt;0,VLOOKUP(AA335&amp;"-"&amp;AB335&amp;"-"&amp;AC335,LocCost,2,0),0)</f>
        <v>0</v>
      </c>
      <c r="AU335" s="183" t="n">
        <f aca="false">IF(AD335&gt;0,VLOOKUP(AD335&amp;"-"&amp;AE335&amp;"-"&amp;AF335,LocCost,2,0),0)</f>
        <v>0</v>
      </c>
      <c r="AV335" s="183" t="n">
        <f aca="false">IF(AG335&gt;0,VLOOKUP(AG335&amp;"-"&amp;AH335&amp;"-"&amp;AI335,LocCost,2,0),0)</f>
        <v>0</v>
      </c>
      <c r="AW335" s="183" t="n">
        <f aca="false">IF(AJ335&gt;0,VLOOKUP(AJ335&amp;"-"&amp;AK335&amp;"-"&amp;AL335,LocCost,2,0),0)</f>
        <v>0</v>
      </c>
      <c r="AX335" s="184" t="str">
        <f aca="false">IF(C335&gt;0,SUM(AN335:AW335),"")</f>
        <v/>
      </c>
      <c r="CQ335" s="183" t="n">
        <f aca="false">IF(BL335&gt;0,VLOOKUP(BL335&amp;"-"&amp;BM335&amp;"-"&amp;BN335,LocCost,2,0),0)</f>
        <v>0</v>
      </c>
      <c r="CR335" s="183" t="n">
        <f aca="false">IF(BO335&gt;0,VLOOKUP(BO335&amp;"-"&amp;BP335&amp;"-"&amp;BQ335,LocCost,2,0),0)</f>
        <v>0</v>
      </c>
      <c r="CS335" s="183" t="n">
        <f aca="false">IF(BR335&gt;0,VLOOKUP(BR335&amp;"-"&amp;BS335&amp;"-"&amp;BT335,LocCost,2,0),0)</f>
        <v>0</v>
      </c>
      <c r="CT335" s="183" t="n">
        <f aca="false">IF(BU335&gt;0,VLOOKUP(BU335&amp;"-"&amp;BV335&amp;"-"&amp;BW335,LocCost,2,0),0)</f>
        <v>0</v>
      </c>
      <c r="CU335" s="183" t="n">
        <f aca="false">IF(BX335&gt;0,VLOOKUP(BX335&amp;"-"&amp;BY335&amp;"-"&amp;BZ335,LocCost,2,0),0)</f>
        <v>0</v>
      </c>
      <c r="CV335" s="183" t="n">
        <f aca="false">IF(CA335&gt;0,VLOOKUP(CA335&amp;"-"&amp;CB335&amp;"-"&amp;CC335,LocCost,2,0),0)</f>
        <v>0</v>
      </c>
      <c r="CW335" s="183" t="n">
        <f aca="false">IF(CD335&gt;0,VLOOKUP(CD335&amp;"-"&amp;CE335&amp;"-"&amp;CF335,LocCost,2,0),0)</f>
        <v>0</v>
      </c>
      <c r="CX335" s="183" t="n">
        <f aca="false">IF(CG335&gt;0,VLOOKUP(CG335&amp;"-"&amp;CH335&amp;"-"&amp;CI335,LocCost,2,0),0)</f>
        <v>0</v>
      </c>
      <c r="CY335" s="183" t="n">
        <f aca="false">IF(CJ335&gt;0,VLOOKUP(CJ335&amp;"-"&amp;CK335&amp;"-"&amp;CL335,LocCost,2,0),0)</f>
        <v>0</v>
      </c>
      <c r="CZ335" s="183" t="n">
        <f aca="false">IF(CM335&gt;0,VLOOKUP(CM335&amp;"-"&amp;CN335&amp;"-"&amp;CO335,LocCost,2,0),0)</f>
        <v>0</v>
      </c>
      <c r="DA335" s="184" t="str">
        <f aca="false">IF(BF335&gt;0,SUM(CQ335:CZ335),"")</f>
        <v/>
      </c>
    </row>
    <row r="336" customFormat="false" ht="14.65" hidden="false" customHeight="false" outlineLevel="0" collapsed="false">
      <c r="AN336" s="183" t="n">
        <f aca="false">IF(I336&gt;0,VLOOKUP(I336&amp;"-"&amp;J336&amp;"-"&amp;K336,LocCost,2,0),0)</f>
        <v>0</v>
      </c>
      <c r="AO336" s="183" t="n">
        <f aca="false">IF(L336&gt;0,VLOOKUP(L336&amp;"-"&amp;M336&amp;"-"&amp;N336,LocCost,2,0),0)</f>
        <v>0</v>
      </c>
      <c r="AP336" s="183" t="n">
        <f aca="false">IF(O336&gt;0,VLOOKUP(O336&amp;"-"&amp;P336&amp;"-"&amp;Q336,LocCost,2,0),0)</f>
        <v>0</v>
      </c>
      <c r="AQ336" s="183" t="n">
        <f aca="false">IF(R336&gt;0,VLOOKUP(R336&amp;"-"&amp;S336&amp;"-"&amp;T336,LocCost,2,0),0)</f>
        <v>0</v>
      </c>
      <c r="AR336" s="183" t="n">
        <f aca="false">IF(U336&gt;0,VLOOKUP(U336&amp;"-"&amp;V336&amp;"-"&amp;W336,LocCost,2,0),0)</f>
        <v>0</v>
      </c>
      <c r="AS336" s="183" t="n">
        <f aca="false">IF(X336&gt;0,VLOOKUP(X336&amp;"-"&amp;Y336&amp;"-"&amp;Z336,LocCost,2,0),0)</f>
        <v>0</v>
      </c>
      <c r="AT336" s="183" t="n">
        <f aca="false">IF(AA336&gt;0,VLOOKUP(AA336&amp;"-"&amp;AB336&amp;"-"&amp;AC336,LocCost,2,0),0)</f>
        <v>0</v>
      </c>
      <c r="AU336" s="183" t="n">
        <f aca="false">IF(AD336&gt;0,VLOOKUP(AD336&amp;"-"&amp;AE336&amp;"-"&amp;AF336,LocCost,2,0),0)</f>
        <v>0</v>
      </c>
      <c r="AV336" s="183" t="n">
        <f aca="false">IF(AG336&gt;0,VLOOKUP(AG336&amp;"-"&amp;AH336&amp;"-"&amp;AI336,LocCost,2,0),0)</f>
        <v>0</v>
      </c>
      <c r="AW336" s="183" t="n">
        <f aca="false">IF(AJ336&gt;0,VLOOKUP(AJ336&amp;"-"&amp;AK336&amp;"-"&amp;AL336,LocCost,2,0),0)</f>
        <v>0</v>
      </c>
      <c r="AX336" s="184" t="str">
        <f aca="false">IF(C336&gt;0,SUM(AN336:AW336),"")</f>
        <v/>
      </c>
      <c r="CQ336" s="183" t="n">
        <f aca="false">IF(BL336&gt;0,VLOOKUP(BL336&amp;"-"&amp;BM336&amp;"-"&amp;BN336,LocCost,2,0),0)</f>
        <v>0</v>
      </c>
      <c r="CR336" s="183" t="n">
        <f aca="false">IF(BO336&gt;0,VLOOKUP(BO336&amp;"-"&amp;BP336&amp;"-"&amp;BQ336,LocCost,2,0),0)</f>
        <v>0</v>
      </c>
      <c r="CS336" s="183" t="n">
        <f aca="false">IF(BR336&gt;0,VLOOKUP(BR336&amp;"-"&amp;BS336&amp;"-"&amp;BT336,LocCost,2,0),0)</f>
        <v>0</v>
      </c>
      <c r="CT336" s="183" t="n">
        <f aca="false">IF(BU336&gt;0,VLOOKUP(BU336&amp;"-"&amp;BV336&amp;"-"&amp;BW336,LocCost,2,0),0)</f>
        <v>0</v>
      </c>
      <c r="CU336" s="183" t="n">
        <f aca="false">IF(BX336&gt;0,VLOOKUP(BX336&amp;"-"&amp;BY336&amp;"-"&amp;BZ336,LocCost,2,0),0)</f>
        <v>0</v>
      </c>
      <c r="CV336" s="183" t="n">
        <f aca="false">IF(CA336&gt;0,VLOOKUP(CA336&amp;"-"&amp;CB336&amp;"-"&amp;CC336,LocCost,2,0),0)</f>
        <v>0</v>
      </c>
      <c r="CW336" s="183" t="n">
        <f aca="false">IF(CD336&gt;0,VLOOKUP(CD336&amp;"-"&amp;CE336&amp;"-"&amp;CF336,LocCost,2,0),0)</f>
        <v>0</v>
      </c>
      <c r="CX336" s="183" t="n">
        <f aca="false">IF(CG336&gt;0,VLOOKUP(CG336&amp;"-"&amp;CH336&amp;"-"&amp;CI336,LocCost,2,0),0)</f>
        <v>0</v>
      </c>
      <c r="CY336" s="183" t="n">
        <f aca="false">IF(CJ336&gt;0,VLOOKUP(CJ336&amp;"-"&amp;CK336&amp;"-"&amp;CL336,LocCost,2,0),0)</f>
        <v>0</v>
      </c>
      <c r="CZ336" s="183" t="n">
        <f aca="false">IF(CM336&gt;0,VLOOKUP(CM336&amp;"-"&amp;CN336&amp;"-"&amp;CO336,LocCost,2,0),0)</f>
        <v>0</v>
      </c>
      <c r="DA336" s="184" t="str">
        <f aca="false">IF(BF336&gt;0,SUM(CQ336:CZ336),"")</f>
        <v/>
      </c>
    </row>
    <row r="337" customFormat="false" ht="14.65" hidden="false" customHeight="false" outlineLevel="0" collapsed="false">
      <c r="AN337" s="183" t="n">
        <f aca="false">IF(I337&gt;0,VLOOKUP(I337&amp;"-"&amp;J337&amp;"-"&amp;K337,LocCost,2,0),0)</f>
        <v>0</v>
      </c>
      <c r="AO337" s="183" t="n">
        <f aca="false">IF(L337&gt;0,VLOOKUP(L337&amp;"-"&amp;M337&amp;"-"&amp;N337,LocCost,2,0),0)</f>
        <v>0</v>
      </c>
      <c r="AP337" s="183" t="n">
        <f aca="false">IF(O337&gt;0,VLOOKUP(O337&amp;"-"&amp;P337&amp;"-"&amp;Q337,LocCost,2,0),0)</f>
        <v>0</v>
      </c>
      <c r="AQ337" s="183" t="n">
        <f aca="false">IF(R337&gt;0,VLOOKUP(R337&amp;"-"&amp;S337&amp;"-"&amp;T337,LocCost,2,0),0)</f>
        <v>0</v>
      </c>
      <c r="AR337" s="183" t="n">
        <f aca="false">IF(U337&gt;0,VLOOKUP(U337&amp;"-"&amp;V337&amp;"-"&amp;W337,LocCost,2,0),0)</f>
        <v>0</v>
      </c>
      <c r="AS337" s="183" t="n">
        <f aca="false">IF(X337&gt;0,VLOOKUP(X337&amp;"-"&amp;Y337&amp;"-"&amp;Z337,LocCost,2,0),0)</f>
        <v>0</v>
      </c>
      <c r="AT337" s="183" t="n">
        <f aca="false">IF(AA337&gt;0,VLOOKUP(AA337&amp;"-"&amp;AB337&amp;"-"&amp;AC337,LocCost,2,0),0)</f>
        <v>0</v>
      </c>
      <c r="AU337" s="183" t="n">
        <f aca="false">IF(AD337&gt;0,VLOOKUP(AD337&amp;"-"&amp;AE337&amp;"-"&amp;AF337,LocCost,2,0),0)</f>
        <v>0</v>
      </c>
      <c r="AV337" s="183" t="n">
        <f aca="false">IF(AG337&gt;0,VLOOKUP(AG337&amp;"-"&amp;AH337&amp;"-"&amp;AI337,LocCost,2,0),0)</f>
        <v>0</v>
      </c>
      <c r="AW337" s="183" t="n">
        <f aca="false">IF(AJ337&gt;0,VLOOKUP(AJ337&amp;"-"&amp;AK337&amp;"-"&amp;AL337,LocCost,2,0),0)</f>
        <v>0</v>
      </c>
      <c r="AX337" s="184" t="str">
        <f aca="false">IF(C337&gt;0,SUM(AN337:AW337),"")</f>
        <v/>
      </c>
      <c r="CQ337" s="183" t="n">
        <f aca="false">IF(BL337&gt;0,VLOOKUP(BL337&amp;"-"&amp;BM337&amp;"-"&amp;BN337,LocCost,2,0),0)</f>
        <v>0</v>
      </c>
      <c r="CR337" s="183" t="n">
        <f aca="false">IF(BO337&gt;0,VLOOKUP(BO337&amp;"-"&amp;BP337&amp;"-"&amp;BQ337,LocCost,2,0),0)</f>
        <v>0</v>
      </c>
      <c r="CS337" s="183" t="n">
        <f aca="false">IF(BR337&gt;0,VLOOKUP(BR337&amp;"-"&amp;BS337&amp;"-"&amp;BT337,LocCost,2,0),0)</f>
        <v>0</v>
      </c>
      <c r="CT337" s="183" t="n">
        <f aca="false">IF(BU337&gt;0,VLOOKUP(BU337&amp;"-"&amp;BV337&amp;"-"&amp;BW337,LocCost,2,0),0)</f>
        <v>0</v>
      </c>
      <c r="CU337" s="183" t="n">
        <f aca="false">IF(BX337&gt;0,VLOOKUP(BX337&amp;"-"&amp;BY337&amp;"-"&amp;BZ337,LocCost,2,0),0)</f>
        <v>0</v>
      </c>
      <c r="CV337" s="183" t="n">
        <f aca="false">IF(CA337&gt;0,VLOOKUP(CA337&amp;"-"&amp;CB337&amp;"-"&amp;CC337,LocCost,2,0),0)</f>
        <v>0</v>
      </c>
      <c r="CW337" s="183" t="n">
        <f aca="false">IF(CD337&gt;0,VLOOKUP(CD337&amp;"-"&amp;CE337&amp;"-"&amp;CF337,LocCost,2,0),0)</f>
        <v>0</v>
      </c>
      <c r="CX337" s="183" t="n">
        <f aca="false">IF(CG337&gt;0,VLOOKUP(CG337&amp;"-"&amp;CH337&amp;"-"&amp;CI337,LocCost,2,0),0)</f>
        <v>0</v>
      </c>
      <c r="CY337" s="183" t="n">
        <f aca="false">IF(CJ337&gt;0,VLOOKUP(CJ337&amp;"-"&amp;CK337&amp;"-"&amp;CL337,LocCost,2,0),0)</f>
        <v>0</v>
      </c>
      <c r="CZ337" s="183" t="n">
        <f aca="false">IF(CM337&gt;0,VLOOKUP(CM337&amp;"-"&amp;CN337&amp;"-"&amp;CO337,LocCost,2,0),0)</f>
        <v>0</v>
      </c>
      <c r="DA337" s="184" t="str">
        <f aca="false">IF(BF337&gt;0,SUM(CQ337:CZ337),"")</f>
        <v/>
      </c>
    </row>
    <row r="338" customFormat="false" ht="14.65" hidden="false" customHeight="false" outlineLevel="0" collapsed="false">
      <c r="AN338" s="183" t="n">
        <f aca="false">IF(I338&gt;0,VLOOKUP(I338&amp;"-"&amp;J338&amp;"-"&amp;K338,LocCost,2,0),0)</f>
        <v>0</v>
      </c>
      <c r="AO338" s="183" t="n">
        <f aca="false">IF(L338&gt;0,VLOOKUP(L338&amp;"-"&amp;M338&amp;"-"&amp;N338,LocCost,2,0),0)</f>
        <v>0</v>
      </c>
      <c r="AP338" s="183" t="n">
        <f aca="false">IF(O338&gt;0,VLOOKUP(O338&amp;"-"&amp;P338&amp;"-"&amp;Q338,LocCost,2,0),0)</f>
        <v>0</v>
      </c>
      <c r="AQ338" s="183" t="n">
        <f aca="false">IF(R338&gt;0,VLOOKUP(R338&amp;"-"&amp;S338&amp;"-"&amp;T338,LocCost,2,0),0)</f>
        <v>0</v>
      </c>
      <c r="AR338" s="183" t="n">
        <f aca="false">IF(U338&gt;0,VLOOKUP(U338&amp;"-"&amp;V338&amp;"-"&amp;W338,LocCost,2,0),0)</f>
        <v>0</v>
      </c>
      <c r="AS338" s="183" t="n">
        <f aca="false">IF(X338&gt;0,VLOOKUP(X338&amp;"-"&amp;Y338&amp;"-"&amp;Z338,LocCost,2,0),0)</f>
        <v>0</v>
      </c>
      <c r="AT338" s="183" t="n">
        <f aca="false">IF(AA338&gt;0,VLOOKUP(AA338&amp;"-"&amp;AB338&amp;"-"&amp;AC338,LocCost,2,0),0)</f>
        <v>0</v>
      </c>
      <c r="AU338" s="183" t="n">
        <f aca="false">IF(AD338&gt;0,VLOOKUP(AD338&amp;"-"&amp;AE338&amp;"-"&amp;AF338,LocCost,2,0),0)</f>
        <v>0</v>
      </c>
      <c r="AV338" s="183" t="n">
        <f aca="false">IF(AG338&gt;0,VLOOKUP(AG338&amp;"-"&amp;AH338&amp;"-"&amp;AI338,LocCost,2,0),0)</f>
        <v>0</v>
      </c>
      <c r="AW338" s="183" t="n">
        <f aca="false">IF(AJ338&gt;0,VLOOKUP(AJ338&amp;"-"&amp;AK338&amp;"-"&amp;AL338,LocCost,2,0),0)</f>
        <v>0</v>
      </c>
      <c r="AX338" s="184" t="str">
        <f aca="false">IF(C338&gt;0,SUM(AN338:AW338),"")</f>
        <v/>
      </c>
      <c r="CQ338" s="183" t="n">
        <f aca="false">IF(BL338&gt;0,VLOOKUP(BL338&amp;"-"&amp;BM338&amp;"-"&amp;BN338,LocCost,2,0),0)</f>
        <v>0</v>
      </c>
      <c r="CR338" s="183" t="n">
        <f aca="false">IF(BO338&gt;0,VLOOKUP(BO338&amp;"-"&amp;BP338&amp;"-"&amp;BQ338,LocCost,2,0),0)</f>
        <v>0</v>
      </c>
      <c r="CS338" s="183" t="n">
        <f aca="false">IF(BR338&gt;0,VLOOKUP(BR338&amp;"-"&amp;BS338&amp;"-"&amp;BT338,LocCost,2,0),0)</f>
        <v>0</v>
      </c>
      <c r="CT338" s="183" t="n">
        <f aca="false">IF(BU338&gt;0,VLOOKUP(BU338&amp;"-"&amp;BV338&amp;"-"&amp;BW338,LocCost,2,0),0)</f>
        <v>0</v>
      </c>
      <c r="CU338" s="183" t="n">
        <f aca="false">IF(BX338&gt;0,VLOOKUP(BX338&amp;"-"&amp;BY338&amp;"-"&amp;BZ338,LocCost,2,0),0)</f>
        <v>0</v>
      </c>
      <c r="CV338" s="183" t="n">
        <f aca="false">IF(CA338&gt;0,VLOOKUP(CA338&amp;"-"&amp;CB338&amp;"-"&amp;CC338,LocCost,2,0),0)</f>
        <v>0</v>
      </c>
      <c r="CW338" s="183" t="n">
        <f aca="false">IF(CD338&gt;0,VLOOKUP(CD338&amp;"-"&amp;CE338&amp;"-"&amp;CF338,LocCost,2,0),0)</f>
        <v>0</v>
      </c>
      <c r="CX338" s="183" t="n">
        <f aca="false">IF(CG338&gt;0,VLOOKUP(CG338&amp;"-"&amp;CH338&amp;"-"&amp;CI338,LocCost,2,0),0)</f>
        <v>0</v>
      </c>
      <c r="CY338" s="183" t="n">
        <f aca="false">IF(CJ338&gt;0,VLOOKUP(CJ338&amp;"-"&amp;CK338&amp;"-"&amp;CL338,LocCost,2,0),0)</f>
        <v>0</v>
      </c>
      <c r="CZ338" s="183" t="n">
        <f aca="false">IF(CM338&gt;0,VLOOKUP(CM338&amp;"-"&amp;CN338&amp;"-"&amp;CO338,LocCost,2,0),0)</f>
        <v>0</v>
      </c>
      <c r="DA338" s="184" t="str">
        <f aca="false">IF(BF338&gt;0,SUM(CQ338:CZ338),"")</f>
        <v/>
      </c>
    </row>
    <row r="339" customFormat="false" ht="14.65" hidden="false" customHeight="false" outlineLevel="0" collapsed="false">
      <c r="AN339" s="183" t="n">
        <f aca="false">IF(I339&gt;0,VLOOKUP(I339&amp;"-"&amp;J339&amp;"-"&amp;K339,LocCost,2,0),0)</f>
        <v>0</v>
      </c>
      <c r="AO339" s="183" t="n">
        <f aca="false">IF(L339&gt;0,VLOOKUP(L339&amp;"-"&amp;M339&amp;"-"&amp;N339,LocCost,2,0),0)</f>
        <v>0</v>
      </c>
      <c r="AP339" s="183" t="n">
        <f aca="false">IF(O339&gt;0,VLOOKUP(O339&amp;"-"&amp;P339&amp;"-"&amp;Q339,LocCost,2,0),0)</f>
        <v>0</v>
      </c>
      <c r="AQ339" s="183" t="n">
        <f aca="false">IF(R339&gt;0,VLOOKUP(R339&amp;"-"&amp;S339&amp;"-"&amp;T339,LocCost,2,0),0)</f>
        <v>0</v>
      </c>
      <c r="AR339" s="183" t="n">
        <f aca="false">IF(U339&gt;0,VLOOKUP(U339&amp;"-"&amp;V339&amp;"-"&amp;W339,LocCost,2,0),0)</f>
        <v>0</v>
      </c>
      <c r="AS339" s="183" t="n">
        <f aca="false">IF(X339&gt;0,VLOOKUP(X339&amp;"-"&amp;Y339&amp;"-"&amp;Z339,LocCost,2,0),0)</f>
        <v>0</v>
      </c>
      <c r="AT339" s="183" t="n">
        <f aca="false">IF(AA339&gt;0,VLOOKUP(AA339&amp;"-"&amp;AB339&amp;"-"&amp;AC339,LocCost,2,0),0)</f>
        <v>0</v>
      </c>
      <c r="AU339" s="183" t="n">
        <f aca="false">IF(AD339&gt;0,VLOOKUP(AD339&amp;"-"&amp;AE339&amp;"-"&amp;AF339,LocCost,2,0),0)</f>
        <v>0</v>
      </c>
      <c r="AV339" s="183" t="n">
        <f aca="false">IF(AG339&gt;0,VLOOKUP(AG339&amp;"-"&amp;AH339&amp;"-"&amp;AI339,LocCost,2,0),0)</f>
        <v>0</v>
      </c>
      <c r="AW339" s="183" t="n">
        <f aca="false">IF(AJ339&gt;0,VLOOKUP(AJ339&amp;"-"&amp;AK339&amp;"-"&amp;AL339,LocCost,2,0),0)</f>
        <v>0</v>
      </c>
      <c r="AX339" s="184" t="str">
        <f aca="false">IF(C339&gt;0,SUM(AN339:AW339),"")</f>
        <v/>
      </c>
      <c r="CQ339" s="183" t="n">
        <f aca="false">IF(BL339&gt;0,VLOOKUP(BL339&amp;"-"&amp;BM339&amp;"-"&amp;BN339,LocCost,2,0),0)</f>
        <v>0</v>
      </c>
      <c r="CR339" s="183" t="n">
        <f aca="false">IF(BO339&gt;0,VLOOKUP(BO339&amp;"-"&amp;BP339&amp;"-"&amp;BQ339,LocCost,2,0),0)</f>
        <v>0</v>
      </c>
      <c r="CS339" s="183" t="n">
        <f aca="false">IF(BR339&gt;0,VLOOKUP(BR339&amp;"-"&amp;BS339&amp;"-"&amp;BT339,LocCost,2,0),0)</f>
        <v>0</v>
      </c>
      <c r="CT339" s="183" t="n">
        <f aca="false">IF(BU339&gt;0,VLOOKUP(BU339&amp;"-"&amp;BV339&amp;"-"&amp;BW339,LocCost,2,0),0)</f>
        <v>0</v>
      </c>
      <c r="CU339" s="183" t="n">
        <f aca="false">IF(BX339&gt;0,VLOOKUP(BX339&amp;"-"&amp;BY339&amp;"-"&amp;BZ339,LocCost,2,0),0)</f>
        <v>0</v>
      </c>
      <c r="CV339" s="183" t="n">
        <f aca="false">IF(CA339&gt;0,VLOOKUP(CA339&amp;"-"&amp;CB339&amp;"-"&amp;CC339,LocCost,2,0),0)</f>
        <v>0</v>
      </c>
      <c r="CW339" s="183" t="n">
        <f aca="false">IF(CD339&gt;0,VLOOKUP(CD339&amp;"-"&amp;CE339&amp;"-"&amp;CF339,LocCost,2,0),0)</f>
        <v>0</v>
      </c>
      <c r="CX339" s="183" t="n">
        <f aca="false">IF(CG339&gt;0,VLOOKUP(CG339&amp;"-"&amp;CH339&amp;"-"&amp;CI339,LocCost,2,0),0)</f>
        <v>0</v>
      </c>
      <c r="CY339" s="183" t="n">
        <f aca="false">IF(CJ339&gt;0,VLOOKUP(CJ339&amp;"-"&amp;CK339&amp;"-"&amp;CL339,LocCost,2,0),0)</f>
        <v>0</v>
      </c>
      <c r="CZ339" s="183" t="n">
        <f aca="false">IF(CM339&gt;0,VLOOKUP(CM339&amp;"-"&amp;CN339&amp;"-"&amp;CO339,LocCost,2,0),0)</f>
        <v>0</v>
      </c>
      <c r="DA339" s="184" t="str">
        <f aca="false">IF(BF339&gt;0,SUM(CQ339:CZ339),"")</f>
        <v/>
      </c>
    </row>
    <row r="340" customFormat="false" ht="14.65" hidden="false" customHeight="false" outlineLevel="0" collapsed="false">
      <c r="AN340" s="183" t="n">
        <f aca="false">IF(I340&gt;0,VLOOKUP(I340&amp;"-"&amp;J340&amp;"-"&amp;K340,LocCost,2,0),0)</f>
        <v>0</v>
      </c>
      <c r="AO340" s="183" t="n">
        <f aca="false">IF(L340&gt;0,VLOOKUP(L340&amp;"-"&amp;M340&amp;"-"&amp;N340,LocCost,2,0),0)</f>
        <v>0</v>
      </c>
      <c r="AP340" s="183" t="n">
        <f aca="false">IF(O340&gt;0,VLOOKUP(O340&amp;"-"&amp;P340&amp;"-"&amp;Q340,LocCost,2,0),0)</f>
        <v>0</v>
      </c>
      <c r="AQ340" s="183" t="n">
        <f aca="false">IF(R340&gt;0,VLOOKUP(R340&amp;"-"&amp;S340&amp;"-"&amp;T340,LocCost,2,0),0)</f>
        <v>0</v>
      </c>
      <c r="AR340" s="183" t="n">
        <f aca="false">IF(U340&gt;0,VLOOKUP(U340&amp;"-"&amp;V340&amp;"-"&amp;W340,LocCost,2,0),0)</f>
        <v>0</v>
      </c>
      <c r="AS340" s="183" t="n">
        <f aca="false">IF(X340&gt;0,VLOOKUP(X340&amp;"-"&amp;Y340&amp;"-"&amp;Z340,LocCost,2,0),0)</f>
        <v>0</v>
      </c>
      <c r="AT340" s="183" t="n">
        <f aca="false">IF(AA340&gt;0,VLOOKUP(AA340&amp;"-"&amp;AB340&amp;"-"&amp;AC340,LocCost,2,0),0)</f>
        <v>0</v>
      </c>
      <c r="AU340" s="183" t="n">
        <f aca="false">IF(AD340&gt;0,VLOOKUP(AD340&amp;"-"&amp;AE340&amp;"-"&amp;AF340,LocCost,2,0),0)</f>
        <v>0</v>
      </c>
      <c r="AV340" s="183" t="n">
        <f aca="false">IF(AG340&gt;0,VLOOKUP(AG340&amp;"-"&amp;AH340&amp;"-"&amp;AI340,LocCost,2,0),0)</f>
        <v>0</v>
      </c>
      <c r="AW340" s="183" t="n">
        <f aca="false">IF(AJ340&gt;0,VLOOKUP(AJ340&amp;"-"&amp;AK340&amp;"-"&amp;AL340,LocCost,2,0),0)</f>
        <v>0</v>
      </c>
      <c r="AX340" s="184" t="str">
        <f aca="false">IF(C340&gt;0,SUM(AN340:AW340),"")</f>
        <v/>
      </c>
      <c r="CQ340" s="183" t="n">
        <f aca="false">IF(BL340&gt;0,VLOOKUP(BL340&amp;"-"&amp;BM340&amp;"-"&amp;BN340,LocCost,2,0),0)</f>
        <v>0</v>
      </c>
      <c r="CR340" s="183" t="n">
        <f aca="false">IF(BO340&gt;0,VLOOKUP(BO340&amp;"-"&amp;BP340&amp;"-"&amp;BQ340,LocCost,2,0),0)</f>
        <v>0</v>
      </c>
      <c r="CS340" s="183" t="n">
        <f aca="false">IF(BR340&gt;0,VLOOKUP(BR340&amp;"-"&amp;BS340&amp;"-"&amp;BT340,LocCost,2,0),0)</f>
        <v>0</v>
      </c>
      <c r="CT340" s="183" t="n">
        <f aca="false">IF(BU340&gt;0,VLOOKUP(BU340&amp;"-"&amp;BV340&amp;"-"&amp;BW340,LocCost,2,0),0)</f>
        <v>0</v>
      </c>
      <c r="CU340" s="183" t="n">
        <f aca="false">IF(BX340&gt;0,VLOOKUP(BX340&amp;"-"&amp;BY340&amp;"-"&amp;BZ340,LocCost,2,0),0)</f>
        <v>0</v>
      </c>
      <c r="CV340" s="183" t="n">
        <f aca="false">IF(CA340&gt;0,VLOOKUP(CA340&amp;"-"&amp;CB340&amp;"-"&amp;CC340,LocCost,2,0),0)</f>
        <v>0</v>
      </c>
      <c r="CW340" s="183" t="n">
        <f aca="false">IF(CD340&gt;0,VLOOKUP(CD340&amp;"-"&amp;CE340&amp;"-"&amp;CF340,LocCost,2,0),0)</f>
        <v>0</v>
      </c>
      <c r="CX340" s="183" t="n">
        <f aca="false">IF(CG340&gt;0,VLOOKUP(CG340&amp;"-"&amp;CH340&amp;"-"&amp;CI340,LocCost,2,0),0)</f>
        <v>0</v>
      </c>
      <c r="CY340" s="183" t="n">
        <f aca="false">IF(CJ340&gt;0,VLOOKUP(CJ340&amp;"-"&amp;CK340&amp;"-"&amp;CL340,LocCost,2,0),0)</f>
        <v>0</v>
      </c>
      <c r="CZ340" s="183" t="n">
        <f aca="false">IF(CM340&gt;0,VLOOKUP(CM340&amp;"-"&amp;CN340&amp;"-"&amp;CO340,LocCost,2,0),0)</f>
        <v>0</v>
      </c>
      <c r="DA340" s="184" t="str">
        <f aca="false">IF(BF340&gt;0,SUM(CQ340:CZ340),"")</f>
        <v/>
      </c>
    </row>
    <row r="341" customFormat="false" ht="14.65" hidden="false" customHeight="false" outlineLevel="0" collapsed="false">
      <c r="AN341" s="183" t="n">
        <f aca="false">IF(I341&gt;0,VLOOKUP(I341&amp;"-"&amp;J341&amp;"-"&amp;K341,LocCost,2,0),0)</f>
        <v>0</v>
      </c>
      <c r="AO341" s="183" t="n">
        <f aca="false">IF(L341&gt;0,VLOOKUP(L341&amp;"-"&amp;M341&amp;"-"&amp;N341,LocCost,2,0),0)</f>
        <v>0</v>
      </c>
      <c r="AP341" s="183" t="n">
        <f aca="false">IF(O341&gt;0,VLOOKUP(O341&amp;"-"&amp;P341&amp;"-"&amp;Q341,LocCost,2,0),0)</f>
        <v>0</v>
      </c>
      <c r="AQ341" s="183" t="n">
        <f aca="false">IF(R341&gt;0,VLOOKUP(R341&amp;"-"&amp;S341&amp;"-"&amp;T341,LocCost,2,0),0)</f>
        <v>0</v>
      </c>
      <c r="AR341" s="183" t="n">
        <f aca="false">IF(U341&gt;0,VLOOKUP(U341&amp;"-"&amp;V341&amp;"-"&amp;W341,LocCost,2,0),0)</f>
        <v>0</v>
      </c>
      <c r="AS341" s="183" t="n">
        <f aca="false">IF(X341&gt;0,VLOOKUP(X341&amp;"-"&amp;Y341&amp;"-"&amp;Z341,LocCost,2,0),0)</f>
        <v>0</v>
      </c>
      <c r="AT341" s="183" t="n">
        <f aca="false">IF(AA341&gt;0,VLOOKUP(AA341&amp;"-"&amp;AB341&amp;"-"&amp;AC341,LocCost,2,0),0)</f>
        <v>0</v>
      </c>
      <c r="AU341" s="183" t="n">
        <f aca="false">IF(AD341&gt;0,VLOOKUP(AD341&amp;"-"&amp;AE341&amp;"-"&amp;AF341,LocCost,2,0),0)</f>
        <v>0</v>
      </c>
      <c r="AV341" s="183" t="n">
        <f aca="false">IF(AG341&gt;0,VLOOKUP(AG341&amp;"-"&amp;AH341&amp;"-"&amp;AI341,LocCost,2,0),0)</f>
        <v>0</v>
      </c>
      <c r="AW341" s="183" t="n">
        <f aca="false">IF(AJ341&gt;0,VLOOKUP(AJ341&amp;"-"&amp;AK341&amp;"-"&amp;AL341,LocCost,2,0),0)</f>
        <v>0</v>
      </c>
      <c r="AX341" s="184" t="str">
        <f aca="false">IF(C341&gt;0,SUM(AN341:AW341),"")</f>
        <v/>
      </c>
      <c r="CQ341" s="183" t="n">
        <f aca="false">IF(BL341&gt;0,VLOOKUP(BL341&amp;"-"&amp;BM341&amp;"-"&amp;BN341,LocCost,2,0),0)</f>
        <v>0</v>
      </c>
      <c r="CR341" s="183" t="n">
        <f aca="false">IF(BO341&gt;0,VLOOKUP(BO341&amp;"-"&amp;BP341&amp;"-"&amp;BQ341,LocCost,2,0),0)</f>
        <v>0</v>
      </c>
      <c r="CS341" s="183" t="n">
        <f aca="false">IF(BR341&gt;0,VLOOKUP(BR341&amp;"-"&amp;BS341&amp;"-"&amp;BT341,LocCost,2,0),0)</f>
        <v>0</v>
      </c>
      <c r="CT341" s="183" t="n">
        <f aca="false">IF(BU341&gt;0,VLOOKUP(BU341&amp;"-"&amp;BV341&amp;"-"&amp;BW341,LocCost,2,0),0)</f>
        <v>0</v>
      </c>
      <c r="CU341" s="183" t="n">
        <f aca="false">IF(BX341&gt;0,VLOOKUP(BX341&amp;"-"&amp;BY341&amp;"-"&amp;BZ341,LocCost,2,0),0)</f>
        <v>0</v>
      </c>
      <c r="CV341" s="183" t="n">
        <f aca="false">IF(CA341&gt;0,VLOOKUP(CA341&amp;"-"&amp;CB341&amp;"-"&amp;CC341,LocCost,2,0),0)</f>
        <v>0</v>
      </c>
      <c r="CW341" s="183" t="n">
        <f aca="false">IF(CD341&gt;0,VLOOKUP(CD341&amp;"-"&amp;CE341&amp;"-"&amp;CF341,LocCost,2,0),0)</f>
        <v>0</v>
      </c>
      <c r="CX341" s="183" t="n">
        <f aca="false">IF(CG341&gt;0,VLOOKUP(CG341&amp;"-"&amp;CH341&amp;"-"&amp;CI341,LocCost,2,0),0)</f>
        <v>0</v>
      </c>
      <c r="CY341" s="183" t="n">
        <f aca="false">IF(CJ341&gt;0,VLOOKUP(CJ341&amp;"-"&amp;CK341&amp;"-"&amp;CL341,LocCost,2,0),0)</f>
        <v>0</v>
      </c>
      <c r="CZ341" s="183" t="n">
        <f aca="false">IF(CM341&gt;0,VLOOKUP(CM341&amp;"-"&amp;CN341&amp;"-"&amp;CO341,LocCost,2,0),0)</f>
        <v>0</v>
      </c>
      <c r="DA341" s="184" t="str">
        <f aca="false">IF(BF341&gt;0,SUM(CQ341:CZ341),"")</f>
        <v/>
      </c>
    </row>
    <row r="342" customFormat="false" ht="14.65" hidden="false" customHeight="false" outlineLevel="0" collapsed="false">
      <c r="AN342" s="183" t="n">
        <f aca="false">IF(I342&gt;0,VLOOKUP(I342&amp;"-"&amp;J342&amp;"-"&amp;K342,LocCost,2,0),0)</f>
        <v>0</v>
      </c>
      <c r="AO342" s="183" t="n">
        <f aca="false">IF(L342&gt;0,VLOOKUP(L342&amp;"-"&amp;M342&amp;"-"&amp;N342,LocCost,2,0),0)</f>
        <v>0</v>
      </c>
      <c r="AP342" s="183" t="n">
        <f aca="false">IF(O342&gt;0,VLOOKUP(O342&amp;"-"&amp;P342&amp;"-"&amp;Q342,LocCost,2,0),0)</f>
        <v>0</v>
      </c>
      <c r="AQ342" s="183" t="n">
        <f aca="false">IF(R342&gt;0,VLOOKUP(R342&amp;"-"&amp;S342&amp;"-"&amp;T342,LocCost,2,0),0)</f>
        <v>0</v>
      </c>
      <c r="AR342" s="183" t="n">
        <f aca="false">IF(U342&gt;0,VLOOKUP(U342&amp;"-"&amp;V342&amp;"-"&amp;W342,LocCost,2,0),0)</f>
        <v>0</v>
      </c>
      <c r="AS342" s="183" t="n">
        <f aca="false">IF(X342&gt;0,VLOOKUP(X342&amp;"-"&amp;Y342&amp;"-"&amp;Z342,LocCost,2,0),0)</f>
        <v>0</v>
      </c>
      <c r="AT342" s="183" t="n">
        <f aca="false">IF(AA342&gt;0,VLOOKUP(AA342&amp;"-"&amp;AB342&amp;"-"&amp;AC342,LocCost,2,0),0)</f>
        <v>0</v>
      </c>
      <c r="AU342" s="183" t="n">
        <f aca="false">IF(AD342&gt;0,VLOOKUP(AD342&amp;"-"&amp;AE342&amp;"-"&amp;AF342,LocCost,2,0),0)</f>
        <v>0</v>
      </c>
      <c r="AV342" s="183" t="n">
        <f aca="false">IF(AG342&gt;0,VLOOKUP(AG342&amp;"-"&amp;AH342&amp;"-"&amp;AI342,LocCost,2,0),0)</f>
        <v>0</v>
      </c>
      <c r="AW342" s="183" t="n">
        <f aca="false">IF(AJ342&gt;0,VLOOKUP(AJ342&amp;"-"&amp;AK342&amp;"-"&amp;AL342,LocCost,2,0),0)</f>
        <v>0</v>
      </c>
      <c r="AX342" s="184" t="str">
        <f aca="false">IF(C342&gt;0,SUM(AN342:AW342),"")</f>
        <v/>
      </c>
      <c r="CQ342" s="183" t="n">
        <f aca="false">IF(BL342&gt;0,VLOOKUP(BL342&amp;"-"&amp;BM342&amp;"-"&amp;BN342,LocCost,2,0),0)</f>
        <v>0</v>
      </c>
      <c r="CR342" s="183" t="n">
        <f aca="false">IF(BO342&gt;0,VLOOKUP(BO342&amp;"-"&amp;BP342&amp;"-"&amp;BQ342,LocCost,2,0),0)</f>
        <v>0</v>
      </c>
      <c r="CS342" s="183" t="n">
        <f aca="false">IF(BR342&gt;0,VLOOKUP(BR342&amp;"-"&amp;BS342&amp;"-"&amp;BT342,LocCost,2,0),0)</f>
        <v>0</v>
      </c>
      <c r="CT342" s="183" t="n">
        <f aca="false">IF(BU342&gt;0,VLOOKUP(BU342&amp;"-"&amp;BV342&amp;"-"&amp;BW342,LocCost,2,0),0)</f>
        <v>0</v>
      </c>
      <c r="CU342" s="183" t="n">
        <f aca="false">IF(BX342&gt;0,VLOOKUP(BX342&amp;"-"&amp;BY342&amp;"-"&amp;BZ342,LocCost,2,0),0)</f>
        <v>0</v>
      </c>
      <c r="CV342" s="183" t="n">
        <f aca="false">IF(CA342&gt;0,VLOOKUP(CA342&amp;"-"&amp;CB342&amp;"-"&amp;CC342,LocCost,2,0),0)</f>
        <v>0</v>
      </c>
      <c r="CW342" s="183" t="n">
        <f aca="false">IF(CD342&gt;0,VLOOKUP(CD342&amp;"-"&amp;CE342&amp;"-"&amp;CF342,LocCost,2,0),0)</f>
        <v>0</v>
      </c>
      <c r="CX342" s="183" t="n">
        <f aca="false">IF(CG342&gt;0,VLOOKUP(CG342&amp;"-"&amp;CH342&amp;"-"&amp;CI342,LocCost,2,0),0)</f>
        <v>0</v>
      </c>
      <c r="CY342" s="183" t="n">
        <f aca="false">IF(CJ342&gt;0,VLOOKUP(CJ342&amp;"-"&amp;CK342&amp;"-"&amp;CL342,LocCost,2,0),0)</f>
        <v>0</v>
      </c>
      <c r="CZ342" s="183" t="n">
        <f aca="false">IF(CM342&gt;0,VLOOKUP(CM342&amp;"-"&amp;CN342&amp;"-"&amp;CO342,LocCost,2,0),0)</f>
        <v>0</v>
      </c>
      <c r="DA342" s="184" t="str">
        <f aca="false">IF(BF342&gt;0,SUM(CQ342:CZ342),"")</f>
        <v/>
      </c>
    </row>
    <row r="343" customFormat="false" ht="14.65" hidden="false" customHeight="false" outlineLevel="0" collapsed="false">
      <c r="AN343" s="183" t="n">
        <f aca="false">IF(I343&gt;0,VLOOKUP(I343&amp;"-"&amp;J343&amp;"-"&amp;K343,LocCost,2,0),0)</f>
        <v>0</v>
      </c>
      <c r="AO343" s="183" t="n">
        <f aca="false">IF(L343&gt;0,VLOOKUP(L343&amp;"-"&amp;M343&amp;"-"&amp;N343,LocCost,2,0),0)</f>
        <v>0</v>
      </c>
      <c r="AP343" s="183" t="n">
        <f aca="false">IF(O343&gt;0,VLOOKUP(O343&amp;"-"&amp;P343&amp;"-"&amp;Q343,LocCost,2,0),0)</f>
        <v>0</v>
      </c>
      <c r="AQ343" s="183" t="n">
        <f aca="false">IF(R343&gt;0,VLOOKUP(R343&amp;"-"&amp;S343&amp;"-"&amp;T343,LocCost,2,0),0)</f>
        <v>0</v>
      </c>
      <c r="AR343" s="183" t="n">
        <f aca="false">IF(U343&gt;0,VLOOKUP(U343&amp;"-"&amp;V343&amp;"-"&amp;W343,LocCost,2,0),0)</f>
        <v>0</v>
      </c>
      <c r="AS343" s="183" t="n">
        <f aca="false">IF(X343&gt;0,VLOOKUP(X343&amp;"-"&amp;Y343&amp;"-"&amp;Z343,LocCost,2,0),0)</f>
        <v>0</v>
      </c>
      <c r="AT343" s="183" t="n">
        <f aca="false">IF(AA343&gt;0,VLOOKUP(AA343&amp;"-"&amp;AB343&amp;"-"&amp;AC343,LocCost,2,0),0)</f>
        <v>0</v>
      </c>
      <c r="AU343" s="183" t="n">
        <f aca="false">IF(AD343&gt;0,VLOOKUP(AD343&amp;"-"&amp;AE343&amp;"-"&amp;AF343,LocCost,2,0),0)</f>
        <v>0</v>
      </c>
      <c r="AV343" s="183" t="n">
        <f aca="false">IF(AG343&gt;0,VLOOKUP(AG343&amp;"-"&amp;AH343&amp;"-"&amp;AI343,LocCost,2,0),0)</f>
        <v>0</v>
      </c>
      <c r="AW343" s="183" t="n">
        <f aca="false">IF(AJ343&gt;0,VLOOKUP(AJ343&amp;"-"&amp;AK343&amp;"-"&amp;AL343,LocCost,2,0),0)</f>
        <v>0</v>
      </c>
      <c r="AX343" s="184" t="str">
        <f aca="false">IF(C343&gt;0,SUM(AN343:AW343),"")</f>
        <v/>
      </c>
      <c r="CQ343" s="183" t="n">
        <f aca="false">IF(BL343&gt;0,VLOOKUP(BL343&amp;"-"&amp;BM343&amp;"-"&amp;BN343,LocCost,2,0),0)</f>
        <v>0</v>
      </c>
      <c r="CR343" s="183" t="n">
        <f aca="false">IF(BO343&gt;0,VLOOKUP(BO343&amp;"-"&amp;BP343&amp;"-"&amp;BQ343,LocCost,2,0),0)</f>
        <v>0</v>
      </c>
      <c r="CS343" s="183" t="n">
        <f aca="false">IF(BR343&gt;0,VLOOKUP(BR343&amp;"-"&amp;BS343&amp;"-"&amp;BT343,LocCost,2,0),0)</f>
        <v>0</v>
      </c>
      <c r="CT343" s="183" t="n">
        <f aca="false">IF(BU343&gt;0,VLOOKUP(BU343&amp;"-"&amp;BV343&amp;"-"&amp;BW343,LocCost,2,0),0)</f>
        <v>0</v>
      </c>
      <c r="CU343" s="183" t="n">
        <f aca="false">IF(BX343&gt;0,VLOOKUP(BX343&amp;"-"&amp;BY343&amp;"-"&amp;BZ343,LocCost,2,0),0)</f>
        <v>0</v>
      </c>
      <c r="CV343" s="183" t="n">
        <f aca="false">IF(CA343&gt;0,VLOOKUP(CA343&amp;"-"&amp;CB343&amp;"-"&amp;CC343,LocCost,2,0),0)</f>
        <v>0</v>
      </c>
      <c r="CW343" s="183" t="n">
        <f aca="false">IF(CD343&gt;0,VLOOKUP(CD343&amp;"-"&amp;CE343&amp;"-"&amp;CF343,LocCost,2,0),0)</f>
        <v>0</v>
      </c>
      <c r="CX343" s="183" t="n">
        <f aca="false">IF(CG343&gt;0,VLOOKUP(CG343&amp;"-"&amp;CH343&amp;"-"&amp;CI343,LocCost,2,0),0)</f>
        <v>0</v>
      </c>
      <c r="CY343" s="183" t="n">
        <f aca="false">IF(CJ343&gt;0,VLOOKUP(CJ343&amp;"-"&amp;CK343&amp;"-"&amp;CL343,LocCost,2,0),0)</f>
        <v>0</v>
      </c>
      <c r="CZ343" s="183" t="n">
        <f aca="false">IF(CM343&gt;0,VLOOKUP(CM343&amp;"-"&amp;CN343&amp;"-"&amp;CO343,LocCost,2,0),0)</f>
        <v>0</v>
      </c>
      <c r="DA343" s="184" t="str">
        <f aca="false">IF(BF343&gt;0,SUM(CQ343:CZ343),"")</f>
        <v/>
      </c>
    </row>
    <row r="344" customFormat="false" ht="14.65" hidden="false" customHeight="false" outlineLevel="0" collapsed="false">
      <c r="AN344" s="183" t="n">
        <f aca="false">IF(I344&gt;0,VLOOKUP(I344&amp;"-"&amp;J344&amp;"-"&amp;K344,LocCost,2,0),0)</f>
        <v>0</v>
      </c>
      <c r="AO344" s="183" t="n">
        <f aca="false">IF(L344&gt;0,VLOOKUP(L344&amp;"-"&amp;M344&amp;"-"&amp;N344,LocCost,2,0),0)</f>
        <v>0</v>
      </c>
      <c r="AP344" s="183" t="n">
        <f aca="false">IF(O344&gt;0,VLOOKUP(O344&amp;"-"&amp;P344&amp;"-"&amp;Q344,LocCost,2,0),0)</f>
        <v>0</v>
      </c>
      <c r="AQ344" s="183" t="n">
        <f aca="false">IF(R344&gt;0,VLOOKUP(R344&amp;"-"&amp;S344&amp;"-"&amp;T344,LocCost,2,0),0)</f>
        <v>0</v>
      </c>
      <c r="AR344" s="183" t="n">
        <f aca="false">IF(U344&gt;0,VLOOKUP(U344&amp;"-"&amp;V344&amp;"-"&amp;W344,LocCost,2,0),0)</f>
        <v>0</v>
      </c>
      <c r="AS344" s="183" t="n">
        <f aca="false">IF(X344&gt;0,VLOOKUP(X344&amp;"-"&amp;Y344&amp;"-"&amp;Z344,LocCost,2,0),0)</f>
        <v>0</v>
      </c>
      <c r="AT344" s="183" t="n">
        <f aca="false">IF(AA344&gt;0,VLOOKUP(AA344&amp;"-"&amp;AB344&amp;"-"&amp;AC344,LocCost,2,0),0)</f>
        <v>0</v>
      </c>
      <c r="AU344" s="183" t="n">
        <f aca="false">IF(AD344&gt;0,VLOOKUP(AD344&amp;"-"&amp;AE344&amp;"-"&amp;AF344,LocCost,2,0),0)</f>
        <v>0</v>
      </c>
      <c r="AV344" s="183" t="n">
        <f aca="false">IF(AG344&gt;0,VLOOKUP(AG344&amp;"-"&amp;AH344&amp;"-"&amp;AI344,LocCost,2,0),0)</f>
        <v>0</v>
      </c>
      <c r="AW344" s="183" t="n">
        <f aca="false">IF(AJ344&gt;0,VLOOKUP(AJ344&amp;"-"&amp;AK344&amp;"-"&amp;AL344,LocCost,2,0),0)</f>
        <v>0</v>
      </c>
      <c r="AX344" s="184" t="str">
        <f aca="false">IF(C344&gt;0,SUM(AN344:AW344),"")</f>
        <v/>
      </c>
      <c r="CQ344" s="183" t="n">
        <f aca="false">IF(BL344&gt;0,VLOOKUP(BL344&amp;"-"&amp;BM344&amp;"-"&amp;BN344,LocCost,2,0),0)</f>
        <v>0</v>
      </c>
      <c r="CR344" s="183" t="n">
        <f aca="false">IF(BO344&gt;0,VLOOKUP(BO344&amp;"-"&amp;BP344&amp;"-"&amp;BQ344,LocCost,2,0),0)</f>
        <v>0</v>
      </c>
      <c r="CS344" s="183" t="n">
        <f aca="false">IF(BR344&gt;0,VLOOKUP(BR344&amp;"-"&amp;BS344&amp;"-"&amp;BT344,LocCost,2,0),0)</f>
        <v>0</v>
      </c>
      <c r="CT344" s="183" t="n">
        <f aca="false">IF(BU344&gt;0,VLOOKUP(BU344&amp;"-"&amp;BV344&amp;"-"&amp;BW344,LocCost,2,0),0)</f>
        <v>0</v>
      </c>
      <c r="CU344" s="183" t="n">
        <f aca="false">IF(BX344&gt;0,VLOOKUP(BX344&amp;"-"&amp;BY344&amp;"-"&amp;BZ344,LocCost,2,0),0)</f>
        <v>0</v>
      </c>
      <c r="CV344" s="183" t="n">
        <f aca="false">IF(CA344&gt;0,VLOOKUP(CA344&amp;"-"&amp;CB344&amp;"-"&amp;CC344,LocCost,2,0),0)</f>
        <v>0</v>
      </c>
      <c r="CW344" s="183" t="n">
        <f aca="false">IF(CD344&gt;0,VLOOKUP(CD344&amp;"-"&amp;CE344&amp;"-"&amp;CF344,LocCost,2,0),0)</f>
        <v>0</v>
      </c>
      <c r="CX344" s="183" t="n">
        <f aca="false">IF(CG344&gt;0,VLOOKUP(CG344&amp;"-"&amp;CH344&amp;"-"&amp;CI344,LocCost,2,0),0)</f>
        <v>0</v>
      </c>
      <c r="CY344" s="183" t="n">
        <f aca="false">IF(CJ344&gt;0,VLOOKUP(CJ344&amp;"-"&amp;CK344&amp;"-"&amp;CL344,LocCost,2,0),0)</f>
        <v>0</v>
      </c>
      <c r="CZ344" s="183" t="n">
        <f aca="false">IF(CM344&gt;0,VLOOKUP(CM344&amp;"-"&amp;CN344&amp;"-"&amp;CO344,LocCost,2,0),0)</f>
        <v>0</v>
      </c>
      <c r="DA344" s="184" t="str">
        <f aca="false">IF(BF344&gt;0,SUM(CQ344:CZ344),"")</f>
        <v/>
      </c>
    </row>
    <row r="345" customFormat="false" ht="14.65" hidden="false" customHeight="false" outlineLevel="0" collapsed="false">
      <c r="AN345" s="183" t="n">
        <f aca="false">IF(I345&gt;0,VLOOKUP(I345&amp;"-"&amp;J345&amp;"-"&amp;K345,LocCost,2,0),0)</f>
        <v>0</v>
      </c>
      <c r="AO345" s="183" t="n">
        <f aca="false">IF(L345&gt;0,VLOOKUP(L345&amp;"-"&amp;M345&amp;"-"&amp;N345,LocCost,2,0),0)</f>
        <v>0</v>
      </c>
      <c r="AP345" s="183" t="n">
        <f aca="false">IF(O345&gt;0,VLOOKUP(O345&amp;"-"&amp;P345&amp;"-"&amp;Q345,LocCost,2,0),0)</f>
        <v>0</v>
      </c>
      <c r="AQ345" s="183" t="n">
        <f aca="false">IF(R345&gt;0,VLOOKUP(R345&amp;"-"&amp;S345&amp;"-"&amp;T345,LocCost,2,0),0)</f>
        <v>0</v>
      </c>
      <c r="AR345" s="183" t="n">
        <f aca="false">IF(U345&gt;0,VLOOKUP(U345&amp;"-"&amp;V345&amp;"-"&amp;W345,LocCost,2,0),0)</f>
        <v>0</v>
      </c>
      <c r="AS345" s="183" t="n">
        <f aca="false">IF(X345&gt;0,VLOOKUP(X345&amp;"-"&amp;Y345&amp;"-"&amp;Z345,LocCost,2,0),0)</f>
        <v>0</v>
      </c>
      <c r="AT345" s="183" t="n">
        <f aca="false">IF(AA345&gt;0,VLOOKUP(AA345&amp;"-"&amp;AB345&amp;"-"&amp;AC345,LocCost,2,0),0)</f>
        <v>0</v>
      </c>
      <c r="AU345" s="183" t="n">
        <f aca="false">IF(AD345&gt;0,VLOOKUP(AD345&amp;"-"&amp;AE345&amp;"-"&amp;AF345,LocCost,2,0),0)</f>
        <v>0</v>
      </c>
      <c r="AV345" s="183" t="n">
        <f aca="false">IF(AG345&gt;0,VLOOKUP(AG345&amp;"-"&amp;AH345&amp;"-"&amp;AI345,LocCost,2,0),0)</f>
        <v>0</v>
      </c>
      <c r="AW345" s="183" t="n">
        <f aca="false">IF(AJ345&gt;0,VLOOKUP(AJ345&amp;"-"&amp;AK345&amp;"-"&amp;AL345,LocCost,2,0),0)</f>
        <v>0</v>
      </c>
      <c r="AX345" s="184" t="str">
        <f aca="false">IF(C345&gt;0,SUM(AN345:AW345),"")</f>
        <v/>
      </c>
      <c r="CQ345" s="183" t="n">
        <f aca="false">IF(BL345&gt;0,VLOOKUP(BL345&amp;"-"&amp;BM345&amp;"-"&amp;BN345,LocCost,2,0),0)</f>
        <v>0</v>
      </c>
      <c r="CR345" s="183" t="n">
        <f aca="false">IF(BO345&gt;0,VLOOKUP(BO345&amp;"-"&amp;BP345&amp;"-"&amp;BQ345,LocCost,2,0),0)</f>
        <v>0</v>
      </c>
      <c r="CS345" s="183" t="n">
        <f aca="false">IF(BR345&gt;0,VLOOKUP(BR345&amp;"-"&amp;BS345&amp;"-"&amp;BT345,LocCost,2,0),0)</f>
        <v>0</v>
      </c>
      <c r="CT345" s="183" t="n">
        <f aca="false">IF(BU345&gt;0,VLOOKUP(BU345&amp;"-"&amp;BV345&amp;"-"&amp;BW345,LocCost,2,0),0)</f>
        <v>0</v>
      </c>
      <c r="CU345" s="183" t="n">
        <f aca="false">IF(BX345&gt;0,VLOOKUP(BX345&amp;"-"&amp;BY345&amp;"-"&amp;BZ345,LocCost,2,0),0)</f>
        <v>0</v>
      </c>
      <c r="CV345" s="183" t="n">
        <f aca="false">IF(CA345&gt;0,VLOOKUP(CA345&amp;"-"&amp;CB345&amp;"-"&amp;CC345,LocCost,2,0),0)</f>
        <v>0</v>
      </c>
      <c r="CW345" s="183" t="n">
        <f aca="false">IF(CD345&gt;0,VLOOKUP(CD345&amp;"-"&amp;CE345&amp;"-"&amp;CF345,LocCost,2,0),0)</f>
        <v>0</v>
      </c>
      <c r="CX345" s="183" t="n">
        <f aca="false">IF(CG345&gt;0,VLOOKUP(CG345&amp;"-"&amp;CH345&amp;"-"&amp;CI345,LocCost,2,0),0)</f>
        <v>0</v>
      </c>
      <c r="CY345" s="183" t="n">
        <f aca="false">IF(CJ345&gt;0,VLOOKUP(CJ345&amp;"-"&amp;CK345&amp;"-"&amp;CL345,LocCost,2,0),0)</f>
        <v>0</v>
      </c>
      <c r="CZ345" s="183" t="n">
        <f aca="false">IF(CM345&gt;0,VLOOKUP(CM345&amp;"-"&amp;CN345&amp;"-"&amp;CO345,LocCost,2,0),0)</f>
        <v>0</v>
      </c>
      <c r="DA345" s="184" t="str">
        <f aca="false">IF(BF345&gt;0,SUM(CQ345:CZ345),"")</f>
        <v/>
      </c>
    </row>
    <row r="346" customFormat="false" ht="14.65" hidden="false" customHeight="false" outlineLevel="0" collapsed="false">
      <c r="AN346" s="183" t="n">
        <f aca="false">IF(I346&gt;0,VLOOKUP(I346&amp;"-"&amp;J346&amp;"-"&amp;K346,LocCost,2,0),0)</f>
        <v>0</v>
      </c>
      <c r="AO346" s="183" t="n">
        <f aca="false">IF(L346&gt;0,VLOOKUP(L346&amp;"-"&amp;M346&amp;"-"&amp;N346,LocCost,2,0),0)</f>
        <v>0</v>
      </c>
      <c r="AP346" s="183" t="n">
        <f aca="false">IF(O346&gt;0,VLOOKUP(O346&amp;"-"&amp;P346&amp;"-"&amp;Q346,LocCost,2,0),0)</f>
        <v>0</v>
      </c>
      <c r="AQ346" s="183" t="n">
        <f aca="false">IF(R346&gt;0,VLOOKUP(R346&amp;"-"&amp;S346&amp;"-"&amp;T346,LocCost,2,0),0)</f>
        <v>0</v>
      </c>
      <c r="AR346" s="183" t="n">
        <f aca="false">IF(U346&gt;0,VLOOKUP(U346&amp;"-"&amp;V346&amp;"-"&amp;W346,LocCost,2,0),0)</f>
        <v>0</v>
      </c>
      <c r="AS346" s="183" t="n">
        <f aca="false">IF(X346&gt;0,VLOOKUP(X346&amp;"-"&amp;Y346&amp;"-"&amp;Z346,LocCost,2,0),0)</f>
        <v>0</v>
      </c>
      <c r="AT346" s="183" t="n">
        <f aca="false">IF(AA346&gt;0,VLOOKUP(AA346&amp;"-"&amp;AB346&amp;"-"&amp;AC346,LocCost,2,0),0)</f>
        <v>0</v>
      </c>
      <c r="AU346" s="183" t="n">
        <f aca="false">IF(AD346&gt;0,VLOOKUP(AD346&amp;"-"&amp;AE346&amp;"-"&amp;AF346,LocCost,2,0),0)</f>
        <v>0</v>
      </c>
      <c r="AV346" s="183" t="n">
        <f aca="false">IF(AG346&gt;0,VLOOKUP(AG346&amp;"-"&amp;AH346&amp;"-"&amp;AI346,LocCost,2,0),0)</f>
        <v>0</v>
      </c>
      <c r="AW346" s="183" t="n">
        <f aca="false">IF(AJ346&gt;0,VLOOKUP(AJ346&amp;"-"&amp;AK346&amp;"-"&amp;AL346,LocCost,2,0),0)</f>
        <v>0</v>
      </c>
      <c r="AX346" s="184" t="str">
        <f aca="false">IF(C346&gt;0,SUM(AN346:AW346),"")</f>
        <v/>
      </c>
      <c r="CQ346" s="183" t="n">
        <f aca="false">IF(BL346&gt;0,VLOOKUP(BL346&amp;"-"&amp;BM346&amp;"-"&amp;BN346,LocCost,2,0),0)</f>
        <v>0</v>
      </c>
      <c r="CR346" s="183" t="n">
        <f aca="false">IF(BO346&gt;0,VLOOKUP(BO346&amp;"-"&amp;BP346&amp;"-"&amp;BQ346,LocCost,2,0),0)</f>
        <v>0</v>
      </c>
      <c r="CS346" s="183" t="n">
        <f aca="false">IF(BR346&gt;0,VLOOKUP(BR346&amp;"-"&amp;BS346&amp;"-"&amp;BT346,LocCost,2,0),0)</f>
        <v>0</v>
      </c>
      <c r="CT346" s="183" t="n">
        <f aca="false">IF(BU346&gt;0,VLOOKUP(BU346&amp;"-"&amp;BV346&amp;"-"&amp;BW346,LocCost,2,0),0)</f>
        <v>0</v>
      </c>
      <c r="CU346" s="183" t="n">
        <f aca="false">IF(BX346&gt;0,VLOOKUP(BX346&amp;"-"&amp;BY346&amp;"-"&amp;BZ346,LocCost,2,0),0)</f>
        <v>0</v>
      </c>
      <c r="CV346" s="183" t="n">
        <f aca="false">IF(CA346&gt;0,VLOOKUP(CA346&amp;"-"&amp;CB346&amp;"-"&amp;CC346,LocCost,2,0),0)</f>
        <v>0</v>
      </c>
      <c r="CW346" s="183" t="n">
        <f aca="false">IF(CD346&gt;0,VLOOKUP(CD346&amp;"-"&amp;CE346&amp;"-"&amp;CF346,LocCost,2,0),0)</f>
        <v>0</v>
      </c>
      <c r="CX346" s="183" t="n">
        <f aca="false">IF(CG346&gt;0,VLOOKUP(CG346&amp;"-"&amp;CH346&amp;"-"&amp;CI346,LocCost,2,0),0)</f>
        <v>0</v>
      </c>
      <c r="CY346" s="183" t="n">
        <f aca="false">IF(CJ346&gt;0,VLOOKUP(CJ346&amp;"-"&amp;CK346&amp;"-"&amp;CL346,LocCost,2,0),0)</f>
        <v>0</v>
      </c>
      <c r="CZ346" s="183" t="n">
        <f aca="false">IF(CM346&gt;0,VLOOKUP(CM346&amp;"-"&amp;CN346&amp;"-"&amp;CO346,LocCost,2,0),0)</f>
        <v>0</v>
      </c>
      <c r="DA346" s="184" t="str">
        <f aca="false">IF(BF346&gt;0,SUM(CQ346:CZ346),"")</f>
        <v/>
      </c>
    </row>
    <row r="347" customFormat="false" ht="14.65" hidden="false" customHeight="false" outlineLevel="0" collapsed="false">
      <c r="AN347" s="183" t="n">
        <f aca="false">IF(I347&gt;0,VLOOKUP(I347&amp;"-"&amp;J347&amp;"-"&amp;K347,LocCost,2,0),0)</f>
        <v>0</v>
      </c>
      <c r="AO347" s="183" t="n">
        <f aca="false">IF(L347&gt;0,VLOOKUP(L347&amp;"-"&amp;M347&amp;"-"&amp;N347,LocCost,2,0),0)</f>
        <v>0</v>
      </c>
      <c r="AP347" s="183" t="n">
        <f aca="false">IF(O347&gt;0,VLOOKUP(O347&amp;"-"&amp;P347&amp;"-"&amp;Q347,LocCost,2,0),0)</f>
        <v>0</v>
      </c>
      <c r="AQ347" s="183" t="n">
        <f aca="false">IF(R347&gt;0,VLOOKUP(R347&amp;"-"&amp;S347&amp;"-"&amp;T347,LocCost,2,0),0)</f>
        <v>0</v>
      </c>
      <c r="AR347" s="183" t="n">
        <f aca="false">IF(U347&gt;0,VLOOKUP(U347&amp;"-"&amp;V347&amp;"-"&amp;W347,LocCost,2,0),0)</f>
        <v>0</v>
      </c>
      <c r="AS347" s="183" t="n">
        <f aca="false">IF(X347&gt;0,VLOOKUP(X347&amp;"-"&amp;Y347&amp;"-"&amp;Z347,LocCost,2,0),0)</f>
        <v>0</v>
      </c>
      <c r="AT347" s="183" t="n">
        <f aca="false">IF(AA347&gt;0,VLOOKUP(AA347&amp;"-"&amp;AB347&amp;"-"&amp;AC347,LocCost,2,0),0)</f>
        <v>0</v>
      </c>
      <c r="AU347" s="183" t="n">
        <f aca="false">IF(AD347&gt;0,VLOOKUP(AD347&amp;"-"&amp;AE347&amp;"-"&amp;AF347,LocCost,2,0),0)</f>
        <v>0</v>
      </c>
      <c r="AV347" s="183" t="n">
        <f aca="false">IF(AG347&gt;0,VLOOKUP(AG347&amp;"-"&amp;AH347&amp;"-"&amp;AI347,LocCost,2,0),0)</f>
        <v>0</v>
      </c>
      <c r="AW347" s="183" t="n">
        <f aca="false">IF(AJ347&gt;0,VLOOKUP(AJ347&amp;"-"&amp;AK347&amp;"-"&amp;AL347,LocCost,2,0),0)</f>
        <v>0</v>
      </c>
      <c r="AX347" s="184" t="str">
        <f aca="false">IF(C347&gt;0,SUM(AN347:AW347),"")</f>
        <v/>
      </c>
      <c r="CQ347" s="183" t="n">
        <f aca="false">IF(BL347&gt;0,VLOOKUP(BL347&amp;"-"&amp;BM347&amp;"-"&amp;BN347,LocCost,2,0),0)</f>
        <v>0</v>
      </c>
      <c r="CR347" s="183" t="n">
        <f aca="false">IF(BO347&gt;0,VLOOKUP(BO347&amp;"-"&amp;BP347&amp;"-"&amp;BQ347,LocCost,2,0),0)</f>
        <v>0</v>
      </c>
      <c r="CS347" s="183" t="n">
        <f aca="false">IF(BR347&gt;0,VLOOKUP(BR347&amp;"-"&amp;BS347&amp;"-"&amp;BT347,LocCost,2,0),0)</f>
        <v>0</v>
      </c>
      <c r="CT347" s="183" t="n">
        <f aca="false">IF(BU347&gt;0,VLOOKUP(BU347&amp;"-"&amp;BV347&amp;"-"&amp;BW347,LocCost,2,0),0)</f>
        <v>0</v>
      </c>
      <c r="CU347" s="183" t="n">
        <f aca="false">IF(BX347&gt;0,VLOOKUP(BX347&amp;"-"&amp;BY347&amp;"-"&amp;BZ347,LocCost,2,0),0)</f>
        <v>0</v>
      </c>
      <c r="CV347" s="183" t="n">
        <f aca="false">IF(CA347&gt;0,VLOOKUP(CA347&amp;"-"&amp;CB347&amp;"-"&amp;CC347,LocCost,2,0),0)</f>
        <v>0</v>
      </c>
      <c r="CW347" s="183" t="n">
        <f aca="false">IF(CD347&gt;0,VLOOKUP(CD347&amp;"-"&amp;CE347&amp;"-"&amp;CF347,LocCost,2,0),0)</f>
        <v>0</v>
      </c>
      <c r="CX347" s="183" t="n">
        <f aca="false">IF(CG347&gt;0,VLOOKUP(CG347&amp;"-"&amp;CH347&amp;"-"&amp;CI347,LocCost,2,0),0)</f>
        <v>0</v>
      </c>
      <c r="CY347" s="183" t="n">
        <f aca="false">IF(CJ347&gt;0,VLOOKUP(CJ347&amp;"-"&amp;CK347&amp;"-"&amp;CL347,LocCost,2,0),0)</f>
        <v>0</v>
      </c>
      <c r="CZ347" s="183" t="n">
        <f aca="false">IF(CM347&gt;0,VLOOKUP(CM347&amp;"-"&amp;CN347&amp;"-"&amp;CO347,LocCost,2,0),0)</f>
        <v>0</v>
      </c>
      <c r="DA347" s="184" t="str">
        <f aca="false">IF(BF347&gt;0,SUM(CQ347:CZ347),"")</f>
        <v/>
      </c>
    </row>
    <row r="348" customFormat="false" ht="14.65" hidden="false" customHeight="false" outlineLevel="0" collapsed="false">
      <c r="AN348" s="183" t="n">
        <f aca="false">IF(I348&gt;0,VLOOKUP(I348&amp;"-"&amp;J348&amp;"-"&amp;K348,LocCost,2,0),0)</f>
        <v>0</v>
      </c>
      <c r="AO348" s="183" t="n">
        <f aca="false">IF(L348&gt;0,VLOOKUP(L348&amp;"-"&amp;M348&amp;"-"&amp;N348,LocCost,2,0),0)</f>
        <v>0</v>
      </c>
      <c r="AP348" s="183" t="n">
        <f aca="false">IF(O348&gt;0,VLOOKUP(O348&amp;"-"&amp;P348&amp;"-"&amp;Q348,LocCost,2,0),0)</f>
        <v>0</v>
      </c>
      <c r="AQ348" s="183" t="n">
        <f aca="false">IF(R348&gt;0,VLOOKUP(R348&amp;"-"&amp;S348&amp;"-"&amp;T348,LocCost,2,0),0)</f>
        <v>0</v>
      </c>
      <c r="AR348" s="183" t="n">
        <f aca="false">IF(U348&gt;0,VLOOKUP(U348&amp;"-"&amp;V348&amp;"-"&amp;W348,LocCost,2,0),0)</f>
        <v>0</v>
      </c>
      <c r="AS348" s="183" t="n">
        <f aca="false">IF(X348&gt;0,VLOOKUP(X348&amp;"-"&amp;Y348&amp;"-"&amp;Z348,LocCost,2,0),0)</f>
        <v>0</v>
      </c>
      <c r="AT348" s="183" t="n">
        <f aca="false">IF(AA348&gt;0,VLOOKUP(AA348&amp;"-"&amp;AB348&amp;"-"&amp;AC348,LocCost,2,0),0)</f>
        <v>0</v>
      </c>
      <c r="AU348" s="183" t="n">
        <f aca="false">IF(AD348&gt;0,VLOOKUP(AD348&amp;"-"&amp;AE348&amp;"-"&amp;AF348,LocCost,2,0),0)</f>
        <v>0</v>
      </c>
      <c r="AV348" s="183" t="n">
        <f aca="false">IF(AG348&gt;0,VLOOKUP(AG348&amp;"-"&amp;AH348&amp;"-"&amp;AI348,LocCost,2,0),0)</f>
        <v>0</v>
      </c>
      <c r="AW348" s="183" t="n">
        <f aca="false">IF(AJ348&gt;0,VLOOKUP(AJ348&amp;"-"&amp;AK348&amp;"-"&amp;AL348,LocCost,2,0),0)</f>
        <v>0</v>
      </c>
      <c r="AX348" s="184" t="str">
        <f aca="false">IF(C348&gt;0,SUM(AN348:AW348),"")</f>
        <v/>
      </c>
      <c r="CQ348" s="183" t="n">
        <f aca="false">IF(BL348&gt;0,VLOOKUP(BL348&amp;"-"&amp;BM348&amp;"-"&amp;BN348,LocCost,2,0),0)</f>
        <v>0</v>
      </c>
      <c r="CR348" s="183" t="n">
        <f aca="false">IF(BO348&gt;0,VLOOKUP(BO348&amp;"-"&amp;BP348&amp;"-"&amp;BQ348,LocCost,2,0),0)</f>
        <v>0</v>
      </c>
      <c r="CS348" s="183" t="n">
        <f aca="false">IF(BR348&gt;0,VLOOKUP(BR348&amp;"-"&amp;BS348&amp;"-"&amp;BT348,LocCost,2,0),0)</f>
        <v>0</v>
      </c>
      <c r="CT348" s="183" t="n">
        <f aca="false">IF(BU348&gt;0,VLOOKUP(BU348&amp;"-"&amp;BV348&amp;"-"&amp;BW348,LocCost,2,0),0)</f>
        <v>0</v>
      </c>
      <c r="CU348" s="183" t="n">
        <f aca="false">IF(BX348&gt;0,VLOOKUP(BX348&amp;"-"&amp;BY348&amp;"-"&amp;BZ348,LocCost,2,0),0)</f>
        <v>0</v>
      </c>
      <c r="CV348" s="183" t="n">
        <f aca="false">IF(CA348&gt;0,VLOOKUP(CA348&amp;"-"&amp;CB348&amp;"-"&amp;CC348,LocCost,2,0),0)</f>
        <v>0</v>
      </c>
      <c r="CW348" s="183" t="n">
        <f aca="false">IF(CD348&gt;0,VLOOKUP(CD348&amp;"-"&amp;CE348&amp;"-"&amp;CF348,LocCost,2,0),0)</f>
        <v>0</v>
      </c>
      <c r="CX348" s="183" t="n">
        <f aca="false">IF(CG348&gt;0,VLOOKUP(CG348&amp;"-"&amp;CH348&amp;"-"&amp;CI348,LocCost,2,0),0)</f>
        <v>0</v>
      </c>
      <c r="CY348" s="183" t="n">
        <f aca="false">IF(CJ348&gt;0,VLOOKUP(CJ348&amp;"-"&amp;CK348&amp;"-"&amp;CL348,LocCost,2,0),0)</f>
        <v>0</v>
      </c>
      <c r="CZ348" s="183" t="n">
        <f aca="false">IF(CM348&gt;0,VLOOKUP(CM348&amp;"-"&amp;CN348&amp;"-"&amp;CO348,LocCost,2,0),0)</f>
        <v>0</v>
      </c>
      <c r="DA348" s="184" t="str">
        <f aca="false">IF(BF348&gt;0,SUM(CQ348:CZ348),"")</f>
        <v/>
      </c>
    </row>
    <row r="349" customFormat="false" ht="14.65" hidden="false" customHeight="false" outlineLevel="0" collapsed="false">
      <c r="AN349" s="183" t="n">
        <f aca="false">IF(I349&gt;0,VLOOKUP(I349&amp;"-"&amp;J349&amp;"-"&amp;K349,LocCost,2,0),0)</f>
        <v>0</v>
      </c>
      <c r="AO349" s="183" t="n">
        <f aca="false">IF(L349&gt;0,VLOOKUP(L349&amp;"-"&amp;M349&amp;"-"&amp;N349,LocCost,2,0),0)</f>
        <v>0</v>
      </c>
      <c r="AP349" s="183" t="n">
        <f aca="false">IF(O349&gt;0,VLOOKUP(O349&amp;"-"&amp;P349&amp;"-"&amp;Q349,LocCost,2,0),0)</f>
        <v>0</v>
      </c>
      <c r="AQ349" s="183" t="n">
        <f aca="false">IF(R349&gt;0,VLOOKUP(R349&amp;"-"&amp;S349&amp;"-"&amp;T349,LocCost,2,0),0)</f>
        <v>0</v>
      </c>
      <c r="AR349" s="183" t="n">
        <f aca="false">IF(U349&gt;0,VLOOKUP(U349&amp;"-"&amp;V349&amp;"-"&amp;W349,LocCost,2,0),0)</f>
        <v>0</v>
      </c>
      <c r="AS349" s="183" t="n">
        <f aca="false">IF(X349&gt;0,VLOOKUP(X349&amp;"-"&amp;Y349&amp;"-"&amp;Z349,LocCost,2,0),0)</f>
        <v>0</v>
      </c>
      <c r="AT349" s="183" t="n">
        <f aca="false">IF(AA349&gt;0,VLOOKUP(AA349&amp;"-"&amp;AB349&amp;"-"&amp;AC349,LocCost,2,0),0)</f>
        <v>0</v>
      </c>
      <c r="AU349" s="183" t="n">
        <f aca="false">IF(AD349&gt;0,VLOOKUP(AD349&amp;"-"&amp;AE349&amp;"-"&amp;AF349,LocCost,2,0),0)</f>
        <v>0</v>
      </c>
      <c r="AV349" s="183" t="n">
        <f aca="false">IF(AG349&gt;0,VLOOKUP(AG349&amp;"-"&amp;AH349&amp;"-"&amp;AI349,LocCost,2,0),0)</f>
        <v>0</v>
      </c>
      <c r="AW349" s="183" t="n">
        <f aca="false">IF(AJ349&gt;0,VLOOKUP(AJ349&amp;"-"&amp;AK349&amp;"-"&amp;AL349,LocCost,2,0),0)</f>
        <v>0</v>
      </c>
      <c r="AX349" s="184" t="str">
        <f aca="false">IF(C349&gt;0,SUM(AN349:AW349),"")</f>
        <v/>
      </c>
      <c r="CQ349" s="183" t="n">
        <f aca="false">IF(BL349&gt;0,VLOOKUP(BL349&amp;"-"&amp;BM349&amp;"-"&amp;BN349,LocCost,2,0),0)</f>
        <v>0</v>
      </c>
      <c r="CR349" s="183" t="n">
        <f aca="false">IF(BO349&gt;0,VLOOKUP(BO349&amp;"-"&amp;BP349&amp;"-"&amp;BQ349,LocCost,2,0),0)</f>
        <v>0</v>
      </c>
      <c r="CS349" s="183" t="n">
        <f aca="false">IF(BR349&gt;0,VLOOKUP(BR349&amp;"-"&amp;BS349&amp;"-"&amp;BT349,LocCost,2,0),0)</f>
        <v>0</v>
      </c>
      <c r="CT349" s="183" t="n">
        <f aca="false">IF(BU349&gt;0,VLOOKUP(BU349&amp;"-"&amp;BV349&amp;"-"&amp;BW349,LocCost,2,0),0)</f>
        <v>0</v>
      </c>
      <c r="CU349" s="183" t="n">
        <f aca="false">IF(BX349&gt;0,VLOOKUP(BX349&amp;"-"&amp;BY349&amp;"-"&amp;BZ349,LocCost,2,0),0)</f>
        <v>0</v>
      </c>
      <c r="CV349" s="183" t="n">
        <f aca="false">IF(CA349&gt;0,VLOOKUP(CA349&amp;"-"&amp;CB349&amp;"-"&amp;CC349,LocCost,2,0),0)</f>
        <v>0</v>
      </c>
      <c r="CW349" s="183" t="n">
        <f aca="false">IF(CD349&gt;0,VLOOKUP(CD349&amp;"-"&amp;CE349&amp;"-"&amp;CF349,LocCost,2,0),0)</f>
        <v>0</v>
      </c>
      <c r="CX349" s="183" t="n">
        <f aca="false">IF(CG349&gt;0,VLOOKUP(CG349&amp;"-"&amp;CH349&amp;"-"&amp;CI349,LocCost,2,0),0)</f>
        <v>0</v>
      </c>
      <c r="CY349" s="183" t="n">
        <f aca="false">IF(CJ349&gt;0,VLOOKUP(CJ349&amp;"-"&amp;CK349&amp;"-"&amp;CL349,LocCost,2,0),0)</f>
        <v>0</v>
      </c>
      <c r="CZ349" s="183" t="n">
        <f aca="false">IF(CM349&gt;0,VLOOKUP(CM349&amp;"-"&amp;CN349&amp;"-"&amp;CO349,LocCost,2,0),0)</f>
        <v>0</v>
      </c>
      <c r="DA349" s="184" t="str">
        <f aca="false">IF(BF349&gt;0,SUM(CQ349:CZ349),"")</f>
        <v/>
      </c>
    </row>
    <row r="350" customFormat="false" ht="14.65" hidden="false" customHeight="false" outlineLevel="0" collapsed="false">
      <c r="AN350" s="183" t="n">
        <f aca="false">IF(I350&gt;0,VLOOKUP(I350&amp;"-"&amp;J350&amp;"-"&amp;K350,LocCost,2,0),0)</f>
        <v>0</v>
      </c>
      <c r="AO350" s="183" t="n">
        <f aca="false">IF(L350&gt;0,VLOOKUP(L350&amp;"-"&amp;M350&amp;"-"&amp;N350,LocCost,2,0),0)</f>
        <v>0</v>
      </c>
      <c r="AP350" s="183" t="n">
        <f aca="false">IF(O350&gt;0,VLOOKUP(O350&amp;"-"&amp;P350&amp;"-"&amp;Q350,LocCost,2,0),0)</f>
        <v>0</v>
      </c>
      <c r="AQ350" s="183" t="n">
        <f aca="false">IF(R350&gt;0,VLOOKUP(R350&amp;"-"&amp;S350&amp;"-"&amp;T350,LocCost,2,0),0)</f>
        <v>0</v>
      </c>
      <c r="AR350" s="183" t="n">
        <f aca="false">IF(U350&gt;0,VLOOKUP(U350&amp;"-"&amp;V350&amp;"-"&amp;W350,LocCost,2,0),0)</f>
        <v>0</v>
      </c>
      <c r="AS350" s="183" t="n">
        <f aca="false">IF(X350&gt;0,VLOOKUP(X350&amp;"-"&amp;Y350&amp;"-"&amp;Z350,LocCost,2,0),0)</f>
        <v>0</v>
      </c>
      <c r="AT350" s="183" t="n">
        <f aca="false">IF(AA350&gt;0,VLOOKUP(AA350&amp;"-"&amp;AB350&amp;"-"&amp;AC350,LocCost,2,0),0)</f>
        <v>0</v>
      </c>
      <c r="AU350" s="183" t="n">
        <f aca="false">IF(AD350&gt;0,VLOOKUP(AD350&amp;"-"&amp;AE350&amp;"-"&amp;AF350,LocCost,2,0),0)</f>
        <v>0</v>
      </c>
      <c r="AV350" s="183" t="n">
        <f aca="false">IF(AG350&gt;0,VLOOKUP(AG350&amp;"-"&amp;AH350&amp;"-"&amp;AI350,LocCost,2,0),0)</f>
        <v>0</v>
      </c>
      <c r="AW350" s="183" t="n">
        <f aca="false">IF(AJ350&gt;0,VLOOKUP(AJ350&amp;"-"&amp;AK350&amp;"-"&amp;AL350,LocCost,2,0),0)</f>
        <v>0</v>
      </c>
      <c r="AX350" s="184" t="str">
        <f aca="false">IF(C350&gt;0,SUM(AN350:AW350),"")</f>
        <v/>
      </c>
      <c r="CQ350" s="183" t="n">
        <f aca="false">IF(BL350&gt;0,VLOOKUP(BL350&amp;"-"&amp;BM350&amp;"-"&amp;BN350,LocCost,2,0),0)</f>
        <v>0</v>
      </c>
      <c r="CR350" s="183" t="n">
        <f aca="false">IF(BO350&gt;0,VLOOKUP(BO350&amp;"-"&amp;BP350&amp;"-"&amp;BQ350,LocCost,2,0),0)</f>
        <v>0</v>
      </c>
      <c r="CS350" s="183" t="n">
        <f aca="false">IF(BR350&gt;0,VLOOKUP(BR350&amp;"-"&amp;BS350&amp;"-"&amp;BT350,LocCost,2,0),0)</f>
        <v>0</v>
      </c>
      <c r="CT350" s="183" t="n">
        <f aca="false">IF(BU350&gt;0,VLOOKUP(BU350&amp;"-"&amp;BV350&amp;"-"&amp;BW350,LocCost,2,0),0)</f>
        <v>0</v>
      </c>
      <c r="CU350" s="183" t="n">
        <f aca="false">IF(BX350&gt;0,VLOOKUP(BX350&amp;"-"&amp;BY350&amp;"-"&amp;BZ350,LocCost,2,0),0)</f>
        <v>0</v>
      </c>
      <c r="CV350" s="183" t="n">
        <f aca="false">IF(CA350&gt;0,VLOOKUP(CA350&amp;"-"&amp;CB350&amp;"-"&amp;CC350,LocCost,2,0),0)</f>
        <v>0</v>
      </c>
      <c r="CW350" s="183" t="n">
        <f aca="false">IF(CD350&gt;0,VLOOKUP(CD350&amp;"-"&amp;CE350&amp;"-"&amp;CF350,LocCost,2,0),0)</f>
        <v>0</v>
      </c>
      <c r="CX350" s="183" t="n">
        <f aca="false">IF(CG350&gt;0,VLOOKUP(CG350&amp;"-"&amp;CH350&amp;"-"&amp;CI350,LocCost,2,0),0)</f>
        <v>0</v>
      </c>
      <c r="CY350" s="183" t="n">
        <f aca="false">IF(CJ350&gt;0,VLOOKUP(CJ350&amp;"-"&amp;CK350&amp;"-"&amp;CL350,LocCost,2,0),0)</f>
        <v>0</v>
      </c>
      <c r="CZ350" s="183" t="n">
        <f aca="false">IF(CM350&gt;0,VLOOKUP(CM350&amp;"-"&amp;CN350&amp;"-"&amp;CO350,LocCost,2,0),0)</f>
        <v>0</v>
      </c>
      <c r="DA350" s="184" t="str">
        <f aca="false">IF(BF350&gt;0,SUM(CQ350:CZ350),"")</f>
        <v/>
      </c>
    </row>
    <row r="351" customFormat="false" ht="14.65" hidden="false" customHeight="false" outlineLevel="0" collapsed="false">
      <c r="AN351" s="183" t="n">
        <f aca="false">IF(I351&gt;0,VLOOKUP(I351&amp;"-"&amp;J351&amp;"-"&amp;K351,LocCost,2,0),0)</f>
        <v>0</v>
      </c>
      <c r="AO351" s="183" t="n">
        <f aca="false">IF(L351&gt;0,VLOOKUP(L351&amp;"-"&amp;M351&amp;"-"&amp;N351,LocCost,2,0),0)</f>
        <v>0</v>
      </c>
      <c r="AP351" s="183" t="n">
        <f aca="false">IF(O351&gt;0,VLOOKUP(O351&amp;"-"&amp;P351&amp;"-"&amp;Q351,LocCost,2,0),0)</f>
        <v>0</v>
      </c>
      <c r="AQ351" s="183" t="n">
        <f aca="false">IF(R351&gt;0,VLOOKUP(R351&amp;"-"&amp;S351&amp;"-"&amp;T351,LocCost,2,0),0)</f>
        <v>0</v>
      </c>
      <c r="AR351" s="183" t="n">
        <f aca="false">IF(U351&gt;0,VLOOKUP(U351&amp;"-"&amp;V351&amp;"-"&amp;W351,LocCost,2,0),0)</f>
        <v>0</v>
      </c>
      <c r="AS351" s="183" t="n">
        <f aca="false">IF(X351&gt;0,VLOOKUP(X351&amp;"-"&amp;Y351&amp;"-"&amp;Z351,LocCost,2,0),0)</f>
        <v>0</v>
      </c>
      <c r="AT351" s="183" t="n">
        <f aca="false">IF(AA351&gt;0,VLOOKUP(AA351&amp;"-"&amp;AB351&amp;"-"&amp;AC351,LocCost,2,0),0)</f>
        <v>0</v>
      </c>
      <c r="AU351" s="183" t="n">
        <f aca="false">IF(AD351&gt;0,VLOOKUP(AD351&amp;"-"&amp;AE351&amp;"-"&amp;AF351,LocCost,2,0),0)</f>
        <v>0</v>
      </c>
      <c r="AV351" s="183" t="n">
        <f aca="false">IF(AG351&gt;0,VLOOKUP(AG351&amp;"-"&amp;AH351&amp;"-"&amp;AI351,LocCost,2,0),0)</f>
        <v>0</v>
      </c>
      <c r="AW351" s="183" t="n">
        <f aca="false">IF(AJ351&gt;0,VLOOKUP(AJ351&amp;"-"&amp;AK351&amp;"-"&amp;AL351,LocCost,2,0),0)</f>
        <v>0</v>
      </c>
      <c r="AX351" s="184" t="str">
        <f aca="false">IF(C351&gt;0,SUM(AN351:AW351),"")</f>
        <v/>
      </c>
      <c r="CQ351" s="183" t="n">
        <f aca="false">IF(BL351&gt;0,VLOOKUP(BL351&amp;"-"&amp;BM351&amp;"-"&amp;BN351,LocCost,2,0),0)</f>
        <v>0</v>
      </c>
      <c r="CR351" s="183" t="n">
        <f aca="false">IF(BO351&gt;0,VLOOKUP(BO351&amp;"-"&amp;BP351&amp;"-"&amp;BQ351,LocCost,2,0),0)</f>
        <v>0</v>
      </c>
      <c r="CS351" s="183" t="n">
        <f aca="false">IF(BR351&gt;0,VLOOKUP(BR351&amp;"-"&amp;BS351&amp;"-"&amp;BT351,LocCost,2,0),0)</f>
        <v>0</v>
      </c>
      <c r="CT351" s="183" t="n">
        <f aca="false">IF(BU351&gt;0,VLOOKUP(BU351&amp;"-"&amp;BV351&amp;"-"&amp;BW351,LocCost,2,0),0)</f>
        <v>0</v>
      </c>
      <c r="CU351" s="183" t="n">
        <f aca="false">IF(BX351&gt;0,VLOOKUP(BX351&amp;"-"&amp;BY351&amp;"-"&amp;BZ351,LocCost,2,0),0)</f>
        <v>0</v>
      </c>
      <c r="CV351" s="183" t="n">
        <f aca="false">IF(CA351&gt;0,VLOOKUP(CA351&amp;"-"&amp;CB351&amp;"-"&amp;CC351,LocCost,2,0),0)</f>
        <v>0</v>
      </c>
      <c r="CW351" s="183" t="n">
        <f aca="false">IF(CD351&gt;0,VLOOKUP(CD351&amp;"-"&amp;CE351&amp;"-"&amp;CF351,LocCost,2,0),0)</f>
        <v>0</v>
      </c>
      <c r="CX351" s="183" t="n">
        <f aca="false">IF(CG351&gt;0,VLOOKUP(CG351&amp;"-"&amp;CH351&amp;"-"&amp;CI351,LocCost,2,0),0)</f>
        <v>0</v>
      </c>
      <c r="CY351" s="183" t="n">
        <f aca="false">IF(CJ351&gt;0,VLOOKUP(CJ351&amp;"-"&amp;CK351&amp;"-"&amp;CL351,LocCost,2,0),0)</f>
        <v>0</v>
      </c>
      <c r="CZ351" s="183" t="n">
        <f aca="false">IF(CM351&gt;0,VLOOKUP(CM351&amp;"-"&amp;CN351&amp;"-"&amp;CO351,LocCost,2,0),0)</f>
        <v>0</v>
      </c>
      <c r="DA351" s="184" t="str">
        <f aca="false">IF(BF351&gt;0,SUM(CQ351:CZ351),"")</f>
        <v/>
      </c>
    </row>
    <row r="352" customFormat="false" ht="14.65" hidden="false" customHeight="false" outlineLevel="0" collapsed="false">
      <c r="AN352" s="183" t="n">
        <f aca="false">IF(I352&gt;0,VLOOKUP(I352&amp;"-"&amp;J352&amp;"-"&amp;K352,LocCost,2,0),0)</f>
        <v>0</v>
      </c>
      <c r="AO352" s="183" t="n">
        <f aca="false">IF(L352&gt;0,VLOOKUP(L352&amp;"-"&amp;M352&amp;"-"&amp;N352,LocCost,2,0),0)</f>
        <v>0</v>
      </c>
      <c r="AP352" s="183" t="n">
        <f aca="false">IF(O352&gt;0,VLOOKUP(O352&amp;"-"&amp;P352&amp;"-"&amp;Q352,LocCost,2,0),0)</f>
        <v>0</v>
      </c>
      <c r="AQ352" s="183" t="n">
        <f aca="false">IF(R352&gt;0,VLOOKUP(R352&amp;"-"&amp;S352&amp;"-"&amp;T352,LocCost,2,0),0)</f>
        <v>0</v>
      </c>
      <c r="AR352" s="183" t="n">
        <f aca="false">IF(U352&gt;0,VLOOKUP(U352&amp;"-"&amp;V352&amp;"-"&amp;W352,LocCost,2,0),0)</f>
        <v>0</v>
      </c>
      <c r="AS352" s="183" t="n">
        <f aca="false">IF(X352&gt;0,VLOOKUP(X352&amp;"-"&amp;Y352&amp;"-"&amp;Z352,LocCost,2,0),0)</f>
        <v>0</v>
      </c>
      <c r="AT352" s="183" t="n">
        <f aca="false">IF(AA352&gt;0,VLOOKUP(AA352&amp;"-"&amp;AB352&amp;"-"&amp;AC352,LocCost,2,0),0)</f>
        <v>0</v>
      </c>
      <c r="AU352" s="183" t="n">
        <f aca="false">IF(AD352&gt;0,VLOOKUP(AD352&amp;"-"&amp;AE352&amp;"-"&amp;AF352,LocCost,2,0),0)</f>
        <v>0</v>
      </c>
      <c r="AV352" s="183" t="n">
        <f aca="false">IF(AG352&gt;0,VLOOKUP(AG352&amp;"-"&amp;AH352&amp;"-"&amp;AI352,LocCost,2,0),0)</f>
        <v>0</v>
      </c>
      <c r="AW352" s="183" t="n">
        <f aca="false">IF(AJ352&gt;0,VLOOKUP(AJ352&amp;"-"&amp;AK352&amp;"-"&amp;AL352,LocCost,2,0),0)</f>
        <v>0</v>
      </c>
      <c r="AX352" s="184" t="str">
        <f aca="false">IF(C352&gt;0,SUM(AN352:AW352),"")</f>
        <v/>
      </c>
      <c r="CQ352" s="183" t="n">
        <f aca="false">IF(BL352&gt;0,VLOOKUP(BL352&amp;"-"&amp;BM352&amp;"-"&amp;BN352,LocCost,2,0),0)</f>
        <v>0</v>
      </c>
      <c r="CR352" s="183" t="n">
        <f aca="false">IF(BO352&gt;0,VLOOKUP(BO352&amp;"-"&amp;BP352&amp;"-"&amp;BQ352,LocCost,2,0),0)</f>
        <v>0</v>
      </c>
      <c r="CS352" s="183" t="n">
        <f aca="false">IF(BR352&gt;0,VLOOKUP(BR352&amp;"-"&amp;BS352&amp;"-"&amp;BT352,LocCost,2,0),0)</f>
        <v>0</v>
      </c>
      <c r="CT352" s="183" t="n">
        <f aca="false">IF(BU352&gt;0,VLOOKUP(BU352&amp;"-"&amp;BV352&amp;"-"&amp;BW352,LocCost,2,0),0)</f>
        <v>0</v>
      </c>
      <c r="CU352" s="183" t="n">
        <f aca="false">IF(BX352&gt;0,VLOOKUP(BX352&amp;"-"&amp;BY352&amp;"-"&amp;BZ352,LocCost,2,0),0)</f>
        <v>0</v>
      </c>
      <c r="CV352" s="183" t="n">
        <f aca="false">IF(CA352&gt;0,VLOOKUP(CA352&amp;"-"&amp;CB352&amp;"-"&amp;CC352,LocCost,2,0),0)</f>
        <v>0</v>
      </c>
      <c r="CW352" s="183" t="n">
        <f aca="false">IF(CD352&gt;0,VLOOKUP(CD352&amp;"-"&amp;CE352&amp;"-"&amp;CF352,LocCost,2,0),0)</f>
        <v>0</v>
      </c>
      <c r="CX352" s="183" t="n">
        <f aca="false">IF(CG352&gt;0,VLOOKUP(CG352&amp;"-"&amp;CH352&amp;"-"&amp;CI352,LocCost,2,0),0)</f>
        <v>0</v>
      </c>
      <c r="CY352" s="183" t="n">
        <f aca="false">IF(CJ352&gt;0,VLOOKUP(CJ352&amp;"-"&amp;CK352&amp;"-"&amp;CL352,LocCost,2,0),0)</f>
        <v>0</v>
      </c>
      <c r="CZ352" s="183" t="n">
        <f aca="false">IF(CM352&gt;0,VLOOKUP(CM352&amp;"-"&amp;CN352&amp;"-"&amp;CO352,LocCost,2,0),0)</f>
        <v>0</v>
      </c>
      <c r="DA352" s="184" t="str">
        <f aca="false">IF(BF352&gt;0,SUM(CQ352:CZ352),"")</f>
        <v/>
      </c>
    </row>
    <row r="353" customFormat="false" ht="14.65" hidden="false" customHeight="false" outlineLevel="0" collapsed="false">
      <c r="AN353" s="183" t="n">
        <f aca="false">IF(I353&gt;0,VLOOKUP(I353&amp;"-"&amp;J353&amp;"-"&amp;K353,LocCost,2,0),0)</f>
        <v>0</v>
      </c>
      <c r="AO353" s="183" t="n">
        <f aca="false">IF(L353&gt;0,VLOOKUP(L353&amp;"-"&amp;M353&amp;"-"&amp;N353,LocCost,2,0),0)</f>
        <v>0</v>
      </c>
      <c r="AP353" s="183" t="n">
        <f aca="false">IF(O353&gt;0,VLOOKUP(O353&amp;"-"&amp;P353&amp;"-"&amp;Q353,LocCost,2,0),0)</f>
        <v>0</v>
      </c>
      <c r="AQ353" s="183" t="n">
        <f aca="false">IF(R353&gt;0,VLOOKUP(R353&amp;"-"&amp;S353&amp;"-"&amp;T353,LocCost,2,0),0)</f>
        <v>0</v>
      </c>
      <c r="AR353" s="183" t="n">
        <f aca="false">IF(U353&gt;0,VLOOKUP(U353&amp;"-"&amp;V353&amp;"-"&amp;W353,LocCost,2,0),0)</f>
        <v>0</v>
      </c>
      <c r="AS353" s="183" t="n">
        <f aca="false">IF(X353&gt;0,VLOOKUP(X353&amp;"-"&amp;Y353&amp;"-"&amp;Z353,LocCost,2,0),0)</f>
        <v>0</v>
      </c>
      <c r="AT353" s="183" t="n">
        <f aca="false">IF(AA353&gt;0,VLOOKUP(AA353&amp;"-"&amp;AB353&amp;"-"&amp;AC353,LocCost,2,0),0)</f>
        <v>0</v>
      </c>
      <c r="AU353" s="183" t="n">
        <f aca="false">IF(AD353&gt;0,VLOOKUP(AD353&amp;"-"&amp;AE353&amp;"-"&amp;AF353,LocCost,2,0),0)</f>
        <v>0</v>
      </c>
      <c r="AV353" s="183" t="n">
        <f aca="false">IF(AG353&gt;0,VLOOKUP(AG353&amp;"-"&amp;AH353&amp;"-"&amp;AI353,LocCost,2,0),0)</f>
        <v>0</v>
      </c>
      <c r="AW353" s="183" t="n">
        <f aca="false">IF(AJ353&gt;0,VLOOKUP(AJ353&amp;"-"&amp;AK353&amp;"-"&amp;AL353,LocCost,2,0),0)</f>
        <v>0</v>
      </c>
      <c r="AX353" s="184" t="str">
        <f aca="false">IF(C353&gt;0,SUM(AN353:AW353),"")</f>
        <v/>
      </c>
      <c r="CQ353" s="183" t="n">
        <f aca="false">IF(BL353&gt;0,VLOOKUP(BL353&amp;"-"&amp;BM353&amp;"-"&amp;BN353,LocCost,2,0),0)</f>
        <v>0</v>
      </c>
      <c r="CR353" s="183" t="n">
        <f aca="false">IF(BO353&gt;0,VLOOKUP(BO353&amp;"-"&amp;BP353&amp;"-"&amp;BQ353,LocCost,2,0),0)</f>
        <v>0</v>
      </c>
      <c r="CS353" s="183" t="n">
        <f aca="false">IF(BR353&gt;0,VLOOKUP(BR353&amp;"-"&amp;BS353&amp;"-"&amp;BT353,LocCost,2,0),0)</f>
        <v>0</v>
      </c>
      <c r="CT353" s="183" t="n">
        <f aca="false">IF(BU353&gt;0,VLOOKUP(BU353&amp;"-"&amp;BV353&amp;"-"&amp;BW353,LocCost,2,0),0)</f>
        <v>0</v>
      </c>
      <c r="CU353" s="183" t="n">
        <f aca="false">IF(BX353&gt;0,VLOOKUP(BX353&amp;"-"&amp;BY353&amp;"-"&amp;BZ353,LocCost,2,0),0)</f>
        <v>0</v>
      </c>
      <c r="CV353" s="183" t="n">
        <f aca="false">IF(CA353&gt;0,VLOOKUP(CA353&amp;"-"&amp;CB353&amp;"-"&amp;CC353,LocCost,2,0),0)</f>
        <v>0</v>
      </c>
      <c r="CW353" s="183" t="n">
        <f aca="false">IF(CD353&gt;0,VLOOKUP(CD353&amp;"-"&amp;CE353&amp;"-"&amp;CF353,LocCost,2,0),0)</f>
        <v>0</v>
      </c>
      <c r="CX353" s="183" t="n">
        <f aca="false">IF(CG353&gt;0,VLOOKUP(CG353&amp;"-"&amp;CH353&amp;"-"&amp;CI353,LocCost,2,0),0)</f>
        <v>0</v>
      </c>
      <c r="CY353" s="183" t="n">
        <f aca="false">IF(CJ353&gt;0,VLOOKUP(CJ353&amp;"-"&amp;CK353&amp;"-"&amp;CL353,LocCost,2,0),0)</f>
        <v>0</v>
      </c>
      <c r="CZ353" s="183" t="n">
        <f aca="false">IF(CM353&gt;0,VLOOKUP(CM353&amp;"-"&amp;CN353&amp;"-"&amp;CO353,LocCost,2,0),0)</f>
        <v>0</v>
      </c>
      <c r="DA353" s="184" t="str">
        <f aca="false">IF(BF353&gt;0,SUM(CQ353:CZ353),"")</f>
        <v/>
      </c>
    </row>
    <row r="354" customFormat="false" ht="14.65" hidden="false" customHeight="false" outlineLevel="0" collapsed="false">
      <c r="AN354" s="183" t="n">
        <f aca="false">IF(I354&gt;0,VLOOKUP(I354&amp;"-"&amp;J354&amp;"-"&amp;K354,LocCost,2,0),0)</f>
        <v>0</v>
      </c>
      <c r="AO354" s="183" t="n">
        <f aca="false">IF(L354&gt;0,VLOOKUP(L354&amp;"-"&amp;M354&amp;"-"&amp;N354,LocCost,2,0),0)</f>
        <v>0</v>
      </c>
      <c r="AP354" s="183" t="n">
        <f aca="false">IF(O354&gt;0,VLOOKUP(O354&amp;"-"&amp;P354&amp;"-"&amp;Q354,LocCost,2,0),0)</f>
        <v>0</v>
      </c>
      <c r="AQ354" s="183" t="n">
        <f aca="false">IF(R354&gt;0,VLOOKUP(R354&amp;"-"&amp;S354&amp;"-"&amp;T354,LocCost,2,0),0)</f>
        <v>0</v>
      </c>
      <c r="AR354" s="183" t="n">
        <f aca="false">IF(U354&gt;0,VLOOKUP(U354&amp;"-"&amp;V354&amp;"-"&amp;W354,LocCost,2,0),0)</f>
        <v>0</v>
      </c>
      <c r="AS354" s="183" t="n">
        <f aca="false">IF(X354&gt;0,VLOOKUP(X354&amp;"-"&amp;Y354&amp;"-"&amp;Z354,LocCost,2,0),0)</f>
        <v>0</v>
      </c>
      <c r="AT354" s="183" t="n">
        <f aca="false">IF(AA354&gt;0,VLOOKUP(AA354&amp;"-"&amp;AB354&amp;"-"&amp;AC354,LocCost,2,0),0)</f>
        <v>0</v>
      </c>
      <c r="AU354" s="183" t="n">
        <f aca="false">IF(AD354&gt;0,VLOOKUP(AD354&amp;"-"&amp;AE354&amp;"-"&amp;AF354,LocCost,2,0),0)</f>
        <v>0</v>
      </c>
      <c r="AV354" s="183" t="n">
        <f aca="false">IF(AG354&gt;0,VLOOKUP(AG354&amp;"-"&amp;AH354&amp;"-"&amp;AI354,LocCost,2,0),0)</f>
        <v>0</v>
      </c>
      <c r="AW354" s="183" t="n">
        <f aca="false">IF(AJ354&gt;0,VLOOKUP(AJ354&amp;"-"&amp;AK354&amp;"-"&amp;AL354,LocCost,2,0),0)</f>
        <v>0</v>
      </c>
      <c r="AX354" s="184" t="str">
        <f aca="false">IF(C354&gt;0,SUM(AN354:AW354),"")</f>
        <v/>
      </c>
      <c r="CQ354" s="183" t="n">
        <f aca="false">IF(BL354&gt;0,VLOOKUP(BL354&amp;"-"&amp;BM354&amp;"-"&amp;BN354,LocCost,2,0),0)</f>
        <v>0</v>
      </c>
      <c r="CR354" s="183" t="n">
        <f aca="false">IF(BO354&gt;0,VLOOKUP(BO354&amp;"-"&amp;BP354&amp;"-"&amp;BQ354,LocCost,2,0),0)</f>
        <v>0</v>
      </c>
      <c r="CS354" s="183" t="n">
        <f aca="false">IF(BR354&gt;0,VLOOKUP(BR354&amp;"-"&amp;BS354&amp;"-"&amp;BT354,LocCost,2,0),0)</f>
        <v>0</v>
      </c>
      <c r="CT354" s="183" t="n">
        <f aca="false">IF(BU354&gt;0,VLOOKUP(BU354&amp;"-"&amp;BV354&amp;"-"&amp;BW354,LocCost,2,0),0)</f>
        <v>0</v>
      </c>
      <c r="CU354" s="183" t="n">
        <f aca="false">IF(BX354&gt;0,VLOOKUP(BX354&amp;"-"&amp;BY354&amp;"-"&amp;BZ354,LocCost,2,0),0)</f>
        <v>0</v>
      </c>
      <c r="CV354" s="183" t="n">
        <f aca="false">IF(CA354&gt;0,VLOOKUP(CA354&amp;"-"&amp;CB354&amp;"-"&amp;CC354,LocCost,2,0),0)</f>
        <v>0</v>
      </c>
      <c r="CW354" s="183" t="n">
        <f aca="false">IF(CD354&gt;0,VLOOKUP(CD354&amp;"-"&amp;CE354&amp;"-"&amp;CF354,LocCost,2,0),0)</f>
        <v>0</v>
      </c>
      <c r="CX354" s="183" t="n">
        <f aca="false">IF(CG354&gt;0,VLOOKUP(CG354&amp;"-"&amp;CH354&amp;"-"&amp;CI354,LocCost,2,0),0)</f>
        <v>0</v>
      </c>
      <c r="CY354" s="183" t="n">
        <f aca="false">IF(CJ354&gt;0,VLOOKUP(CJ354&amp;"-"&amp;CK354&amp;"-"&amp;CL354,LocCost,2,0),0)</f>
        <v>0</v>
      </c>
      <c r="CZ354" s="183" t="n">
        <f aca="false">IF(CM354&gt;0,VLOOKUP(CM354&amp;"-"&amp;CN354&amp;"-"&amp;CO354,LocCost,2,0),0)</f>
        <v>0</v>
      </c>
      <c r="DA354" s="184" t="str">
        <f aca="false">IF(BF354&gt;0,SUM(CQ354:CZ354),"")</f>
        <v/>
      </c>
    </row>
    <row r="355" customFormat="false" ht="14.65" hidden="false" customHeight="false" outlineLevel="0" collapsed="false">
      <c r="AN355" s="183" t="n">
        <f aca="false">IF(I355&gt;0,VLOOKUP(I355&amp;"-"&amp;J355&amp;"-"&amp;K355,LocCost,2,0),0)</f>
        <v>0</v>
      </c>
      <c r="AO355" s="183" t="n">
        <f aca="false">IF(L355&gt;0,VLOOKUP(L355&amp;"-"&amp;M355&amp;"-"&amp;N355,LocCost,2,0),0)</f>
        <v>0</v>
      </c>
      <c r="AP355" s="183" t="n">
        <f aca="false">IF(O355&gt;0,VLOOKUP(O355&amp;"-"&amp;P355&amp;"-"&amp;Q355,LocCost,2,0),0)</f>
        <v>0</v>
      </c>
      <c r="AQ355" s="183" t="n">
        <f aca="false">IF(R355&gt;0,VLOOKUP(R355&amp;"-"&amp;S355&amp;"-"&amp;T355,LocCost,2,0),0)</f>
        <v>0</v>
      </c>
      <c r="AR355" s="183" t="n">
        <f aca="false">IF(U355&gt;0,VLOOKUP(U355&amp;"-"&amp;V355&amp;"-"&amp;W355,LocCost,2,0),0)</f>
        <v>0</v>
      </c>
      <c r="AS355" s="183" t="n">
        <f aca="false">IF(X355&gt;0,VLOOKUP(X355&amp;"-"&amp;Y355&amp;"-"&amp;Z355,LocCost,2,0),0)</f>
        <v>0</v>
      </c>
      <c r="AT355" s="183" t="n">
        <f aca="false">IF(AA355&gt;0,VLOOKUP(AA355&amp;"-"&amp;AB355&amp;"-"&amp;AC355,LocCost,2,0),0)</f>
        <v>0</v>
      </c>
      <c r="AU355" s="183" t="n">
        <f aca="false">IF(AD355&gt;0,VLOOKUP(AD355&amp;"-"&amp;AE355&amp;"-"&amp;AF355,LocCost,2,0),0)</f>
        <v>0</v>
      </c>
      <c r="AV355" s="183" t="n">
        <f aca="false">IF(AG355&gt;0,VLOOKUP(AG355&amp;"-"&amp;AH355&amp;"-"&amp;AI355,LocCost,2,0),0)</f>
        <v>0</v>
      </c>
      <c r="AW355" s="183" t="n">
        <f aca="false">IF(AJ355&gt;0,VLOOKUP(AJ355&amp;"-"&amp;AK355&amp;"-"&amp;AL355,LocCost,2,0),0)</f>
        <v>0</v>
      </c>
      <c r="AX355" s="184" t="str">
        <f aca="false">IF(C355&gt;0,SUM(AN355:AW355),"")</f>
        <v/>
      </c>
      <c r="CQ355" s="183" t="n">
        <f aca="false">IF(BL355&gt;0,VLOOKUP(BL355&amp;"-"&amp;BM355&amp;"-"&amp;BN355,LocCost,2,0),0)</f>
        <v>0</v>
      </c>
      <c r="CR355" s="183" t="n">
        <f aca="false">IF(BO355&gt;0,VLOOKUP(BO355&amp;"-"&amp;BP355&amp;"-"&amp;BQ355,LocCost,2,0),0)</f>
        <v>0</v>
      </c>
      <c r="CS355" s="183" t="n">
        <f aca="false">IF(BR355&gt;0,VLOOKUP(BR355&amp;"-"&amp;BS355&amp;"-"&amp;BT355,LocCost,2,0),0)</f>
        <v>0</v>
      </c>
      <c r="CT355" s="183" t="n">
        <f aca="false">IF(BU355&gt;0,VLOOKUP(BU355&amp;"-"&amp;BV355&amp;"-"&amp;BW355,LocCost,2,0),0)</f>
        <v>0</v>
      </c>
      <c r="CU355" s="183" t="n">
        <f aca="false">IF(BX355&gt;0,VLOOKUP(BX355&amp;"-"&amp;BY355&amp;"-"&amp;BZ355,LocCost,2,0),0)</f>
        <v>0</v>
      </c>
      <c r="CV355" s="183" t="n">
        <f aca="false">IF(CA355&gt;0,VLOOKUP(CA355&amp;"-"&amp;CB355&amp;"-"&amp;CC355,LocCost,2,0),0)</f>
        <v>0</v>
      </c>
      <c r="CW355" s="183" t="n">
        <f aca="false">IF(CD355&gt;0,VLOOKUP(CD355&amp;"-"&amp;CE355&amp;"-"&amp;CF355,LocCost,2,0),0)</f>
        <v>0</v>
      </c>
      <c r="CX355" s="183" t="n">
        <f aca="false">IF(CG355&gt;0,VLOOKUP(CG355&amp;"-"&amp;CH355&amp;"-"&amp;CI355,LocCost,2,0),0)</f>
        <v>0</v>
      </c>
      <c r="CY355" s="183" t="n">
        <f aca="false">IF(CJ355&gt;0,VLOOKUP(CJ355&amp;"-"&amp;CK355&amp;"-"&amp;CL355,LocCost,2,0),0)</f>
        <v>0</v>
      </c>
      <c r="CZ355" s="183" t="n">
        <f aca="false">IF(CM355&gt;0,VLOOKUP(CM355&amp;"-"&amp;CN355&amp;"-"&amp;CO355,LocCost,2,0),0)</f>
        <v>0</v>
      </c>
      <c r="DA355" s="184" t="str">
        <f aca="false">IF(BF355&gt;0,SUM(CQ355:CZ355),"")</f>
        <v/>
      </c>
    </row>
    <row r="356" customFormat="false" ht="14.65" hidden="false" customHeight="false" outlineLevel="0" collapsed="false">
      <c r="AN356" s="183" t="n">
        <f aca="false">IF(I356&gt;0,VLOOKUP(I356&amp;"-"&amp;J356&amp;"-"&amp;K356,LocCost,2,0),0)</f>
        <v>0</v>
      </c>
      <c r="AO356" s="183" t="n">
        <f aca="false">IF(L356&gt;0,VLOOKUP(L356&amp;"-"&amp;M356&amp;"-"&amp;N356,LocCost,2,0),0)</f>
        <v>0</v>
      </c>
      <c r="AP356" s="183" t="n">
        <f aca="false">IF(O356&gt;0,VLOOKUP(O356&amp;"-"&amp;P356&amp;"-"&amp;Q356,LocCost,2,0),0)</f>
        <v>0</v>
      </c>
      <c r="AQ356" s="183" t="n">
        <f aca="false">IF(R356&gt;0,VLOOKUP(R356&amp;"-"&amp;S356&amp;"-"&amp;T356,LocCost,2,0),0)</f>
        <v>0</v>
      </c>
      <c r="AR356" s="183" t="n">
        <f aca="false">IF(U356&gt;0,VLOOKUP(U356&amp;"-"&amp;V356&amp;"-"&amp;W356,LocCost,2,0),0)</f>
        <v>0</v>
      </c>
      <c r="AS356" s="183" t="n">
        <f aca="false">IF(X356&gt;0,VLOOKUP(X356&amp;"-"&amp;Y356&amp;"-"&amp;Z356,LocCost,2,0),0)</f>
        <v>0</v>
      </c>
      <c r="AT356" s="183" t="n">
        <f aca="false">IF(AA356&gt;0,VLOOKUP(AA356&amp;"-"&amp;AB356&amp;"-"&amp;AC356,LocCost,2,0),0)</f>
        <v>0</v>
      </c>
      <c r="AU356" s="183" t="n">
        <f aca="false">IF(AD356&gt;0,VLOOKUP(AD356&amp;"-"&amp;AE356&amp;"-"&amp;AF356,LocCost,2,0),0)</f>
        <v>0</v>
      </c>
      <c r="AV356" s="183" t="n">
        <f aca="false">IF(AG356&gt;0,VLOOKUP(AG356&amp;"-"&amp;AH356&amp;"-"&amp;AI356,LocCost,2,0),0)</f>
        <v>0</v>
      </c>
      <c r="AW356" s="183" t="n">
        <f aca="false">IF(AJ356&gt;0,VLOOKUP(AJ356&amp;"-"&amp;AK356&amp;"-"&amp;AL356,LocCost,2,0),0)</f>
        <v>0</v>
      </c>
      <c r="AX356" s="184" t="str">
        <f aca="false">IF(C356&gt;0,SUM(AN356:AW356),"")</f>
        <v/>
      </c>
      <c r="CQ356" s="183" t="n">
        <f aca="false">IF(BL356&gt;0,VLOOKUP(BL356&amp;"-"&amp;BM356&amp;"-"&amp;BN356,LocCost,2,0),0)</f>
        <v>0</v>
      </c>
      <c r="CR356" s="183" t="n">
        <f aca="false">IF(BO356&gt;0,VLOOKUP(BO356&amp;"-"&amp;BP356&amp;"-"&amp;BQ356,LocCost,2,0),0)</f>
        <v>0</v>
      </c>
      <c r="CS356" s="183" t="n">
        <f aca="false">IF(BR356&gt;0,VLOOKUP(BR356&amp;"-"&amp;BS356&amp;"-"&amp;BT356,LocCost,2,0),0)</f>
        <v>0</v>
      </c>
      <c r="CT356" s="183" t="n">
        <f aca="false">IF(BU356&gt;0,VLOOKUP(BU356&amp;"-"&amp;BV356&amp;"-"&amp;BW356,LocCost,2,0),0)</f>
        <v>0</v>
      </c>
      <c r="CU356" s="183" t="n">
        <f aca="false">IF(BX356&gt;0,VLOOKUP(BX356&amp;"-"&amp;BY356&amp;"-"&amp;BZ356,LocCost,2,0),0)</f>
        <v>0</v>
      </c>
      <c r="CV356" s="183" t="n">
        <f aca="false">IF(CA356&gt;0,VLOOKUP(CA356&amp;"-"&amp;CB356&amp;"-"&amp;CC356,LocCost,2,0),0)</f>
        <v>0</v>
      </c>
      <c r="CW356" s="183" t="n">
        <f aca="false">IF(CD356&gt;0,VLOOKUP(CD356&amp;"-"&amp;CE356&amp;"-"&amp;CF356,LocCost,2,0),0)</f>
        <v>0</v>
      </c>
      <c r="CX356" s="183" t="n">
        <f aca="false">IF(CG356&gt;0,VLOOKUP(CG356&amp;"-"&amp;CH356&amp;"-"&amp;CI356,LocCost,2,0),0)</f>
        <v>0</v>
      </c>
      <c r="CY356" s="183" t="n">
        <f aca="false">IF(CJ356&gt;0,VLOOKUP(CJ356&amp;"-"&amp;CK356&amp;"-"&amp;CL356,LocCost,2,0),0)</f>
        <v>0</v>
      </c>
      <c r="CZ356" s="183" t="n">
        <f aca="false">IF(CM356&gt;0,VLOOKUP(CM356&amp;"-"&amp;CN356&amp;"-"&amp;CO356,LocCost,2,0),0)</f>
        <v>0</v>
      </c>
      <c r="DA356" s="184" t="str">
        <f aca="false">IF(BF356&gt;0,SUM(CQ356:CZ356),"")</f>
        <v/>
      </c>
    </row>
    <row r="357" customFormat="false" ht="14.65" hidden="false" customHeight="false" outlineLevel="0" collapsed="false">
      <c r="AN357" s="183" t="n">
        <f aca="false">IF(I357&gt;0,VLOOKUP(I357&amp;"-"&amp;J357&amp;"-"&amp;K357,LocCost,2,0),0)</f>
        <v>0</v>
      </c>
      <c r="AO357" s="183" t="n">
        <f aca="false">IF(L357&gt;0,VLOOKUP(L357&amp;"-"&amp;M357&amp;"-"&amp;N357,LocCost,2,0),0)</f>
        <v>0</v>
      </c>
      <c r="AP357" s="183" t="n">
        <f aca="false">IF(O357&gt;0,VLOOKUP(O357&amp;"-"&amp;P357&amp;"-"&amp;Q357,LocCost,2,0),0)</f>
        <v>0</v>
      </c>
      <c r="AQ357" s="183" t="n">
        <f aca="false">IF(R357&gt;0,VLOOKUP(R357&amp;"-"&amp;S357&amp;"-"&amp;T357,LocCost,2,0),0)</f>
        <v>0</v>
      </c>
      <c r="AR357" s="183" t="n">
        <f aca="false">IF(U357&gt;0,VLOOKUP(U357&amp;"-"&amp;V357&amp;"-"&amp;W357,LocCost,2,0),0)</f>
        <v>0</v>
      </c>
      <c r="AS357" s="183" t="n">
        <f aca="false">IF(X357&gt;0,VLOOKUP(X357&amp;"-"&amp;Y357&amp;"-"&amp;Z357,LocCost,2,0),0)</f>
        <v>0</v>
      </c>
      <c r="AT357" s="183" t="n">
        <f aca="false">IF(AA357&gt;0,VLOOKUP(AA357&amp;"-"&amp;AB357&amp;"-"&amp;AC357,LocCost,2,0),0)</f>
        <v>0</v>
      </c>
      <c r="AU357" s="183" t="n">
        <f aca="false">IF(AD357&gt;0,VLOOKUP(AD357&amp;"-"&amp;AE357&amp;"-"&amp;AF357,LocCost,2,0),0)</f>
        <v>0</v>
      </c>
      <c r="AV357" s="183" t="n">
        <f aca="false">IF(AG357&gt;0,VLOOKUP(AG357&amp;"-"&amp;AH357&amp;"-"&amp;AI357,LocCost,2,0),0)</f>
        <v>0</v>
      </c>
      <c r="AW357" s="183" t="n">
        <f aca="false">IF(AJ357&gt;0,VLOOKUP(AJ357&amp;"-"&amp;AK357&amp;"-"&amp;AL357,LocCost,2,0),0)</f>
        <v>0</v>
      </c>
      <c r="AX357" s="184" t="str">
        <f aca="false">IF(C357&gt;0,SUM(AN357:AW357),"")</f>
        <v/>
      </c>
      <c r="CQ357" s="183" t="n">
        <f aca="false">IF(BL357&gt;0,VLOOKUP(BL357&amp;"-"&amp;BM357&amp;"-"&amp;BN357,LocCost,2,0),0)</f>
        <v>0</v>
      </c>
      <c r="CR357" s="183" t="n">
        <f aca="false">IF(BO357&gt;0,VLOOKUP(BO357&amp;"-"&amp;BP357&amp;"-"&amp;BQ357,LocCost,2,0),0)</f>
        <v>0</v>
      </c>
      <c r="CS357" s="183" t="n">
        <f aca="false">IF(BR357&gt;0,VLOOKUP(BR357&amp;"-"&amp;BS357&amp;"-"&amp;BT357,LocCost,2,0),0)</f>
        <v>0</v>
      </c>
      <c r="CT357" s="183" t="n">
        <f aca="false">IF(BU357&gt;0,VLOOKUP(BU357&amp;"-"&amp;BV357&amp;"-"&amp;BW357,LocCost,2,0),0)</f>
        <v>0</v>
      </c>
      <c r="CU357" s="183" t="n">
        <f aca="false">IF(BX357&gt;0,VLOOKUP(BX357&amp;"-"&amp;BY357&amp;"-"&amp;BZ357,LocCost,2,0),0)</f>
        <v>0</v>
      </c>
      <c r="CV357" s="183" t="n">
        <f aca="false">IF(CA357&gt;0,VLOOKUP(CA357&amp;"-"&amp;CB357&amp;"-"&amp;CC357,LocCost,2,0),0)</f>
        <v>0</v>
      </c>
      <c r="CW357" s="183" t="n">
        <f aca="false">IF(CD357&gt;0,VLOOKUP(CD357&amp;"-"&amp;CE357&amp;"-"&amp;CF357,LocCost,2,0),0)</f>
        <v>0</v>
      </c>
      <c r="CX357" s="183" t="n">
        <f aca="false">IF(CG357&gt;0,VLOOKUP(CG357&amp;"-"&amp;CH357&amp;"-"&amp;CI357,LocCost,2,0),0)</f>
        <v>0</v>
      </c>
      <c r="CY357" s="183" t="n">
        <f aca="false">IF(CJ357&gt;0,VLOOKUP(CJ357&amp;"-"&amp;CK357&amp;"-"&amp;CL357,LocCost,2,0),0)</f>
        <v>0</v>
      </c>
      <c r="CZ357" s="183" t="n">
        <f aca="false">IF(CM357&gt;0,VLOOKUP(CM357&amp;"-"&amp;CN357&amp;"-"&amp;CO357,LocCost,2,0),0)</f>
        <v>0</v>
      </c>
      <c r="DA357" s="184" t="str">
        <f aca="false">IF(BF357&gt;0,SUM(CQ357:CZ357),"")</f>
        <v/>
      </c>
    </row>
    <row r="358" customFormat="false" ht="14.65" hidden="false" customHeight="false" outlineLevel="0" collapsed="false">
      <c r="AN358" s="183" t="n">
        <f aca="false">IF(I358&gt;0,VLOOKUP(I358&amp;"-"&amp;J358&amp;"-"&amp;K358,LocCost,2,0),0)</f>
        <v>0</v>
      </c>
      <c r="AO358" s="183" t="n">
        <f aca="false">IF(L358&gt;0,VLOOKUP(L358&amp;"-"&amp;M358&amp;"-"&amp;N358,LocCost,2,0),0)</f>
        <v>0</v>
      </c>
      <c r="AP358" s="183" t="n">
        <f aca="false">IF(O358&gt;0,VLOOKUP(O358&amp;"-"&amp;P358&amp;"-"&amp;Q358,LocCost,2,0),0)</f>
        <v>0</v>
      </c>
      <c r="AQ358" s="183" t="n">
        <f aca="false">IF(R358&gt;0,VLOOKUP(R358&amp;"-"&amp;S358&amp;"-"&amp;T358,LocCost,2,0),0)</f>
        <v>0</v>
      </c>
      <c r="AR358" s="183" t="n">
        <f aca="false">IF(U358&gt;0,VLOOKUP(U358&amp;"-"&amp;V358&amp;"-"&amp;W358,LocCost,2,0),0)</f>
        <v>0</v>
      </c>
      <c r="AS358" s="183" t="n">
        <f aca="false">IF(X358&gt;0,VLOOKUP(X358&amp;"-"&amp;Y358&amp;"-"&amp;Z358,LocCost,2,0),0)</f>
        <v>0</v>
      </c>
      <c r="AT358" s="183" t="n">
        <f aca="false">IF(AA358&gt;0,VLOOKUP(AA358&amp;"-"&amp;AB358&amp;"-"&amp;AC358,LocCost,2,0),0)</f>
        <v>0</v>
      </c>
      <c r="AU358" s="183" t="n">
        <f aca="false">IF(AD358&gt;0,VLOOKUP(AD358&amp;"-"&amp;AE358&amp;"-"&amp;AF358,LocCost,2,0),0)</f>
        <v>0</v>
      </c>
      <c r="AV358" s="183" t="n">
        <f aca="false">IF(AG358&gt;0,VLOOKUP(AG358&amp;"-"&amp;AH358&amp;"-"&amp;AI358,LocCost,2,0),0)</f>
        <v>0</v>
      </c>
      <c r="AW358" s="183" t="n">
        <f aca="false">IF(AJ358&gt;0,VLOOKUP(AJ358&amp;"-"&amp;AK358&amp;"-"&amp;AL358,LocCost,2,0),0)</f>
        <v>0</v>
      </c>
      <c r="AX358" s="184" t="str">
        <f aca="false">IF(C358&gt;0,SUM(AN358:AW358),"")</f>
        <v/>
      </c>
      <c r="CQ358" s="183" t="n">
        <f aca="false">IF(BL358&gt;0,VLOOKUP(BL358&amp;"-"&amp;BM358&amp;"-"&amp;BN358,LocCost,2,0),0)</f>
        <v>0</v>
      </c>
      <c r="CR358" s="183" t="n">
        <f aca="false">IF(BO358&gt;0,VLOOKUP(BO358&amp;"-"&amp;BP358&amp;"-"&amp;BQ358,LocCost,2,0),0)</f>
        <v>0</v>
      </c>
      <c r="CS358" s="183" t="n">
        <f aca="false">IF(BR358&gt;0,VLOOKUP(BR358&amp;"-"&amp;BS358&amp;"-"&amp;BT358,LocCost,2,0),0)</f>
        <v>0</v>
      </c>
      <c r="CT358" s="183" t="n">
        <f aca="false">IF(BU358&gt;0,VLOOKUP(BU358&amp;"-"&amp;BV358&amp;"-"&amp;BW358,LocCost,2,0),0)</f>
        <v>0</v>
      </c>
      <c r="CU358" s="183" t="n">
        <f aca="false">IF(BX358&gt;0,VLOOKUP(BX358&amp;"-"&amp;BY358&amp;"-"&amp;BZ358,LocCost,2,0),0)</f>
        <v>0</v>
      </c>
      <c r="CV358" s="183" t="n">
        <f aca="false">IF(CA358&gt;0,VLOOKUP(CA358&amp;"-"&amp;CB358&amp;"-"&amp;CC358,LocCost,2,0),0)</f>
        <v>0</v>
      </c>
      <c r="CW358" s="183" t="n">
        <f aca="false">IF(CD358&gt;0,VLOOKUP(CD358&amp;"-"&amp;CE358&amp;"-"&amp;CF358,LocCost,2,0),0)</f>
        <v>0</v>
      </c>
      <c r="CX358" s="183" t="n">
        <f aca="false">IF(CG358&gt;0,VLOOKUP(CG358&amp;"-"&amp;CH358&amp;"-"&amp;CI358,LocCost,2,0),0)</f>
        <v>0</v>
      </c>
      <c r="CY358" s="183" t="n">
        <f aca="false">IF(CJ358&gt;0,VLOOKUP(CJ358&amp;"-"&amp;CK358&amp;"-"&amp;CL358,LocCost,2,0),0)</f>
        <v>0</v>
      </c>
      <c r="CZ358" s="183" t="n">
        <f aca="false">IF(CM358&gt;0,VLOOKUP(CM358&amp;"-"&amp;CN358&amp;"-"&amp;CO358,LocCost,2,0),0)</f>
        <v>0</v>
      </c>
      <c r="DA358" s="184" t="str">
        <f aca="false">IF(BF358&gt;0,SUM(CQ358:CZ358),"")</f>
        <v/>
      </c>
    </row>
    <row r="359" customFormat="false" ht="14.65" hidden="false" customHeight="false" outlineLevel="0" collapsed="false">
      <c r="AN359" s="183" t="n">
        <f aca="false">IF(I359&gt;0,VLOOKUP(I359&amp;"-"&amp;J359&amp;"-"&amp;K359,LocCost,2,0),0)</f>
        <v>0</v>
      </c>
      <c r="AO359" s="183" t="n">
        <f aca="false">IF(L359&gt;0,VLOOKUP(L359&amp;"-"&amp;M359&amp;"-"&amp;N359,LocCost,2,0),0)</f>
        <v>0</v>
      </c>
      <c r="AP359" s="183" t="n">
        <f aca="false">IF(O359&gt;0,VLOOKUP(O359&amp;"-"&amp;P359&amp;"-"&amp;Q359,LocCost,2,0),0)</f>
        <v>0</v>
      </c>
      <c r="AQ359" s="183" t="n">
        <f aca="false">IF(R359&gt;0,VLOOKUP(R359&amp;"-"&amp;S359&amp;"-"&amp;T359,LocCost,2,0),0)</f>
        <v>0</v>
      </c>
      <c r="AR359" s="183" t="n">
        <f aca="false">IF(U359&gt;0,VLOOKUP(U359&amp;"-"&amp;V359&amp;"-"&amp;W359,LocCost,2,0),0)</f>
        <v>0</v>
      </c>
      <c r="AS359" s="183" t="n">
        <f aca="false">IF(X359&gt;0,VLOOKUP(X359&amp;"-"&amp;Y359&amp;"-"&amp;Z359,LocCost,2,0),0)</f>
        <v>0</v>
      </c>
      <c r="AT359" s="183" t="n">
        <f aca="false">IF(AA359&gt;0,VLOOKUP(AA359&amp;"-"&amp;AB359&amp;"-"&amp;AC359,LocCost,2,0),0)</f>
        <v>0</v>
      </c>
      <c r="AU359" s="183" t="n">
        <f aca="false">IF(AD359&gt;0,VLOOKUP(AD359&amp;"-"&amp;AE359&amp;"-"&amp;AF359,LocCost,2,0),0)</f>
        <v>0</v>
      </c>
      <c r="AV359" s="183" t="n">
        <f aca="false">IF(AG359&gt;0,VLOOKUP(AG359&amp;"-"&amp;AH359&amp;"-"&amp;AI359,LocCost,2,0),0)</f>
        <v>0</v>
      </c>
      <c r="AW359" s="183" t="n">
        <f aca="false">IF(AJ359&gt;0,VLOOKUP(AJ359&amp;"-"&amp;AK359&amp;"-"&amp;AL359,LocCost,2,0),0)</f>
        <v>0</v>
      </c>
      <c r="AX359" s="184" t="str">
        <f aca="false">IF(C359&gt;0,SUM(AN359:AW359),"")</f>
        <v/>
      </c>
      <c r="CQ359" s="183" t="n">
        <f aca="false">IF(BL359&gt;0,VLOOKUP(BL359&amp;"-"&amp;BM359&amp;"-"&amp;BN359,LocCost,2,0),0)</f>
        <v>0</v>
      </c>
      <c r="CR359" s="183" t="n">
        <f aca="false">IF(BO359&gt;0,VLOOKUP(BO359&amp;"-"&amp;BP359&amp;"-"&amp;BQ359,LocCost,2,0),0)</f>
        <v>0</v>
      </c>
      <c r="CS359" s="183" t="n">
        <f aca="false">IF(BR359&gt;0,VLOOKUP(BR359&amp;"-"&amp;BS359&amp;"-"&amp;BT359,LocCost,2,0),0)</f>
        <v>0</v>
      </c>
      <c r="CT359" s="183" t="n">
        <f aca="false">IF(BU359&gt;0,VLOOKUP(BU359&amp;"-"&amp;BV359&amp;"-"&amp;BW359,LocCost,2,0),0)</f>
        <v>0</v>
      </c>
      <c r="CU359" s="183" t="n">
        <f aca="false">IF(BX359&gt;0,VLOOKUP(BX359&amp;"-"&amp;BY359&amp;"-"&amp;BZ359,LocCost,2,0),0)</f>
        <v>0</v>
      </c>
      <c r="CV359" s="183" t="n">
        <f aca="false">IF(CA359&gt;0,VLOOKUP(CA359&amp;"-"&amp;CB359&amp;"-"&amp;CC359,LocCost,2,0),0)</f>
        <v>0</v>
      </c>
      <c r="CW359" s="183" t="n">
        <f aca="false">IF(CD359&gt;0,VLOOKUP(CD359&amp;"-"&amp;CE359&amp;"-"&amp;CF359,LocCost,2,0),0)</f>
        <v>0</v>
      </c>
      <c r="CX359" s="183" t="n">
        <f aca="false">IF(CG359&gt;0,VLOOKUP(CG359&amp;"-"&amp;CH359&amp;"-"&amp;CI359,LocCost,2,0),0)</f>
        <v>0</v>
      </c>
      <c r="CY359" s="183" t="n">
        <f aca="false">IF(CJ359&gt;0,VLOOKUP(CJ359&amp;"-"&amp;CK359&amp;"-"&amp;CL359,LocCost,2,0),0)</f>
        <v>0</v>
      </c>
      <c r="CZ359" s="183" t="n">
        <f aca="false">IF(CM359&gt;0,VLOOKUP(CM359&amp;"-"&amp;CN359&amp;"-"&amp;CO359,LocCost,2,0),0)</f>
        <v>0</v>
      </c>
      <c r="DA359" s="184" t="str">
        <f aca="false">IF(BF359&gt;0,SUM(CQ359:CZ359),"")</f>
        <v/>
      </c>
    </row>
    <row r="360" customFormat="false" ht="14.65" hidden="false" customHeight="false" outlineLevel="0" collapsed="false">
      <c r="AN360" s="183" t="n">
        <f aca="false">IF(I360&gt;0,VLOOKUP(I360&amp;"-"&amp;J360&amp;"-"&amp;K360,LocCost,2,0),0)</f>
        <v>0</v>
      </c>
      <c r="AO360" s="183" t="n">
        <f aca="false">IF(L360&gt;0,VLOOKUP(L360&amp;"-"&amp;M360&amp;"-"&amp;N360,LocCost,2,0),0)</f>
        <v>0</v>
      </c>
      <c r="AP360" s="183" t="n">
        <f aca="false">IF(O360&gt;0,VLOOKUP(O360&amp;"-"&amp;P360&amp;"-"&amp;Q360,LocCost,2,0),0)</f>
        <v>0</v>
      </c>
      <c r="AQ360" s="183" t="n">
        <f aca="false">IF(R360&gt;0,VLOOKUP(R360&amp;"-"&amp;S360&amp;"-"&amp;T360,LocCost,2,0),0)</f>
        <v>0</v>
      </c>
      <c r="AR360" s="183" t="n">
        <f aca="false">IF(U360&gt;0,VLOOKUP(U360&amp;"-"&amp;V360&amp;"-"&amp;W360,LocCost,2,0),0)</f>
        <v>0</v>
      </c>
      <c r="AS360" s="183" t="n">
        <f aca="false">IF(X360&gt;0,VLOOKUP(X360&amp;"-"&amp;Y360&amp;"-"&amp;Z360,LocCost,2,0),0)</f>
        <v>0</v>
      </c>
      <c r="AT360" s="183" t="n">
        <f aca="false">IF(AA360&gt;0,VLOOKUP(AA360&amp;"-"&amp;AB360&amp;"-"&amp;AC360,LocCost,2,0),0)</f>
        <v>0</v>
      </c>
      <c r="AU360" s="183" t="n">
        <f aca="false">IF(AD360&gt;0,VLOOKUP(AD360&amp;"-"&amp;AE360&amp;"-"&amp;AF360,LocCost,2,0),0)</f>
        <v>0</v>
      </c>
      <c r="AV360" s="183" t="n">
        <f aca="false">IF(AG360&gt;0,VLOOKUP(AG360&amp;"-"&amp;AH360&amp;"-"&amp;AI360,LocCost,2,0),0)</f>
        <v>0</v>
      </c>
      <c r="AW360" s="183" t="n">
        <f aca="false">IF(AJ360&gt;0,VLOOKUP(AJ360&amp;"-"&amp;AK360&amp;"-"&amp;AL360,LocCost,2,0),0)</f>
        <v>0</v>
      </c>
      <c r="AX360" s="184" t="str">
        <f aca="false">IF(C360&gt;0,SUM(AN360:AW360),"")</f>
        <v/>
      </c>
      <c r="CQ360" s="183" t="n">
        <f aca="false">IF(BL360&gt;0,VLOOKUP(BL360&amp;"-"&amp;BM360&amp;"-"&amp;BN360,LocCost,2,0),0)</f>
        <v>0</v>
      </c>
      <c r="CR360" s="183" t="n">
        <f aca="false">IF(BO360&gt;0,VLOOKUP(BO360&amp;"-"&amp;BP360&amp;"-"&amp;BQ360,LocCost,2,0),0)</f>
        <v>0</v>
      </c>
      <c r="CS360" s="183" t="n">
        <f aca="false">IF(BR360&gt;0,VLOOKUP(BR360&amp;"-"&amp;BS360&amp;"-"&amp;BT360,LocCost,2,0),0)</f>
        <v>0</v>
      </c>
      <c r="CT360" s="183" t="n">
        <f aca="false">IF(BU360&gt;0,VLOOKUP(BU360&amp;"-"&amp;BV360&amp;"-"&amp;BW360,LocCost,2,0),0)</f>
        <v>0</v>
      </c>
      <c r="CU360" s="183" t="n">
        <f aca="false">IF(BX360&gt;0,VLOOKUP(BX360&amp;"-"&amp;BY360&amp;"-"&amp;BZ360,LocCost,2,0),0)</f>
        <v>0</v>
      </c>
      <c r="CV360" s="183" t="n">
        <f aca="false">IF(CA360&gt;0,VLOOKUP(CA360&amp;"-"&amp;CB360&amp;"-"&amp;CC360,LocCost,2,0),0)</f>
        <v>0</v>
      </c>
      <c r="CW360" s="183" t="n">
        <f aca="false">IF(CD360&gt;0,VLOOKUP(CD360&amp;"-"&amp;CE360&amp;"-"&amp;CF360,LocCost,2,0),0)</f>
        <v>0</v>
      </c>
      <c r="CX360" s="183" t="n">
        <f aca="false">IF(CG360&gt;0,VLOOKUP(CG360&amp;"-"&amp;CH360&amp;"-"&amp;CI360,LocCost,2,0),0)</f>
        <v>0</v>
      </c>
      <c r="CY360" s="183" t="n">
        <f aca="false">IF(CJ360&gt;0,VLOOKUP(CJ360&amp;"-"&amp;CK360&amp;"-"&amp;CL360,LocCost,2,0),0)</f>
        <v>0</v>
      </c>
      <c r="CZ360" s="183" t="n">
        <f aca="false">IF(CM360&gt;0,VLOOKUP(CM360&amp;"-"&amp;CN360&amp;"-"&amp;CO360,LocCost,2,0),0)</f>
        <v>0</v>
      </c>
      <c r="DA360" s="184" t="str">
        <f aca="false">IF(BF360&gt;0,SUM(CQ360:CZ360),"")</f>
        <v/>
      </c>
    </row>
    <row r="361" customFormat="false" ht="14.65" hidden="false" customHeight="false" outlineLevel="0" collapsed="false">
      <c r="AN361" s="183" t="n">
        <f aca="false">IF(I361&gt;0,VLOOKUP(I361&amp;"-"&amp;J361&amp;"-"&amp;K361,LocCost,2,0),0)</f>
        <v>0</v>
      </c>
      <c r="AO361" s="183" t="n">
        <f aca="false">IF(L361&gt;0,VLOOKUP(L361&amp;"-"&amp;M361&amp;"-"&amp;N361,LocCost,2,0),0)</f>
        <v>0</v>
      </c>
      <c r="AP361" s="183" t="n">
        <f aca="false">IF(O361&gt;0,VLOOKUP(O361&amp;"-"&amp;P361&amp;"-"&amp;Q361,LocCost,2,0),0)</f>
        <v>0</v>
      </c>
      <c r="AQ361" s="183" t="n">
        <f aca="false">IF(R361&gt;0,VLOOKUP(R361&amp;"-"&amp;S361&amp;"-"&amp;T361,LocCost,2,0),0)</f>
        <v>0</v>
      </c>
      <c r="AR361" s="183" t="n">
        <f aca="false">IF(U361&gt;0,VLOOKUP(U361&amp;"-"&amp;V361&amp;"-"&amp;W361,LocCost,2,0),0)</f>
        <v>0</v>
      </c>
      <c r="AS361" s="183" t="n">
        <f aca="false">IF(X361&gt;0,VLOOKUP(X361&amp;"-"&amp;Y361&amp;"-"&amp;Z361,LocCost,2,0),0)</f>
        <v>0</v>
      </c>
      <c r="AT361" s="183" t="n">
        <f aca="false">IF(AA361&gt;0,VLOOKUP(AA361&amp;"-"&amp;AB361&amp;"-"&amp;AC361,LocCost,2,0),0)</f>
        <v>0</v>
      </c>
      <c r="AU361" s="183" t="n">
        <f aca="false">IF(AD361&gt;0,VLOOKUP(AD361&amp;"-"&amp;AE361&amp;"-"&amp;AF361,LocCost,2,0),0)</f>
        <v>0</v>
      </c>
      <c r="AV361" s="183" t="n">
        <f aca="false">IF(AG361&gt;0,VLOOKUP(AG361&amp;"-"&amp;AH361&amp;"-"&amp;AI361,LocCost,2,0),0)</f>
        <v>0</v>
      </c>
      <c r="AW361" s="183" t="n">
        <f aca="false">IF(AJ361&gt;0,VLOOKUP(AJ361&amp;"-"&amp;AK361&amp;"-"&amp;AL361,LocCost,2,0),0)</f>
        <v>0</v>
      </c>
      <c r="AX361" s="184" t="str">
        <f aca="false">IF(C361&gt;0,SUM(AN361:AW361),"")</f>
        <v/>
      </c>
      <c r="CQ361" s="183" t="n">
        <f aca="false">IF(BL361&gt;0,VLOOKUP(BL361&amp;"-"&amp;BM361&amp;"-"&amp;BN361,LocCost,2,0),0)</f>
        <v>0</v>
      </c>
      <c r="CR361" s="183" t="n">
        <f aca="false">IF(BO361&gt;0,VLOOKUP(BO361&amp;"-"&amp;BP361&amp;"-"&amp;BQ361,LocCost,2,0),0)</f>
        <v>0</v>
      </c>
      <c r="CS361" s="183" t="n">
        <f aca="false">IF(BR361&gt;0,VLOOKUP(BR361&amp;"-"&amp;BS361&amp;"-"&amp;BT361,LocCost,2,0),0)</f>
        <v>0</v>
      </c>
      <c r="CT361" s="183" t="n">
        <f aca="false">IF(BU361&gt;0,VLOOKUP(BU361&amp;"-"&amp;BV361&amp;"-"&amp;BW361,LocCost,2,0),0)</f>
        <v>0</v>
      </c>
      <c r="CU361" s="183" t="n">
        <f aca="false">IF(BX361&gt;0,VLOOKUP(BX361&amp;"-"&amp;BY361&amp;"-"&amp;BZ361,LocCost,2,0),0)</f>
        <v>0</v>
      </c>
      <c r="CV361" s="183" t="n">
        <f aca="false">IF(CA361&gt;0,VLOOKUP(CA361&amp;"-"&amp;CB361&amp;"-"&amp;CC361,LocCost,2,0),0)</f>
        <v>0</v>
      </c>
      <c r="CW361" s="183" t="n">
        <f aca="false">IF(CD361&gt;0,VLOOKUP(CD361&amp;"-"&amp;CE361&amp;"-"&amp;CF361,LocCost,2,0),0)</f>
        <v>0</v>
      </c>
      <c r="CX361" s="183" t="n">
        <f aca="false">IF(CG361&gt;0,VLOOKUP(CG361&amp;"-"&amp;CH361&amp;"-"&amp;CI361,LocCost,2,0),0)</f>
        <v>0</v>
      </c>
      <c r="CY361" s="183" t="n">
        <f aca="false">IF(CJ361&gt;0,VLOOKUP(CJ361&amp;"-"&amp;CK361&amp;"-"&amp;CL361,LocCost,2,0),0)</f>
        <v>0</v>
      </c>
      <c r="CZ361" s="183" t="n">
        <f aca="false">IF(CM361&gt;0,VLOOKUP(CM361&amp;"-"&amp;CN361&amp;"-"&amp;CO361,LocCost,2,0),0)</f>
        <v>0</v>
      </c>
      <c r="DA361" s="184" t="str">
        <f aca="false">IF(BF361&gt;0,SUM(CQ361:CZ361),"")</f>
        <v/>
      </c>
    </row>
    <row r="362" customFormat="false" ht="14.65" hidden="false" customHeight="false" outlineLevel="0" collapsed="false">
      <c r="AN362" s="183" t="n">
        <f aca="false">IF(I362&gt;0,VLOOKUP(I362&amp;"-"&amp;J362&amp;"-"&amp;K362,LocCost,2,0),0)</f>
        <v>0</v>
      </c>
      <c r="AO362" s="183" t="n">
        <f aca="false">IF(L362&gt;0,VLOOKUP(L362&amp;"-"&amp;M362&amp;"-"&amp;N362,LocCost,2,0),0)</f>
        <v>0</v>
      </c>
      <c r="AP362" s="183" t="n">
        <f aca="false">IF(O362&gt;0,VLOOKUP(O362&amp;"-"&amp;P362&amp;"-"&amp;Q362,LocCost,2,0),0)</f>
        <v>0</v>
      </c>
      <c r="AQ362" s="183" t="n">
        <f aca="false">IF(R362&gt;0,VLOOKUP(R362&amp;"-"&amp;S362&amp;"-"&amp;T362,LocCost,2,0),0)</f>
        <v>0</v>
      </c>
      <c r="AR362" s="183" t="n">
        <f aca="false">IF(U362&gt;0,VLOOKUP(U362&amp;"-"&amp;V362&amp;"-"&amp;W362,LocCost,2,0),0)</f>
        <v>0</v>
      </c>
      <c r="AS362" s="183" t="n">
        <f aca="false">IF(X362&gt;0,VLOOKUP(X362&amp;"-"&amp;Y362&amp;"-"&amp;Z362,LocCost,2,0),0)</f>
        <v>0</v>
      </c>
      <c r="AT362" s="183" t="n">
        <f aca="false">IF(AA362&gt;0,VLOOKUP(AA362&amp;"-"&amp;AB362&amp;"-"&amp;AC362,LocCost,2,0),0)</f>
        <v>0</v>
      </c>
      <c r="AU362" s="183" t="n">
        <f aca="false">IF(AD362&gt;0,VLOOKUP(AD362&amp;"-"&amp;AE362&amp;"-"&amp;AF362,LocCost,2,0),0)</f>
        <v>0</v>
      </c>
      <c r="AV362" s="183" t="n">
        <f aca="false">IF(AG362&gt;0,VLOOKUP(AG362&amp;"-"&amp;AH362&amp;"-"&amp;AI362,LocCost,2,0),0)</f>
        <v>0</v>
      </c>
      <c r="AW362" s="183" t="n">
        <f aca="false">IF(AJ362&gt;0,VLOOKUP(AJ362&amp;"-"&amp;AK362&amp;"-"&amp;AL362,LocCost,2,0),0)</f>
        <v>0</v>
      </c>
      <c r="AX362" s="184" t="str">
        <f aca="false">IF(C362&gt;0,SUM(AN362:AW362),"")</f>
        <v/>
      </c>
      <c r="CQ362" s="183" t="n">
        <f aca="false">IF(BL362&gt;0,VLOOKUP(BL362&amp;"-"&amp;BM362&amp;"-"&amp;BN362,LocCost,2,0),0)</f>
        <v>0</v>
      </c>
      <c r="CR362" s="183" t="n">
        <f aca="false">IF(BO362&gt;0,VLOOKUP(BO362&amp;"-"&amp;BP362&amp;"-"&amp;BQ362,LocCost,2,0),0)</f>
        <v>0</v>
      </c>
      <c r="CS362" s="183" t="n">
        <f aca="false">IF(BR362&gt;0,VLOOKUP(BR362&amp;"-"&amp;BS362&amp;"-"&amp;BT362,LocCost,2,0),0)</f>
        <v>0</v>
      </c>
      <c r="CT362" s="183" t="n">
        <f aca="false">IF(BU362&gt;0,VLOOKUP(BU362&amp;"-"&amp;BV362&amp;"-"&amp;BW362,LocCost,2,0),0)</f>
        <v>0</v>
      </c>
      <c r="CU362" s="183" t="n">
        <f aca="false">IF(BX362&gt;0,VLOOKUP(BX362&amp;"-"&amp;BY362&amp;"-"&amp;BZ362,LocCost,2,0),0)</f>
        <v>0</v>
      </c>
      <c r="CV362" s="183" t="n">
        <f aca="false">IF(CA362&gt;0,VLOOKUP(CA362&amp;"-"&amp;CB362&amp;"-"&amp;CC362,LocCost,2,0),0)</f>
        <v>0</v>
      </c>
      <c r="CW362" s="183" t="n">
        <f aca="false">IF(CD362&gt;0,VLOOKUP(CD362&amp;"-"&amp;CE362&amp;"-"&amp;CF362,LocCost,2,0),0)</f>
        <v>0</v>
      </c>
      <c r="CX362" s="183" t="n">
        <f aca="false">IF(CG362&gt;0,VLOOKUP(CG362&amp;"-"&amp;CH362&amp;"-"&amp;CI362,LocCost,2,0),0)</f>
        <v>0</v>
      </c>
      <c r="CY362" s="183" t="n">
        <f aca="false">IF(CJ362&gt;0,VLOOKUP(CJ362&amp;"-"&amp;CK362&amp;"-"&amp;CL362,LocCost,2,0),0)</f>
        <v>0</v>
      </c>
      <c r="CZ362" s="183" t="n">
        <f aca="false">IF(CM362&gt;0,VLOOKUP(CM362&amp;"-"&amp;CN362&amp;"-"&amp;CO362,LocCost,2,0),0)</f>
        <v>0</v>
      </c>
      <c r="DA362" s="184" t="str">
        <f aca="false">IF(BF362&gt;0,SUM(CQ362:CZ362),"")</f>
        <v/>
      </c>
    </row>
    <row r="363" customFormat="false" ht="14.65" hidden="false" customHeight="false" outlineLevel="0" collapsed="false">
      <c r="AN363" s="183" t="n">
        <f aca="false">IF(I363&gt;0,VLOOKUP(I363&amp;"-"&amp;J363&amp;"-"&amp;K363,LocCost,2,0),0)</f>
        <v>0</v>
      </c>
      <c r="AO363" s="183" t="n">
        <f aca="false">IF(L363&gt;0,VLOOKUP(L363&amp;"-"&amp;M363&amp;"-"&amp;N363,LocCost,2,0),0)</f>
        <v>0</v>
      </c>
      <c r="AP363" s="183" t="n">
        <f aca="false">IF(O363&gt;0,VLOOKUP(O363&amp;"-"&amp;P363&amp;"-"&amp;Q363,LocCost,2,0),0)</f>
        <v>0</v>
      </c>
      <c r="AQ363" s="183" t="n">
        <f aca="false">IF(R363&gt;0,VLOOKUP(R363&amp;"-"&amp;S363&amp;"-"&amp;T363,LocCost,2,0),0)</f>
        <v>0</v>
      </c>
      <c r="AR363" s="183" t="n">
        <f aca="false">IF(U363&gt;0,VLOOKUP(U363&amp;"-"&amp;V363&amp;"-"&amp;W363,LocCost,2,0),0)</f>
        <v>0</v>
      </c>
      <c r="AS363" s="183" t="n">
        <f aca="false">IF(X363&gt;0,VLOOKUP(X363&amp;"-"&amp;Y363&amp;"-"&amp;Z363,LocCost,2,0),0)</f>
        <v>0</v>
      </c>
      <c r="AT363" s="183" t="n">
        <f aca="false">IF(AA363&gt;0,VLOOKUP(AA363&amp;"-"&amp;AB363&amp;"-"&amp;AC363,LocCost,2,0),0)</f>
        <v>0</v>
      </c>
      <c r="AU363" s="183" t="n">
        <f aca="false">IF(AD363&gt;0,VLOOKUP(AD363&amp;"-"&amp;AE363&amp;"-"&amp;AF363,LocCost,2,0),0)</f>
        <v>0</v>
      </c>
      <c r="AV363" s="183" t="n">
        <f aca="false">IF(AG363&gt;0,VLOOKUP(AG363&amp;"-"&amp;AH363&amp;"-"&amp;AI363,LocCost,2,0),0)</f>
        <v>0</v>
      </c>
      <c r="AW363" s="183" t="n">
        <f aca="false">IF(AJ363&gt;0,VLOOKUP(AJ363&amp;"-"&amp;AK363&amp;"-"&amp;AL363,LocCost,2,0),0)</f>
        <v>0</v>
      </c>
      <c r="AX363" s="184" t="str">
        <f aca="false">IF(C363&gt;0,SUM(AN363:AW363),"")</f>
        <v/>
      </c>
      <c r="CQ363" s="183" t="n">
        <f aca="false">IF(BL363&gt;0,VLOOKUP(BL363&amp;"-"&amp;BM363&amp;"-"&amp;BN363,LocCost,2,0),0)</f>
        <v>0</v>
      </c>
      <c r="CR363" s="183" t="n">
        <f aca="false">IF(BO363&gt;0,VLOOKUP(BO363&amp;"-"&amp;BP363&amp;"-"&amp;BQ363,LocCost,2,0),0)</f>
        <v>0</v>
      </c>
      <c r="CS363" s="183" t="n">
        <f aca="false">IF(BR363&gt;0,VLOOKUP(BR363&amp;"-"&amp;BS363&amp;"-"&amp;BT363,LocCost,2,0),0)</f>
        <v>0</v>
      </c>
      <c r="CT363" s="183" t="n">
        <f aca="false">IF(BU363&gt;0,VLOOKUP(BU363&amp;"-"&amp;BV363&amp;"-"&amp;BW363,LocCost,2,0),0)</f>
        <v>0</v>
      </c>
      <c r="CU363" s="183" t="n">
        <f aca="false">IF(BX363&gt;0,VLOOKUP(BX363&amp;"-"&amp;BY363&amp;"-"&amp;BZ363,LocCost,2,0),0)</f>
        <v>0</v>
      </c>
      <c r="CV363" s="183" t="n">
        <f aca="false">IF(CA363&gt;0,VLOOKUP(CA363&amp;"-"&amp;CB363&amp;"-"&amp;CC363,LocCost,2,0),0)</f>
        <v>0</v>
      </c>
      <c r="CW363" s="183" t="n">
        <f aca="false">IF(CD363&gt;0,VLOOKUP(CD363&amp;"-"&amp;CE363&amp;"-"&amp;CF363,LocCost,2,0),0)</f>
        <v>0</v>
      </c>
      <c r="CX363" s="183" t="n">
        <f aca="false">IF(CG363&gt;0,VLOOKUP(CG363&amp;"-"&amp;CH363&amp;"-"&amp;CI363,LocCost,2,0),0)</f>
        <v>0</v>
      </c>
      <c r="CY363" s="183" t="n">
        <f aca="false">IF(CJ363&gt;0,VLOOKUP(CJ363&amp;"-"&amp;CK363&amp;"-"&amp;CL363,LocCost,2,0),0)</f>
        <v>0</v>
      </c>
      <c r="CZ363" s="183" t="n">
        <f aca="false">IF(CM363&gt;0,VLOOKUP(CM363&amp;"-"&amp;CN363&amp;"-"&amp;CO363,LocCost,2,0),0)</f>
        <v>0</v>
      </c>
      <c r="DA363" s="184" t="str">
        <f aca="false">IF(BF363&gt;0,SUM(CQ363:CZ363),"")</f>
        <v/>
      </c>
    </row>
    <row r="364" customFormat="false" ht="14.65" hidden="false" customHeight="false" outlineLevel="0" collapsed="false">
      <c r="AN364" s="183" t="n">
        <f aca="false">IF(I364&gt;0,VLOOKUP(I364&amp;"-"&amp;J364&amp;"-"&amp;K364,LocCost,2,0),0)</f>
        <v>0</v>
      </c>
      <c r="AO364" s="183" t="n">
        <f aca="false">IF(L364&gt;0,VLOOKUP(L364&amp;"-"&amp;M364&amp;"-"&amp;N364,LocCost,2,0),0)</f>
        <v>0</v>
      </c>
      <c r="AP364" s="183" t="n">
        <f aca="false">IF(O364&gt;0,VLOOKUP(O364&amp;"-"&amp;P364&amp;"-"&amp;Q364,LocCost,2,0),0)</f>
        <v>0</v>
      </c>
      <c r="AQ364" s="183" t="n">
        <f aca="false">IF(R364&gt;0,VLOOKUP(R364&amp;"-"&amp;S364&amp;"-"&amp;T364,LocCost,2,0),0)</f>
        <v>0</v>
      </c>
      <c r="AR364" s="183" t="n">
        <f aca="false">IF(U364&gt;0,VLOOKUP(U364&amp;"-"&amp;V364&amp;"-"&amp;W364,LocCost,2,0),0)</f>
        <v>0</v>
      </c>
      <c r="AS364" s="183" t="n">
        <f aca="false">IF(X364&gt;0,VLOOKUP(X364&amp;"-"&amp;Y364&amp;"-"&amp;Z364,LocCost,2,0),0)</f>
        <v>0</v>
      </c>
      <c r="AT364" s="183" t="n">
        <f aca="false">IF(AA364&gt;0,VLOOKUP(AA364&amp;"-"&amp;AB364&amp;"-"&amp;AC364,LocCost,2,0),0)</f>
        <v>0</v>
      </c>
      <c r="AU364" s="183" t="n">
        <f aca="false">IF(AD364&gt;0,VLOOKUP(AD364&amp;"-"&amp;AE364&amp;"-"&amp;AF364,LocCost,2,0),0)</f>
        <v>0</v>
      </c>
      <c r="AV364" s="183" t="n">
        <f aca="false">IF(AG364&gt;0,VLOOKUP(AG364&amp;"-"&amp;AH364&amp;"-"&amp;AI364,LocCost,2,0),0)</f>
        <v>0</v>
      </c>
      <c r="AW364" s="183" t="n">
        <f aca="false">IF(AJ364&gt;0,VLOOKUP(AJ364&amp;"-"&amp;AK364&amp;"-"&amp;AL364,LocCost,2,0),0)</f>
        <v>0</v>
      </c>
      <c r="AX364" s="184" t="str">
        <f aca="false">IF(C364&gt;0,SUM(AN364:AW364),"")</f>
        <v/>
      </c>
      <c r="CQ364" s="183" t="n">
        <f aca="false">IF(BL364&gt;0,VLOOKUP(BL364&amp;"-"&amp;BM364&amp;"-"&amp;BN364,LocCost,2,0),0)</f>
        <v>0</v>
      </c>
      <c r="CR364" s="183" t="n">
        <f aca="false">IF(BO364&gt;0,VLOOKUP(BO364&amp;"-"&amp;BP364&amp;"-"&amp;BQ364,LocCost,2,0),0)</f>
        <v>0</v>
      </c>
      <c r="CS364" s="183" t="n">
        <f aca="false">IF(BR364&gt;0,VLOOKUP(BR364&amp;"-"&amp;BS364&amp;"-"&amp;BT364,LocCost,2,0),0)</f>
        <v>0</v>
      </c>
      <c r="CT364" s="183" t="n">
        <f aca="false">IF(BU364&gt;0,VLOOKUP(BU364&amp;"-"&amp;BV364&amp;"-"&amp;BW364,LocCost,2,0),0)</f>
        <v>0</v>
      </c>
      <c r="CU364" s="183" t="n">
        <f aca="false">IF(BX364&gt;0,VLOOKUP(BX364&amp;"-"&amp;BY364&amp;"-"&amp;BZ364,LocCost,2,0),0)</f>
        <v>0</v>
      </c>
      <c r="CV364" s="183" t="n">
        <f aca="false">IF(CA364&gt;0,VLOOKUP(CA364&amp;"-"&amp;CB364&amp;"-"&amp;CC364,LocCost,2,0),0)</f>
        <v>0</v>
      </c>
      <c r="CW364" s="183" t="n">
        <f aca="false">IF(CD364&gt;0,VLOOKUP(CD364&amp;"-"&amp;CE364&amp;"-"&amp;CF364,LocCost,2,0),0)</f>
        <v>0</v>
      </c>
      <c r="CX364" s="183" t="n">
        <f aca="false">IF(CG364&gt;0,VLOOKUP(CG364&amp;"-"&amp;CH364&amp;"-"&amp;CI364,LocCost,2,0),0)</f>
        <v>0</v>
      </c>
      <c r="CY364" s="183" t="n">
        <f aca="false">IF(CJ364&gt;0,VLOOKUP(CJ364&amp;"-"&amp;CK364&amp;"-"&amp;CL364,LocCost,2,0),0)</f>
        <v>0</v>
      </c>
      <c r="CZ364" s="183" t="n">
        <f aca="false">IF(CM364&gt;0,VLOOKUP(CM364&amp;"-"&amp;CN364&amp;"-"&amp;CO364,LocCost,2,0),0)</f>
        <v>0</v>
      </c>
      <c r="DA364" s="184" t="str">
        <f aca="false">IF(BF364&gt;0,SUM(CQ364:CZ364),"")</f>
        <v/>
      </c>
    </row>
    <row r="365" customFormat="false" ht="14.65" hidden="false" customHeight="false" outlineLevel="0" collapsed="false">
      <c r="AN365" s="183" t="n">
        <f aca="false">IF(I365&gt;0,VLOOKUP(I365&amp;"-"&amp;J365&amp;"-"&amp;K365,LocCost,2,0),0)</f>
        <v>0</v>
      </c>
      <c r="AO365" s="183" t="n">
        <f aca="false">IF(L365&gt;0,VLOOKUP(L365&amp;"-"&amp;M365&amp;"-"&amp;N365,LocCost,2,0),0)</f>
        <v>0</v>
      </c>
      <c r="AP365" s="183" t="n">
        <f aca="false">IF(O365&gt;0,VLOOKUP(O365&amp;"-"&amp;P365&amp;"-"&amp;Q365,LocCost,2,0),0)</f>
        <v>0</v>
      </c>
      <c r="AQ365" s="183" t="n">
        <f aca="false">IF(R365&gt;0,VLOOKUP(R365&amp;"-"&amp;S365&amp;"-"&amp;T365,LocCost,2,0),0)</f>
        <v>0</v>
      </c>
      <c r="AR365" s="183" t="n">
        <f aca="false">IF(U365&gt;0,VLOOKUP(U365&amp;"-"&amp;V365&amp;"-"&amp;W365,LocCost,2,0),0)</f>
        <v>0</v>
      </c>
      <c r="AS365" s="183" t="n">
        <f aca="false">IF(X365&gt;0,VLOOKUP(X365&amp;"-"&amp;Y365&amp;"-"&amp;Z365,LocCost,2,0),0)</f>
        <v>0</v>
      </c>
      <c r="AT365" s="183" t="n">
        <f aca="false">IF(AA365&gt;0,VLOOKUP(AA365&amp;"-"&amp;AB365&amp;"-"&amp;AC365,LocCost,2,0),0)</f>
        <v>0</v>
      </c>
      <c r="AU365" s="183" t="n">
        <f aca="false">IF(AD365&gt;0,VLOOKUP(AD365&amp;"-"&amp;AE365&amp;"-"&amp;AF365,LocCost,2,0),0)</f>
        <v>0</v>
      </c>
      <c r="AV365" s="183" t="n">
        <f aca="false">IF(AG365&gt;0,VLOOKUP(AG365&amp;"-"&amp;AH365&amp;"-"&amp;AI365,LocCost,2,0),0)</f>
        <v>0</v>
      </c>
      <c r="AW365" s="183" t="n">
        <f aca="false">IF(AJ365&gt;0,VLOOKUP(AJ365&amp;"-"&amp;AK365&amp;"-"&amp;AL365,LocCost,2,0),0)</f>
        <v>0</v>
      </c>
      <c r="AX365" s="184" t="str">
        <f aca="false">IF(C365&gt;0,SUM(AN365:AW365),"")</f>
        <v/>
      </c>
      <c r="CQ365" s="183" t="n">
        <f aca="false">IF(BL365&gt;0,VLOOKUP(BL365&amp;"-"&amp;BM365&amp;"-"&amp;BN365,LocCost,2,0),0)</f>
        <v>0</v>
      </c>
      <c r="CR365" s="183" t="n">
        <f aca="false">IF(BO365&gt;0,VLOOKUP(BO365&amp;"-"&amp;BP365&amp;"-"&amp;BQ365,LocCost,2,0),0)</f>
        <v>0</v>
      </c>
      <c r="CS365" s="183" t="n">
        <f aca="false">IF(BR365&gt;0,VLOOKUP(BR365&amp;"-"&amp;BS365&amp;"-"&amp;BT365,LocCost,2,0),0)</f>
        <v>0</v>
      </c>
      <c r="CT365" s="183" t="n">
        <f aca="false">IF(BU365&gt;0,VLOOKUP(BU365&amp;"-"&amp;BV365&amp;"-"&amp;BW365,LocCost,2,0),0)</f>
        <v>0</v>
      </c>
      <c r="CU365" s="183" t="n">
        <f aca="false">IF(BX365&gt;0,VLOOKUP(BX365&amp;"-"&amp;BY365&amp;"-"&amp;BZ365,LocCost,2,0),0)</f>
        <v>0</v>
      </c>
      <c r="CV365" s="183" t="n">
        <f aca="false">IF(CA365&gt;0,VLOOKUP(CA365&amp;"-"&amp;CB365&amp;"-"&amp;CC365,LocCost,2,0),0)</f>
        <v>0</v>
      </c>
      <c r="CW365" s="183" t="n">
        <f aca="false">IF(CD365&gt;0,VLOOKUP(CD365&amp;"-"&amp;CE365&amp;"-"&amp;CF365,LocCost,2,0),0)</f>
        <v>0</v>
      </c>
      <c r="CX365" s="183" t="n">
        <f aca="false">IF(CG365&gt;0,VLOOKUP(CG365&amp;"-"&amp;CH365&amp;"-"&amp;CI365,LocCost,2,0),0)</f>
        <v>0</v>
      </c>
      <c r="CY365" s="183" t="n">
        <f aca="false">IF(CJ365&gt;0,VLOOKUP(CJ365&amp;"-"&amp;CK365&amp;"-"&amp;CL365,LocCost,2,0),0)</f>
        <v>0</v>
      </c>
      <c r="CZ365" s="183" t="n">
        <f aca="false">IF(CM365&gt;0,VLOOKUP(CM365&amp;"-"&amp;CN365&amp;"-"&amp;CO365,LocCost,2,0),0)</f>
        <v>0</v>
      </c>
      <c r="DA365" s="184" t="str">
        <f aca="false">IF(BF365&gt;0,SUM(CQ365:CZ365),"")</f>
        <v/>
      </c>
    </row>
    <row r="366" customFormat="false" ht="14.65" hidden="false" customHeight="false" outlineLevel="0" collapsed="false">
      <c r="AN366" s="183" t="n">
        <f aca="false">IF(I366&gt;0,VLOOKUP(I366&amp;"-"&amp;J366&amp;"-"&amp;K366,LocCost,2,0),0)</f>
        <v>0</v>
      </c>
      <c r="AO366" s="183" t="n">
        <f aca="false">IF(L366&gt;0,VLOOKUP(L366&amp;"-"&amp;M366&amp;"-"&amp;N366,LocCost,2,0),0)</f>
        <v>0</v>
      </c>
      <c r="AP366" s="183" t="n">
        <f aca="false">IF(O366&gt;0,VLOOKUP(O366&amp;"-"&amp;P366&amp;"-"&amp;Q366,LocCost,2,0),0)</f>
        <v>0</v>
      </c>
      <c r="AQ366" s="183" t="n">
        <f aca="false">IF(R366&gt;0,VLOOKUP(R366&amp;"-"&amp;S366&amp;"-"&amp;T366,LocCost,2,0),0)</f>
        <v>0</v>
      </c>
      <c r="AR366" s="183" t="n">
        <f aca="false">IF(U366&gt;0,VLOOKUP(U366&amp;"-"&amp;V366&amp;"-"&amp;W366,LocCost,2,0),0)</f>
        <v>0</v>
      </c>
      <c r="AS366" s="183" t="n">
        <f aca="false">IF(X366&gt;0,VLOOKUP(X366&amp;"-"&amp;Y366&amp;"-"&amp;Z366,LocCost,2,0),0)</f>
        <v>0</v>
      </c>
      <c r="AT366" s="183" t="n">
        <f aca="false">IF(AA366&gt;0,VLOOKUP(AA366&amp;"-"&amp;AB366&amp;"-"&amp;AC366,LocCost,2,0),0)</f>
        <v>0</v>
      </c>
      <c r="AU366" s="183" t="n">
        <f aca="false">IF(AD366&gt;0,VLOOKUP(AD366&amp;"-"&amp;AE366&amp;"-"&amp;AF366,LocCost,2,0),0)</f>
        <v>0</v>
      </c>
      <c r="AV366" s="183" t="n">
        <f aca="false">IF(AG366&gt;0,VLOOKUP(AG366&amp;"-"&amp;AH366&amp;"-"&amp;AI366,LocCost,2,0),0)</f>
        <v>0</v>
      </c>
      <c r="AW366" s="183" t="n">
        <f aca="false">IF(AJ366&gt;0,VLOOKUP(AJ366&amp;"-"&amp;AK366&amp;"-"&amp;AL366,LocCost,2,0),0)</f>
        <v>0</v>
      </c>
      <c r="AX366" s="184" t="str">
        <f aca="false">IF(C366&gt;0,SUM(AN366:AW366),"")</f>
        <v/>
      </c>
      <c r="CQ366" s="183" t="n">
        <f aca="false">IF(BL366&gt;0,VLOOKUP(BL366&amp;"-"&amp;BM366&amp;"-"&amp;BN366,LocCost,2,0),0)</f>
        <v>0</v>
      </c>
      <c r="CR366" s="183" t="n">
        <f aca="false">IF(BO366&gt;0,VLOOKUP(BO366&amp;"-"&amp;BP366&amp;"-"&amp;BQ366,LocCost,2,0),0)</f>
        <v>0</v>
      </c>
      <c r="CS366" s="183" t="n">
        <f aca="false">IF(BR366&gt;0,VLOOKUP(BR366&amp;"-"&amp;BS366&amp;"-"&amp;BT366,LocCost,2,0),0)</f>
        <v>0</v>
      </c>
      <c r="CT366" s="183" t="n">
        <f aca="false">IF(BU366&gt;0,VLOOKUP(BU366&amp;"-"&amp;BV366&amp;"-"&amp;BW366,LocCost,2,0),0)</f>
        <v>0</v>
      </c>
      <c r="CU366" s="183" t="n">
        <f aca="false">IF(BX366&gt;0,VLOOKUP(BX366&amp;"-"&amp;BY366&amp;"-"&amp;BZ366,LocCost,2,0),0)</f>
        <v>0</v>
      </c>
      <c r="CV366" s="183" t="n">
        <f aca="false">IF(CA366&gt;0,VLOOKUP(CA366&amp;"-"&amp;CB366&amp;"-"&amp;CC366,LocCost,2,0),0)</f>
        <v>0</v>
      </c>
      <c r="CW366" s="183" t="n">
        <f aca="false">IF(CD366&gt;0,VLOOKUP(CD366&amp;"-"&amp;CE366&amp;"-"&amp;CF366,LocCost,2,0),0)</f>
        <v>0</v>
      </c>
      <c r="CX366" s="183" t="n">
        <f aca="false">IF(CG366&gt;0,VLOOKUP(CG366&amp;"-"&amp;CH366&amp;"-"&amp;CI366,LocCost,2,0),0)</f>
        <v>0</v>
      </c>
      <c r="CY366" s="183" t="n">
        <f aca="false">IF(CJ366&gt;0,VLOOKUP(CJ366&amp;"-"&amp;CK366&amp;"-"&amp;CL366,LocCost,2,0),0)</f>
        <v>0</v>
      </c>
      <c r="CZ366" s="183" t="n">
        <f aca="false">IF(CM366&gt;0,VLOOKUP(CM366&amp;"-"&amp;CN366&amp;"-"&amp;CO366,LocCost,2,0),0)</f>
        <v>0</v>
      </c>
      <c r="DA366" s="184" t="str">
        <f aca="false">IF(BF366&gt;0,SUM(CQ366:CZ366),"")</f>
        <v/>
      </c>
    </row>
    <row r="367" customFormat="false" ht="14.65" hidden="false" customHeight="false" outlineLevel="0" collapsed="false">
      <c r="AN367" s="183" t="n">
        <f aca="false">IF(I367&gt;0,VLOOKUP(I367&amp;"-"&amp;J367&amp;"-"&amp;K367,LocCost,2,0),0)</f>
        <v>0</v>
      </c>
      <c r="AO367" s="183" t="n">
        <f aca="false">IF(L367&gt;0,VLOOKUP(L367&amp;"-"&amp;M367&amp;"-"&amp;N367,LocCost,2,0),0)</f>
        <v>0</v>
      </c>
      <c r="AP367" s="183" t="n">
        <f aca="false">IF(O367&gt;0,VLOOKUP(O367&amp;"-"&amp;P367&amp;"-"&amp;Q367,LocCost,2,0),0)</f>
        <v>0</v>
      </c>
      <c r="AQ367" s="183" t="n">
        <f aca="false">IF(R367&gt;0,VLOOKUP(R367&amp;"-"&amp;S367&amp;"-"&amp;T367,LocCost,2,0),0)</f>
        <v>0</v>
      </c>
      <c r="AR367" s="183" t="n">
        <f aca="false">IF(U367&gt;0,VLOOKUP(U367&amp;"-"&amp;V367&amp;"-"&amp;W367,LocCost,2,0),0)</f>
        <v>0</v>
      </c>
      <c r="AS367" s="183" t="n">
        <f aca="false">IF(X367&gt;0,VLOOKUP(X367&amp;"-"&amp;Y367&amp;"-"&amp;Z367,LocCost,2,0),0)</f>
        <v>0</v>
      </c>
      <c r="AT367" s="183" t="n">
        <f aca="false">IF(AA367&gt;0,VLOOKUP(AA367&amp;"-"&amp;AB367&amp;"-"&amp;AC367,LocCost,2,0),0)</f>
        <v>0</v>
      </c>
      <c r="AU367" s="183" t="n">
        <f aca="false">IF(AD367&gt;0,VLOOKUP(AD367&amp;"-"&amp;AE367&amp;"-"&amp;AF367,LocCost,2,0),0)</f>
        <v>0</v>
      </c>
      <c r="AV367" s="183" t="n">
        <f aca="false">IF(AG367&gt;0,VLOOKUP(AG367&amp;"-"&amp;AH367&amp;"-"&amp;AI367,LocCost,2,0),0)</f>
        <v>0</v>
      </c>
      <c r="AW367" s="183" t="n">
        <f aca="false">IF(AJ367&gt;0,VLOOKUP(AJ367&amp;"-"&amp;AK367&amp;"-"&amp;AL367,LocCost,2,0),0)</f>
        <v>0</v>
      </c>
      <c r="AX367" s="184" t="str">
        <f aca="false">IF(C367&gt;0,SUM(AN367:AW367),"")</f>
        <v/>
      </c>
      <c r="CQ367" s="183" t="n">
        <f aca="false">IF(BL367&gt;0,VLOOKUP(BL367&amp;"-"&amp;BM367&amp;"-"&amp;BN367,LocCost,2,0),0)</f>
        <v>0</v>
      </c>
      <c r="CR367" s="183" t="n">
        <f aca="false">IF(BO367&gt;0,VLOOKUP(BO367&amp;"-"&amp;BP367&amp;"-"&amp;BQ367,LocCost,2,0),0)</f>
        <v>0</v>
      </c>
      <c r="CS367" s="183" t="n">
        <f aca="false">IF(BR367&gt;0,VLOOKUP(BR367&amp;"-"&amp;BS367&amp;"-"&amp;BT367,LocCost,2,0),0)</f>
        <v>0</v>
      </c>
      <c r="CT367" s="183" t="n">
        <f aca="false">IF(BU367&gt;0,VLOOKUP(BU367&amp;"-"&amp;BV367&amp;"-"&amp;BW367,LocCost,2,0),0)</f>
        <v>0</v>
      </c>
      <c r="CU367" s="183" t="n">
        <f aca="false">IF(BX367&gt;0,VLOOKUP(BX367&amp;"-"&amp;BY367&amp;"-"&amp;BZ367,LocCost,2,0),0)</f>
        <v>0</v>
      </c>
      <c r="CV367" s="183" t="n">
        <f aca="false">IF(CA367&gt;0,VLOOKUP(CA367&amp;"-"&amp;CB367&amp;"-"&amp;CC367,LocCost,2,0),0)</f>
        <v>0</v>
      </c>
      <c r="CW367" s="183" t="n">
        <f aca="false">IF(CD367&gt;0,VLOOKUP(CD367&amp;"-"&amp;CE367&amp;"-"&amp;CF367,LocCost,2,0),0)</f>
        <v>0</v>
      </c>
      <c r="CX367" s="183" t="n">
        <f aca="false">IF(CG367&gt;0,VLOOKUP(CG367&amp;"-"&amp;CH367&amp;"-"&amp;CI367,LocCost,2,0),0)</f>
        <v>0</v>
      </c>
      <c r="CY367" s="183" t="n">
        <f aca="false">IF(CJ367&gt;0,VLOOKUP(CJ367&amp;"-"&amp;CK367&amp;"-"&amp;CL367,LocCost,2,0),0)</f>
        <v>0</v>
      </c>
      <c r="CZ367" s="183" t="n">
        <f aca="false">IF(CM367&gt;0,VLOOKUP(CM367&amp;"-"&amp;CN367&amp;"-"&amp;CO367,LocCost,2,0),0)</f>
        <v>0</v>
      </c>
      <c r="DA367" s="184" t="str">
        <f aca="false">IF(BF367&gt;0,SUM(CQ367:CZ367),"")</f>
        <v/>
      </c>
    </row>
    <row r="368" customFormat="false" ht="14.65" hidden="false" customHeight="false" outlineLevel="0" collapsed="false">
      <c r="AN368" s="183" t="n">
        <f aca="false">IF(I368&gt;0,VLOOKUP(I368&amp;"-"&amp;J368&amp;"-"&amp;K368,LocCost,2,0),0)</f>
        <v>0</v>
      </c>
      <c r="AO368" s="183" t="n">
        <f aca="false">IF(L368&gt;0,VLOOKUP(L368&amp;"-"&amp;M368&amp;"-"&amp;N368,LocCost,2,0),0)</f>
        <v>0</v>
      </c>
      <c r="AP368" s="183" t="n">
        <f aca="false">IF(O368&gt;0,VLOOKUP(O368&amp;"-"&amp;P368&amp;"-"&amp;Q368,LocCost,2,0),0)</f>
        <v>0</v>
      </c>
      <c r="AQ368" s="183" t="n">
        <f aca="false">IF(R368&gt;0,VLOOKUP(R368&amp;"-"&amp;S368&amp;"-"&amp;T368,LocCost,2,0),0)</f>
        <v>0</v>
      </c>
      <c r="AR368" s="183" t="n">
        <f aca="false">IF(U368&gt;0,VLOOKUP(U368&amp;"-"&amp;V368&amp;"-"&amp;W368,LocCost,2,0),0)</f>
        <v>0</v>
      </c>
      <c r="AS368" s="183" t="n">
        <f aca="false">IF(X368&gt;0,VLOOKUP(X368&amp;"-"&amp;Y368&amp;"-"&amp;Z368,LocCost,2,0),0)</f>
        <v>0</v>
      </c>
      <c r="AT368" s="183" t="n">
        <f aca="false">IF(AA368&gt;0,VLOOKUP(AA368&amp;"-"&amp;AB368&amp;"-"&amp;AC368,LocCost,2,0),0)</f>
        <v>0</v>
      </c>
      <c r="AU368" s="183" t="n">
        <f aca="false">IF(AD368&gt;0,VLOOKUP(AD368&amp;"-"&amp;AE368&amp;"-"&amp;AF368,LocCost,2,0),0)</f>
        <v>0</v>
      </c>
      <c r="AV368" s="183" t="n">
        <f aca="false">IF(AG368&gt;0,VLOOKUP(AG368&amp;"-"&amp;AH368&amp;"-"&amp;AI368,LocCost,2,0),0)</f>
        <v>0</v>
      </c>
      <c r="AW368" s="183" t="n">
        <f aca="false">IF(AJ368&gt;0,VLOOKUP(AJ368&amp;"-"&amp;AK368&amp;"-"&amp;AL368,LocCost,2,0),0)</f>
        <v>0</v>
      </c>
      <c r="AX368" s="184" t="str">
        <f aca="false">IF(C368&gt;0,SUM(AN368:AW368),"")</f>
        <v/>
      </c>
      <c r="CQ368" s="183" t="n">
        <f aca="false">IF(BL368&gt;0,VLOOKUP(BL368&amp;"-"&amp;BM368&amp;"-"&amp;BN368,LocCost,2,0),0)</f>
        <v>0</v>
      </c>
      <c r="CR368" s="183" t="n">
        <f aca="false">IF(BO368&gt;0,VLOOKUP(BO368&amp;"-"&amp;BP368&amp;"-"&amp;BQ368,LocCost,2,0),0)</f>
        <v>0</v>
      </c>
      <c r="CS368" s="183" t="n">
        <f aca="false">IF(BR368&gt;0,VLOOKUP(BR368&amp;"-"&amp;BS368&amp;"-"&amp;BT368,LocCost,2,0),0)</f>
        <v>0</v>
      </c>
      <c r="CT368" s="183" t="n">
        <f aca="false">IF(BU368&gt;0,VLOOKUP(BU368&amp;"-"&amp;BV368&amp;"-"&amp;BW368,LocCost,2,0),0)</f>
        <v>0</v>
      </c>
      <c r="CU368" s="183" t="n">
        <f aca="false">IF(BX368&gt;0,VLOOKUP(BX368&amp;"-"&amp;BY368&amp;"-"&amp;BZ368,LocCost,2,0),0)</f>
        <v>0</v>
      </c>
      <c r="CV368" s="183" t="n">
        <f aca="false">IF(CA368&gt;0,VLOOKUP(CA368&amp;"-"&amp;CB368&amp;"-"&amp;CC368,LocCost,2,0),0)</f>
        <v>0</v>
      </c>
      <c r="CW368" s="183" t="n">
        <f aca="false">IF(CD368&gt;0,VLOOKUP(CD368&amp;"-"&amp;CE368&amp;"-"&amp;CF368,LocCost,2,0),0)</f>
        <v>0</v>
      </c>
      <c r="CX368" s="183" t="n">
        <f aca="false">IF(CG368&gt;0,VLOOKUP(CG368&amp;"-"&amp;CH368&amp;"-"&amp;CI368,LocCost,2,0),0)</f>
        <v>0</v>
      </c>
      <c r="CY368" s="183" t="n">
        <f aca="false">IF(CJ368&gt;0,VLOOKUP(CJ368&amp;"-"&amp;CK368&amp;"-"&amp;CL368,LocCost,2,0),0)</f>
        <v>0</v>
      </c>
      <c r="CZ368" s="183" t="n">
        <f aca="false">IF(CM368&gt;0,VLOOKUP(CM368&amp;"-"&amp;CN368&amp;"-"&amp;CO368,LocCost,2,0),0)</f>
        <v>0</v>
      </c>
      <c r="DA368" s="184" t="str">
        <f aca="false">IF(BF368&gt;0,SUM(CQ368:CZ368),"")</f>
        <v/>
      </c>
    </row>
    <row r="369" customFormat="false" ht="14.65" hidden="false" customHeight="false" outlineLevel="0" collapsed="false">
      <c r="AN369" s="183" t="n">
        <f aca="false">IF(I369&gt;0,VLOOKUP(I369&amp;"-"&amp;J369&amp;"-"&amp;K369,LocCost,2,0),0)</f>
        <v>0</v>
      </c>
      <c r="AO369" s="183" t="n">
        <f aca="false">IF(L369&gt;0,VLOOKUP(L369&amp;"-"&amp;M369&amp;"-"&amp;N369,LocCost,2,0),0)</f>
        <v>0</v>
      </c>
      <c r="AP369" s="183" t="n">
        <f aca="false">IF(O369&gt;0,VLOOKUP(O369&amp;"-"&amp;P369&amp;"-"&amp;Q369,LocCost,2,0),0)</f>
        <v>0</v>
      </c>
      <c r="AQ369" s="183" t="n">
        <f aca="false">IF(R369&gt;0,VLOOKUP(R369&amp;"-"&amp;S369&amp;"-"&amp;T369,LocCost,2,0),0)</f>
        <v>0</v>
      </c>
      <c r="AR369" s="183" t="n">
        <f aca="false">IF(U369&gt;0,VLOOKUP(U369&amp;"-"&amp;V369&amp;"-"&amp;W369,LocCost,2,0),0)</f>
        <v>0</v>
      </c>
      <c r="AS369" s="183" t="n">
        <f aca="false">IF(X369&gt;0,VLOOKUP(X369&amp;"-"&amp;Y369&amp;"-"&amp;Z369,LocCost,2,0),0)</f>
        <v>0</v>
      </c>
      <c r="AT369" s="183" t="n">
        <f aca="false">IF(AA369&gt;0,VLOOKUP(AA369&amp;"-"&amp;AB369&amp;"-"&amp;AC369,LocCost,2,0),0)</f>
        <v>0</v>
      </c>
      <c r="AU369" s="183" t="n">
        <f aca="false">IF(AD369&gt;0,VLOOKUP(AD369&amp;"-"&amp;AE369&amp;"-"&amp;AF369,LocCost,2,0),0)</f>
        <v>0</v>
      </c>
      <c r="AV369" s="183" t="n">
        <f aca="false">IF(AG369&gt;0,VLOOKUP(AG369&amp;"-"&amp;AH369&amp;"-"&amp;AI369,LocCost,2,0),0)</f>
        <v>0</v>
      </c>
      <c r="AW369" s="183" t="n">
        <f aca="false">IF(AJ369&gt;0,VLOOKUP(AJ369&amp;"-"&amp;AK369&amp;"-"&amp;AL369,LocCost,2,0),0)</f>
        <v>0</v>
      </c>
      <c r="AX369" s="184" t="str">
        <f aca="false">IF(C369&gt;0,SUM(AN369:AW369),"")</f>
        <v/>
      </c>
      <c r="CQ369" s="183" t="n">
        <f aca="false">IF(BL369&gt;0,VLOOKUP(BL369&amp;"-"&amp;BM369&amp;"-"&amp;BN369,LocCost,2,0),0)</f>
        <v>0</v>
      </c>
      <c r="CR369" s="183" t="n">
        <f aca="false">IF(BO369&gt;0,VLOOKUP(BO369&amp;"-"&amp;BP369&amp;"-"&amp;BQ369,LocCost,2,0),0)</f>
        <v>0</v>
      </c>
      <c r="CS369" s="183" t="n">
        <f aca="false">IF(BR369&gt;0,VLOOKUP(BR369&amp;"-"&amp;BS369&amp;"-"&amp;BT369,LocCost,2,0),0)</f>
        <v>0</v>
      </c>
      <c r="CT369" s="183" t="n">
        <f aca="false">IF(BU369&gt;0,VLOOKUP(BU369&amp;"-"&amp;BV369&amp;"-"&amp;BW369,LocCost,2,0),0)</f>
        <v>0</v>
      </c>
      <c r="CU369" s="183" t="n">
        <f aca="false">IF(BX369&gt;0,VLOOKUP(BX369&amp;"-"&amp;BY369&amp;"-"&amp;BZ369,LocCost,2,0),0)</f>
        <v>0</v>
      </c>
      <c r="CV369" s="183" t="n">
        <f aca="false">IF(CA369&gt;0,VLOOKUP(CA369&amp;"-"&amp;CB369&amp;"-"&amp;CC369,LocCost,2,0),0)</f>
        <v>0</v>
      </c>
      <c r="CW369" s="183" t="n">
        <f aca="false">IF(CD369&gt;0,VLOOKUP(CD369&amp;"-"&amp;CE369&amp;"-"&amp;CF369,LocCost,2,0),0)</f>
        <v>0</v>
      </c>
      <c r="CX369" s="183" t="n">
        <f aca="false">IF(CG369&gt;0,VLOOKUP(CG369&amp;"-"&amp;CH369&amp;"-"&amp;CI369,LocCost,2,0),0)</f>
        <v>0</v>
      </c>
      <c r="CY369" s="183" t="n">
        <f aca="false">IF(CJ369&gt;0,VLOOKUP(CJ369&amp;"-"&amp;CK369&amp;"-"&amp;CL369,LocCost,2,0),0)</f>
        <v>0</v>
      </c>
      <c r="CZ369" s="183" t="n">
        <f aca="false">IF(CM369&gt;0,VLOOKUP(CM369&amp;"-"&amp;CN369&amp;"-"&amp;CO369,LocCost,2,0),0)</f>
        <v>0</v>
      </c>
      <c r="DA369" s="184" t="str">
        <f aca="false">IF(BF369&gt;0,SUM(CQ369:CZ369),"")</f>
        <v/>
      </c>
    </row>
    <row r="370" customFormat="false" ht="14.65" hidden="false" customHeight="false" outlineLevel="0" collapsed="false">
      <c r="AN370" s="183" t="n">
        <f aca="false">IF(I370&gt;0,VLOOKUP(I370&amp;"-"&amp;J370&amp;"-"&amp;K370,LocCost,2,0),0)</f>
        <v>0</v>
      </c>
      <c r="AO370" s="183" t="n">
        <f aca="false">IF(L370&gt;0,VLOOKUP(L370&amp;"-"&amp;M370&amp;"-"&amp;N370,LocCost,2,0),0)</f>
        <v>0</v>
      </c>
      <c r="AP370" s="183" t="n">
        <f aca="false">IF(O370&gt;0,VLOOKUP(O370&amp;"-"&amp;P370&amp;"-"&amp;Q370,LocCost,2,0),0)</f>
        <v>0</v>
      </c>
      <c r="AQ370" s="183" t="n">
        <f aca="false">IF(R370&gt;0,VLOOKUP(R370&amp;"-"&amp;S370&amp;"-"&amp;T370,LocCost,2,0),0)</f>
        <v>0</v>
      </c>
      <c r="AR370" s="183" t="n">
        <f aca="false">IF(U370&gt;0,VLOOKUP(U370&amp;"-"&amp;V370&amp;"-"&amp;W370,LocCost,2,0),0)</f>
        <v>0</v>
      </c>
      <c r="AS370" s="183" t="n">
        <f aca="false">IF(X370&gt;0,VLOOKUP(X370&amp;"-"&amp;Y370&amp;"-"&amp;Z370,LocCost,2,0),0)</f>
        <v>0</v>
      </c>
      <c r="AT370" s="183" t="n">
        <f aca="false">IF(AA370&gt;0,VLOOKUP(AA370&amp;"-"&amp;AB370&amp;"-"&amp;AC370,LocCost,2,0),0)</f>
        <v>0</v>
      </c>
      <c r="AU370" s="183" t="n">
        <f aca="false">IF(AD370&gt;0,VLOOKUP(AD370&amp;"-"&amp;AE370&amp;"-"&amp;AF370,LocCost,2,0),0)</f>
        <v>0</v>
      </c>
      <c r="AV370" s="183" t="n">
        <f aca="false">IF(AG370&gt;0,VLOOKUP(AG370&amp;"-"&amp;AH370&amp;"-"&amp;AI370,LocCost,2,0),0)</f>
        <v>0</v>
      </c>
      <c r="AW370" s="183" t="n">
        <f aca="false">IF(AJ370&gt;0,VLOOKUP(AJ370&amp;"-"&amp;AK370&amp;"-"&amp;AL370,LocCost,2,0),0)</f>
        <v>0</v>
      </c>
      <c r="AX370" s="184" t="str">
        <f aca="false">IF(C370&gt;0,SUM(AN370:AW370),"")</f>
        <v/>
      </c>
      <c r="CQ370" s="183" t="n">
        <f aca="false">IF(BL370&gt;0,VLOOKUP(BL370&amp;"-"&amp;BM370&amp;"-"&amp;BN370,LocCost,2,0),0)</f>
        <v>0</v>
      </c>
      <c r="CR370" s="183" t="n">
        <f aca="false">IF(BO370&gt;0,VLOOKUP(BO370&amp;"-"&amp;BP370&amp;"-"&amp;BQ370,LocCost,2,0),0)</f>
        <v>0</v>
      </c>
      <c r="CS370" s="183" t="n">
        <f aca="false">IF(BR370&gt;0,VLOOKUP(BR370&amp;"-"&amp;BS370&amp;"-"&amp;BT370,LocCost,2,0),0)</f>
        <v>0</v>
      </c>
      <c r="CT370" s="183" t="n">
        <f aca="false">IF(BU370&gt;0,VLOOKUP(BU370&amp;"-"&amp;BV370&amp;"-"&amp;BW370,LocCost,2,0),0)</f>
        <v>0</v>
      </c>
      <c r="CU370" s="183" t="n">
        <f aca="false">IF(BX370&gt;0,VLOOKUP(BX370&amp;"-"&amp;BY370&amp;"-"&amp;BZ370,LocCost,2,0),0)</f>
        <v>0</v>
      </c>
      <c r="CV370" s="183" t="n">
        <f aca="false">IF(CA370&gt;0,VLOOKUP(CA370&amp;"-"&amp;CB370&amp;"-"&amp;CC370,LocCost,2,0),0)</f>
        <v>0</v>
      </c>
      <c r="CW370" s="183" t="n">
        <f aca="false">IF(CD370&gt;0,VLOOKUP(CD370&amp;"-"&amp;CE370&amp;"-"&amp;CF370,LocCost,2,0),0)</f>
        <v>0</v>
      </c>
      <c r="CX370" s="183" t="n">
        <f aca="false">IF(CG370&gt;0,VLOOKUP(CG370&amp;"-"&amp;CH370&amp;"-"&amp;CI370,LocCost,2,0),0)</f>
        <v>0</v>
      </c>
      <c r="CY370" s="183" t="n">
        <f aca="false">IF(CJ370&gt;0,VLOOKUP(CJ370&amp;"-"&amp;CK370&amp;"-"&amp;CL370,LocCost,2,0),0)</f>
        <v>0</v>
      </c>
      <c r="CZ370" s="183" t="n">
        <f aca="false">IF(CM370&gt;0,VLOOKUP(CM370&amp;"-"&amp;CN370&amp;"-"&amp;CO370,LocCost,2,0),0)</f>
        <v>0</v>
      </c>
      <c r="DA370" s="184" t="str">
        <f aca="false">IF(BF370&gt;0,SUM(CQ370:CZ370),"")</f>
        <v/>
      </c>
    </row>
    <row r="371" customFormat="false" ht="14.65" hidden="false" customHeight="false" outlineLevel="0" collapsed="false">
      <c r="AN371" s="183" t="n">
        <f aca="false">IF(I371&gt;0,VLOOKUP(I371&amp;"-"&amp;J371&amp;"-"&amp;K371,LocCost,2,0),0)</f>
        <v>0</v>
      </c>
      <c r="AO371" s="183" t="n">
        <f aca="false">IF(L371&gt;0,VLOOKUP(L371&amp;"-"&amp;M371&amp;"-"&amp;N371,LocCost,2,0),0)</f>
        <v>0</v>
      </c>
      <c r="AP371" s="183" t="n">
        <f aca="false">IF(O371&gt;0,VLOOKUP(O371&amp;"-"&amp;P371&amp;"-"&amp;Q371,LocCost,2,0),0)</f>
        <v>0</v>
      </c>
      <c r="AQ371" s="183" t="n">
        <f aca="false">IF(R371&gt;0,VLOOKUP(R371&amp;"-"&amp;S371&amp;"-"&amp;T371,LocCost,2,0),0)</f>
        <v>0</v>
      </c>
      <c r="AR371" s="183" t="n">
        <f aca="false">IF(U371&gt;0,VLOOKUP(U371&amp;"-"&amp;V371&amp;"-"&amp;W371,LocCost,2,0),0)</f>
        <v>0</v>
      </c>
      <c r="AS371" s="183" t="n">
        <f aca="false">IF(X371&gt;0,VLOOKUP(X371&amp;"-"&amp;Y371&amp;"-"&amp;Z371,LocCost,2,0),0)</f>
        <v>0</v>
      </c>
      <c r="AT371" s="183" t="n">
        <f aca="false">IF(AA371&gt;0,VLOOKUP(AA371&amp;"-"&amp;AB371&amp;"-"&amp;AC371,LocCost,2,0),0)</f>
        <v>0</v>
      </c>
      <c r="AU371" s="183" t="n">
        <f aca="false">IF(AD371&gt;0,VLOOKUP(AD371&amp;"-"&amp;AE371&amp;"-"&amp;AF371,LocCost,2,0),0)</f>
        <v>0</v>
      </c>
      <c r="AV371" s="183" t="n">
        <f aca="false">IF(AG371&gt;0,VLOOKUP(AG371&amp;"-"&amp;AH371&amp;"-"&amp;AI371,LocCost,2,0),0)</f>
        <v>0</v>
      </c>
      <c r="AW371" s="183" t="n">
        <f aca="false">IF(AJ371&gt;0,VLOOKUP(AJ371&amp;"-"&amp;AK371&amp;"-"&amp;AL371,LocCost,2,0),0)</f>
        <v>0</v>
      </c>
      <c r="AX371" s="184" t="str">
        <f aca="false">IF(C371&gt;0,SUM(AN371:AW371),"")</f>
        <v/>
      </c>
      <c r="CQ371" s="183" t="n">
        <f aca="false">IF(BL371&gt;0,VLOOKUP(BL371&amp;"-"&amp;BM371&amp;"-"&amp;BN371,LocCost,2,0),0)</f>
        <v>0</v>
      </c>
      <c r="CR371" s="183" t="n">
        <f aca="false">IF(BO371&gt;0,VLOOKUP(BO371&amp;"-"&amp;BP371&amp;"-"&amp;BQ371,LocCost,2,0),0)</f>
        <v>0</v>
      </c>
      <c r="CS371" s="183" t="n">
        <f aca="false">IF(BR371&gt;0,VLOOKUP(BR371&amp;"-"&amp;BS371&amp;"-"&amp;BT371,LocCost,2,0),0)</f>
        <v>0</v>
      </c>
      <c r="CT371" s="183" t="n">
        <f aca="false">IF(BU371&gt;0,VLOOKUP(BU371&amp;"-"&amp;BV371&amp;"-"&amp;BW371,LocCost,2,0),0)</f>
        <v>0</v>
      </c>
      <c r="CU371" s="183" t="n">
        <f aca="false">IF(BX371&gt;0,VLOOKUP(BX371&amp;"-"&amp;BY371&amp;"-"&amp;BZ371,LocCost,2,0),0)</f>
        <v>0</v>
      </c>
      <c r="CV371" s="183" t="n">
        <f aca="false">IF(CA371&gt;0,VLOOKUP(CA371&amp;"-"&amp;CB371&amp;"-"&amp;CC371,LocCost,2,0),0)</f>
        <v>0</v>
      </c>
      <c r="CW371" s="183" t="n">
        <f aca="false">IF(CD371&gt;0,VLOOKUP(CD371&amp;"-"&amp;CE371&amp;"-"&amp;CF371,LocCost,2,0),0)</f>
        <v>0</v>
      </c>
      <c r="CX371" s="183" t="n">
        <f aca="false">IF(CG371&gt;0,VLOOKUP(CG371&amp;"-"&amp;CH371&amp;"-"&amp;CI371,LocCost,2,0),0)</f>
        <v>0</v>
      </c>
      <c r="CY371" s="183" t="n">
        <f aca="false">IF(CJ371&gt;0,VLOOKUP(CJ371&amp;"-"&amp;CK371&amp;"-"&amp;CL371,LocCost,2,0),0)</f>
        <v>0</v>
      </c>
      <c r="CZ371" s="183" t="n">
        <f aca="false">IF(CM371&gt;0,VLOOKUP(CM371&amp;"-"&amp;CN371&amp;"-"&amp;CO371,LocCost,2,0),0)</f>
        <v>0</v>
      </c>
      <c r="DA371" s="184" t="str">
        <f aca="false">IF(BF371&gt;0,SUM(CQ371:CZ371),"")</f>
        <v/>
      </c>
    </row>
    <row r="372" customFormat="false" ht="14.65" hidden="false" customHeight="false" outlineLevel="0" collapsed="false">
      <c r="AN372" s="183" t="n">
        <f aca="false">IF(I372&gt;0,VLOOKUP(I372&amp;"-"&amp;J372&amp;"-"&amp;K372,LocCost,2,0),0)</f>
        <v>0</v>
      </c>
      <c r="AO372" s="183" t="n">
        <f aca="false">IF(L372&gt;0,VLOOKUP(L372&amp;"-"&amp;M372&amp;"-"&amp;N372,LocCost,2,0),0)</f>
        <v>0</v>
      </c>
      <c r="AP372" s="183" t="n">
        <f aca="false">IF(O372&gt;0,VLOOKUP(O372&amp;"-"&amp;P372&amp;"-"&amp;Q372,LocCost,2,0),0)</f>
        <v>0</v>
      </c>
      <c r="AQ372" s="183" t="n">
        <f aca="false">IF(R372&gt;0,VLOOKUP(R372&amp;"-"&amp;S372&amp;"-"&amp;T372,LocCost,2,0),0)</f>
        <v>0</v>
      </c>
      <c r="AR372" s="183" t="n">
        <f aca="false">IF(U372&gt;0,VLOOKUP(U372&amp;"-"&amp;V372&amp;"-"&amp;W372,LocCost,2,0),0)</f>
        <v>0</v>
      </c>
      <c r="AS372" s="183" t="n">
        <f aca="false">IF(X372&gt;0,VLOOKUP(X372&amp;"-"&amp;Y372&amp;"-"&amp;Z372,LocCost,2,0),0)</f>
        <v>0</v>
      </c>
      <c r="AT372" s="183" t="n">
        <f aca="false">IF(AA372&gt;0,VLOOKUP(AA372&amp;"-"&amp;AB372&amp;"-"&amp;AC372,LocCost,2,0),0)</f>
        <v>0</v>
      </c>
      <c r="AU372" s="183" t="n">
        <f aca="false">IF(AD372&gt;0,VLOOKUP(AD372&amp;"-"&amp;AE372&amp;"-"&amp;AF372,LocCost,2,0),0)</f>
        <v>0</v>
      </c>
      <c r="AV372" s="183" t="n">
        <f aca="false">IF(AG372&gt;0,VLOOKUP(AG372&amp;"-"&amp;AH372&amp;"-"&amp;AI372,LocCost,2,0),0)</f>
        <v>0</v>
      </c>
      <c r="AW372" s="183" t="n">
        <f aca="false">IF(AJ372&gt;0,VLOOKUP(AJ372&amp;"-"&amp;AK372&amp;"-"&amp;AL372,LocCost,2,0),0)</f>
        <v>0</v>
      </c>
      <c r="AX372" s="184" t="str">
        <f aca="false">IF(C372&gt;0,SUM(AN372:AW372),"")</f>
        <v/>
      </c>
      <c r="CQ372" s="183" t="n">
        <f aca="false">IF(BL372&gt;0,VLOOKUP(BL372&amp;"-"&amp;BM372&amp;"-"&amp;BN372,LocCost,2,0),0)</f>
        <v>0</v>
      </c>
      <c r="CR372" s="183" t="n">
        <f aca="false">IF(BO372&gt;0,VLOOKUP(BO372&amp;"-"&amp;BP372&amp;"-"&amp;BQ372,LocCost,2,0),0)</f>
        <v>0</v>
      </c>
      <c r="CS372" s="183" t="n">
        <f aca="false">IF(BR372&gt;0,VLOOKUP(BR372&amp;"-"&amp;BS372&amp;"-"&amp;BT372,LocCost,2,0),0)</f>
        <v>0</v>
      </c>
      <c r="CT372" s="183" t="n">
        <f aca="false">IF(BU372&gt;0,VLOOKUP(BU372&amp;"-"&amp;BV372&amp;"-"&amp;BW372,LocCost,2,0),0)</f>
        <v>0</v>
      </c>
      <c r="CU372" s="183" t="n">
        <f aca="false">IF(BX372&gt;0,VLOOKUP(BX372&amp;"-"&amp;BY372&amp;"-"&amp;BZ372,LocCost,2,0),0)</f>
        <v>0</v>
      </c>
      <c r="CV372" s="183" t="n">
        <f aca="false">IF(CA372&gt;0,VLOOKUP(CA372&amp;"-"&amp;CB372&amp;"-"&amp;CC372,LocCost,2,0),0)</f>
        <v>0</v>
      </c>
      <c r="CW372" s="183" t="n">
        <f aca="false">IF(CD372&gt;0,VLOOKUP(CD372&amp;"-"&amp;CE372&amp;"-"&amp;CF372,LocCost,2,0),0)</f>
        <v>0</v>
      </c>
      <c r="CX372" s="183" t="n">
        <f aca="false">IF(CG372&gt;0,VLOOKUP(CG372&amp;"-"&amp;CH372&amp;"-"&amp;CI372,LocCost,2,0),0)</f>
        <v>0</v>
      </c>
      <c r="CY372" s="183" t="n">
        <f aca="false">IF(CJ372&gt;0,VLOOKUP(CJ372&amp;"-"&amp;CK372&amp;"-"&amp;CL372,LocCost,2,0),0)</f>
        <v>0</v>
      </c>
      <c r="CZ372" s="183" t="n">
        <f aca="false">IF(CM372&gt;0,VLOOKUP(CM372&amp;"-"&amp;CN372&amp;"-"&amp;CO372,LocCost,2,0),0)</f>
        <v>0</v>
      </c>
      <c r="DA372" s="184" t="str">
        <f aca="false">IF(BF372&gt;0,SUM(CQ372:CZ372),"")</f>
        <v/>
      </c>
    </row>
    <row r="373" customFormat="false" ht="14.65" hidden="false" customHeight="false" outlineLevel="0" collapsed="false">
      <c r="AN373" s="183" t="n">
        <f aca="false">IF(I373&gt;0,VLOOKUP(I373&amp;"-"&amp;J373&amp;"-"&amp;K373,LocCost,2,0),0)</f>
        <v>0</v>
      </c>
      <c r="AO373" s="183" t="n">
        <f aca="false">IF(L373&gt;0,VLOOKUP(L373&amp;"-"&amp;M373&amp;"-"&amp;N373,LocCost,2,0),0)</f>
        <v>0</v>
      </c>
      <c r="AP373" s="183" t="n">
        <f aca="false">IF(O373&gt;0,VLOOKUP(O373&amp;"-"&amp;P373&amp;"-"&amp;Q373,LocCost,2,0),0)</f>
        <v>0</v>
      </c>
      <c r="AQ373" s="183" t="n">
        <f aca="false">IF(R373&gt;0,VLOOKUP(R373&amp;"-"&amp;S373&amp;"-"&amp;T373,LocCost,2,0),0)</f>
        <v>0</v>
      </c>
      <c r="AR373" s="183" t="n">
        <f aca="false">IF(U373&gt;0,VLOOKUP(U373&amp;"-"&amp;V373&amp;"-"&amp;W373,LocCost,2,0),0)</f>
        <v>0</v>
      </c>
      <c r="AS373" s="183" t="n">
        <f aca="false">IF(X373&gt;0,VLOOKUP(X373&amp;"-"&amp;Y373&amp;"-"&amp;Z373,LocCost,2,0),0)</f>
        <v>0</v>
      </c>
      <c r="AT373" s="183" t="n">
        <f aca="false">IF(AA373&gt;0,VLOOKUP(AA373&amp;"-"&amp;AB373&amp;"-"&amp;AC373,LocCost,2,0),0)</f>
        <v>0</v>
      </c>
      <c r="AU373" s="183" t="n">
        <f aca="false">IF(AD373&gt;0,VLOOKUP(AD373&amp;"-"&amp;AE373&amp;"-"&amp;AF373,LocCost,2,0),0)</f>
        <v>0</v>
      </c>
      <c r="AV373" s="183" t="n">
        <f aca="false">IF(AG373&gt;0,VLOOKUP(AG373&amp;"-"&amp;AH373&amp;"-"&amp;AI373,LocCost,2,0),0)</f>
        <v>0</v>
      </c>
      <c r="AW373" s="183" t="n">
        <f aca="false">IF(AJ373&gt;0,VLOOKUP(AJ373&amp;"-"&amp;AK373&amp;"-"&amp;AL373,LocCost,2,0),0)</f>
        <v>0</v>
      </c>
      <c r="AX373" s="184" t="str">
        <f aca="false">IF(C373&gt;0,SUM(AN373:AW373),"")</f>
        <v/>
      </c>
      <c r="CQ373" s="183" t="n">
        <f aca="false">IF(BL373&gt;0,VLOOKUP(BL373&amp;"-"&amp;BM373&amp;"-"&amp;BN373,LocCost,2,0),0)</f>
        <v>0</v>
      </c>
      <c r="CR373" s="183" t="n">
        <f aca="false">IF(BO373&gt;0,VLOOKUP(BO373&amp;"-"&amp;BP373&amp;"-"&amp;BQ373,LocCost,2,0),0)</f>
        <v>0</v>
      </c>
      <c r="CS373" s="183" t="n">
        <f aca="false">IF(BR373&gt;0,VLOOKUP(BR373&amp;"-"&amp;BS373&amp;"-"&amp;BT373,LocCost,2,0),0)</f>
        <v>0</v>
      </c>
      <c r="CT373" s="183" t="n">
        <f aca="false">IF(BU373&gt;0,VLOOKUP(BU373&amp;"-"&amp;BV373&amp;"-"&amp;BW373,LocCost,2,0),0)</f>
        <v>0</v>
      </c>
      <c r="CU373" s="183" t="n">
        <f aca="false">IF(BX373&gt;0,VLOOKUP(BX373&amp;"-"&amp;BY373&amp;"-"&amp;BZ373,LocCost,2,0),0)</f>
        <v>0</v>
      </c>
      <c r="CV373" s="183" t="n">
        <f aca="false">IF(CA373&gt;0,VLOOKUP(CA373&amp;"-"&amp;CB373&amp;"-"&amp;CC373,LocCost,2,0),0)</f>
        <v>0</v>
      </c>
      <c r="CW373" s="183" t="n">
        <f aca="false">IF(CD373&gt;0,VLOOKUP(CD373&amp;"-"&amp;CE373&amp;"-"&amp;CF373,LocCost,2,0),0)</f>
        <v>0</v>
      </c>
      <c r="CX373" s="183" t="n">
        <f aca="false">IF(CG373&gt;0,VLOOKUP(CG373&amp;"-"&amp;CH373&amp;"-"&amp;CI373,LocCost,2,0),0)</f>
        <v>0</v>
      </c>
      <c r="CY373" s="183" t="n">
        <f aca="false">IF(CJ373&gt;0,VLOOKUP(CJ373&amp;"-"&amp;CK373&amp;"-"&amp;CL373,LocCost,2,0),0)</f>
        <v>0</v>
      </c>
      <c r="CZ373" s="183" t="n">
        <f aca="false">IF(CM373&gt;0,VLOOKUP(CM373&amp;"-"&amp;CN373&amp;"-"&amp;CO373,LocCost,2,0),0)</f>
        <v>0</v>
      </c>
      <c r="DA373" s="184" t="str">
        <f aca="false">IF(BF373&gt;0,SUM(CQ373:CZ373),"")</f>
        <v/>
      </c>
    </row>
    <row r="374" customFormat="false" ht="14.65" hidden="false" customHeight="false" outlineLevel="0" collapsed="false">
      <c r="AN374" s="183" t="n">
        <f aca="false">IF(I374&gt;0,VLOOKUP(I374&amp;"-"&amp;J374&amp;"-"&amp;K374,LocCost,2,0),0)</f>
        <v>0</v>
      </c>
      <c r="AO374" s="183" t="n">
        <f aca="false">IF(L374&gt;0,VLOOKUP(L374&amp;"-"&amp;M374&amp;"-"&amp;N374,LocCost,2,0),0)</f>
        <v>0</v>
      </c>
      <c r="AP374" s="183" t="n">
        <f aca="false">IF(O374&gt;0,VLOOKUP(O374&amp;"-"&amp;P374&amp;"-"&amp;Q374,LocCost,2,0),0)</f>
        <v>0</v>
      </c>
      <c r="AQ374" s="183" t="n">
        <f aca="false">IF(R374&gt;0,VLOOKUP(R374&amp;"-"&amp;S374&amp;"-"&amp;T374,LocCost,2,0),0)</f>
        <v>0</v>
      </c>
      <c r="AR374" s="183" t="n">
        <f aca="false">IF(U374&gt;0,VLOOKUP(U374&amp;"-"&amp;V374&amp;"-"&amp;W374,LocCost,2,0),0)</f>
        <v>0</v>
      </c>
      <c r="AS374" s="183" t="n">
        <f aca="false">IF(X374&gt;0,VLOOKUP(X374&amp;"-"&amp;Y374&amp;"-"&amp;Z374,LocCost,2,0),0)</f>
        <v>0</v>
      </c>
      <c r="AT374" s="183" t="n">
        <f aca="false">IF(AA374&gt;0,VLOOKUP(AA374&amp;"-"&amp;AB374&amp;"-"&amp;AC374,LocCost,2,0),0)</f>
        <v>0</v>
      </c>
      <c r="AU374" s="183" t="n">
        <f aca="false">IF(AD374&gt;0,VLOOKUP(AD374&amp;"-"&amp;AE374&amp;"-"&amp;AF374,LocCost,2,0),0)</f>
        <v>0</v>
      </c>
      <c r="AV374" s="183" t="n">
        <f aca="false">IF(AG374&gt;0,VLOOKUP(AG374&amp;"-"&amp;AH374&amp;"-"&amp;AI374,LocCost,2,0),0)</f>
        <v>0</v>
      </c>
      <c r="AW374" s="183" t="n">
        <f aca="false">IF(AJ374&gt;0,VLOOKUP(AJ374&amp;"-"&amp;AK374&amp;"-"&amp;AL374,LocCost,2,0),0)</f>
        <v>0</v>
      </c>
      <c r="AX374" s="184" t="str">
        <f aca="false">IF(C374&gt;0,SUM(AN374:AW374),"")</f>
        <v/>
      </c>
      <c r="CQ374" s="183" t="n">
        <f aca="false">IF(BL374&gt;0,VLOOKUP(BL374&amp;"-"&amp;BM374&amp;"-"&amp;BN374,LocCost,2,0),0)</f>
        <v>0</v>
      </c>
      <c r="CR374" s="183" t="n">
        <f aca="false">IF(BO374&gt;0,VLOOKUP(BO374&amp;"-"&amp;BP374&amp;"-"&amp;BQ374,LocCost,2,0),0)</f>
        <v>0</v>
      </c>
      <c r="CS374" s="183" t="n">
        <f aca="false">IF(BR374&gt;0,VLOOKUP(BR374&amp;"-"&amp;BS374&amp;"-"&amp;BT374,LocCost,2,0),0)</f>
        <v>0</v>
      </c>
      <c r="CT374" s="183" t="n">
        <f aca="false">IF(BU374&gt;0,VLOOKUP(BU374&amp;"-"&amp;BV374&amp;"-"&amp;BW374,LocCost,2,0),0)</f>
        <v>0</v>
      </c>
      <c r="CU374" s="183" t="n">
        <f aca="false">IF(BX374&gt;0,VLOOKUP(BX374&amp;"-"&amp;BY374&amp;"-"&amp;BZ374,LocCost,2,0),0)</f>
        <v>0</v>
      </c>
      <c r="CV374" s="183" t="n">
        <f aca="false">IF(CA374&gt;0,VLOOKUP(CA374&amp;"-"&amp;CB374&amp;"-"&amp;CC374,LocCost,2,0),0)</f>
        <v>0</v>
      </c>
      <c r="CW374" s="183" t="n">
        <f aca="false">IF(CD374&gt;0,VLOOKUP(CD374&amp;"-"&amp;CE374&amp;"-"&amp;CF374,LocCost,2,0),0)</f>
        <v>0</v>
      </c>
      <c r="CX374" s="183" t="n">
        <f aca="false">IF(CG374&gt;0,VLOOKUP(CG374&amp;"-"&amp;CH374&amp;"-"&amp;CI374,LocCost,2,0),0)</f>
        <v>0</v>
      </c>
      <c r="CY374" s="183" t="n">
        <f aca="false">IF(CJ374&gt;0,VLOOKUP(CJ374&amp;"-"&amp;CK374&amp;"-"&amp;CL374,LocCost,2,0),0)</f>
        <v>0</v>
      </c>
      <c r="CZ374" s="183" t="n">
        <f aca="false">IF(CM374&gt;0,VLOOKUP(CM374&amp;"-"&amp;CN374&amp;"-"&amp;CO374,LocCost,2,0),0)</f>
        <v>0</v>
      </c>
      <c r="DA374" s="184" t="str">
        <f aca="false">IF(BF374&gt;0,SUM(CQ374:CZ374),"")</f>
        <v/>
      </c>
    </row>
    <row r="375" customFormat="false" ht="14.65" hidden="false" customHeight="false" outlineLevel="0" collapsed="false">
      <c r="AN375" s="183" t="n">
        <f aca="false">IF(I375&gt;0,VLOOKUP(I375&amp;"-"&amp;J375&amp;"-"&amp;K375,LocCost,2,0),0)</f>
        <v>0</v>
      </c>
      <c r="AO375" s="183" t="n">
        <f aca="false">IF(L375&gt;0,VLOOKUP(L375&amp;"-"&amp;M375&amp;"-"&amp;N375,LocCost,2,0),0)</f>
        <v>0</v>
      </c>
      <c r="AP375" s="183" t="n">
        <f aca="false">IF(O375&gt;0,VLOOKUP(O375&amp;"-"&amp;P375&amp;"-"&amp;Q375,LocCost,2,0),0)</f>
        <v>0</v>
      </c>
      <c r="AQ375" s="183" t="n">
        <f aca="false">IF(R375&gt;0,VLOOKUP(R375&amp;"-"&amp;S375&amp;"-"&amp;T375,LocCost,2,0),0)</f>
        <v>0</v>
      </c>
      <c r="AR375" s="183" t="n">
        <f aca="false">IF(U375&gt;0,VLOOKUP(U375&amp;"-"&amp;V375&amp;"-"&amp;W375,LocCost,2,0),0)</f>
        <v>0</v>
      </c>
      <c r="AS375" s="183" t="n">
        <f aca="false">IF(X375&gt;0,VLOOKUP(X375&amp;"-"&amp;Y375&amp;"-"&amp;Z375,LocCost,2,0),0)</f>
        <v>0</v>
      </c>
      <c r="AT375" s="183" t="n">
        <f aca="false">IF(AA375&gt;0,VLOOKUP(AA375&amp;"-"&amp;AB375&amp;"-"&amp;AC375,LocCost,2,0),0)</f>
        <v>0</v>
      </c>
      <c r="AU375" s="183" t="n">
        <f aca="false">IF(AD375&gt;0,VLOOKUP(AD375&amp;"-"&amp;AE375&amp;"-"&amp;AF375,LocCost,2,0),0)</f>
        <v>0</v>
      </c>
      <c r="AV375" s="183" t="n">
        <f aca="false">IF(AG375&gt;0,VLOOKUP(AG375&amp;"-"&amp;AH375&amp;"-"&amp;AI375,LocCost,2,0),0)</f>
        <v>0</v>
      </c>
      <c r="AW375" s="183" t="n">
        <f aca="false">IF(AJ375&gt;0,VLOOKUP(AJ375&amp;"-"&amp;AK375&amp;"-"&amp;AL375,LocCost,2,0),0)</f>
        <v>0</v>
      </c>
      <c r="AX375" s="184" t="str">
        <f aca="false">IF(C375&gt;0,SUM(AN375:AW375),"")</f>
        <v/>
      </c>
      <c r="CQ375" s="183" t="n">
        <f aca="false">IF(BL375&gt;0,VLOOKUP(BL375&amp;"-"&amp;BM375&amp;"-"&amp;BN375,LocCost,2,0),0)</f>
        <v>0</v>
      </c>
      <c r="CR375" s="183" t="n">
        <f aca="false">IF(BO375&gt;0,VLOOKUP(BO375&amp;"-"&amp;BP375&amp;"-"&amp;BQ375,LocCost,2,0),0)</f>
        <v>0</v>
      </c>
      <c r="CS375" s="183" t="n">
        <f aca="false">IF(BR375&gt;0,VLOOKUP(BR375&amp;"-"&amp;BS375&amp;"-"&amp;BT375,LocCost,2,0),0)</f>
        <v>0</v>
      </c>
      <c r="CT375" s="183" t="n">
        <f aca="false">IF(BU375&gt;0,VLOOKUP(BU375&amp;"-"&amp;BV375&amp;"-"&amp;BW375,LocCost,2,0),0)</f>
        <v>0</v>
      </c>
      <c r="CU375" s="183" t="n">
        <f aca="false">IF(BX375&gt;0,VLOOKUP(BX375&amp;"-"&amp;BY375&amp;"-"&amp;BZ375,LocCost,2,0),0)</f>
        <v>0</v>
      </c>
      <c r="CV375" s="183" t="n">
        <f aca="false">IF(CA375&gt;0,VLOOKUP(CA375&amp;"-"&amp;CB375&amp;"-"&amp;CC375,LocCost,2,0),0)</f>
        <v>0</v>
      </c>
      <c r="CW375" s="183" t="n">
        <f aca="false">IF(CD375&gt;0,VLOOKUP(CD375&amp;"-"&amp;CE375&amp;"-"&amp;CF375,LocCost,2,0),0)</f>
        <v>0</v>
      </c>
      <c r="CX375" s="183" t="n">
        <f aca="false">IF(CG375&gt;0,VLOOKUP(CG375&amp;"-"&amp;CH375&amp;"-"&amp;CI375,LocCost,2,0),0)</f>
        <v>0</v>
      </c>
      <c r="CY375" s="183" t="n">
        <f aca="false">IF(CJ375&gt;0,VLOOKUP(CJ375&amp;"-"&amp;CK375&amp;"-"&amp;CL375,LocCost,2,0),0)</f>
        <v>0</v>
      </c>
      <c r="CZ375" s="183" t="n">
        <f aca="false">IF(CM375&gt;0,VLOOKUP(CM375&amp;"-"&amp;CN375&amp;"-"&amp;CO375,LocCost,2,0),0)</f>
        <v>0</v>
      </c>
      <c r="DA375" s="184" t="str">
        <f aca="false">IF(BF375&gt;0,SUM(CQ375:CZ375),"")</f>
        <v/>
      </c>
    </row>
    <row r="376" customFormat="false" ht="14.65" hidden="false" customHeight="false" outlineLevel="0" collapsed="false">
      <c r="AN376" s="183" t="n">
        <f aca="false">IF(I376&gt;0,VLOOKUP(I376&amp;"-"&amp;J376&amp;"-"&amp;K376,LocCost,2,0),0)</f>
        <v>0</v>
      </c>
      <c r="AO376" s="183" t="n">
        <f aca="false">IF(L376&gt;0,VLOOKUP(L376&amp;"-"&amp;M376&amp;"-"&amp;N376,LocCost,2,0),0)</f>
        <v>0</v>
      </c>
      <c r="AP376" s="183" t="n">
        <f aca="false">IF(O376&gt;0,VLOOKUP(O376&amp;"-"&amp;P376&amp;"-"&amp;Q376,LocCost,2,0),0)</f>
        <v>0</v>
      </c>
      <c r="AQ376" s="183" t="n">
        <f aca="false">IF(R376&gt;0,VLOOKUP(R376&amp;"-"&amp;S376&amp;"-"&amp;T376,LocCost,2,0),0)</f>
        <v>0</v>
      </c>
      <c r="AR376" s="183" t="n">
        <f aca="false">IF(U376&gt;0,VLOOKUP(U376&amp;"-"&amp;V376&amp;"-"&amp;W376,LocCost,2,0),0)</f>
        <v>0</v>
      </c>
      <c r="AS376" s="183" t="n">
        <f aca="false">IF(X376&gt;0,VLOOKUP(X376&amp;"-"&amp;Y376&amp;"-"&amp;Z376,LocCost,2,0),0)</f>
        <v>0</v>
      </c>
      <c r="AT376" s="183" t="n">
        <f aca="false">IF(AA376&gt;0,VLOOKUP(AA376&amp;"-"&amp;AB376&amp;"-"&amp;AC376,LocCost,2,0),0)</f>
        <v>0</v>
      </c>
      <c r="AU376" s="183" t="n">
        <f aca="false">IF(AD376&gt;0,VLOOKUP(AD376&amp;"-"&amp;AE376&amp;"-"&amp;AF376,LocCost,2,0),0)</f>
        <v>0</v>
      </c>
      <c r="AV376" s="183" t="n">
        <f aca="false">IF(AG376&gt;0,VLOOKUP(AG376&amp;"-"&amp;AH376&amp;"-"&amp;AI376,LocCost,2,0),0)</f>
        <v>0</v>
      </c>
      <c r="AW376" s="183" t="n">
        <f aca="false">IF(AJ376&gt;0,VLOOKUP(AJ376&amp;"-"&amp;AK376&amp;"-"&amp;AL376,LocCost,2,0),0)</f>
        <v>0</v>
      </c>
      <c r="AX376" s="184" t="str">
        <f aca="false">IF(C376&gt;0,SUM(AN376:AW376),"")</f>
        <v/>
      </c>
      <c r="CQ376" s="183" t="n">
        <f aca="false">IF(BL376&gt;0,VLOOKUP(BL376&amp;"-"&amp;BM376&amp;"-"&amp;BN376,LocCost,2,0),0)</f>
        <v>0</v>
      </c>
      <c r="CR376" s="183" t="n">
        <f aca="false">IF(BO376&gt;0,VLOOKUP(BO376&amp;"-"&amp;BP376&amp;"-"&amp;BQ376,LocCost,2,0),0)</f>
        <v>0</v>
      </c>
      <c r="CS376" s="183" t="n">
        <f aca="false">IF(BR376&gt;0,VLOOKUP(BR376&amp;"-"&amp;BS376&amp;"-"&amp;BT376,LocCost,2,0),0)</f>
        <v>0</v>
      </c>
      <c r="CT376" s="183" t="n">
        <f aca="false">IF(BU376&gt;0,VLOOKUP(BU376&amp;"-"&amp;BV376&amp;"-"&amp;BW376,LocCost,2,0),0)</f>
        <v>0</v>
      </c>
      <c r="CU376" s="183" t="n">
        <f aca="false">IF(BX376&gt;0,VLOOKUP(BX376&amp;"-"&amp;BY376&amp;"-"&amp;BZ376,LocCost,2,0),0)</f>
        <v>0</v>
      </c>
      <c r="CV376" s="183" t="n">
        <f aca="false">IF(CA376&gt;0,VLOOKUP(CA376&amp;"-"&amp;CB376&amp;"-"&amp;CC376,LocCost,2,0),0)</f>
        <v>0</v>
      </c>
      <c r="CW376" s="183" t="n">
        <f aca="false">IF(CD376&gt;0,VLOOKUP(CD376&amp;"-"&amp;CE376&amp;"-"&amp;CF376,LocCost,2,0),0)</f>
        <v>0</v>
      </c>
      <c r="CX376" s="183" t="n">
        <f aca="false">IF(CG376&gt;0,VLOOKUP(CG376&amp;"-"&amp;CH376&amp;"-"&amp;CI376,LocCost,2,0),0)</f>
        <v>0</v>
      </c>
      <c r="CY376" s="183" t="n">
        <f aca="false">IF(CJ376&gt;0,VLOOKUP(CJ376&amp;"-"&amp;CK376&amp;"-"&amp;CL376,LocCost,2,0),0)</f>
        <v>0</v>
      </c>
      <c r="CZ376" s="183" t="n">
        <f aca="false">IF(CM376&gt;0,VLOOKUP(CM376&amp;"-"&amp;CN376&amp;"-"&amp;CO376,LocCost,2,0),0)</f>
        <v>0</v>
      </c>
      <c r="DA376" s="184" t="str">
        <f aca="false">IF(BF376&gt;0,SUM(CQ376:CZ376),"")</f>
        <v/>
      </c>
    </row>
    <row r="377" customFormat="false" ht="14.65" hidden="false" customHeight="false" outlineLevel="0" collapsed="false">
      <c r="AN377" s="183" t="n">
        <f aca="false">IF(I377&gt;0,VLOOKUP(I377&amp;"-"&amp;J377&amp;"-"&amp;K377,LocCost,2,0),0)</f>
        <v>0</v>
      </c>
      <c r="AO377" s="183" t="n">
        <f aca="false">IF(L377&gt;0,VLOOKUP(L377&amp;"-"&amp;M377&amp;"-"&amp;N377,LocCost,2,0),0)</f>
        <v>0</v>
      </c>
      <c r="AP377" s="183" t="n">
        <f aca="false">IF(O377&gt;0,VLOOKUP(O377&amp;"-"&amp;P377&amp;"-"&amp;Q377,LocCost,2,0),0)</f>
        <v>0</v>
      </c>
      <c r="AQ377" s="183" t="n">
        <f aca="false">IF(R377&gt;0,VLOOKUP(R377&amp;"-"&amp;S377&amp;"-"&amp;T377,LocCost,2,0),0)</f>
        <v>0</v>
      </c>
      <c r="AR377" s="183" t="n">
        <f aca="false">IF(U377&gt;0,VLOOKUP(U377&amp;"-"&amp;V377&amp;"-"&amp;W377,LocCost,2,0),0)</f>
        <v>0</v>
      </c>
      <c r="AS377" s="183" t="n">
        <f aca="false">IF(X377&gt;0,VLOOKUP(X377&amp;"-"&amp;Y377&amp;"-"&amp;Z377,LocCost,2,0),0)</f>
        <v>0</v>
      </c>
      <c r="AT377" s="183" t="n">
        <f aca="false">IF(AA377&gt;0,VLOOKUP(AA377&amp;"-"&amp;AB377&amp;"-"&amp;AC377,LocCost,2,0),0)</f>
        <v>0</v>
      </c>
      <c r="AU377" s="183" t="n">
        <f aca="false">IF(AD377&gt;0,VLOOKUP(AD377&amp;"-"&amp;AE377&amp;"-"&amp;AF377,LocCost,2,0),0)</f>
        <v>0</v>
      </c>
      <c r="AV377" s="183" t="n">
        <f aca="false">IF(AG377&gt;0,VLOOKUP(AG377&amp;"-"&amp;AH377&amp;"-"&amp;AI377,LocCost,2,0),0)</f>
        <v>0</v>
      </c>
      <c r="AW377" s="183" t="n">
        <f aca="false">IF(AJ377&gt;0,VLOOKUP(AJ377&amp;"-"&amp;AK377&amp;"-"&amp;AL377,LocCost,2,0),0)</f>
        <v>0</v>
      </c>
      <c r="AX377" s="184" t="str">
        <f aca="false">IF(C377&gt;0,SUM(AN377:AW377),"")</f>
        <v/>
      </c>
      <c r="CQ377" s="183" t="n">
        <f aca="false">IF(BL377&gt;0,VLOOKUP(BL377&amp;"-"&amp;BM377&amp;"-"&amp;BN377,LocCost,2,0),0)</f>
        <v>0</v>
      </c>
      <c r="CR377" s="183" t="n">
        <f aca="false">IF(BO377&gt;0,VLOOKUP(BO377&amp;"-"&amp;BP377&amp;"-"&amp;BQ377,LocCost,2,0),0)</f>
        <v>0</v>
      </c>
      <c r="CS377" s="183" t="n">
        <f aca="false">IF(BR377&gt;0,VLOOKUP(BR377&amp;"-"&amp;BS377&amp;"-"&amp;BT377,LocCost,2,0),0)</f>
        <v>0</v>
      </c>
      <c r="CT377" s="183" t="n">
        <f aca="false">IF(BU377&gt;0,VLOOKUP(BU377&amp;"-"&amp;BV377&amp;"-"&amp;BW377,LocCost,2,0),0)</f>
        <v>0</v>
      </c>
      <c r="CU377" s="183" t="n">
        <f aca="false">IF(BX377&gt;0,VLOOKUP(BX377&amp;"-"&amp;BY377&amp;"-"&amp;BZ377,LocCost,2,0),0)</f>
        <v>0</v>
      </c>
      <c r="CV377" s="183" t="n">
        <f aca="false">IF(CA377&gt;0,VLOOKUP(CA377&amp;"-"&amp;CB377&amp;"-"&amp;CC377,LocCost,2,0),0)</f>
        <v>0</v>
      </c>
      <c r="CW377" s="183" t="n">
        <f aca="false">IF(CD377&gt;0,VLOOKUP(CD377&amp;"-"&amp;CE377&amp;"-"&amp;CF377,LocCost,2,0),0)</f>
        <v>0</v>
      </c>
      <c r="CX377" s="183" t="n">
        <f aca="false">IF(CG377&gt;0,VLOOKUP(CG377&amp;"-"&amp;CH377&amp;"-"&amp;CI377,LocCost,2,0),0)</f>
        <v>0</v>
      </c>
      <c r="CY377" s="183" t="n">
        <f aca="false">IF(CJ377&gt;0,VLOOKUP(CJ377&amp;"-"&amp;CK377&amp;"-"&amp;CL377,LocCost,2,0),0)</f>
        <v>0</v>
      </c>
      <c r="CZ377" s="183" t="n">
        <f aca="false">IF(CM377&gt;0,VLOOKUP(CM377&amp;"-"&amp;CN377&amp;"-"&amp;CO377,LocCost,2,0),0)</f>
        <v>0</v>
      </c>
      <c r="DA377" s="184" t="str">
        <f aca="false">IF(BF377&gt;0,SUM(CQ377:CZ377),"")</f>
        <v/>
      </c>
    </row>
    <row r="378" customFormat="false" ht="14.65" hidden="false" customHeight="false" outlineLevel="0" collapsed="false">
      <c r="AN378" s="183" t="n">
        <f aca="false">IF(I378&gt;0,VLOOKUP(I378&amp;"-"&amp;J378&amp;"-"&amp;K378,LocCost,2,0),0)</f>
        <v>0</v>
      </c>
      <c r="AO378" s="183" t="n">
        <f aca="false">IF(L378&gt;0,VLOOKUP(L378&amp;"-"&amp;M378&amp;"-"&amp;N378,LocCost,2,0),0)</f>
        <v>0</v>
      </c>
      <c r="AP378" s="183" t="n">
        <f aca="false">IF(O378&gt;0,VLOOKUP(O378&amp;"-"&amp;P378&amp;"-"&amp;Q378,LocCost,2,0),0)</f>
        <v>0</v>
      </c>
      <c r="AQ378" s="183" t="n">
        <f aca="false">IF(R378&gt;0,VLOOKUP(R378&amp;"-"&amp;S378&amp;"-"&amp;T378,LocCost,2,0),0)</f>
        <v>0</v>
      </c>
      <c r="AR378" s="183" t="n">
        <f aca="false">IF(U378&gt;0,VLOOKUP(U378&amp;"-"&amp;V378&amp;"-"&amp;W378,LocCost,2,0),0)</f>
        <v>0</v>
      </c>
      <c r="AS378" s="183" t="n">
        <f aca="false">IF(X378&gt;0,VLOOKUP(X378&amp;"-"&amp;Y378&amp;"-"&amp;Z378,LocCost,2,0),0)</f>
        <v>0</v>
      </c>
      <c r="AT378" s="183" t="n">
        <f aca="false">IF(AA378&gt;0,VLOOKUP(AA378&amp;"-"&amp;AB378&amp;"-"&amp;AC378,LocCost,2,0),0)</f>
        <v>0</v>
      </c>
      <c r="AU378" s="183" t="n">
        <f aca="false">IF(AD378&gt;0,VLOOKUP(AD378&amp;"-"&amp;AE378&amp;"-"&amp;AF378,LocCost,2,0),0)</f>
        <v>0</v>
      </c>
      <c r="AV378" s="183" t="n">
        <f aca="false">IF(AG378&gt;0,VLOOKUP(AG378&amp;"-"&amp;AH378&amp;"-"&amp;AI378,LocCost,2,0),0)</f>
        <v>0</v>
      </c>
      <c r="AW378" s="183" t="n">
        <f aca="false">IF(AJ378&gt;0,VLOOKUP(AJ378&amp;"-"&amp;AK378&amp;"-"&amp;AL378,LocCost,2,0),0)</f>
        <v>0</v>
      </c>
      <c r="AX378" s="184" t="str">
        <f aca="false">IF(C378&gt;0,SUM(AN378:AW378),"")</f>
        <v/>
      </c>
      <c r="CQ378" s="183" t="n">
        <f aca="false">IF(BL378&gt;0,VLOOKUP(BL378&amp;"-"&amp;BM378&amp;"-"&amp;BN378,LocCost,2,0),0)</f>
        <v>0</v>
      </c>
      <c r="CR378" s="183" t="n">
        <f aca="false">IF(BO378&gt;0,VLOOKUP(BO378&amp;"-"&amp;BP378&amp;"-"&amp;BQ378,LocCost,2,0),0)</f>
        <v>0</v>
      </c>
      <c r="CS378" s="183" t="n">
        <f aca="false">IF(BR378&gt;0,VLOOKUP(BR378&amp;"-"&amp;BS378&amp;"-"&amp;BT378,LocCost,2,0),0)</f>
        <v>0</v>
      </c>
      <c r="CT378" s="183" t="n">
        <f aca="false">IF(BU378&gt;0,VLOOKUP(BU378&amp;"-"&amp;BV378&amp;"-"&amp;BW378,LocCost,2,0),0)</f>
        <v>0</v>
      </c>
      <c r="CU378" s="183" t="n">
        <f aca="false">IF(BX378&gt;0,VLOOKUP(BX378&amp;"-"&amp;BY378&amp;"-"&amp;BZ378,LocCost,2,0),0)</f>
        <v>0</v>
      </c>
      <c r="CV378" s="183" t="n">
        <f aca="false">IF(CA378&gt;0,VLOOKUP(CA378&amp;"-"&amp;CB378&amp;"-"&amp;CC378,LocCost,2,0),0)</f>
        <v>0</v>
      </c>
      <c r="CW378" s="183" t="n">
        <f aca="false">IF(CD378&gt;0,VLOOKUP(CD378&amp;"-"&amp;CE378&amp;"-"&amp;CF378,LocCost,2,0),0)</f>
        <v>0</v>
      </c>
      <c r="CX378" s="183" t="n">
        <f aca="false">IF(CG378&gt;0,VLOOKUP(CG378&amp;"-"&amp;CH378&amp;"-"&amp;CI378,LocCost,2,0),0)</f>
        <v>0</v>
      </c>
      <c r="CY378" s="183" t="n">
        <f aca="false">IF(CJ378&gt;0,VLOOKUP(CJ378&amp;"-"&amp;CK378&amp;"-"&amp;CL378,LocCost,2,0),0)</f>
        <v>0</v>
      </c>
      <c r="CZ378" s="183" t="n">
        <f aca="false">IF(CM378&gt;0,VLOOKUP(CM378&amp;"-"&amp;CN378&amp;"-"&amp;CO378,LocCost,2,0),0)</f>
        <v>0</v>
      </c>
      <c r="DA378" s="184" t="str">
        <f aca="false">IF(BF378&gt;0,SUM(CQ378:CZ378),"")</f>
        <v/>
      </c>
    </row>
    <row r="379" customFormat="false" ht="14.65" hidden="false" customHeight="false" outlineLevel="0" collapsed="false">
      <c r="AN379" s="183" t="n">
        <f aca="false">IF(I379&gt;0,VLOOKUP(I379&amp;"-"&amp;J379&amp;"-"&amp;K379,LocCost,2,0),0)</f>
        <v>0</v>
      </c>
      <c r="AO379" s="183" t="n">
        <f aca="false">IF(L379&gt;0,VLOOKUP(L379&amp;"-"&amp;M379&amp;"-"&amp;N379,LocCost,2,0),0)</f>
        <v>0</v>
      </c>
      <c r="AP379" s="183" t="n">
        <f aca="false">IF(O379&gt;0,VLOOKUP(O379&amp;"-"&amp;P379&amp;"-"&amp;Q379,LocCost,2,0),0)</f>
        <v>0</v>
      </c>
      <c r="AQ379" s="183" t="n">
        <f aca="false">IF(R379&gt;0,VLOOKUP(R379&amp;"-"&amp;S379&amp;"-"&amp;T379,LocCost,2,0),0)</f>
        <v>0</v>
      </c>
      <c r="AR379" s="183" t="n">
        <f aca="false">IF(U379&gt;0,VLOOKUP(U379&amp;"-"&amp;V379&amp;"-"&amp;W379,LocCost,2,0),0)</f>
        <v>0</v>
      </c>
      <c r="AS379" s="183" t="n">
        <f aca="false">IF(X379&gt;0,VLOOKUP(X379&amp;"-"&amp;Y379&amp;"-"&amp;Z379,LocCost,2,0),0)</f>
        <v>0</v>
      </c>
      <c r="AT379" s="183" t="n">
        <f aca="false">IF(AA379&gt;0,VLOOKUP(AA379&amp;"-"&amp;AB379&amp;"-"&amp;AC379,LocCost,2,0),0)</f>
        <v>0</v>
      </c>
      <c r="AU379" s="183" t="n">
        <f aca="false">IF(AD379&gt;0,VLOOKUP(AD379&amp;"-"&amp;AE379&amp;"-"&amp;AF379,LocCost,2,0),0)</f>
        <v>0</v>
      </c>
      <c r="AV379" s="183" t="n">
        <f aca="false">IF(AG379&gt;0,VLOOKUP(AG379&amp;"-"&amp;AH379&amp;"-"&amp;AI379,LocCost,2,0),0)</f>
        <v>0</v>
      </c>
      <c r="AW379" s="183" t="n">
        <f aca="false">IF(AJ379&gt;0,VLOOKUP(AJ379&amp;"-"&amp;AK379&amp;"-"&amp;AL379,LocCost,2,0),0)</f>
        <v>0</v>
      </c>
      <c r="AX379" s="184" t="str">
        <f aca="false">IF(C379&gt;0,SUM(AN379:AW379),"")</f>
        <v/>
      </c>
      <c r="CQ379" s="183" t="n">
        <f aca="false">IF(BL379&gt;0,VLOOKUP(BL379&amp;"-"&amp;BM379&amp;"-"&amp;BN379,LocCost,2,0),0)</f>
        <v>0</v>
      </c>
      <c r="CR379" s="183" t="n">
        <f aca="false">IF(BO379&gt;0,VLOOKUP(BO379&amp;"-"&amp;BP379&amp;"-"&amp;BQ379,LocCost,2,0),0)</f>
        <v>0</v>
      </c>
      <c r="CS379" s="183" t="n">
        <f aca="false">IF(BR379&gt;0,VLOOKUP(BR379&amp;"-"&amp;BS379&amp;"-"&amp;BT379,LocCost,2,0),0)</f>
        <v>0</v>
      </c>
      <c r="CT379" s="183" t="n">
        <f aca="false">IF(BU379&gt;0,VLOOKUP(BU379&amp;"-"&amp;BV379&amp;"-"&amp;BW379,LocCost,2,0),0)</f>
        <v>0</v>
      </c>
      <c r="CU379" s="183" t="n">
        <f aca="false">IF(BX379&gt;0,VLOOKUP(BX379&amp;"-"&amp;BY379&amp;"-"&amp;BZ379,LocCost,2,0),0)</f>
        <v>0</v>
      </c>
      <c r="CV379" s="183" t="n">
        <f aca="false">IF(CA379&gt;0,VLOOKUP(CA379&amp;"-"&amp;CB379&amp;"-"&amp;CC379,LocCost,2,0),0)</f>
        <v>0</v>
      </c>
      <c r="CW379" s="183" t="n">
        <f aca="false">IF(CD379&gt;0,VLOOKUP(CD379&amp;"-"&amp;CE379&amp;"-"&amp;CF379,LocCost,2,0),0)</f>
        <v>0</v>
      </c>
      <c r="CX379" s="183" t="n">
        <f aca="false">IF(CG379&gt;0,VLOOKUP(CG379&amp;"-"&amp;CH379&amp;"-"&amp;CI379,LocCost,2,0),0)</f>
        <v>0</v>
      </c>
      <c r="CY379" s="183" t="n">
        <f aca="false">IF(CJ379&gt;0,VLOOKUP(CJ379&amp;"-"&amp;CK379&amp;"-"&amp;CL379,LocCost,2,0),0)</f>
        <v>0</v>
      </c>
      <c r="CZ379" s="183" t="n">
        <f aca="false">IF(CM379&gt;0,VLOOKUP(CM379&amp;"-"&amp;CN379&amp;"-"&amp;CO379,LocCost,2,0),0)</f>
        <v>0</v>
      </c>
      <c r="DA379" s="184" t="str">
        <f aca="false">IF(BF379&gt;0,SUM(CQ379:CZ379),"")</f>
        <v/>
      </c>
    </row>
    <row r="380" customFormat="false" ht="14.65" hidden="false" customHeight="false" outlineLevel="0" collapsed="false">
      <c r="AN380" s="183" t="n">
        <f aca="false">IF(I380&gt;0,VLOOKUP(I380&amp;"-"&amp;J380&amp;"-"&amp;K380,LocCost,2,0),0)</f>
        <v>0</v>
      </c>
      <c r="AO380" s="183" t="n">
        <f aca="false">IF(L380&gt;0,VLOOKUP(L380&amp;"-"&amp;M380&amp;"-"&amp;N380,LocCost,2,0),0)</f>
        <v>0</v>
      </c>
      <c r="AP380" s="183" t="n">
        <f aca="false">IF(O380&gt;0,VLOOKUP(O380&amp;"-"&amp;P380&amp;"-"&amp;Q380,LocCost,2,0),0)</f>
        <v>0</v>
      </c>
      <c r="AQ380" s="183" t="n">
        <f aca="false">IF(R380&gt;0,VLOOKUP(R380&amp;"-"&amp;S380&amp;"-"&amp;T380,LocCost,2,0),0)</f>
        <v>0</v>
      </c>
      <c r="AR380" s="183" t="n">
        <f aca="false">IF(U380&gt;0,VLOOKUP(U380&amp;"-"&amp;V380&amp;"-"&amp;W380,LocCost,2,0),0)</f>
        <v>0</v>
      </c>
      <c r="AS380" s="183" t="n">
        <f aca="false">IF(X380&gt;0,VLOOKUP(X380&amp;"-"&amp;Y380&amp;"-"&amp;Z380,LocCost,2,0),0)</f>
        <v>0</v>
      </c>
      <c r="AT380" s="183" t="n">
        <f aca="false">IF(AA380&gt;0,VLOOKUP(AA380&amp;"-"&amp;AB380&amp;"-"&amp;AC380,LocCost,2,0),0)</f>
        <v>0</v>
      </c>
      <c r="AU380" s="183" t="n">
        <f aca="false">IF(AD380&gt;0,VLOOKUP(AD380&amp;"-"&amp;AE380&amp;"-"&amp;AF380,LocCost,2,0),0)</f>
        <v>0</v>
      </c>
      <c r="AV380" s="183" t="n">
        <f aca="false">IF(AG380&gt;0,VLOOKUP(AG380&amp;"-"&amp;AH380&amp;"-"&amp;AI380,LocCost,2,0),0)</f>
        <v>0</v>
      </c>
      <c r="AW380" s="183" t="n">
        <f aca="false">IF(AJ380&gt;0,VLOOKUP(AJ380&amp;"-"&amp;AK380&amp;"-"&amp;AL380,LocCost,2,0),0)</f>
        <v>0</v>
      </c>
      <c r="AX380" s="184" t="str">
        <f aca="false">IF(C380&gt;0,SUM(AN380:AW380),"")</f>
        <v/>
      </c>
      <c r="CQ380" s="183" t="n">
        <f aca="false">IF(BL380&gt;0,VLOOKUP(BL380&amp;"-"&amp;BM380&amp;"-"&amp;BN380,LocCost,2,0),0)</f>
        <v>0</v>
      </c>
      <c r="CR380" s="183" t="n">
        <f aca="false">IF(BO380&gt;0,VLOOKUP(BO380&amp;"-"&amp;BP380&amp;"-"&amp;BQ380,LocCost,2,0),0)</f>
        <v>0</v>
      </c>
      <c r="CS380" s="183" t="n">
        <f aca="false">IF(BR380&gt;0,VLOOKUP(BR380&amp;"-"&amp;BS380&amp;"-"&amp;BT380,LocCost,2,0),0)</f>
        <v>0</v>
      </c>
      <c r="CT380" s="183" t="n">
        <f aca="false">IF(BU380&gt;0,VLOOKUP(BU380&amp;"-"&amp;BV380&amp;"-"&amp;BW380,LocCost,2,0),0)</f>
        <v>0</v>
      </c>
      <c r="CU380" s="183" t="n">
        <f aca="false">IF(BX380&gt;0,VLOOKUP(BX380&amp;"-"&amp;BY380&amp;"-"&amp;BZ380,LocCost,2,0),0)</f>
        <v>0</v>
      </c>
      <c r="CV380" s="183" t="n">
        <f aca="false">IF(CA380&gt;0,VLOOKUP(CA380&amp;"-"&amp;CB380&amp;"-"&amp;CC380,LocCost,2,0),0)</f>
        <v>0</v>
      </c>
      <c r="CW380" s="183" t="n">
        <f aca="false">IF(CD380&gt;0,VLOOKUP(CD380&amp;"-"&amp;CE380&amp;"-"&amp;CF380,LocCost,2,0),0)</f>
        <v>0</v>
      </c>
      <c r="CX380" s="183" t="n">
        <f aca="false">IF(CG380&gt;0,VLOOKUP(CG380&amp;"-"&amp;CH380&amp;"-"&amp;CI380,LocCost,2,0),0)</f>
        <v>0</v>
      </c>
      <c r="CY380" s="183" t="n">
        <f aca="false">IF(CJ380&gt;0,VLOOKUP(CJ380&amp;"-"&amp;CK380&amp;"-"&amp;CL380,LocCost,2,0),0)</f>
        <v>0</v>
      </c>
      <c r="CZ380" s="183" t="n">
        <f aca="false">IF(CM380&gt;0,VLOOKUP(CM380&amp;"-"&amp;CN380&amp;"-"&amp;CO380,LocCost,2,0),0)</f>
        <v>0</v>
      </c>
      <c r="DA380" s="184" t="str">
        <f aca="false">IF(BF380&gt;0,SUM(CQ380:CZ380),"")</f>
        <v/>
      </c>
    </row>
    <row r="381" customFormat="false" ht="14.65" hidden="false" customHeight="false" outlineLevel="0" collapsed="false">
      <c r="AN381" s="183" t="n">
        <f aca="false">IF(I381&gt;0,VLOOKUP(I381&amp;"-"&amp;J381&amp;"-"&amp;K381,LocCost,2,0),0)</f>
        <v>0</v>
      </c>
      <c r="AO381" s="183" t="n">
        <f aca="false">IF(L381&gt;0,VLOOKUP(L381&amp;"-"&amp;M381&amp;"-"&amp;N381,LocCost,2,0),0)</f>
        <v>0</v>
      </c>
      <c r="AP381" s="183" t="n">
        <f aca="false">IF(O381&gt;0,VLOOKUP(O381&amp;"-"&amp;P381&amp;"-"&amp;Q381,LocCost,2,0),0)</f>
        <v>0</v>
      </c>
      <c r="AQ381" s="183" t="n">
        <f aca="false">IF(R381&gt;0,VLOOKUP(R381&amp;"-"&amp;S381&amp;"-"&amp;T381,LocCost,2,0),0)</f>
        <v>0</v>
      </c>
      <c r="AR381" s="183" t="n">
        <f aca="false">IF(U381&gt;0,VLOOKUP(U381&amp;"-"&amp;V381&amp;"-"&amp;W381,LocCost,2,0),0)</f>
        <v>0</v>
      </c>
      <c r="AS381" s="183" t="n">
        <f aca="false">IF(X381&gt;0,VLOOKUP(X381&amp;"-"&amp;Y381&amp;"-"&amp;Z381,LocCost,2,0),0)</f>
        <v>0</v>
      </c>
      <c r="AT381" s="183" t="n">
        <f aca="false">IF(AA381&gt;0,VLOOKUP(AA381&amp;"-"&amp;AB381&amp;"-"&amp;AC381,LocCost,2,0),0)</f>
        <v>0</v>
      </c>
      <c r="AU381" s="183" t="n">
        <f aca="false">IF(AD381&gt;0,VLOOKUP(AD381&amp;"-"&amp;AE381&amp;"-"&amp;AF381,LocCost,2,0),0)</f>
        <v>0</v>
      </c>
      <c r="AV381" s="183" t="n">
        <f aca="false">IF(AG381&gt;0,VLOOKUP(AG381&amp;"-"&amp;AH381&amp;"-"&amp;AI381,LocCost,2,0),0)</f>
        <v>0</v>
      </c>
      <c r="AW381" s="183" t="n">
        <f aca="false">IF(AJ381&gt;0,VLOOKUP(AJ381&amp;"-"&amp;AK381&amp;"-"&amp;AL381,LocCost,2,0),0)</f>
        <v>0</v>
      </c>
      <c r="AX381" s="184" t="str">
        <f aca="false">IF(C381&gt;0,SUM(AN381:AW381),"")</f>
        <v/>
      </c>
      <c r="CQ381" s="183" t="n">
        <f aca="false">IF(BL381&gt;0,VLOOKUP(BL381&amp;"-"&amp;BM381&amp;"-"&amp;BN381,LocCost,2,0),0)</f>
        <v>0</v>
      </c>
      <c r="CR381" s="183" t="n">
        <f aca="false">IF(BO381&gt;0,VLOOKUP(BO381&amp;"-"&amp;BP381&amp;"-"&amp;BQ381,LocCost,2,0),0)</f>
        <v>0</v>
      </c>
      <c r="CS381" s="183" t="n">
        <f aca="false">IF(BR381&gt;0,VLOOKUP(BR381&amp;"-"&amp;BS381&amp;"-"&amp;BT381,LocCost,2,0),0)</f>
        <v>0</v>
      </c>
      <c r="CT381" s="183" t="n">
        <f aca="false">IF(BU381&gt;0,VLOOKUP(BU381&amp;"-"&amp;BV381&amp;"-"&amp;BW381,LocCost,2,0),0)</f>
        <v>0</v>
      </c>
      <c r="CU381" s="183" t="n">
        <f aca="false">IF(BX381&gt;0,VLOOKUP(BX381&amp;"-"&amp;BY381&amp;"-"&amp;BZ381,LocCost,2,0),0)</f>
        <v>0</v>
      </c>
      <c r="CV381" s="183" t="n">
        <f aca="false">IF(CA381&gt;0,VLOOKUP(CA381&amp;"-"&amp;CB381&amp;"-"&amp;CC381,LocCost,2,0),0)</f>
        <v>0</v>
      </c>
      <c r="CW381" s="183" t="n">
        <f aca="false">IF(CD381&gt;0,VLOOKUP(CD381&amp;"-"&amp;CE381&amp;"-"&amp;CF381,LocCost,2,0),0)</f>
        <v>0</v>
      </c>
      <c r="CX381" s="183" t="n">
        <f aca="false">IF(CG381&gt;0,VLOOKUP(CG381&amp;"-"&amp;CH381&amp;"-"&amp;CI381,LocCost,2,0),0)</f>
        <v>0</v>
      </c>
      <c r="CY381" s="183" t="n">
        <f aca="false">IF(CJ381&gt;0,VLOOKUP(CJ381&amp;"-"&amp;CK381&amp;"-"&amp;CL381,LocCost,2,0),0)</f>
        <v>0</v>
      </c>
      <c r="CZ381" s="183" t="n">
        <f aca="false">IF(CM381&gt;0,VLOOKUP(CM381&amp;"-"&amp;CN381&amp;"-"&amp;CO381,LocCost,2,0),0)</f>
        <v>0</v>
      </c>
      <c r="DA381" s="184" t="str">
        <f aca="false">IF(BF381&gt;0,SUM(CQ381:CZ381),"")</f>
        <v/>
      </c>
    </row>
    <row r="382" customFormat="false" ht="14.65" hidden="false" customHeight="false" outlineLevel="0" collapsed="false">
      <c r="AN382" s="183" t="n">
        <f aca="false">IF(I382&gt;0,VLOOKUP(I382&amp;"-"&amp;J382&amp;"-"&amp;K382,LocCost,2,0),0)</f>
        <v>0</v>
      </c>
      <c r="AO382" s="183" t="n">
        <f aca="false">IF(L382&gt;0,VLOOKUP(L382&amp;"-"&amp;M382&amp;"-"&amp;N382,LocCost,2,0),0)</f>
        <v>0</v>
      </c>
      <c r="AP382" s="183" t="n">
        <f aca="false">IF(O382&gt;0,VLOOKUP(O382&amp;"-"&amp;P382&amp;"-"&amp;Q382,LocCost,2,0),0)</f>
        <v>0</v>
      </c>
      <c r="AQ382" s="183" t="n">
        <f aca="false">IF(R382&gt;0,VLOOKUP(R382&amp;"-"&amp;S382&amp;"-"&amp;T382,LocCost,2,0),0)</f>
        <v>0</v>
      </c>
      <c r="AR382" s="183" t="n">
        <f aca="false">IF(U382&gt;0,VLOOKUP(U382&amp;"-"&amp;V382&amp;"-"&amp;W382,LocCost,2,0),0)</f>
        <v>0</v>
      </c>
      <c r="AS382" s="183" t="n">
        <f aca="false">IF(X382&gt;0,VLOOKUP(X382&amp;"-"&amp;Y382&amp;"-"&amp;Z382,LocCost,2,0),0)</f>
        <v>0</v>
      </c>
      <c r="AT382" s="183" t="n">
        <f aca="false">IF(AA382&gt;0,VLOOKUP(AA382&amp;"-"&amp;AB382&amp;"-"&amp;AC382,LocCost,2,0),0)</f>
        <v>0</v>
      </c>
      <c r="AU382" s="183" t="n">
        <f aca="false">IF(AD382&gt;0,VLOOKUP(AD382&amp;"-"&amp;AE382&amp;"-"&amp;AF382,LocCost,2,0),0)</f>
        <v>0</v>
      </c>
      <c r="AV382" s="183" t="n">
        <f aca="false">IF(AG382&gt;0,VLOOKUP(AG382&amp;"-"&amp;AH382&amp;"-"&amp;AI382,LocCost,2,0),0)</f>
        <v>0</v>
      </c>
      <c r="AW382" s="183" t="n">
        <f aca="false">IF(AJ382&gt;0,VLOOKUP(AJ382&amp;"-"&amp;AK382&amp;"-"&amp;AL382,LocCost,2,0),0)</f>
        <v>0</v>
      </c>
      <c r="AX382" s="184" t="str">
        <f aca="false">IF(C382&gt;0,SUM(AN382:AW382),"")</f>
        <v/>
      </c>
      <c r="CQ382" s="183" t="n">
        <f aca="false">IF(BL382&gt;0,VLOOKUP(BL382&amp;"-"&amp;BM382&amp;"-"&amp;BN382,LocCost,2,0),0)</f>
        <v>0</v>
      </c>
      <c r="CR382" s="183" t="n">
        <f aca="false">IF(BO382&gt;0,VLOOKUP(BO382&amp;"-"&amp;BP382&amp;"-"&amp;BQ382,LocCost,2,0),0)</f>
        <v>0</v>
      </c>
      <c r="CS382" s="183" t="n">
        <f aca="false">IF(BR382&gt;0,VLOOKUP(BR382&amp;"-"&amp;BS382&amp;"-"&amp;BT382,LocCost,2,0),0)</f>
        <v>0</v>
      </c>
      <c r="CT382" s="183" t="n">
        <f aca="false">IF(BU382&gt;0,VLOOKUP(BU382&amp;"-"&amp;BV382&amp;"-"&amp;BW382,LocCost,2,0),0)</f>
        <v>0</v>
      </c>
      <c r="CU382" s="183" t="n">
        <f aca="false">IF(BX382&gt;0,VLOOKUP(BX382&amp;"-"&amp;BY382&amp;"-"&amp;BZ382,LocCost,2,0),0)</f>
        <v>0</v>
      </c>
      <c r="CV382" s="183" t="n">
        <f aca="false">IF(CA382&gt;0,VLOOKUP(CA382&amp;"-"&amp;CB382&amp;"-"&amp;CC382,LocCost,2,0),0)</f>
        <v>0</v>
      </c>
      <c r="CW382" s="183" t="n">
        <f aca="false">IF(CD382&gt;0,VLOOKUP(CD382&amp;"-"&amp;CE382&amp;"-"&amp;CF382,LocCost,2,0),0)</f>
        <v>0</v>
      </c>
      <c r="CX382" s="183" t="n">
        <f aca="false">IF(CG382&gt;0,VLOOKUP(CG382&amp;"-"&amp;CH382&amp;"-"&amp;CI382,LocCost,2,0),0)</f>
        <v>0</v>
      </c>
      <c r="CY382" s="183" t="n">
        <f aca="false">IF(CJ382&gt;0,VLOOKUP(CJ382&amp;"-"&amp;CK382&amp;"-"&amp;CL382,LocCost,2,0),0)</f>
        <v>0</v>
      </c>
      <c r="CZ382" s="183" t="n">
        <f aca="false">IF(CM382&gt;0,VLOOKUP(CM382&amp;"-"&amp;CN382&amp;"-"&amp;CO382,LocCost,2,0),0)</f>
        <v>0</v>
      </c>
      <c r="DA382" s="184" t="str">
        <f aca="false">IF(BF382&gt;0,SUM(CQ382:CZ382),"")</f>
        <v/>
      </c>
    </row>
    <row r="383" customFormat="false" ht="14.65" hidden="false" customHeight="false" outlineLevel="0" collapsed="false">
      <c r="AN383" s="183" t="n">
        <f aca="false">IF(I383&gt;0,VLOOKUP(I383&amp;"-"&amp;J383&amp;"-"&amp;K383,LocCost,2,0),0)</f>
        <v>0</v>
      </c>
      <c r="AO383" s="183" t="n">
        <f aca="false">IF(L383&gt;0,VLOOKUP(L383&amp;"-"&amp;M383&amp;"-"&amp;N383,LocCost,2,0),0)</f>
        <v>0</v>
      </c>
      <c r="AP383" s="183" t="n">
        <f aca="false">IF(O383&gt;0,VLOOKUP(O383&amp;"-"&amp;P383&amp;"-"&amp;Q383,LocCost,2,0),0)</f>
        <v>0</v>
      </c>
      <c r="AQ383" s="183" t="n">
        <f aca="false">IF(R383&gt;0,VLOOKUP(R383&amp;"-"&amp;S383&amp;"-"&amp;T383,LocCost,2,0),0)</f>
        <v>0</v>
      </c>
      <c r="AR383" s="183" t="n">
        <f aca="false">IF(U383&gt;0,VLOOKUP(U383&amp;"-"&amp;V383&amp;"-"&amp;W383,LocCost,2,0),0)</f>
        <v>0</v>
      </c>
      <c r="AS383" s="183" t="n">
        <f aca="false">IF(X383&gt;0,VLOOKUP(X383&amp;"-"&amp;Y383&amp;"-"&amp;Z383,LocCost,2,0),0)</f>
        <v>0</v>
      </c>
      <c r="AT383" s="183" t="n">
        <f aca="false">IF(AA383&gt;0,VLOOKUP(AA383&amp;"-"&amp;AB383&amp;"-"&amp;AC383,LocCost,2,0),0)</f>
        <v>0</v>
      </c>
      <c r="AU383" s="183" t="n">
        <f aca="false">IF(AD383&gt;0,VLOOKUP(AD383&amp;"-"&amp;AE383&amp;"-"&amp;AF383,LocCost,2,0),0)</f>
        <v>0</v>
      </c>
      <c r="AV383" s="183" t="n">
        <f aca="false">IF(AG383&gt;0,VLOOKUP(AG383&amp;"-"&amp;AH383&amp;"-"&amp;AI383,LocCost,2,0),0)</f>
        <v>0</v>
      </c>
      <c r="AW383" s="183" t="n">
        <f aca="false">IF(AJ383&gt;0,VLOOKUP(AJ383&amp;"-"&amp;AK383&amp;"-"&amp;AL383,LocCost,2,0),0)</f>
        <v>0</v>
      </c>
      <c r="AX383" s="184" t="str">
        <f aca="false">IF(C383&gt;0,SUM(AN383:AW383),"")</f>
        <v/>
      </c>
      <c r="CQ383" s="183" t="n">
        <f aca="false">IF(BL383&gt;0,VLOOKUP(BL383&amp;"-"&amp;BM383&amp;"-"&amp;BN383,LocCost,2,0),0)</f>
        <v>0</v>
      </c>
      <c r="CR383" s="183" t="n">
        <f aca="false">IF(BO383&gt;0,VLOOKUP(BO383&amp;"-"&amp;BP383&amp;"-"&amp;BQ383,LocCost,2,0),0)</f>
        <v>0</v>
      </c>
      <c r="CS383" s="183" t="n">
        <f aca="false">IF(BR383&gt;0,VLOOKUP(BR383&amp;"-"&amp;BS383&amp;"-"&amp;BT383,LocCost,2,0),0)</f>
        <v>0</v>
      </c>
      <c r="CT383" s="183" t="n">
        <f aca="false">IF(BU383&gt;0,VLOOKUP(BU383&amp;"-"&amp;BV383&amp;"-"&amp;BW383,LocCost,2,0),0)</f>
        <v>0</v>
      </c>
      <c r="CU383" s="183" t="n">
        <f aca="false">IF(BX383&gt;0,VLOOKUP(BX383&amp;"-"&amp;BY383&amp;"-"&amp;BZ383,LocCost,2,0),0)</f>
        <v>0</v>
      </c>
      <c r="CV383" s="183" t="n">
        <f aca="false">IF(CA383&gt;0,VLOOKUP(CA383&amp;"-"&amp;CB383&amp;"-"&amp;CC383,LocCost,2,0),0)</f>
        <v>0</v>
      </c>
      <c r="CW383" s="183" t="n">
        <f aca="false">IF(CD383&gt;0,VLOOKUP(CD383&amp;"-"&amp;CE383&amp;"-"&amp;CF383,LocCost,2,0),0)</f>
        <v>0</v>
      </c>
      <c r="CX383" s="183" t="n">
        <f aca="false">IF(CG383&gt;0,VLOOKUP(CG383&amp;"-"&amp;CH383&amp;"-"&amp;CI383,LocCost,2,0),0)</f>
        <v>0</v>
      </c>
      <c r="CY383" s="183" t="n">
        <f aca="false">IF(CJ383&gt;0,VLOOKUP(CJ383&amp;"-"&amp;CK383&amp;"-"&amp;CL383,LocCost,2,0),0)</f>
        <v>0</v>
      </c>
      <c r="CZ383" s="183" t="n">
        <f aca="false">IF(CM383&gt;0,VLOOKUP(CM383&amp;"-"&amp;CN383&amp;"-"&amp;CO383,LocCost,2,0),0)</f>
        <v>0</v>
      </c>
      <c r="DA383" s="184" t="str">
        <f aca="false">IF(BF383&gt;0,SUM(CQ383:CZ383),"")</f>
        <v/>
      </c>
    </row>
    <row r="384" customFormat="false" ht="14.65" hidden="false" customHeight="false" outlineLevel="0" collapsed="false">
      <c r="AN384" s="183" t="n">
        <f aca="false">IF(I384&gt;0,VLOOKUP(I384&amp;"-"&amp;J384&amp;"-"&amp;K384,LocCost,2,0),0)</f>
        <v>0</v>
      </c>
      <c r="AO384" s="183" t="n">
        <f aca="false">IF(L384&gt;0,VLOOKUP(L384&amp;"-"&amp;M384&amp;"-"&amp;N384,LocCost,2,0),0)</f>
        <v>0</v>
      </c>
      <c r="AP384" s="183" t="n">
        <f aca="false">IF(O384&gt;0,VLOOKUP(O384&amp;"-"&amp;P384&amp;"-"&amp;Q384,LocCost,2,0),0)</f>
        <v>0</v>
      </c>
      <c r="AQ384" s="183" t="n">
        <f aca="false">IF(R384&gt;0,VLOOKUP(R384&amp;"-"&amp;S384&amp;"-"&amp;T384,LocCost,2,0),0)</f>
        <v>0</v>
      </c>
      <c r="AR384" s="183" t="n">
        <f aca="false">IF(U384&gt;0,VLOOKUP(U384&amp;"-"&amp;V384&amp;"-"&amp;W384,LocCost,2,0),0)</f>
        <v>0</v>
      </c>
      <c r="AS384" s="183" t="n">
        <f aca="false">IF(X384&gt;0,VLOOKUP(X384&amp;"-"&amp;Y384&amp;"-"&amp;Z384,LocCost,2,0),0)</f>
        <v>0</v>
      </c>
      <c r="AT384" s="183" t="n">
        <f aca="false">IF(AA384&gt;0,VLOOKUP(AA384&amp;"-"&amp;AB384&amp;"-"&amp;AC384,LocCost,2,0),0)</f>
        <v>0</v>
      </c>
      <c r="AU384" s="183" t="n">
        <f aca="false">IF(AD384&gt;0,VLOOKUP(AD384&amp;"-"&amp;AE384&amp;"-"&amp;AF384,LocCost,2,0),0)</f>
        <v>0</v>
      </c>
      <c r="AV384" s="183" t="n">
        <f aca="false">IF(AG384&gt;0,VLOOKUP(AG384&amp;"-"&amp;AH384&amp;"-"&amp;AI384,LocCost,2,0),0)</f>
        <v>0</v>
      </c>
      <c r="AW384" s="183" t="n">
        <f aca="false">IF(AJ384&gt;0,VLOOKUP(AJ384&amp;"-"&amp;AK384&amp;"-"&amp;AL384,LocCost,2,0),0)</f>
        <v>0</v>
      </c>
      <c r="AX384" s="184" t="str">
        <f aca="false">IF(C384&gt;0,SUM(AN384:AW384),"")</f>
        <v/>
      </c>
      <c r="CQ384" s="183" t="n">
        <f aca="false">IF(BL384&gt;0,VLOOKUP(BL384&amp;"-"&amp;BM384&amp;"-"&amp;BN384,LocCost,2,0),0)</f>
        <v>0</v>
      </c>
      <c r="CR384" s="183" t="n">
        <f aca="false">IF(BO384&gt;0,VLOOKUP(BO384&amp;"-"&amp;BP384&amp;"-"&amp;BQ384,LocCost,2,0),0)</f>
        <v>0</v>
      </c>
      <c r="CS384" s="183" t="n">
        <f aca="false">IF(BR384&gt;0,VLOOKUP(BR384&amp;"-"&amp;BS384&amp;"-"&amp;BT384,LocCost,2,0),0)</f>
        <v>0</v>
      </c>
      <c r="CT384" s="183" t="n">
        <f aca="false">IF(BU384&gt;0,VLOOKUP(BU384&amp;"-"&amp;BV384&amp;"-"&amp;BW384,LocCost,2,0),0)</f>
        <v>0</v>
      </c>
      <c r="CU384" s="183" t="n">
        <f aca="false">IF(BX384&gt;0,VLOOKUP(BX384&amp;"-"&amp;BY384&amp;"-"&amp;BZ384,LocCost,2,0),0)</f>
        <v>0</v>
      </c>
      <c r="CV384" s="183" t="n">
        <f aca="false">IF(CA384&gt;0,VLOOKUP(CA384&amp;"-"&amp;CB384&amp;"-"&amp;CC384,LocCost,2,0),0)</f>
        <v>0</v>
      </c>
      <c r="CW384" s="183" t="n">
        <f aca="false">IF(CD384&gt;0,VLOOKUP(CD384&amp;"-"&amp;CE384&amp;"-"&amp;CF384,LocCost,2,0),0)</f>
        <v>0</v>
      </c>
      <c r="CX384" s="183" t="n">
        <f aca="false">IF(CG384&gt;0,VLOOKUP(CG384&amp;"-"&amp;CH384&amp;"-"&amp;CI384,LocCost,2,0),0)</f>
        <v>0</v>
      </c>
      <c r="CY384" s="183" t="n">
        <f aca="false">IF(CJ384&gt;0,VLOOKUP(CJ384&amp;"-"&amp;CK384&amp;"-"&amp;CL384,LocCost,2,0),0)</f>
        <v>0</v>
      </c>
      <c r="CZ384" s="183" t="n">
        <f aca="false">IF(CM384&gt;0,VLOOKUP(CM384&amp;"-"&amp;CN384&amp;"-"&amp;CO384,LocCost,2,0),0)</f>
        <v>0</v>
      </c>
      <c r="DA384" s="184" t="str">
        <f aca="false">IF(BF384&gt;0,SUM(CQ384:CZ384),"")</f>
        <v/>
      </c>
    </row>
    <row r="385" customFormat="false" ht="14.65" hidden="false" customHeight="false" outlineLevel="0" collapsed="false">
      <c r="AN385" s="183" t="n">
        <f aca="false">IF(I385&gt;0,VLOOKUP(I385&amp;"-"&amp;J385&amp;"-"&amp;K385,LocCost,2,0),0)</f>
        <v>0</v>
      </c>
      <c r="AO385" s="183" t="n">
        <f aca="false">IF(L385&gt;0,VLOOKUP(L385&amp;"-"&amp;M385&amp;"-"&amp;N385,LocCost,2,0),0)</f>
        <v>0</v>
      </c>
      <c r="AP385" s="183" t="n">
        <f aca="false">IF(O385&gt;0,VLOOKUP(O385&amp;"-"&amp;P385&amp;"-"&amp;Q385,LocCost,2,0),0)</f>
        <v>0</v>
      </c>
      <c r="AQ385" s="183" t="n">
        <f aca="false">IF(R385&gt;0,VLOOKUP(R385&amp;"-"&amp;S385&amp;"-"&amp;T385,LocCost,2,0),0)</f>
        <v>0</v>
      </c>
      <c r="AR385" s="183" t="n">
        <f aca="false">IF(U385&gt;0,VLOOKUP(U385&amp;"-"&amp;V385&amp;"-"&amp;W385,LocCost,2,0),0)</f>
        <v>0</v>
      </c>
      <c r="AS385" s="183" t="n">
        <f aca="false">IF(X385&gt;0,VLOOKUP(X385&amp;"-"&amp;Y385&amp;"-"&amp;Z385,LocCost,2,0),0)</f>
        <v>0</v>
      </c>
      <c r="AT385" s="183" t="n">
        <f aca="false">IF(AA385&gt;0,VLOOKUP(AA385&amp;"-"&amp;AB385&amp;"-"&amp;AC385,LocCost,2,0),0)</f>
        <v>0</v>
      </c>
      <c r="AU385" s="183" t="n">
        <f aca="false">IF(AD385&gt;0,VLOOKUP(AD385&amp;"-"&amp;AE385&amp;"-"&amp;AF385,LocCost,2,0),0)</f>
        <v>0</v>
      </c>
      <c r="AV385" s="183" t="n">
        <f aca="false">IF(AG385&gt;0,VLOOKUP(AG385&amp;"-"&amp;AH385&amp;"-"&amp;AI385,LocCost,2,0),0)</f>
        <v>0</v>
      </c>
      <c r="AW385" s="183" t="n">
        <f aca="false">IF(AJ385&gt;0,VLOOKUP(AJ385&amp;"-"&amp;AK385&amp;"-"&amp;AL385,LocCost,2,0),0)</f>
        <v>0</v>
      </c>
      <c r="AX385" s="184" t="str">
        <f aca="false">IF(C385&gt;0,SUM(AN385:AW385),"")</f>
        <v/>
      </c>
      <c r="CQ385" s="183" t="n">
        <f aca="false">IF(BL385&gt;0,VLOOKUP(BL385&amp;"-"&amp;BM385&amp;"-"&amp;BN385,LocCost,2,0),0)</f>
        <v>0</v>
      </c>
      <c r="CR385" s="183" t="n">
        <f aca="false">IF(BO385&gt;0,VLOOKUP(BO385&amp;"-"&amp;BP385&amp;"-"&amp;BQ385,LocCost,2,0),0)</f>
        <v>0</v>
      </c>
      <c r="CS385" s="183" t="n">
        <f aca="false">IF(BR385&gt;0,VLOOKUP(BR385&amp;"-"&amp;BS385&amp;"-"&amp;BT385,LocCost,2,0),0)</f>
        <v>0</v>
      </c>
      <c r="CT385" s="183" t="n">
        <f aca="false">IF(BU385&gt;0,VLOOKUP(BU385&amp;"-"&amp;BV385&amp;"-"&amp;BW385,LocCost,2,0),0)</f>
        <v>0</v>
      </c>
      <c r="CU385" s="183" t="n">
        <f aca="false">IF(BX385&gt;0,VLOOKUP(BX385&amp;"-"&amp;BY385&amp;"-"&amp;BZ385,LocCost,2,0),0)</f>
        <v>0</v>
      </c>
      <c r="CV385" s="183" t="n">
        <f aca="false">IF(CA385&gt;0,VLOOKUP(CA385&amp;"-"&amp;CB385&amp;"-"&amp;CC385,LocCost,2,0),0)</f>
        <v>0</v>
      </c>
      <c r="CW385" s="183" t="n">
        <f aca="false">IF(CD385&gt;0,VLOOKUP(CD385&amp;"-"&amp;CE385&amp;"-"&amp;CF385,LocCost,2,0),0)</f>
        <v>0</v>
      </c>
      <c r="CX385" s="183" t="n">
        <f aca="false">IF(CG385&gt;0,VLOOKUP(CG385&amp;"-"&amp;CH385&amp;"-"&amp;CI385,LocCost,2,0),0)</f>
        <v>0</v>
      </c>
      <c r="CY385" s="183" t="n">
        <f aca="false">IF(CJ385&gt;0,VLOOKUP(CJ385&amp;"-"&amp;CK385&amp;"-"&amp;CL385,LocCost,2,0),0)</f>
        <v>0</v>
      </c>
      <c r="CZ385" s="183" t="n">
        <f aca="false">IF(CM385&gt;0,VLOOKUP(CM385&amp;"-"&amp;CN385&amp;"-"&amp;CO385,LocCost,2,0),0)</f>
        <v>0</v>
      </c>
      <c r="DA385" s="184" t="str">
        <f aca="false">IF(BF385&gt;0,SUM(CQ385:CZ385),"")</f>
        <v/>
      </c>
    </row>
    <row r="386" customFormat="false" ht="14.65" hidden="false" customHeight="false" outlineLevel="0" collapsed="false">
      <c r="AN386" s="183" t="n">
        <f aca="false">IF(I386&gt;0,VLOOKUP(I386&amp;"-"&amp;J386&amp;"-"&amp;K386,LocCost,2,0),0)</f>
        <v>0</v>
      </c>
      <c r="AO386" s="183" t="n">
        <f aca="false">IF(L386&gt;0,VLOOKUP(L386&amp;"-"&amp;M386&amp;"-"&amp;N386,LocCost,2,0),0)</f>
        <v>0</v>
      </c>
      <c r="AP386" s="183" t="n">
        <f aca="false">IF(O386&gt;0,VLOOKUP(O386&amp;"-"&amp;P386&amp;"-"&amp;Q386,LocCost,2,0),0)</f>
        <v>0</v>
      </c>
      <c r="AQ386" s="183" t="n">
        <f aca="false">IF(R386&gt;0,VLOOKUP(R386&amp;"-"&amp;S386&amp;"-"&amp;T386,LocCost,2,0),0)</f>
        <v>0</v>
      </c>
      <c r="AR386" s="183" t="n">
        <f aca="false">IF(U386&gt;0,VLOOKUP(U386&amp;"-"&amp;V386&amp;"-"&amp;W386,LocCost,2,0),0)</f>
        <v>0</v>
      </c>
      <c r="AS386" s="183" t="n">
        <f aca="false">IF(X386&gt;0,VLOOKUP(X386&amp;"-"&amp;Y386&amp;"-"&amp;Z386,LocCost,2,0),0)</f>
        <v>0</v>
      </c>
      <c r="AT386" s="183" t="n">
        <f aca="false">IF(AA386&gt;0,VLOOKUP(AA386&amp;"-"&amp;AB386&amp;"-"&amp;AC386,LocCost,2,0),0)</f>
        <v>0</v>
      </c>
      <c r="AU386" s="183" t="n">
        <f aca="false">IF(AD386&gt;0,VLOOKUP(AD386&amp;"-"&amp;AE386&amp;"-"&amp;AF386,LocCost,2,0),0)</f>
        <v>0</v>
      </c>
      <c r="AV386" s="183" t="n">
        <f aca="false">IF(AG386&gt;0,VLOOKUP(AG386&amp;"-"&amp;AH386&amp;"-"&amp;AI386,LocCost,2,0),0)</f>
        <v>0</v>
      </c>
      <c r="AW386" s="183" t="n">
        <f aca="false">IF(AJ386&gt;0,VLOOKUP(AJ386&amp;"-"&amp;AK386&amp;"-"&amp;AL386,LocCost,2,0),0)</f>
        <v>0</v>
      </c>
      <c r="AX386" s="184" t="str">
        <f aca="false">IF(C386&gt;0,SUM(AN386:AW386),"")</f>
        <v/>
      </c>
      <c r="CQ386" s="183" t="n">
        <f aca="false">IF(BL386&gt;0,VLOOKUP(BL386&amp;"-"&amp;BM386&amp;"-"&amp;BN386,LocCost,2,0),0)</f>
        <v>0</v>
      </c>
      <c r="CR386" s="183" t="n">
        <f aca="false">IF(BO386&gt;0,VLOOKUP(BO386&amp;"-"&amp;BP386&amp;"-"&amp;BQ386,LocCost,2,0),0)</f>
        <v>0</v>
      </c>
      <c r="CS386" s="183" t="n">
        <f aca="false">IF(BR386&gt;0,VLOOKUP(BR386&amp;"-"&amp;BS386&amp;"-"&amp;BT386,LocCost,2,0),0)</f>
        <v>0</v>
      </c>
      <c r="CT386" s="183" t="n">
        <f aca="false">IF(BU386&gt;0,VLOOKUP(BU386&amp;"-"&amp;BV386&amp;"-"&amp;BW386,LocCost,2,0),0)</f>
        <v>0</v>
      </c>
      <c r="CU386" s="183" t="n">
        <f aca="false">IF(BX386&gt;0,VLOOKUP(BX386&amp;"-"&amp;BY386&amp;"-"&amp;BZ386,LocCost,2,0),0)</f>
        <v>0</v>
      </c>
      <c r="CV386" s="183" t="n">
        <f aca="false">IF(CA386&gt;0,VLOOKUP(CA386&amp;"-"&amp;CB386&amp;"-"&amp;CC386,LocCost,2,0),0)</f>
        <v>0</v>
      </c>
      <c r="CW386" s="183" t="n">
        <f aca="false">IF(CD386&gt;0,VLOOKUP(CD386&amp;"-"&amp;CE386&amp;"-"&amp;CF386,LocCost,2,0),0)</f>
        <v>0</v>
      </c>
      <c r="CX386" s="183" t="n">
        <f aca="false">IF(CG386&gt;0,VLOOKUP(CG386&amp;"-"&amp;CH386&amp;"-"&amp;CI386,LocCost,2,0),0)</f>
        <v>0</v>
      </c>
      <c r="CY386" s="183" t="n">
        <f aca="false">IF(CJ386&gt;0,VLOOKUP(CJ386&amp;"-"&amp;CK386&amp;"-"&amp;CL386,LocCost,2,0),0)</f>
        <v>0</v>
      </c>
      <c r="CZ386" s="183" t="n">
        <f aca="false">IF(CM386&gt;0,VLOOKUP(CM386&amp;"-"&amp;CN386&amp;"-"&amp;CO386,LocCost,2,0),0)</f>
        <v>0</v>
      </c>
      <c r="DA386" s="184" t="str">
        <f aca="false">IF(BF386&gt;0,SUM(CQ386:CZ386),"")</f>
        <v/>
      </c>
    </row>
    <row r="387" customFormat="false" ht="14.65" hidden="false" customHeight="false" outlineLevel="0" collapsed="false">
      <c r="AN387" s="183" t="n">
        <f aca="false">IF(I387&gt;0,VLOOKUP(I387&amp;"-"&amp;J387&amp;"-"&amp;K387,LocCost,2,0),0)</f>
        <v>0</v>
      </c>
      <c r="AO387" s="183" t="n">
        <f aca="false">IF(L387&gt;0,VLOOKUP(L387&amp;"-"&amp;M387&amp;"-"&amp;N387,LocCost,2,0),0)</f>
        <v>0</v>
      </c>
      <c r="AP387" s="183" t="n">
        <f aca="false">IF(O387&gt;0,VLOOKUP(O387&amp;"-"&amp;P387&amp;"-"&amp;Q387,LocCost,2,0),0)</f>
        <v>0</v>
      </c>
      <c r="AQ387" s="183" t="n">
        <f aca="false">IF(R387&gt;0,VLOOKUP(R387&amp;"-"&amp;S387&amp;"-"&amp;T387,LocCost,2,0),0)</f>
        <v>0</v>
      </c>
      <c r="AR387" s="183" t="n">
        <f aca="false">IF(U387&gt;0,VLOOKUP(U387&amp;"-"&amp;V387&amp;"-"&amp;W387,LocCost,2,0),0)</f>
        <v>0</v>
      </c>
      <c r="AS387" s="183" t="n">
        <f aca="false">IF(X387&gt;0,VLOOKUP(X387&amp;"-"&amp;Y387&amp;"-"&amp;Z387,LocCost,2,0),0)</f>
        <v>0</v>
      </c>
      <c r="AT387" s="183" t="n">
        <f aca="false">IF(AA387&gt;0,VLOOKUP(AA387&amp;"-"&amp;AB387&amp;"-"&amp;AC387,LocCost,2,0),0)</f>
        <v>0</v>
      </c>
      <c r="AU387" s="183" t="n">
        <f aca="false">IF(AD387&gt;0,VLOOKUP(AD387&amp;"-"&amp;AE387&amp;"-"&amp;AF387,LocCost,2,0),0)</f>
        <v>0</v>
      </c>
      <c r="AV387" s="183" t="n">
        <f aca="false">IF(AG387&gt;0,VLOOKUP(AG387&amp;"-"&amp;AH387&amp;"-"&amp;AI387,LocCost,2,0),0)</f>
        <v>0</v>
      </c>
      <c r="AW387" s="183" t="n">
        <f aca="false">IF(AJ387&gt;0,VLOOKUP(AJ387&amp;"-"&amp;AK387&amp;"-"&amp;AL387,LocCost,2,0),0)</f>
        <v>0</v>
      </c>
      <c r="AX387" s="184" t="str">
        <f aca="false">IF(C387&gt;0,SUM(AN387:AW387),"")</f>
        <v/>
      </c>
      <c r="CQ387" s="183" t="n">
        <f aca="false">IF(BL387&gt;0,VLOOKUP(BL387&amp;"-"&amp;BM387&amp;"-"&amp;BN387,LocCost,2,0),0)</f>
        <v>0</v>
      </c>
      <c r="CR387" s="183" t="n">
        <f aca="false">IF(BO387&gt;0,VLOOKUP(BO387&amp;"-"&amp;BP387&amp;"-"&amp;BQ387,LocCost,2,0),0)</f>
        <v>0</v>
      </c>
      <c r="CS387" s="183" t="n">
        <f aca="false">IF(BR387&gt;0,VLOOKUP(BR387&amp;"-"&amp;BS387&amp;"-"&amp;BT387,LocCost,2,0),0)</f>
        <v>0</v>
      </c>
      <c r="CT387" s="183" t="n">
        <f aca="false">IF(BU387&gt;0,VLOOKUP(BU387&amp;"-"&amp;BV387&amp;"-"&amp;BW387,LocCost,2,0),0)</f>
        <v>0</v>
      </c>
      <c r="CU387" s="183" t="n">
        <f aca="false">IF(BX387&gt;0,VLOOKUP(BX387&amp;"-"&amp;BY387&amp;"-"&amp;BZ387,LocCost,2,0),0)</f>
        <v>0</v>
      </c>
      <c r="CV387" s="183" t="n">
        <f aca="false">IF(CA387&gt;0,VLOOKUP(CA387&amp;"-"&amp;CB387&amp;"-"&amp;CC387,LocCost,2,0),0)</f>
        <v>0</v>
      </c>
      <c r="CW387" s="183" t="n">
        <f aca="false">IF(CD387&gt;0,VLOOKUP(CD387&amp;"-"&amp;CE387&amp;"-"&amp;CF387,LocCost,2,0),0)</f>
        <v>0</v>
      </c>
      <c r="CX387" s="183" t="n">
        <f aca="false">IF(CG387&gt;0,VLOOKUP(CG387&amp;"-"&amp;CH387&amp;"-"&amp;CI387,LocCost,2,0),0)</f>
        <v>0</v>
      </c>
      <c r="CY387" s="183" t="n">
        <f aca="false">IF(CJ387&gt;0,VLOOKUP(CJ387&amp;"-"&amp;CK387&amp;"-"&amp;CL387,LocCost,2,0),0)</f>
        <v>0</v>
      </c>
      <c r="CZ387" s="183" t="n">
        <f aca="false">IF(CM387&gt;0,VLOOKUP(CM387&amp;"-"&amp;CN387&amp;"-"&amp;CO387,LocCost,2,0),0)</f>
        <v>0</v>
      </c>
      <c r="DA387" s="184" t="str">
        <f aca="false">IF(BF387&gt;0,SUM(CQ387:CZ387),"")</f>
        <v/>
      </c>
    </row>
    <row r="388" customFormat="false" ht="14.65" hidden="false" customHeight="false" outlineLevel="0" collapsed="false">
      <c r="AN388" s="183" t="n">
        <f aca="false">IF(I388&gt;0,VLOOKUP(I388&amp;"-"&amp;J388&amp;"-"&amp;K388,LocCost,2,0),0)</f>
        <v>0</v>
      </c>
      <c r="AO388" s="183" t="n">
        <f aca="false">IF(L388&gt;0,VLOOKUP(L388&amp;"-"&amp;M388&amp;"-"&amp;N388,LocCost,2,0),0)</f>
        <v>0</v>
      </c>
      <c r="AP388" s="183" t="n">
        <f aca="false">IF(O388&gt;0,VLOOKUP(O388&amp;"-"&amp;P388&amp;"-"&amp;Q388,LocCost,2,0),0)</f>
        <v>0</v>
      </c>
      <c r="AQ388" s="183" t="n">
        <f aca="false">IF(R388&gt;0,VLOOKUP(R388&amp;"-"&amp;S388&amp;"-"&amp;T388,LocCost,2,0),0)</f>
        <v>0</v>
      </c>
      <c r="AR388" s="183" t="n">
        <f aca="false">IF(U388&gt;0,VLOOKUP(U388&amp;"-"&amp;V388&amp;"-"&amp;W388,LocCost,2,0),0)</f>
        <v>0</v>
      </c>
      <c r="AS388" s="183" t="n">
        <f aca="false">IF(X388&gt;0,VLOOKUP(X388&amp;"-"&amp;Y388&amp;"-"&amp;Z388,LocCost,2,0),0)</f>
        <v>0</v>
      </c>
      <c r="AT388" s="183" t="n">
        <f aca="false">IF(AA388&gt;0,VLOOKUP(AA388&amp;"-"&amp;AB388&amp;"-"&amp;AC388,LocCost,2,0),0)</f>
        <v>0</v>
      </c>
      <c r="AU388" s="183" t="n">
        <f aca="false">IF(AD388&gt;0,VLOOKUP(AD388&amp;"-"&amp;AE388&amp;"-"&amp;AF388,LocCost,2,0),0)</f>
        <v>0</v>
      </c>
      <c r="AV388" s="183" t="n">
        <f aca="false">IF(AG388&gt;0,VLOOKUP(AG388&amp;"-"&amp;AH388&amp;"-"&amp;AI388,LocCost,2,0),0)</f>
        <v>0</v>
      </c>
      <c r="AW388" s="183" t="n">
        <f aca="false">IF(AJ388&gt;0,VLOOKUP(AJ388&amp;"-"&amp;AK388&amp;"-"&amp;AL388,LocCost,2,0),0)</f>
        <v>0</v>
      </c>
      <c r="AX388" s="184" t="str">
        <f aca="false">IF(C388&gt;0,SUM(AN388:AW388),"")</f>
        <v/>
      </c>
      <c r="CQ388" s="183" t="n">
        <f aca="false">IF(BL388&gt;0,VLOOKUP(BL388&amp;"-"&amp;BM388&amp;"-"&amp;BN388,LocCost,2,0),0)</f>
        <v>0</v>
      </c>
      <c r="CR388" s="183" t="n">
        <f aca="false">IF(BO388&gt;0,VLOOKUP(BO388&amp;"-"&amp;BP388&amp;"-"&amp;BQ388,LocCost,2,0),0)</f>
        <v>0</v>
      </c>
      <c r="CS388" s="183" t="n">
        <f aca="false">IF(BR388&gt;0,VLOOKUP(BR388&amp;"-"&amp;BS388&amp;"-"&amp;BT388,LocCost,2,0),0)</f>
        <v>0</v>
      </c>
      <c r="CT388" s="183" t="n">
        <f aca="false">IF(BU388&gt;0,VLOOKUP(BU388&amp;"-"&amp;BV388&amp;"-"&amp;BW388,LocCost,2,0),0)</f>
        <v>0</v>
      </c>
      <c r="CU388" s="183" t="n">
        <f aca="false">IF(BX388&gt;0,VLOOKUP(BX388&amp;"-"&amp;BY388&amp;"-"&amp;BZ388,LocCost,2,0),0)</f>
        <v>0</v>
      </c>
      <c r="CV388" s="183" t="n">
        <f aca="false">IF(CA388&gt;0,VLOOKUP(CA388&amp;"-"&amp;CB388&amp;"-"&amp;CC388,LocCost,2,0),0)</f>
        <v>0</v>
      </c>
      <c r="CW388" s="183" t="n">
        <f aca="false">IF(CD388&gt;0,VLOOKUP(CD388&amp;"-"&amp;CE388&amp;"-"&amp;CF388,LocCost,2,0),0)</f>
        <v>0</v>
      </c>
      <c r="CX388" s="183" t="n">
        <f aca="false">IF(CG388&gt;0,VLOOKUP(CG388&amp;"-"&amp;CH388&amp;"-"&amp;CI388,LocCost,2,0),0)</f>
        <v>0</v>
      </c>
      <c r="CY388" s="183" t="n">
        <f aca="false">IF(CJ388&gt;0,VLOOKUP(CJ388&amp;"-"&amp;CK388&amp;"-"&amp;CL388,LocCost,2,0),0)</f>
        <v>0</v>
      </c>
      <c r="CZ388" s="183" t="n">
        <f aca="false">IF(CM388&gt;0,VLOOKUP(CM388&amp;"-"&amp;CN388&amp;"-"&amp;CO388,LocCost,2,0),0)</f>
        <v>0</v>
      </c>
      <c r="DA388" s="184" t="str">
        <f aca="false">IF(BF388&gt;0,SUM(CQ388:CZ388),"")</f>
        <v/>
      </c>
    </row>
    <row r="389" customFormat="false" ht="14.65" hidden="false" customHeight="false" outlineLevel="0" collapsed="false">
      <c r="AN389" s="183" t="n">
        <f aca="false">IF(I389&gt;0,VLOOKUP(I389&amp;"-"&amp;J389&amp;"-"&amp;K389,LocCost,2,0),0)</f>
        <v>0</v>
      </c>
      <c r="AO389" s="183" t="n">
        <f aca="false">IF(L389&gt;0,VLOOKUP(L389&amp;"-"&amp;M389&amp;"-"&amp;N389,LocCost,2,0),0)</f>
        <v>0</v>
      </c>
      <c r="AP389" s="183" t="n">
        <f aca="false">IF(O389&gt;0,VLOOKUP(O389&amp;"-"&amp;P389&amp;"-"&amp;Q389,LocCost,2,0),0)</f>
        <v>0</v>
      </c>
      <c r="AQ389" s="183" t="n">
        <f aca="false">IF(R389&gt;0,VLOOKUP(R389&amp;"-"&amp;S389&amp;"-"&amp;T389,LocCost,2,0),0)</f>
        <v>0</v>
      </c>
      <c r="AR389" s="183" t="n">
        <f aca="false">IF(U389&gt;0,VLOOKUP(U389&amp;"-"&amp;V389&amp;"-"&amp;W389,LocCost,2,0),0)</f>
        <v>0</v>
      </c>
      <c r="AS389" s="183" t="n">
        <f aca="false">IF(X389&gt;0,VLOOKUP(X389&amp;"-"&amp;Y389&amp;"-"&amp;Z389,LocCost,2,0),0)</f>
        <v>0</v>
      </c>
      <c r="AT389" s="183" t="n">
        <f aca="false">IF(AA389&gt;0,VLOOKUP(AA389&amp;"-"&amp;AB389&amp;"-"&amp;AC389,LocCost,2,0),0)</f>
        <v>0</v>
      </c>
      <c r="AU389" s="183" t="n">
        <f aca="false">IF(AD389&gt;0,VLOOKUP(AD389&amp;"-"&amp;AE389&amp;"-"&amp;AF389,LocCost,2,0),0)</f>
        <v>0</v>
      </c>
      <c r="AV389" s="183" t="n">
        <f aca="false">IF(AG389&gt;0,VLOOKUP(AG389&amp;"-"&amp;AH389&amp;"-"&amp;AI389,LocCost,2,0),0)</f>
        <v>0</v>
      </c>
      <c r="AW389" s="183" t="n">
        <f aca="false">IF(AJ389&gt;0,VLOOKUP(AJ389&amp;"-"&amp;AK389&amp;"-"&amp;AL389,LocCost,2,0),0)</f>
        <v>0</v>
      </c>
      <c r="AX389" s="184" t="str">
        <f aca="false">IF(C389&gt;0,SUM(AN389:AW389),"")</f>
        <v/>
      </c>
      <c r="CQ389" s="183" t="n">
        <f aca="false">IF(BL389&gt;0,VLOOKUP(BL389&amp;"-"&amp;BM389&amp;"-"&amp;BN389,LocCost,2,0),0)</f>
        <v>0</v>
      </c>
      <c r="CR389" s="183" t="n">
        <f aca="false">IF(BO389&gt;0,VLOOKUP(BO389&amp;"-"&amp;BP389&amp;"-"&amp;BQ389,LocCost,2,0),0)</f>
        <v>0</v>
      </c>
      <c r="CS389" s="183" t="n">
        <f aca="false">IF(BR389&gt;0,VLOOKUP(BR389&amp;"-"&amp;BS389&amp;"-"&amp;BT389,LocCost,2,0),0)</f>
        <v>0</v>
      </c>
      <c r="CT389" s="183" t="n">
        <f aca="false">IF(BU389&gt;0,VLOOKUP(BU389&amp;"-"&amp;BV389&amp;"-"&amp;BW389,LocCost,2,0),0)</f>
        <v>0</v>
      </c>
      <c r="CU389" s="183" t="n">
        <f aca="false">IF(BX389&gt;0,VLOOKUP(BX389&amp;"-"&amp;BY389&amp;"-"&amp;BZ389,LocCost,2,0),0)</f>
        <v>0</v>
      </c>
      <c r="CV389" s="183" t="n">
        <f aca="false">IF(CA389&gt;0,VLOOKUP(CA389&amp;"-"&amp;CB389&amp;"-"&amp;CC389,LocCost,2,0),0)</f>
        <v>0</v>
      </c>
      <c r="CW389" s="183" t="n">
        <f aca="false">IF(CD389&gt;0,VLOOKUP(CD389&amp;"-"&amp;CE389&amp;"-"&amp;CF389,LocCost,2,0),0)</f>
        <v>0</v>
      </c>
      <c r="CX389" s="183" t="n">
        <f aca="false">IF(CG389&gt;0,VLOOKUP(CG389&amp;"-"&amp;CH389&amp;"-"&amp;CI389,LocCost,2,0),0)</f>
        <v>0</v>
      </c>
      <c r="CY389" s="183" t="n">
        <f aca="false">IF(CJ389&gt;0,VLOOKUP(CJ389&amp;"-"&amp;CK389&amp;"-"&amp;CL389,LocCost,2,0),0)</f>
        <v>0</v>
      </c>
      <c r="CZ389" s="183" t="n">
        <f aca="false">IF(CM389&gt;0,VLOOKUP(CM389&amp;"-"&amp;CN389&amp;"-"&amp;CO389,LocCost,2,0),0)</f>
        <v>0</v>
      </c>
      <c r="DA389" s="184" t="str">
        <f aca="false">IF(BF389&gt;0,SUM(CQ389:CZ389),"")</f>
        <v/>
      </c>
    </row>
    <row r="390" customFormat="false" ht="14.65" hidden="false" customHeight="false" outlineLevel="0" collapsed="false">
      <c r="AN390" s="183" t="n">
        <f aca="false">IF(I390&gt;0,VLOOKUP(I390&amp;"-"&amp;J390&amp;"-"&amp;K390,LocCost,2,0),0)</f>
        <v>0</v>
      </c>
      <c r="AO390" s="183" t="n">
        <f aca="false">IF(L390&gt;0,VLOOKUP(L390&amp;"-"&amp;M390&amp;"-"&amp;N390,LocCost,2,0),0)</f>
        <v>0</v>
      </c>
      <c r="AP390" s="183" t="n">
        <f aca="false">IF(O390&gt;0,VLOOKUP(O390&amp;"-"&amp;P390&amp;"-"&amp;Q390,LocCost,2,0),0)</f>
        <v>0</v>
      </c>
      <c r="AQ390" s="183" t="n">
        <f aca="false">IF(R390&gt;0,VLOOKUP(R390&amp;"-"&amp;S390&amp;"-"&amp;T390,LocCost,2,0),0)</f>
        <v>0</v>
      </c>
      <c r="AR390" s="183" t="n">
        <f aca="false">IF(U390&gt;0,VLOOKUP(U390&amp;"-"&amp;V390&amp;"-"&amp;W390,LocCost,2,0),0)</f>
        <v>0</v>
      </c>
      <c r="AS390" s="183" t="n">
        <f aca="false">IF(X390&gt;0,VLOOKUP(X390&amp;"-"&amp;Y390&amp;"-"&amp;Z390,LocCost,2,0),0)</f>
        <v>0</v>
      </c>
      <c r="AT390" s="183" t="n">
        <f aca="false">IF(AA390&gt;0,VLOOKUP(AA390&amp;"-"&amp;AB390&amp;"-"&amp;AC390,LocCost,2,0),0)</f>
        <v>0</v>
      </c>
      <c r="AU390" s="183" t="n">
        <f aca="false">IF(AD390&gt;0,VLOOKUP(AD390&amp;"-"&amp;AE390&amp;"-"&amp;AF390,LocCost,2,0),0)</f>
        <v>0</v>
      </c>
      <c r="AV390" s="183" t="n">
        <f aca="false">IF(AG390&gt;0,VLOOKUP(AG390&amp;"-"&amp;AH390&amp;"-"&amp;AI390,LocCost,2,0),0)</f>
        <v>0</v>
      </c>
      <c r="AW390" s="183" t="n">
        <f aca="false">IF(AJ390&gt;0,VLOOKUP(AJ390&amp;"-"&amp;AK390&amp;"-"&amp;AL390,LocCost,2,0),0)</f>
        <v>0</v>
      </c>
      <c r="AX390" s="184" t="str">
        <f aca="false">IF(C390&gt;0,SUM(AN390:AW390),"")</f>
        <v/>
      </c>
      <c r="CQ390" s="183" t="n">
        <f aca="false">IF(BL390&gt;0,VLOOKUP(BL390&amp;"-"&amp;BM390&amp;"-"&amp;BN390,LocCost,2,0),0)</f>
        <v>0</v>
      </c>
      <c r="CR390" s="183" t="n">
        <f aca="false">IF(BO390&gt;0,VLOOKUP(BO390&amp;"-"&amp;BP390&amp;"-"&amp;BQ390,LocCost,2,0),0)</f>
        <v>0</v>
      </c>
      <c r="CS390" s="183" t="n">
        <f aca="false">IF(BR390&gt;0,VLOOKUP(BR390&amp;"-"&amp;BS390&amp;"-"&amp;BT390,LocCost,2,0),0)</f>
        <v>0</v>
      </c>
      <c r="CT390" s="183" t="n">
        <f aca="false">IF(BU390&gt;0,VLOOKUP(BU390&amp;"-"&amp;BV390&amp;"-"&amp;BW390,LocCost,2,0),0)</f>
        <v>0</v>
      </c>
      <c r="CU390" s="183" t="n">
        <f aca="false">IF(BX390&gt;0,VLOOKUP(BX390&amp;"-"&amp;BY390&amp;"-"&amp;BZ390,LocCost,2,0),0)</f>
        <v>0</v>
      </c>
      <c r="CV390" s="183" t="n">
        <f aca="false">IF(CA390&gt;0,VLOOKUP(CA390&amp;"-"&amp;CB390&amp;"-"&amp;CC390,LocCost,2,0),0)</f>
        <v>0</v>
      </c>
      <c r="CW390" s="183" t="n">
        <f aca="false">IF(CD390&gt;0,VLOOKUP(CD390&amp;"-"&amp;CE390&amp;"-"&amp;CF390,LocCost,2,0),0)</f>
        <v>0</v>
      </c>
      <c r="CX390" s="183" t="n">
        <f aca="false">IF(CG390&gt;0,VLOOKUP(CG390&amp;"-"&amp;CH390&amp;"-"&amp;CI390,LocCost,2,0),0)</f>
        <v>0</v>
      </c>
      <c r="CY390" s="183" t="n">
        <f aca="false">IF(CJ390&gt;0,VLOOKUP(CJ390&amp;"-"&amp;CK390&amp;"-"&amp;CL390,LocCost,2,0),0)</f>
        <v>0</v>
      </c>
      <c r="CZ390" s="183" t="n">
        <f aca="false">IF(CM390&gt;0,VLOOKUP(CM390&amp;"-"&amp;CN390&amp;"-"&amp;CO390,LocCost,2,0),0)</f>
        <v>0</v>
      </c>
      <c r="DA390" s="184" t="str">
        <f aca="false">IF(BF390&gt;0,SUM(CQ390:CZ390),"")</f>
        <v/>
      </c>
    </row>
    <row r="391" customFormat="false" ht="14.65" hidden="false" customHeight="false" outlineLevel="0" collapsed="false">
      <c r="AN391" s="183" t="n">
        <f aca="false">IF(I391&gt;0,VLOOKUP(I391&amp;"-"&amp;J391&amp;"-"&amp;K391,LocCost,2,0),0)</f>
        <v>0</v>
      </c>
      <c r="AO391" s="183" t="n">
        <f aca="false">IF(L391&gt;0,VLOOKUP(L391&amp;"-"&amp;M391&amp;"-"&amp;N391,LocCost,2,0),0)</f>
        <v>0</v>
      </c>
      <c r="AP391" s="183" t="n">
        <f aca="false">IF(O391&gt;0,VLOOKUP(O391&amp;"-"&amp;P391&amp;"-"&amp;Q391,LocCost,2,0),0)</f>
        <v>0</v>
      </c>
      <c r="AQ391" s="183" t="n">
        <f aca="false">IF(R391&gt;0,VLOOKUP(R391&amp;"-"&amp;S391&amp;"-"&amp;T391,LocCost,2,0),0)</f>
        <v>0</v>
      </c>
      <c r="AR391" s="183" t="n">
        <f aca="false">IF(U391&gt;0,VLOOKUP(U391&amp;"-"&amp;V391&amp;"-"&amp;W391,LocCost,2,0),0)</f>
        <v>0</v>
      </c>
      <c r="AS391" s="183" t="n">
        <f aca="false">IF(X391&gt;0,VLOOKUP(X391&amp;"-"&amp;Y391&amp;"-"&amp;Z391,LocCost,2,0),0)</f>
        <v>0</v>
      </c>
      <c r="AT391" s="183" t="n">
        <f aca="false">IF(AA391&gt;0,VLOOKUP(AA391&amp;"-"&amp;AB391&amp;"-"&amp;AC391,LocCost,2,0),0)</f>
        <v>0</v>
      </c>
      <c r="AU391" s="183" t="n">
        <f aca="false">IF(AD391&gt;0,VLOOKUP(AD391&amp;"-"&amp;AE391&amp;"-"&amp;AF391,LocCost,2,0),0)</f>
        <v>0</v>
      </c>
      <c r="AV391" s="183" t="n">
        <f aca="false">IF(AG391&gt;0,VLOOKUP(AG391&amp;"-"&amp;AH391&amp;"-"&amp;AI391,LocCost,2,0),0)</f>
        <v>0</v>
      </c>
      <c r="AW391" s="183" t="n">
        <f aca="false">IF(AJ391&gt;0,VLOOKUP(AJ391&amp;"-"&amp;AK391&amp;"-"&amp;AL391,LocCost,2,0),0)</f>
        <v>0</v>
      </c>
      <c r="AX391" s="184" t="str">
        <f aca="false">IF(C391&gt;0,SUM(AN391:AW391),"")</f>
        <v/>
      </c>
      <c r="CQ391" s="183" t="n">
        <f aca="false">IF(BL391&gt;0,VLOOKUP(BL391&amp;"-"&amp;BM391&amp;"-"&amp;BN391,LocCost,2,0),0)</f>
        <v>0</v>
      </c>
      <c r="CR391" s="183" t="n">
        <f aca="false">IF(BO391&gt;0,VLOOKUP(BO391&amp;"-"&amp;BP391&amp;"-"&amp;BQ391,LocCost,2,0),0)</f>
        <v>0</v>
      </c>
      <c r="CS391" s="183" t="n">
        <f aca="false">IF(BR391&gt;0,VLOOKUP(BR391&amp;"-"&amp;BS391&amp;"-"&amp;BT391,LocCost,2,0),0)</f>
        <v>0</v>
      </c>
      <c r="CT391" s="183" t="n">
        <f aca="false">IF(BU391&gt;0,VLOOKUP(BU391&amp;"-"&amp;BV391&amp;"-"&amp;BW391,LocCost,2,0),0)</f>
        <v>0</v>
      </c>
      <c r="CU391" s="183" t="n">
        <f aca="false">IF(BX391&gt;0,VLOOKUP(BX391&amp;"-"&amp;BY391&amp;"-"&amp;BZ391,LocCost,2,0),0)</f>
        <v>0</v>
      </c>
      <c r="CV391" s="183" t="n">
        <f aca="false">IF(CA391&gt;0,VLOOKUP(CA391&amp;"-"&amp;CB391&amp;"-"&amp;CC391,LocCost,2,0),0)</f>
        <v>0</v>
      </c>
      <c r="CW391" s="183" t="n">
        <f aca="false">IF(CD391&gt;0,VLOOKUP(CD391&amp;"-"&amp;CE391&amp;"-"&amp;CF391,LocCost,2,0),0)</f>
        <v>0</v>
      </c>
      <c r="CX391" s="183" t="n">
        <f aca="false">IF(CG391&gt;0,VLOOKUP(CG391&amp;"-"&amp;CH391&amp;"-"&amp;CI391,LocCost,2,0),0)</f>
        <v>0</v>
      </c>
      <c r="CY391" s="183" t="n">
        <f aca="false">IF(CJ391&gt;0,VLOOKUP(CJ391&amp;"-"&amp;CK391&amp;"-"&amp;CL391,LocCost,2,0),0)</f>
        <v>0</v>
      </c>
      <c r="CZ391" s="183" t="n">
        <f aca="false">IF(CM391&gt;0,VLOOKUP(CM391&amp;"-"&amp;CN391&amp;"-"&amp;CO391,LocCost,2,0),0)</f>
        <v>0</v>
      </c>
      <c r="DA391" s="184" t="str">
        <f aca="false">IF(BF391&gt;0,SUM(CQ391:CZ391),"")</f>
        <v/>
      </c>
    </row>
    <row r="392" customFormat="false" ht="14.65" hidden="false" customHeight="false" outlineLevel="0" collapsed="false">
      <c r="AN392" s="183" t="n">
        <f aca="false">IF(I392&gt;0,VLOOKUP(I392&amp;"-"&amp;J392&amp;"-"&amp;K392,LocCost,2,0),0)</f>
        <v>0</v>
      </c>
      <c r="AO392" s="183" t="n">
        <f aca="false">IF(L392&gt;0,VLOOKUP(L392&amp;"-"&amp;M392&amp;"-"&amp;N392,LocCost,2,0),0)</f>
        <v>0</v>
      </c>
      <c r="AP392" s="183" t="n">
        <f aca="false">IF(O392&gt;0,VLOOKUP(O392&amp;"-"&amp;P392&amp;"-"&amp;Q392,LocCost,2,0),0)</f>
        <v>0</v>
      </c>
      <c r="AQ392" s="183" t="n">
        <f aca="false">IF(R392&gt;0,VLOOKUP(R392&amp;"-"&amp;S392&amp;"-"&amp;T392,LocCost,2,0),0)</f>
        <v>0</v>
      </c>
      <c r="AR392" s="183" t="n">
        <f aca="false">IF(U392&gt;0,VLOOKUP(U392&amp;"-"&amp;V392&amp;"-"&amp;W392,LocCost,2,0),0)</f>
        <v>0</v>
      </c>
      <c r="AS392" s="183" t="n">
        <f aca="false">IF(X392&gt;0,VLOOKUP(X392&amp;"-"&amp;Y392&amp;"-"&amp;Z392,LocCost,2,0),0)</f>
        <v>0</v>
      </c>
      <c r="AT392" s="183" t="n">
        <f aca="false">IF(AA392&gt;0,VLOOKUP(AA392&amp;"-"&amp;AB392&amp;"-"&amp;AC392,LocCost,2,0),0)</f>
        <v>0</v>
      </c>
      <c r="AU392" s="183" t="n">
        <f aca="false">IF(AD392&gt;0,VLOOKUP(AD392&amp;"-"&amp;AE392&amp;"-"&amp;AF392,LocCost,2,0),0)</f>
        <v>0</v>
      </c>
      <c r="AV392" s="183" t="n">
        <f aca="false">IF(AG392&gt;0,VLOOKUP(AG392&amp;"-"&amp;AH392&amp;"-"&amp;AI392,LocCost,2,0),0)</f>
        <v>0</v>
      </c>
      <c r="AW392" s="183" t="n">
        <f aca="false">IF(AJ392&gt;0,VLOOKUP(AJ392&amp;"-"&amp;AK392&amp;"-"&amp;AL392,LocCost,2,0),0)</f>
        <v>0</v>
      </c>
      <c r="AX392" s="184" t="str">
        <f aca="false">IF(C392&gt;0,SUM(AN392:AW392),"")</f>
        <v/>
      </c>
      <c r="CQ392" s="183" t="n">
        <f aca="false">IF(BL392&gt;0,VLOOKUP(BL392&amp;"-"&amp;BM392&amp;"-"&amp;BN392,LocCost,2,0),0)</f>
        <v>0</v>
      </c>
      <c r="CR392" s="183" t="n">
        <f aca="false">IF(BO392&gt;0,VLOOKUP(BO392&amp;"-"&amp;BP392&amp;"-"&amp;BQ392,LocCost,2,0),0)</f>
        <v>0</v>
      </c>
      <c r="CS392" s="183" t="n">
        <f aca="false">IF(BR392&gt;0,VLOOKUP(BR392&amp;"-"&amp;BS392&amp;"-"&amp;BT392,LocCost,2,0),0)</f>
        <v>0</v>
      </c>
      <c r="CT392" s="183" t="n">
        <f aca="false">IF(BU392&gt;0,VLOOKUP(BU392&amp;"-"&amp;BV392&amp;"-"&amp;BW392,LocCost,2,0),0)</f>
        <v>0</v>
      </c>
      <c r="CU392" s="183" t="n">
        <f aca="false">IF(BX392&gt;0,VLOOKUP(BX392&amp;"-"&amp;BY392&amp;"-"&amp;BZ392,LocCost,2,0),0)</f>
        <v>0</v>
      </c>
      <c r="CV392" s="183" t="n">
        <f aca="false">IF(CA392&gt;0,VLOOKUP(CA392&amp;"-"&amp;CB392&amp;"-"&amp;CC392,LocCost,2,0),0)</f>
        <v>0</v>
      </c>
      <c r="CW392" s="183" t="n">
        <f aca="false">IF(CD392&gt;0,VLOOKUP(CD392&amp;"-"&amp;CE392&amp;"-"&amp;CF392,LocCost,2,0),0)</f>
        <v>0</v>
      </c>
      <c r="CX392" s="183" t="n">
        <f aca="false">IF(CG392&gt;0,VLOOKUP(CG392&amp;"-"&amp;CH392&amp;"-"&amp;CI392,LocCost,2,0),0)</f>
        <v>0</v>
      </c>
      <c r="CY392" s="183" t="n">
        <f aca="false">IF(CJ392&gt;0,VLOOKUP(CJ392&amp;"-"&amp;CK392&amp;"-"&amp;CL392,LocCost,2,0),0)</f>
        <v>0</v>
      </c>
      <c r="CZ392" s="183" t="n">
        <f aca="false">IF(CM392&gt;0,VLOOKUP(CM392&amp;"-"&amp;CN392&amp;"-"&amp;CO392,LocCost,2,0),0)</f>
        <v>0</v>
      </c>
      <c r="DA392" s="184" t="str">
        <f aca="false">IF(BF392&gt;0,SUM(CQ392:CZ392),"")</f>
        <v/>
      </c>
    </row>
    <row r="393" customFormat="false" ht="14.65" hidden="false" customHeight="false" outlineLevel="0" collapsed="false">
      <c r="AN393" s="183" t="n">
        <f aca="false">IF(I393&gt;0,VLOOKUP(I393&amp;"-"&amp;J393&amp;"-"&amp;K393,LocCost,2,0),0)</f>
        <v>0</v>
      </c>
      <c r="AO393" s="183" t="n">
        <f aca="false">IF(L393&gt;0,VLOOKUP(L393&amp;"-"&amp;M393&amp;"-"&amp;N393,LocCost,2,0),0)</f>
        <v>0</v>
      </c>
      <c r="AP393" s="183" t="n">
        <f aca="false">IF(O393&gt;0,VLOOKUP(O393&amp;"-"&amp;P393&amp;"-"&amp;Q393,LocCost,2,0),0)</f>
        <v>0</v>
      </c>
      <c r="AQ393" s="183" t="n">
        <f aca="false">IF(R393&gt;0,VLOOKUP(R393&amp;"-"&amp;S393&amp;"-"&amp;T393,LocCost,2,0),0)</f>
        <v>0</v>
      </c>
      <c r="AR393" s="183" t="n">
        <f aca="false">IF(U393&gt;0,VLOOKUP(U393&amp;"-"&amp;V393&amp;"-"&amp;W393,LocCost,2,0),0)</f>
        <v>0</v>
      </c>
      <c r="AS393" s="183" t="n">
        <f aca="false">IF(X393&gt;0,VLOOKUP(X393&amp;"-"&amp;Y393&amp;"-"&amp;Z393,LocCost,2,0),0)</f>
        <v>0</v>
      </c>
      <c r="AT393" s="183" t="n">
        <f aca="false">IF(AA393&gt;0,VLOOKUP(AA393&amp;"-"&amp;AB393&amp;"-"&amp;AC393,LocCost,2,0),0)</f>
        <v>0</v>
      </c>
      <c r="AU393" s="183" t="n">
        <f aca="false">IF(AD393&gt;0,VLOOKUP(AD393&amp;"-"&amp;AE393&amp;"-"&amp;AF393,LocCost,2,0),0)</f>
        <v>0</v>
      </c>
      <c r="AV393" s="183" t="n">
        <f aca="false">IF(AG393&gt;0,VLOOKUP(AG393&amp;"-"&amp;AH393&amp;"-"&amp;AI393,LocCost,2,0),0)</f>
        <v>0</v>
      </c>
      <c r="AW393" s="183" t="n">
        <f aca="false">IF(AJ393&gt;0,VLOOKUP(AJ393&amp;"-"&amp;AK393&amp;"-"&amp;AL393,LocCost,2,0),0)</f>
        <v>0</v>
      </c>
      <c r="AX393" s="184" t="str">
        <f aca="false">IF(C393&gt;0,SUM(AN393:AW393),"")</f>
        <v/>
      </c>
      <c r="CQ393" s="183" t="n">
        <f aca="false">IF(BL393&gt;0,VLOOKUP(BL393&amp;"-"&amp;BM393&amp;"-"&amp;BN393,LocCost,2,0),0)</f>
        <v>0</v>
      </c>
      <c r="CR393" s="183" t="n">
        <f aca="false">IF(BO393&gt;0,VLOOKUP(BO393&amp;"-"&amp;BP393&amp;"-"&amp;BQ393,LocCost,2,0),0)</f>
        <v>0</v>
      </c>
      <c r="CS393" s="183" t="n">
        <f aca="false">IF(BR393&gt;0,VLOOKUP(BR393&amp;"-"&amp;BS393&amp;"-"&amp;BT393,LocCost,2,0),0)</f>
        <v>0</v>
      </c>
      <c r="CT393" s="183" t="n">
        <f aca="false">IF(BU393&gt;0,VLOOKUP(BU393&amp;"-"&amp;BV393&amp;"-"&amp;BW393,LocCost,2,0),0)</f>
        <v>0</v>
      </c>
      <c r="CU393" s="183" t="n">
        <f aca="false">IF(BX393&gt;0,VLOOKUP(BX393&amp;"-"&amp;BY393&amp;"-"&amp;BZ393,LocCost,2,0),0)</f>
        <v>0</v>
      </c>
      <c r="CV393" s="183" t="n">
        <f aca="false">IF(CA393&gt;0,VLOOKUP(CA393&amp;"-"&amp;CB393&amp;"-"&amp;CC393,LocCost,2,0),0)</f>
        <v>0</v>
      </c>
      <c r="CW393" s="183" t="n">
        <f aca="false">IF(CD393&gt;0,VLOOKUP(CD393&amp;"-"&amp;CE393&amp;"-"&amp;CF393,LocCost,2,0),0)</f>
        <v>0</v>
      </c>
      <c r="CX393" s="183" t="n">
        <f aca="false">IF(CG393&gt;0,VLOOKUP(CG393&amp;"-"&amp;CH393&amp;"-"&amp;CI393,LocCost,2,0),0)</f>
        <v>0</v>
      </c>
      <c r="CY393" s="183" t="n">
        <f aca="false">IF(CJ393&gt;0,VLOOKUP(CJ393&amp;"-"&amp;CK393&amp;"-"&amp;CL393,LocCost,2,0),0)</f>
        <v>0</v>
      </c>
      <c r="CZ393" s="183" t="n">
        <f aca="false">IF(CM393&gt;0,VLOOKUP(CM393&amp;"-"&amp;CN393&amp;"-"&amp;CO393,LocCost,2,0),0)</f>
        <v>0</v>
      </c>
      <c r="DA393" s="184" t="str">
        <f aca="false">IF(BF393&gt;0,SUM(CQ393:CZ393),"")</f>
        <v/>
      </c>
    </row>
    <row r="394" customFormat="false" ht="14.65" hidden="false" customHeight="false" outlineLevel="0" collapsed="false">
      <c r="AN394" s="183" t="n">
        <f aca="false">IF(I394&gt;0,VLOOKUP(I394&amp;"-"&amp;J394&amp;"-"&amp;K394,LocCost,2,0),0)</f>
        <v>0</v>
      </c>
      <c r="AO394" s="183" t="n">
        <f aca="false">IF(L394&gt;0,VLOOKUP(L394&amp;"-"&amp;M394&amp;"-"&amp;N394,LocCost,2,0),0)</f>
        <v>0</v>
      </c>
      <c r="AP394" s="183" t="n">
        <f aca="false">IF(O394&gt;0,VLOOKUP(O394&amp;"-"&amp;P394&amp;"-"&amp;Q394,LocCost,2,0),0)</f>
        <v>0</v>
      </c>
      <c r="AQ394" s="183" t="n">
        <f aca="false">IF(R394&gt;0,VLOOKUP(R394&amp;"-"&amp;S394&amp;"-"&amp;T394,LocCost,2,0),0)</f>
        <v>0</v>
      </c>
      <c r="AR394" s="183" t="n">
        <f aca="false">IF(U394&gt;0,VLOOKUP(U394&amp;"-"&amp;V394&amp;"-"&amp;W394,LocCost,2,0),0)</f>
        <v>0</v>
      </c>
      <c r="AS394" s="183" t="n">
        <f aca="false">IF(X394&gt;0,VLOOKUP(X394&amp;"-"&amp;Y394&amp;"-"&amp;Z394,LocCost,2,0),0)</f>
        <v>0</v>
      </c>
      <c r="AT394" s="183" t="n">
        <f aca="false">IF(AA394&gt;0,VLOOKUP(AA394&amp;"-"&amp;AB394&amp;"-"&amp;AC394,LocCost,2,0),0)</f>
        <v>0</v>
      </c>
      <c r="AU394" s="183" t="n">
        <f aca="false">IF(AD394&gt;0,VLOOKUP(AD394&amp;"-"&amp;AE394&amp;"-"&amp;AF394,LocCost,2,0),0)</f>
        <v>0</v>
      </c>
      <c r="AV394" s="183" t="n">
        <f aca="false">IF(AG394&gt;0,VLOOKUP(AG394&amp;"-"&amp;AH394&amp;"-"&amp;AI394,LocCost,2,0),0)</f>
        <v>0</v>
      </c>
      <c r="AW394" s="183" t="n">
        <f aca="false">IF(AJ394&gt;0,VLOOKUP(AJ394&amp;"-"&amp;AK394&amp;"-"&amp;AL394,LocCost,2,0),0)</f>
        <v>0</v>
      </c>
      <c r="AX394" s="184" t="str">
        <f aca="false">IF(C394&gt;0,SUM(AN394:AW394),"")</f>
        <v/>
      </c>
      <c r="CQ394" s="183" t="n">
        <f aca="false">IF(BL394&gt;0,VLOOKUP(BL394&amp;"-"&amp;BM394&amp;"-"&amp;BN394,LocCost,2,0),0)</f>
        <v>0</v>
      </c>
      <c r="CR394" s="183" t="n">
        <f aca="false">IF(BO394&gt;0,VLOOKUP(BO394&amp;"-"&amp;BP394&amp;"-"&amp;BQ394,LocCost,2,0),0)</f>
        <v>0</v>
      </c>
      <c r="CS394" s="183" t="n">
        <f aca="false">IF(BR394&gt;0,VLOOKUP(BR394&amp;"-"&amp;BS394&amp;"-"&amp;BT394,LocCost,2,0),0)</f>
        <v>0</v>
      </c>
      <c r="CT394" s="183" t="n">
        <f aca="false">IF(BU394&gt;0,VLOOKUP(BU394&amp;"-"&amp;BV394&amp;"-"&amp;BW394,LocCost,2,0),0)</f>
        <v>0</v>
      </c>
      <c r="CU394" s="183" t="n">
        <f aca="false">IF(BX394&gt;0,VLOOKUP(BX394&amp;"-"&amp;BY394&amp;"-"&amp;BZ394,LocCost,2,0),0)</f>
        <v>0</v>
      </c>
      <c r="CV394" s="183" t="n">
        <f aca="false">IF(CA394&gt;0,VLOOKUP(CA394&amp;"-"&amp;CB394&amp;"-"&amp;CC394,LocCost,2,0),0)</f>
        <v>0</v>
      </c>
      <c r="CW394" s="183" t="n">
        <f aca="false">IF(CD394&gt;0,VLOOKUP(CD394&amp;"-"&amp;CE394&amp;"-"&amp;CF394,LocCost,2,0),0)</f>
        <v>0</v>
      </c>
      <c r="CX394" s="183" t="n">
        <f aca="false">IF(CG394&gt;0,VLOOKUP(CG394&amp;"-"&amp;CH394&amp;"-"&amp;CI394,LocCost,2,0),0)</f>
        <v>0</v>
      </c>
      <c r="CY394" s="183" t="n">
        <f aca="false">IF(CJ394&gt;0,VLOOKUP(CJ394&amp;"-"&amp;CK394&amp;"-"&amp;CL394,LocCost,2,0),0)</f>
        <v>0</v>
      </c>
      <c r="CZ394" s="183" t="n">
        <f aca="false">IF(CM394&gt;0,VLOOKUP(CM394&amp;"-"&amp;CN394&amp;"-"&amp;CO394,LocCost,2,0),0)</f>
        <v>0</v>
      </c>
      <c r="DA394" s="184" t="str">
        <f aca="false">IF(BF394&gt;0,SUM(CQ394:CZ394),"")</f>
        <v/>
      </c>
    </row>
    <row r="395" customFormat="false" ht="14.65" hidden="false" customHeight="false" outlineLevel="0" collapsed="false">
      <c r="AN395" s="183" t="n">
        <f aca="false">IF(I395&gt;0,VLOOKUP(I395&amp;"-"&amp;J395&amp;"-"&amp;K395,LocCost,2,0),0)</f>
        <v>0</v>
      </c>
      <c r="AO395" s="183" t="n">
        <f aca="false">IF(L395&gt;0,VLOOKUP(L395&amp;"-"&amp;M395&amp;"-"&amp;N395,LocCost,2,0),0)</f>
        <v>0</v>
      </c>
      <c r="AP395" s="183" t="n">
        <f aca="false">IF(O395&gt;0,VLOOKUP(O395&amp;"-"&amp;P395&amp;"-"&amp;Q395,LocCost,2,0),0)</f>
        <v>0</v>
      </c>
      <c r="AQ395" s="183" t="n">
        <f aca="false">IF(R395&gt;0,VLOOKUP(R395&amp;"-"&amp;S395&amp;"-"&amp;T395,LocCost,2,0),0)</f>
        <v>0</v>
      </c>
      <c r="AR395" s="183" t="n">
        <f aca="false">IF(U395&gt;0,VLOOKUP(U395&amp;"-"&amp;V395&amp;"-"&amp;W395,LocCost,2,0),0)</f>
        <v>0</v>
      </c>
      <c r="AS395" s="183" t="n">
        <f aca="false">IF(X395&gt;0,VLOOKUP(X395&amp;"-"&amp;Y395&amp;"-"&amp;Z395,LocCost,2,0),0)</f>
        <v>0</v>
      </c>
      <c r="AT395" s="183" t="n">
        <f aca="false">IF(AA395&gt;0,VLOOKUP(AA395&amp;"-"&amp;AB395&amp;"-"&amp;AC395,LocCost,2,0),0)</f>
        <v>0</v>
      </c>
      <c r="AU395" s="183" t="n">
        <f aca="false">IF(AD395&gt;0,VLOOKUP(AD395&amp;"-"&amp;AE395&amp;"-"&amp;AF395,LocCost,2,0),0)</f>
        <v>0</v>
      </c>
      <c r="AV395" s="183" t="n">
        <f aca="false">IF(AG395&gt;0,VLOOKUP(AG395&amp;"-"&amp;AH395&amp;"-"&amp;AI395,LocCost,2,0),0)</f>
        <v>0</v>
      </c>
      <c r="AW395" s="183" t="n">
        <f aca="false">IF(AJ395&gt;0,VLOOKUP(AJ395&amp;"-"&amp;AK395&amp;"-"&amp;AL395,LocCost,2,0),0)</f>
        <v>0</v>
      </c>
      <c r="AX395" s="184" t="str">
        <f aca="false">IF(C395&gt;0,SUM(AN395:AW395),"")</f>
        <v/>
      </c>
      <c r="CQ395" s="183" t="n">
        <f aca="false">IF(BL395&gt;0,VLOOKUP(BL395&amp;"-"&amp;BM395&amp;"-"&amp;BN395,LocCost,2,0),0)</f>
        <v>0</v>
      </c>
      <c r="CR395" s="183" t="n">
        <f aca="false">IF(BO395&gt;0,VLOOKUP(BO395&amp;"-"&amp;BP395&amp;"-"&amp;BQ395,LocCost,2,0),0)</f>
        <v>0</v>
      </c>
      <c r="CS395" s="183" t="n">
        <f aca="false">IF(BR395&gt;0,VLOOKUP(BR395&amp;"-"&amp;BS395&amp;"-"&amp;BT395,LocCost,2,0),0)</f>
        <v>0</v>
      </c>
      <c r="CT395" s="183" t="n">
        <f aca="false">IF(BU395&gt;0,VLOOKUP(BU395&amp;"-"&amp;BV395&amp;"-"&amp;BW395,LocCost,2,0),0)</f>
        <v>0</v>
      </c>
      <c r="CU395" s="183" t="n">
        <f aca="false">IF(BX395&gt;0,VLOOKUP(BX395&amp;"-"&amp;BY395&amp;"-"&amp;BZ395,LocCost,2,0),0)</f>
        <v>0</v>
      </c>
      <c r="CV395" s="183" t="n">
        <f aca="false">IF(CA395&gt;0,VLOOKUP(CA395&amp;"-"&amp;CB395&amp;"-"&amp;CC395,LocCost,2,0),0)</f>
        <v>0</v>
      </c>
      <c r="CW395" s="183" t="n">
        <f aca="false">IF(CD395&gt;0,VLOOKUP(CD395&amp;"-"&amp;CE395&amp;"-"&amp;CF395,LocCost,2,0),0)</f>
        <v>0</v>
      </c>
      <c r="CX395" s="183" t="n">
        <f aca="false">IF(CG395&gt;0,VLOOKUP(CG395&amp;"-"&amp;CH395&amp;"-"&amp;CI395,LocCost,2,0),0)</f>
        <v>0</v>
      </c>
      <c r="CY395" s="183" t="n">
        <f aca="false">IF(CJ395&gt;0,VLOOKUP(CJ395&amp;"-"&amp;CK395&amp;"-"&amp;CL395,LocCost,2,0),0)</f>
        <v>0</v>
      </c>
      <c r="CZ395" s="183" t="n">
        <f aca="false">IF(CM395&gt;0,VLOOKUP(CM395&amp;"-"&amp;CN395&amp;"-"&amp;CO395,LocCost,2,0),0)</f>
        <v>0</v>
      </c>
      <c r="DA395" s="184" t="str">
        <f aca="false">IF(BF395&gt;0,SUM(CQ395:CZ395),"")</f>
        <v/>
      </c>
    </row>
    <row r="396" customFormat="false" ht="14.65" hidden="false" customHeight="false" outlineLevel="0" collapsed="false">
      <c r="AN396" s="183" t="n">
        <f aca="false">IF(I396&gt;0,VLOOKUP(I396&amp;"-"&amp;J396&amp;"-"&amp;K396,LocCost,2,0),0)</f>
        <v>0</v>
      </c>
      <c r="AO396" s="183" t="n">
        <f aca="false">IF(L396&gt;0,VLOOKUP(L396&amp;"-"&amp;M396&amp;"-"&amp;N396,LocCost,2,0),0)</f>
        <v>0</v>
      </c>
      <c r="AP396" s="183" t="n">
        <f aca="false">IF(O396&gt;0,VLOOKUP(O396&amp;"-"&amp;P396&amp;"-"&amp;Q396,LocCost,2,0),0)</f>
        <v>0</v>
      </c>
      <c r="AQ396" s="183" t="n">
        <f aca="false">IF(R396&gt;0,VLOOKUP(R396&amp;"-"&amp;S396&amp;"-"&amp;T396,LocCost,2,0),0)</f>
        <v>0</v>
      </c>
      <c r="AR396" s="183" t="n">
        <f aca="false">IF(U396&gt;0,VLOOKUP(U396&amp;"-"&amp;V396&amp;"-"&amp;W396,LocCost,2,0),0)</f>
        <v>0</v>
      </c>
      <c r="AS396" s="183" t="n">
        <f aca="false">IF(X396&gt;0,VLOOKUP(X396&amp;"-"&amp;Y396&amp;"-"&amp;Z396,LocCost,2,0),0)</f>
        <v>0</v>
      </c>
      <c r="AT396" s="183" t="n">
        <f aca="false">IF(AA396&gt;0,VLOOKUP(AA396&amp;"-"&amp;AB396&amp;"-"&amp;AC396,LocCost,2,0),0)</f>
        <v>0</v>
      </c>
      <c r="AU396" s="183" t="n">
        <f aca="false">IF(AD396&gt;0,VLOOKUP(AD396&amp;"-"&amp;AE396&amp;"-"&amp;AF396,LocCost,2,0),0)</f>
        <v>0</v>
      </c>
      <c r="AV396" s="183" t="n">
        <f aca="false">IF(AG396&gt;0,VLOOKUP(AG396&amp;"-"&amp;AH396&amp;"-"&amp;AI396,LocCost,2,0),0)</f>
        <v>0</v>
      </c>
      <c r="AW396" s="183" t="n">
        <f aca="false">IF(AJ396&gt;0,VLOOKUP(AJ396&amp;"-"&amp;AK396&amp;"-"&amp;AL396,LocCost,2,0),0)</f>
        <v>0</v>
      </c>
      <c r="AX396" s="184" t="str">
        <f aca="false">IF(C396&gt;0,SUM(AN396:AW396),"")</f>
        <v/>
      </c>
      <c r="CQ396" s="183" t="n">
        <f aca="false">IF(BL396&gt;0,VLOOKUP(BL396&amp;"-"&amp;BM396&amp;"-"&amp;BN396,LocCost,2,0),0)</f>
        <v>0</v>
      </c>
      <c r="CR396" s="183" t="n">
        <f aca="false">IF(BO396&gt;0,VLOOKUP(BO396&amp;"-"&amp;BP396&amp;"-"&amp;BQ396,LocCost,2,0),0)</f>
        <v>0</v>
      </c>
      <c r="CS396" s="183" t="n">
        <f aca="false">IF(BR396&gt;0,VLOOKUP(BR396&amp;"-"&amp;BS396&amp;"-"&amp;BT396,LocCost,2,0),0)</f>
        <v>0</v>
      </c>
      <c r="CT396" s="183" t="n">
        <f aca="false">IF(BU396&gt;0,VLOOKUP(BU396&amp;"-"&amp;BV396&amp;"-"&amp;BW396,LocCost,2,0),0)</f>
        <v>0</v>
      </c>
      <c r="CU396" s="183" t="n">
        <f aca="false">IF(BX396&gt;0,VLOOKUP(BX396&amp;"-"&amp;BY396&amp;"-"&amp;BZ396,LocCost,2,0),0)</f>
        <v>0</v>
      </c>
      <c r="CV396" s="183" t="n">
        <f aca="false">IF(CA396&gt;0,VLOOKUP(CA396&amp;"-"&amp;CB396&amp;"-"&amp;CC396,LocCost,2,0),0)</f>
        <v>0</v>
      </c>
      <c r="CW396" s="183" t="n">
        <f aca="false">IF(CD396&gt;0,VLOOKUP(CD396&amp;"-"&amp;CE396&amp;"-"&amp;CF396,LocCost,2,0),0)</f>
        <v>0</v>
      </c>
      <c r="CX396" s="183" t="n">
        <f aca="false">IF(CG396&gt;0,VLOOKUP(CG396&amp;"-"&amp;CH396&amp;"-"&amp;CI396,LocCost,2,0),0)</f>
        <v>0</v>
      </c>
      <c r="CY396" s="183" t="n">
        <f aca="false">IF(CJ396&gt;0,VLOOKUP(CJ396&amp;"-"&amp;CK396&amp;"-"&amp;CL396,LocCost,2,0),0)</f>
        <v>0</v>
      </c>
      <c r="CZ396" s="183" t="n">
        <f aca="false">IF(CM396&gt;0,VLOOKUP(CM396&amp;"-"&amp;CN396&amp;"-"&amp;CO396,LocCost,2,0),0)</f>
        <v>0</v>
      </c>
      <c r="DA396" s="184" t="str">
        <f aca="false">IF(BF396&gt;0,SUM(CQ396:CZ396),"")</f>
        <v/>
      </c>
    </row>
    <row r="397" customFormat="false" ht="14.65" hidden="false" customHeight="false" outlineLevel="0" collapsed="false">
      <c r="AN397" s="183" t="n">
        <f aca="false">IF(I397&gt;0,VLOOKUP(I397&amp;"-"&amp;J397&amp;"-"&amp;K397,LocCost,2,0),0)</f>
        <v>0</v>
      </c>
      <c r="AO397" s="183" t="n">
        <f aca="false">IF(L397&gt;0,VLOOKUP(L397&amp;"-"&amp;M397&amp;"-"&amp;N397,LocCost,2,0),0)</f>
        <v>0</v>
      </c>
      <c r="AP397" s="183" t="n">
        <f aca="false">IF(O397&gt;0,VLOOKUP(O397&amp;"-"&amp;P397&amp;"-"&amp;Q397,LocCost,2,0),0)</f>
        <v>0</v>
      </c>
      <c r="AQ397" s="183" t="n">
        <f aca="false">IF(R397&gt;0,VLOOKUP(R397&amp;"-"&amp;S397&amp;"-"&amp;T397,LocCost,2,0),0)</f>
        <v>0</v>
      </c>
      <c r="AR397" s="183" t="n">
        <f aca="false">IF(U397&gt;0,VLOOKUP(U397&amp;"-"&amp;V397&amp;"-"&amp;W397,LocCost,2,0),0)</f>
        <v>0</v>
      </c>
      <c r="AS397" s="183" t="n">
        <f aca="false">IF(X397&gt;0,VLOOKUP(X397&amp;"-"&amp;Y397&amp;"-"&amp;Z397,LocCost,2,0),0)</f>
        <v>0</v>
      </c>
      <c r="AT397" s="183" t="n">
        <f aca="false">IF(AA397&gt;0,VLOOKUP(AA397&amp;"-"&amp;AB397&amp;"-"&amp;AC397,LocCost,2,0),0)</f>
        <v>0</v>
      </c>
      <c r="AU397" s="183" t="n">
        <f aca="false">IF(AD397&gt;0,VLOOKUP(AD397&amp;"-"&amp;AE397&amp;"-"&amp;AF397,LocCost,2,0),0)</f>
        <v>0</v>
      </c>
      <c r="AV397" s="183" t="n">
        <f aca="false">IF(AG397&gt;0,VLOOKUP(AG397&amp;"-"&amp;AH397&amp;"-"&amp;AI397,LocCost,2,0),0)</f>
        <v>0</v>
      </c>
      <c r="AW397" s="183" t="n">
        <f aca="false">IF(AJ397&gt;0,VLOOKUP(AJ397&amp;"-"&amp;AK397&amp;"-"&amp;AL397,LocCost,2,0),0)</f>
        <v>0</v>
      </c>
      <c r="AX397" s="184" t="str">
        <f aca="false">IF(C397&gt;0,SUM(AN397:AW397),"")</f>
        <v/>
      </c>
      <c r="CQ397" s="183" t="n">
        <f aca="false">IF(BL397&gt;0,VLOOKUP(BL397&amp;"-"&amp;BM397&amp;"-"&amp;BN397,LocCost,2,0),0)</f>
        <v>0</v>
      </c>
      <c r="CR397" s="183" t="n">
        <f aca="false">IF(BO397&gt;0,VLOOKUP(BO397&amp;"-"&amp;BP397&amp;"-"&amp;BQ397,LocCost,2,0),0)</f>
        <v>0</v>
      </c>
      <c r="CS397" s="183" t="n">
        <f aca="false">IF(BR397&gt;0,VLOOKUP(BR397&amp;"-"&amp;BS397&amp;"-"&amp;BT397,LocCost,2,0),0)</f>
        <v>0</v>
      </c>
      <c r="CT397" s="183" t="n">
        <f aca="false">IF(BU397&gt;0,VLOOKUP(BU397&amp;"-"&amp;BV397&amp;"-"&amp;BW397,LocCost,2,0),0)</f>
        <v>0</v>
      </c>
      <c r="CU397" s="183" t="n">
        <f aca="false">IF(BX397&gt;0,VLOOKUP(BX397&amp;"-"&amp;BY397&amp;"-"&amp;BZ397,LocCost,2,0),0)</f>
        <v>0</v>
      </c>
      <c r="CV397" s="183" t="n">
        <f aca="false">IF(CA397&gt;0,VLOOKUP(CA397&amp;"-"&amp;CB397&amp;"-"&amp;CC397,LocCost,2,0),0)</f>
        <v>0</v>
      </c>
      <c r="CW397" s="183" t="n">
        <f aca="false">IF(CD397&gt;0,VLOOKUP(CD397&amp;"-"&amp;CE397&amp;"-"&amp;CF397,LocCost,2,0),0)</f>
        <v>0</v>
      </c>
      <c r="CX397" s="183" t="n">
        <f aca="false">IF(CG397&gt;0,VLOOKUP(CG397&amp;"-"&amp;CH397&amp;"-"&amp;CI397,LocCost,2,0),0)</f>
        <v>0</v>
      </c>
      <c r="CY397" s="183" t="n">
        <f aca="false">IF(CJ397&gt;0,VLOOKUP(CJ397&amp;"-"&amp;CK397&amp;"-"&amp;CL397,LocCost,2,0),0)</f>
        <v>0</v>
      </c>
      <c r="CZ397" s="183" t="n">
        <f aca="false">IF(CM397&gt;0,VLOOKUP(CM397&amp;"-"&amp;CN397&amp;"-"&amp;CO397,LocCost,2,0),0)</f>
        <v>0</v>
      </c>
      <c r="DA397" s="184" t="str">
        <f aca="false">IF(BF397&gt;0,SUM(CQ397:CZ397),"")</f>
        <v/>
      </c>
    </row>
    <row r="398" customFormat="false" ht="14.65" hidden="false" customHeight="false" outlineLevel="0" collapsed="false">
      <c r="AN398" s="183" t="n">
        <f aca="false">IF(I398&gt;0,VLOOKUP(I398&amp;"-"&amp;J398&amp;"-"&amp;K398,LocCost,2,0),0)</f>
        <v>0</v>
      </c>
      <c r="AO398" s="183" t="n">
        <f aca="false">IF(L398&gt;0,VLOOKUP(L398&amp;"-"&amp;M398&amp;"-"&amp;N398,LocCost,2,0),0)</f>
        <v>0</v>
      </c>
      <c r="AP398" s="183" t="n">
        <f aca="false">IF(O398&gt;0,VLOOKUP(O398&amp;"-"&amp;P398&amp;"-"&amp;Q398,LocCost,2,0),0)</f>
        <v>0</v>
      </c>
      <c r="AQ398" s="183" t="n">
        <f aca="false">IF(R398&gt;0,VLOOKUP(R398&amp;"-"&amp;S398&amp;"-"&amp;T398,LocCost,2,0),0)</f>
        <v>0</v>
      </c>
      <c r="AR398" s="183" t="n">
        <f aca="false">IF(U398&gt;0,VLOOKUP(U398&amp;"-"&amp;V398&amp;"-"&amp;W398,LocCost,2,0),0)</f>
        <v>0</v>
      </c>
      <c r="AS398" s="183" t="n">
        <f aca="false">IF(X398&gt;0,VLOOKUP(X398&amp;"-"&amp;Y398&amp;"-"&amp;Z398,LocCost,2,0),0)</f>
        <v>0</v>
      </c>
      <c r="AT398" s="183" t="n">
        <f aca="false">IF(AA398&gt;0,VLOOKUP(AA398&amp;"-"&amp;AB398&amp;"-"&amp;AC398,LocCost,2,0),0)</f>
        <v>0</v>
      </c>
      <c r="AU398" s="183" t="n">
        <f aca="false">IF(AD398&gt;0,VLOOKUP(AD398&amp;"-"&amp;AE398&amp;"-"&amp;AF398,LocCost,2,0),0)</f>
        <v>0</v>
      </c>
      <c r="AV398" s="183" t="n">
        <f aca="false">IF(AG398&gt;0,VLOOKUP(AG398&amp;"-"&amp;AH398&amp;"-"&amp;AI398,LocCost,2,0),0)</f>
        <v>0</v>
      </c>
      <c r="AW398" s="183" t="n">
        <f aca="false">IF(AJ398&gt;0,VLOOKUP(AJ398&amp;"-"&amp;AK398&amp;"-"&amp;AL398,LocCost,2,0),0)</f>
        <v>0</v>
      </c>
      <c r="AX398" s="184" t="str">
        <f aca="false">IF(C398&gt;0,SUM(AN398:AW398),"")</f>
        <v/>
      </c>
      <c r="CQ398" s="183" t="n">
        <f aca="false">IF(BL398&gt;0,VLOOKUP(BL398&amp;"-"&amp;BM398&amp;"-"&amp;BN398,LocCost,2,0),0)</f>
        <v>0</v>
      </c>
      <c r="CR398" s="183" t="n">
        <f aca="false">IF(BO398&gt;0,VLOOKUP(BO398&amp;"-"&amp;BP398&amp;"-"&amp;BQ398,LocCost,2,0),0)</f>
        <v>0</v>
      </c>
      <c r="CS398" s="183" t="n">
        <f aca="false">IF(BR398&gt;0,VLOOKUP(BR398&amp;"-"&amp;BS398&amp;"-"&amp;BT398,LocCost,2,0),0)</f>
        <v>0</v>
      </c>
      <c r="CT398" s="183" t="n">
        <f aca="false">IF(BU398&gt;0,VLOOKUP(BU398&amp;"-"&amp;BV398&amp;"-"&amp;BW398,LocCost,2,0),0)</f>
        <v>0</v>
      </c>
      <c r="CU398" s="183" t="n">
        <f aca="false">IF(BX398&gt;0,VLOOKUP(BX398&amp;"-"&amp;BY398&amp;"-"&amp;BZ398,LocCost,2,0),0)</f>
        <v>0</v>
      </c>
      <c r="CV398" s="183" t="n">
        <f aca="false">IF(CA398&gt;0,VLOOKUP(CA398&amp;"-"&amp;CB398&amp;"-"&amp;CC398,LocCost,2,0),0)</f>
        <v>0</v>
      </c>
      <c r="CW398" s="183" t="n">
        <f aca="false">IF(CD398&gt;0,VLOOKUP(CD398&amp;"-"&amp;CE398&amp;"-"&amp;CF398,LocCost,2,0),0)</f>
        <v>0</v>
      </c>
      <c r="CX398" s="183" t="n">
        <f aca="false">IF(CG398&gt;0,VLOOKUP(CG398&amp;"-"&amp;CH398&amp;"-"&amp;CI398,LocCost,2,0),0)</f>
        <v>0</v>
      </c>
      <c r="CY398" s="183" t="n">
        <f aca="false">IF(CJ398&gt;0,VLOOKUP(CJ398&amp;"-"&amp;CK398&amp;"-"&amp;CL398,LocCost,2,0),0)</f>
        <v>0</v>
      </c>
      <c r="CZ398" s="183" t="n">
        <f aca="false">IF(CM398&gt;0,VLOOKUP(CM398&amp;"-"&amp;CN398&amp;"-"&amp;CO398,LocCost,2,0),0)</f>
        <v>0</v>
      </c>
      <c r="DA398" s="184" t="str">
        <f aca="false">IF(BF398&gt;0,SUM(CQ398:CZ398),"")</f>
        <v/>
      </c>
    </row>
    <row r="399" customFormat="false" ht="14.65" hidden="false" customHeight="false" outlineLevel="0" collapsed="false">
      <c r="AN399" s="183" t="n">
        <f aca="false">IF(I399&gt;0,VLOOKUP(I399&amp;"-"&amp;J399&amp;"-"&amp;K399,LocCost,2,0),0)</f>
        <v>0</v>
      </c>
      <c r="AO399" s="183" t="n">
        <f aca="false">IF(L399&gt;0,VLOOKUP(L399&amp;"-"&amp;M399&amp;"-"&amp;N399,LocCost,2,0),0)</f>
        <v>0</v>
      </c>
      <c r="AP399" s="183" t="n">
        <f aca="false">IF(O399&gt;0,VLOOKUP(O399&amp;"-"&amp;P399&amp;"-"&amp;Q399,LocCost,2,0),0)</f>
        <v>0</v>
      </c>
      <c r="AQ399" s="183" t="n">
        <f aca="false">IF(R399&gt;0,VLOOKUP(R399&amp;"-"&amp;S399&amp;"-"&amp;T399,LocCost,2,0),0)</f>
        <v>0</v>
      </c>
      <c r="AR399" s="183" t="n">
        <f aca="false">IF(U399&gt;0,VLOOKUP(U399&amp;"-"&amp;V399&amp;"-"&amp;W399,LocCost,2,0),0)</f>
        <v>0</v>
      </c>
      <c r="AS399" s="183" t="n">
        <f aca="false">IF(X399&gt;0,VLOOKUP(X399&amp;"-"&amp;Y399&amp;"-"&amp;Z399,LocCost,2,0),0)</f>
        <v>0</v>
      </c>
      <c r="AT399" s="183" t="n">
        <f aca="false">IF(AA399&gt;0,VLOOKUP(AA399&amp;"-"&amp;AB399&amp;"-"&amp;AC399,LocCost,2,0),0)</f>
        <v>0</v>
      </c>
      <c r="AU399" s="183" t="n">
        <f aca="false">IF(AD399&gt;0,VLOOKUP(AD399&amp;"-"&amp;AE399&amp;"-"&amp;AF399,LocCost,2,0),0)</f>
        <v>0</v>
      </c>
      <c r="AV399" s="183" t="n">
        <f aca="false">IF(AG399&gt;0,VLOOKUP(AG399&amp;"-"&amp;AH399&amp;"-"&amp;AI399,LocCost,2,0),0)</f>
        <v>0</v>
      </c>
      <c r="AW399" s="183" t="n">
        <f aca="false">IF(AJ399&gt;0,VLOOKUP(AJ399&amp;"-"&amp;AK399&amp;"-"&amp;AL399,LocCost,2,0),0)</f>
        <v>0</v>
      </c>
      <c r="AX399" s="184" t="str">
        <f aca="false">IF(C399&gt;0,SUM(AN399:AW399),"")</f>
        <v/>
      </c>
      <c r="CQ399" s="183" t="n">
        <f aca="false">IF(BL399&gt;0,VLOOKUP(BL399&amp;"-"&amp;BM399&amp;"-"&amp;BN399,LocCost,2,0),0)</f>
        <v>0</v>
      </c>
      <c r="CR399" s="183" t="n">
        <f aca="false">IF(BO399&gt;0,VLOOKUP(BO399&amp;"-"&amp;BP399&amp;"-"&amp;BQ399,LocCost,2,0),0)</f>
        <v>0</v>
      </c>
      <c r="CS399" s="183" t="n">
        <f aca="false">IF(BR399&gt;0,VLOOKUP(BR399&amp;"-"&amp;BS399&amp;"-"&amp;BT399,LocCost,2,0),0)</f>
        <v>0</v>
      </c>
      <c r="CT399" s="183" t="n">
        <f aca="false">IF(BU399&gt;0,VLOOKUP(BU399&amp;"-"&amp;BV399&amp;"-"&amp;BW399,LocCost,2,0),0)</f>
        <v>0</v>
      </c>
      <c r="CU399" s="183" t="n">
        <f aca="false">IF(BX399&gt;0,VLOOKUP(BX399&amp;"-"&amp;BY399&amp;"-"&amp;BZ399,LocCost,2,0),0)</f>
        <v>0</v>
      </c>
      <c r="CV399" s="183" t="n">
        <f aca="false">IF(CA399&gt;0,VLOOKUP(CA399&amp;"-"&amp;CB399&amp;"-"&amp;CC399,LocCost,2,0),0)</f>
        <v>0</v>
      </c>
      <c r="CW399" s="183" t="n">
        <f aca="false">IF(CD399&gt;0,VLOOKUP(CD399&amp;"-"&amp;CE399&amp;"-"&amp;CF399,LocCost,2,0),0)</f>
        <v>0</v>
      </c>
      <c r="CX399" s="183" t="n">
        <f aca="false">IF(CG399&gt;0,VLOOKUP(CG399&amp;"-"&amp;CH399&amp;"-"&amp;CI399,LocCost,2,0),0)</f>
        <v>0</v>
      </c>
      <c r="CY399" s="183" t="n">
        <f aca="false">IF(CJ399&gt;0,VLOOKUP(CJ399&amp;"-"&amp;CK399&amp;"-"&amp;CL399,LocCost,2,0),0)</f>
        <v>0</v>
      </c>
      <c r="CZ399" s="183" t="n">
        <f aca="false">IF(CM399&gt;0,VLOOKUP(CM399&amp;"-"&amp;CN399&amp;"-"&amp;CO399,LocCost,2,0),0)</f>
        <v>0</v>
      </c>
      <c r="DA399" s="184" t="str">
        <f aca="false">IF(BF399&gt;0,SUM(CQ399:CZ399),"")</f>
        <v/>
      </c>
    </row>
    <row r="400" customFormat="false" ht="14.65" hidden="false" customHeight="false" outlineLevel="0" collapsed="false">
      <c r="AN400" s="183" t="n">
        <f aca="false">IF(I400&gt;0,VLOOKUP(I400&amp;"-"&amp;J400&amp;"-"&amp;K400,LocCost,2,0),0)</f>
        <v>0</v>
      </c>
      <c r="AO400" s="183" t="n">
        <f aca="false">IF(L400&gt;0,VLOOKUP(L400&amp;"-"&amp;M400&amp;"-"&amp;N400,LocCost,2,0),0)</f>
        <v>0</v>
      </c>
      <c r="AP400" s="183" t="n">
        <f aca="false">IF(O400&gt;0,VLOOKUP(O400&amp;"-"&amp;P400&amp;"-"&amp;Q400,LocCost,2,0),0)</f>
        <v>0</v>
      </c>
      <c r="AQ400" s="183" t="n">
        <f aca="false">IF(R400&gt;0,VLOOKUP(R400&amp;"-"&amp;S400&amp;"-"&amp;T400,LocCost,2,0),0)</f>
        <v>0</v>
      </c>
      <c r="AR400" s="183" t="n">
        <f aca="false">IF(U400&gt;0,VLOOKUP(U400&amp;"-"&amp;V400&amp;"-"&amp;W400,LocCost,2,0),0)</f>
        <v>0</v>
      </c>
      <c r="AS400" s="183" t="n">
        <f aca="false">IF(X400&gt;0,VLOOKUP(X400&amp;"-"&amp;Y400&amp;"-"&amp;Z400,LocCost,2,0),0)</f>
        <v>0</v>
      </c>
      <c r="AT400" s="183" t="n">
        <f aca="false">IF(AA400&gt;0,VLOOKUP(AA400&amp;"-"&amp;AB400&amp;"-"&amp;AC400,LocCost,2,0),0)</f>
        <v>0</v>
      </c>
      <c r="AU400" s="183" t="n">
        <f aca="false">IF(AD400&gt;0,VLOOKUP(AD400&amp;"-"&amp;AE400&amp;"-"&amp;AF400,LocCost,2,0),0)</f>
        <v>0</v>
      </c>
      <c r="AV400" s="183" t="n">
        <f aca="false">IF(AG400&gt;0,VLOOKUP(AG400&amp;"-"&amp;AH400&amp;"-"&amp;AI400,LocCost,2,0),0)</f>
        <v>0</v>
      </c>
      <c r="AW400" s="183" t="n">
        <f aca="false">IF(AJ400&gt;0,VLOOKUP(AJ400&amp;"-"&amp;AK400&amp;"-"&amp;AL400,LocCost,2,0),0)</f>
        <v>0</v>
      </c>
      <c r="AX400" s="184" t="str">
        <f aca="false">IF(C400&gt;0,SUM(AN400:AW400),"")</f>
        <v/>
      </c>
      <c r="CQ400" s="183" t="n">
        <f aca="false">IF(BL400&gt;0,VLOOKUP(BL400&amp;"-"&amp;BM400&amp;"-"&amp;BN400,LocCost,2,0),0)</f>
        <v>0</v>
      </c>
      <c r="CR400" s="183" t="n">
        <f aca="false">IF(BO400&gt;0,VLOOKUP(BO400&amp;"-"&amp;BP400&amp;"-"&amp;BQ400,LocCost,2,0),0)</f>
        <v>0</v>
      </c>
      <c r="CS400" s="183" t="n">
        <f aca="false">IF(BR400&gt;0,VLOOKUP(BR400&amp;"-"&amp;BS400&amp;"-"&amp;BT400,LocCost,2,0),0)</f>
        <v>0</v>
      </c>
      <c r="CT400" s="183" t="n">
        <f aca="false">IF(BU400&gt;0,VLOOKUP(BU400&amp;"-"&amp;BV400&amp;"-"&amp;BW400,LocCost,2,0),0)</f>
        <v>0</v>
      </c>
      <c r="CU400" s="183" t="n">
        <f aca="false">IF(BX400&gt;0,VLOOKUP(BX400&amp;"-"&amp;BY400&amp;"-"&amp;BZ400,LocCost,2,0),0)</f>
        <v>0</v>
      </c>
      <c r="CV400" s="183" t="n">
        <f aca="false">IF(CA400&gt;0,VLOOKUP(CA400&amp;"-"&amp;CB400&amp;"-"&amp;CC400,LocCost,2,0),0)</f>
        <v>0</v>
      </c>
      <c r="CW400" s="183" t="n">
        <f aca="false">IF(CD400&gt;0,VLOOKUP(CD400&amp;"-"&amp;CE400&amp;"-"&amp;CF400,LocCost,2,0),0)</f>
        <v>0</v>
      </c>
      <c r="CX400" s="183" t="n">
        <f aca="false">IF(CG400&gt;0,VLOOKUP(CG400&amp;"-"&amp;CH400&amp;"-"&amp;CI400,LocCost,2,0),0)</f>
        <v>0</v>
      </c>
      <c r="CY400" s="183" t="n">
        <f aca="false">IF(CJ400&gt;0,VLOOKUP(CJ400&amp;"-"&amp;CK400&amp;"-"&amp;CL400,LocCost,2,0),0)</f>
        <v>0</v>
      </c>
      <c r="CZ400" s="183" t="n">
        <f aca="false">IF(CM400&gt;0,VLOOKUP(CM400&amp;"-"&amp;CN400&amp;"-"&amp;CO400,LocCost,2,0),0)</f>
        <v>0</v>
      </c>
      <c r="DA400" s="184" t="str">
        <f aca="false">IF(BF400&gt;0,SUM(CQ400:CZ400),"")</f>
        <v/>
      </c>
    </row>
    <row r="401" customFormat="false" ht="14.65" hidden="false" customHeight="false" outlineLevel="0" collapsed="false">
      <c r="DN401" s="85" t="n">
        <v>0</v>
      </c>
      <c r="DO401" s="85" t="s">
        <v>51</v>
      </c>
      <c r="DP401" s="85" t="n">
        <v>0.284080188293082</v>
      </c>
      <c r="DQ401" s="85" t="n">
        <v>0</v>
      </c>
      <c r="DR401" s="85" t="n">
        <v>0</v>
      </c>
      <c r="DS401" s="85" t="n">
        <v>0</v>
      </c>
      <c r="DT401" s="85" t="n">
        <v>0</v>
      </c>
      <c r="DU401" s="85" t="n">
        <v>0</v>
      </c>
      <c r="DV401" s="85" t="n">
        <v>0</v>
      </c>
      <c r="DW401" s="85" t="n">
        <v>0</v>
      </c>
      <c r="DX401" s="85" t="n">
        <v>0</v>
      </c>
      <c r="DY401" s="85" t="n">
        <v>0</v>
      </c>
      <c r="DZ401" s="85" t="n">
        <v>0.284080188293082</v>
      </c>
    </row>
    <row r="402" customFormat="false" ht="14.65" hidden="false" customHeight="false" outlineLevel="0" collapsed="false">
      <c r="DN402" s="85" t="n">
        <v>0</v>
      </c>
      <c r="DO402" s="85" t="s">
        <v>51</v>
      </c>
      <c r="DP402" s="85" t="n">
        <v>0.0891801882930822</v>
      </c>
      <c r="DQ402" s="85" t="n">
        <v>0</v>
      </c>
      <c r="DR402" s="85" t="n">
        <v>0</v>
      </c>
      <c r="DS402" s="85" t="n">
        <v>0</v>
      </c>
      <c r="DT402" s="85" t="n">
        <v>0</v>
      </c>
      <c r="DU402" s="85" t="n">
        <v>0</v>
      </c>
      <c r="DV402" s="85" t="n">
        <v>0</v>
      </c>
      <c r="DW402" s="85" t="n">
        <v>0</v>
      </c>
      <c r="DX402" s="85" t="n">
        <v>0</v>
      </c>
      <c r="DY402" s="85" t="n">
        <v>0</v>
      </c>
      <c r="DZ402" s="85" t="n">
        <v>0.0891801882930822</v>
      </c>
    </row>
    <row r="403" customFormat="false" ht="14.65" hidden="false" customHeight="false" outlineLevel="0" collapsed="false">
      <c r="DP403" s="85" t="n">
        <v>0</v>
      </c>
      <c r="DQ403" s="85" t="n">
        <v>0</v>
      </c>
      <c r="DR403" s="85" t="n">
        <v>0</v>
      </c>
      <c r="DS403" s="85" t="n">
        <v>0</v>
      </c>
      <c r="DT403" s="85" t="n">
        <v>0</v>
      </c>
      <c r="DU403" s="85" t="n">
        <v>0</v>
      </c>
      <c r="DV403" s="85" t="n">
        <v>0</v>
      </c>
      <c r="DW403" s="85" t="n">
        <v>0</v>
      </c>
      <c r="DX403" s="85" t="n">
        <v>0</v>
      </c>
      <c r="DY403" s="85" t="n">
        <v>0</v>
      </c>
    </row>
    <row r="404" customFormat="false" ht="14.65" hidden="false" customHeight="false" outlineLevel="0" collapsed="false">
      <c r="DP404" s="85" t="n">
        <v>0</v>
      </c>
      <c r="DQ404" s="85" t="n">
        <v>0</v>
      </c>
      <c r="DR404" s="85" t="n">
        <v>0</v>
      </c>
      <c r="DS404" s="85" t="n">
        <v>0</v>
      </c>
      <c r="DT404" s="85" t="n">
        <v>0</v>
      </c>
      <c r="DU404" s="85" t="n">
        <v>0</v>
      </c>
      <c r="DV404" s="85" t="n">
        <v>0</v>
      </c>
      <c r="DW404" s="85" t="n">
        <v>0</v>
      </c>
      <c r="DX404" s="85" t="n">
        <v>0</v>
      </c>
      <c r="DY404" s="85" t="n">
        <v>0</v>
      </c>
    </row>
    <row r="405" customFormat="false" ht="14.65" hidden="false" customHeight="false" outlineLevel="0" collapsed="false">
      <c r="DP405" s="85" t="n">
        <v>0</v>
      </c>
      <c r="DQ405" s="85" t="n">
        <v>0</v>
      </c>
      <c r="DR405" s="85" t="n">
        <v>0</v>
      </c>
      <c r="DS405" s="85" t="n">
        <v>0</v>
      </c>
      <c r="DT405" s="85" t="n">
        <v>0</v>
      </c>
      <c r="DU405" s="85" t="n">
        <v>0</v>
      </c>
      <c r="DV405" s="85" t="n">
        <v>0</v>
      </c>
      <c r="DW405" s="85" t="n">
        <v>0</v>
      </c>
      <c r="DX405" s="85" t="n">
        <v>0</v>
      </c>
      <c r="DY405" s="85" t="n">
        <v>0</v>
      </c>
    </row>
    <row r="406" customFormat="false" ht="14.65" hidden="false" customHeight="false" outlineLevel="0" collapsed="false">
      <c r="DP406" s="85" t="n">
        <v>0</v>
      </c>
      <c r="DQ406" s="85" t="n">
        <v>0</v>
      </c>
      <c r="DR406" s="85" t="n">
        <v>0</v>
      </c>
      <c r="DS406" s="85" t="n">
        <v>0</v>
      </c>
      <c r="DT406" s="85" t="n">
        <v>0</v>
      </c>
      <c r="DU406" s="85" t="n">
        <v>0</v>
      </c>
      <c r="DV406" s="85" t="n">
        <v>0</v>
      </c>
      <c r="DW406" s="85" t="n">
        <v>0</v>
      </c>
      <c r="DX406" s="85" t="n">
        <v>0</v>
      </c>
      <c r="DY406" s="85" t="n">
        <v>0</v>
      </c>
    </row>
    <row r="407" customFormat="false" ht="14.65" hidden="false" customHeight="false" outlineLevel="0" collapsed="false">
      <c r="DP407" s="85" t="n">
        <v>0</v>
      </c>
      <c r="DQ407" s="85" t="n">
        <v>0</v>
      </c>
      <c r="DR407" s="85" t="n">
        <v>0</v>
      </c>
      <c r="DS407" s="85" t="n">
        <v>0</v>
      </c>
      <c r="DT407" s="85" t="n">
        <v>0</v>
      </c>
      <c r="DU407" s="85" t="n">
        <v>0</v>
      </c>
      <c r="DV407" s="85" t="n">
        <v>0</v>
      </c>
      <c r="DW407" s="85" t="n">
        <v>0</v>
      </c>
      <c r="DX407" s="85" t="n">
        <v>0</v>
      </c>
      <c r="DY407" s="85" t="n">
        <v>0</v>
      </c>
    </row>
    <row r="408" customFormat="false" ht="14.65" hidden="false" customHeight="false" outlineLevel="0" collapsed="false">
      <c r="DP408" s="85" t="n">
        <v>0</v>
      </c>
      <c r="DQ408" s="85" t="n">
        <v>0</v>
      </c>
      <c r="DR408" s="85" t="n">
        <v>0</v>
      </c>
      <c r="DS408" s="85" t="n">
        <v>0</v>
      </c>
      <c r="DT408" s="85" t="n">
        <v>0</v>
      </c>
      <c r="DU408" s="85" t="n">
        <v>0</v>
      </c>
      <c r="DV408" s="85" t="n">
        <v>0</v>
      </c>
      <c r="DW408" s="85" t="n">
        <v>0</v>
      </c>
      <c r="DX408" s="85" t="n">
        <v>0</v>
      </c>
      <c r="DY408" s="85" t="n">
        <v>0</v>
      </c>
    </row>
    <row r="409" customFormat="false" ht="14.65" hidden="false" customHeight="false" outlineLevel="0" collapsed="false">
      <c r="DP409" s="85" t="n">
        <v>0</v>
      </c>
      <c r="DQ409" s="85" t="n">
        <v>0</v>
      </c>
      <c r="DR409" s="85" t="n">
        <v>0</v>
      </c>
      <c r="DS409" s="85" t="n">
        <v>0</v>
      </c>
      <c r="DT409" s="85" t="n">
        <v>0</v>
      </c>
      <c r="DU409" s="85" t="n">
        <v>0</v>
      </c>
      <c r="DV409" s="85" t="n">
        <v>0</v>
      </c>
      <c r="DW409" s="85" t="n">
        <v>0</v>
      </c>
      <c r="DX409" s="85" t="n">
        <v>0</v>
      </c>
      <c r="DY409" s="85" t="n">
        <v>0</v>
      </c>
    </row>
    <row r="410" customFormat="false" ht="14.65" hidden="false" customHeight="false" outlineLevel="0" collapsed="false">
      <c r="DP410" s="85" t="n">
        <v>0</v>
      </c>
      <c r="DQ410" s="85" t="n">
        <v>0</v>
      </c>
      <c r="DR410" s="85" t="n">
        <v>0</v>
      </c>
      <c r="DS410" s="85" t="n">
        <v>0</v>
      </c>
      <c r="DT410" s="85" t="n">
        <v>0</v>
      </c>
      <c r="DU410" s="85" t="n">
        <v>0</v>
      </c>
      <c r="DV410" s="85" t="n">
        <v>0</v>
      </c>
      <c r="DW410" s="85" t="n">
        <v>0</v>
      </c>
      <c r="DX410" s="85" t="n">
        <v>0</v>
      </c>
      <c r="DY410" s="85" t="n">
        <v>0</v>
      </c>
    </row>
    <row r="411" customFormat="false" ht="14.65" hidden="false" customHeight="false" outlineLevel="0" collapsed="false">
      <c r="DP411" s="85" t="n">
        <v>0</v>
      </c>
      <c r="DQ411" s="85" t="n">
        <v>0</v>
      </c>
      <c r="DR411" s="85" t="n">
        <v>0</v>
      </c>
      <c r="DS411" s="85" t="n">
        <v>0</v>
      </c>
      <c r="DT411" s="85" t="n">
        <v>0</v>
      </c>
      <c r="DU411" s="85" t="n">
        <v>0</v>
      </c>
      <c r="DV411" s="85" t="n">
        <v>0</v>
      </c>
      <c r="DW411" s="85" t="n">
        <v>0</v>
      </c>
      <c r="DX411" s="85" t="n">
        <v>0</v>
      </c>
      <c r="DY411" s="85" t="n">
        <v>0</v>
      </c>
    </row>
    <row r="412" customFormat="false" ht="14.65" hidden="false" customHeight="false" outlineLevel="0" collapsed="false">
      <c r="DP412" s="85" t="n">
        <v>0</v>
      </c>
      <c r="DQ412" s="85" t="n">
        <v>0</v>
      </c>
      <c r="DR412" s="85" t="n">
        <v>0</v>
      </c>
      <c r="DS412" s="85" t="n">
        <v>0</v>
      </c>
      <c r="DT412" s="85" t="n">
        <v>0</v>
      </c>
      <c r="DU412" s="85" t="n">
        <v>0</v>
      </c>
      <c r="DV412" s="85" t="n">
        <v>0</v>
      </c>
      <c r="DW412" s="85" t="n">
        <v>0</v>
      </c>
      <c r="DX412" s="85" t="n">
        <v>0</v>
      </c>
      <c r="DY412" s="85" t="n">
        <v>0</v>
      </c>
    </row>
    <row r="413" customFormat="false" ht="14.65" hidden="false" customHeight="false" outlineLevel="0" collapsed="false">
      <c r="DP413" s="85" t="n">
        <v>0</v>
      </c>
      <c r="DQ413" s="85" t="n">
        <v>0</v>
      </c>
      <c r="DR413" s="85" t="n">
        <v>0</v>
      </c>
      <c r="DS413" s="85" t="n">
        <v>0</v>
      </c>
      <c r="DT413" s="85" t="n">
        <v>0</v>
      </c>
      <c r="DU413" s="85" t="n">
        <v>0</v>
      </c>
      <c r="DV413" s="85" t="n">
        <v>0</v>
      </c>
      <c r="DW413" s="85" t="n">
        <v>0</v>
      </c>
      <c r="DX413" s="85" t="n">
        <v>0</v>
      </c>
      <c r="DY413" s="85" t="n">
        <v>0</v>
      </c>
    </row>
    <row r="414" customFormat="false" ht="14.65" hidden="false" customHeight="false" outlineLevel="0" collapsed="false">
      <c r="DP414" s="85" t="n">
        <v>0</v>
      </c>
      <c r="DQ414" s="85" t="n">
        <v>0</v>
      </c>
      <c r="DR414" s="85" t="n">
        <v>0</v>
      </c>
      <c r="DS414" s="85" t="n">
        <v>0</v>
      </c>
      <c r="DT414" s="85" t="n">
        <v>0</v>
      </c>
      <c r="DU414" s="85" t="n">
        <v>0</v>
      </c>
      <c r="DV414" s="85" t="n">
        <v>0</v>
      </c>
      <c r="DW414" s="85" t="n">
        <v>0</v>
      </c>
      <c r="DX414" s="85" t="n">
        <v>0</v>
      </c>
      <c r="DY414" s="85" t="n">
        <v>0</v>
      </c>
    </row>
    <row r="415" customFormat="false" ht="14.65" hidden="false" customHeight="false" outlineLevel="0" collapsed="false">
      <c r="DP415" s="85" t="n">
        <v>0</v>
      </c>
      <c r="DQ415" s="85" t="n">
        <v>0</v>
      </c>
      <c r="DR415" s="85" t="n">
        <v>0</v>
      </c>
      <c r="DS415" s="85" t="n">
        <v>0</v>
      </c>
      <c r="DT415" s="85" t="n">
        <v>0</v>
      </c>
      <c r="DU415" s="85" t="n">
        <v>0</v>
      </c>
      <c r="DV415" s="85" t="n">
        <v>0</v>
      </c>
      <c r="DW415" s="85" t="n">
        <v>0</v>
      </c>
      <c r="DX415" s="85" t="n">
        <v>0</v>
      </c>
      <c r="DY415" s="85" t="n">
        <v>0</v>
      </c>
    </row>
    <row r="416" customFormat="false" ht="14.65" hidden="false" customHeight="false" outlineLevel="0" collapsed="false">
      <c r="DP416" s="85" t="n">
        <v>0</v>
      </c>
      <c r="DQ416" s="85" t="n">
        <v>0</v>
      </c>
      <c r="DR416" s="85" t="n">
        <v>0</v>
      </c>
      <c r="DS416" s="85" t="n">
        <v>0</v>
      </c>
      <c r="DT416" s="85" t="n">
        <v>0</v>
      </c>
      <c r="DU416" s="85" t="n">
        <v>0</v>
      </c>
      <c r="DV416" s="85" t="n">
        <v>0</v>
      </c>
      <c r="DW416" s="85" t="n">
        <v>0</v>
      </c>
      <c r="DX416" s="85" t="n">
        <v>0</v>
      </c>
      <c r="DY416" s="85" t="n">
        <v>0</v>
      </c>
    </row>
    <row r="417" customFormat="false" ht="14.65" hidden="false" customHeight="false" outlineLevel="0" collapsed="false">
      <c r="DP417" s="85" t="n">
        <v>0</v>
      </c>
      <c r="DQ417" s="85" t="n">
        <v>0</v>
      </c>
      <c r="DR417" s="85" t="n">
        <v>0</v>
      </c>
      <c r="DS417" s="85" t="n">
        <v>0</v>
      </c>
      <c r="DT417" s="85" t="n">
        <v>0</v>
      </c>
      <c r="DU417" s="85" t="n">
        <v>0</v>
      </c>
      <c r="DV417" s="85" t="n">
        <v>0</v>
      </c>
      <c r="DW417" s="85" t="n">
        <v>0</v>
      </c>
      <c r="DX417" s="85" t="n">
        <v>0</v>
      </c>
      <c r="DY417" s="85" t="n">
        <v>0</v>
      </c>
    </row>
    <row r="418" customFormat="false" ht="14.65" hidden="false" customHeight="false" outlineLevel="0" collapsed="false">
      <c r="DP418" s="85" t="n">
        <v>0</v>
      </c>
      <c r="DQ418" s="85" t="n">
        <v>0</v>
      </c>
      <c r="DR418" s="85" t="n">
        <v>0</v>
      </c>
      <c r="DS418" s="85" t="n">
        <v>0</v>
      </c>
      <c r="DT418" s="85" t="n">
        <v>0</v>
      </c>
      <c r="DU418" s="85" t="n">
        <v>0</v>
      </c>
      <c r="DV418" s="85" t="n">
        <v>0</v>
      </c>
      <c r="DW418" s="85" t="n">
        <v>0</v>
      </c>
      <c r="DX418" s="85" t="n">
        <v>0</v>
      </c>
      <c r="DY418" s="85" t="n">
        <v>0</v>
      </c>
    </row>
    <row r="419" customFormat="false" ht="14.65" hidden="false" customHeight="false" outlineLevel="0" collapsed="false">
      <c r="DP419" s="85" t="n">
        <v>0</v>
      </c>
      <c r="DQ419" s="85" t="n">
        <v>0</v>
      </c>
      <c r="DR419" s="85" t="n">
        <v>0</v>
      </c>
      <c r="DS419" s="85" t="n">
        <v>0</v>
      </c>
      <c r="DT419" s="85" t="n">
        <v>0</v>
      </c>
      <c r="DU419" s="85" t="n">
        <v>0</v>
      </c>
      <c r="DV419" s="85" t="n">
        <v>0</v>
      </c>
      <c r="DW419" s="85" t="n">
        <v>0</v>
      </c>
      <c r="DX419" s="85" t="n">
        <v>0</v>
      </c>
      <c r="DY419" s="85" t="n">
        <v>0</v>
      </c>
    </row>
    <row r="420" customFormat="false" ht="14.65" hidden="false" customHeight="false" outlineLevel="0" collapsed="false">
      <c r="DP420" s="85" t="n">
        <v>0</v>
      </c>
      <c r="DQ420" s="85" t="n">
        <v>0</v>
      </c>
      <c r="DR420" s="85" t="n">
        <v>0</v>
      </c>
      <c r="DS420" s="85" t="n">
        <v>0</v>
      </c>
      <c r="DT420" s="85" t="n">
        <v>0</v>
      </c>
      <c r="DU420" s="85" t="n">
        <v>0</v>
      </c>
      <c r="DV420" s="85" t="n">
        <v>0</v>
      </c>
      <c r="DW420" s="85" t="n">
        <v>0</v>
      </c>
      <c r="DX420" s="85" t="n">
        <v>0</v>
      </c>
      <c r="DY420" s="85" t="n">
        <v>0</v>
      </c>
    </row>
    <row r="421" customFormat="false" ht="14.65" hidden="false" customHeight="false" outlineLevel="0" collapsed="false">
      <c r="DP421" s="85" t="n">
        <v>0</v>
      </c>
      <c r="DQ421" s="85" t="n">
        <v>0</v>
      </c>
      <c r="DR421" s="85" t="n">
        <v>0</v>
      </c>
      <c r="DS421" s="85" t="n">
        <v>0</v>
      </c>
      <c r="DT421" s="85" t="n">
        <v>0</v>
      </c>
      <c r="DU421" s="85" t="n">
        <v>0</v>
      </c>
      <c r="DV421" s="85" t="n">
        <v>0</v>
      </c>
      <c r="DW421" s="85" t="n">
        <v>0</v>
      </c>
      <c r="DX421" s="85" t="n">
        <v>0</v>
      </c>
      <c r="DY421" s="85" t="n">
        <v>0</v>
      </c>
    </row>
    <row r="422" customFormat="false" ht="14.65" hidden="false" customHeight="false" outlineLevel="0" collapsed="false">
      <c r="DP422" s="85" t="n">
        <v>0</v>
      </c>
      <c r="DQ422" s="85" t="n">
        <v>0</v>
      </c>
      <c r="DR422" s="85" t="n">
        <v>0</v>
      </c>
      <c r="DS422" s="85" t="n">
        <v>0</v>
      </c>
      <c r="DT422" s="85" t="n">
        <v>0</v>
      </c>
      <c r="DU422" s="85" t="n">
        <v>0</v>
      </c>
      <c r="DV422" s="85" t="n">
        <v>0</v>
      </c>
      <c r="DW422" s="85" t="n">
        <v>0</v>
      </c>
      <c r="DX422" s="85" t="n">
        <v>0</v>
      </c>
      <c r="DY422" s="85" t="n">
        <v>0</v>
      </c>
    </row>
    <row r="423" customFormat="false" ht="14.65" hidden="false" customHeight="false" outlineLevel="0" collapsed="false">
      <c r="DP423" s="85" t="n">
        <v>0</v>
      </c>
      <c r="DQ423" s="85" t="n">
        <v>0</v>
      </c>
      <c r="DR423" s="85" t="n">
        <v>0</v>
      </c>
      <c r="DS423" s="85" t="n">
        <v>0</v>
      </c>
      <c r="DT423" s="85" t="n">
        <v>0</v>
      </c>
      <c r="DU423" s="85" t="n">
        <v>0</v>
      </c>
      <c r="DV423" s="85" t="n">
        <v>0</v>
      </c>
      <c r="DW423" s="85" t="n">
        <v>0</v>
      </c>
      <c r="DX423" s="85" t="n">
        <v>0</v>
      </c>
      <c r="DY423" s="85" t="n">
        <v>0</v>
      </c>
    </row>
    <row r="424" customFormat="false" ht="14.65" hidden="false" customHeight="false" outlineLevel="0" collapsed="false">
      <c r="DP424" s="85" t="n">
        <v>0</v>
      </c>
      <c r="DQ424" s="85" t="n">
        <v>0</v>
      </c>
      <c r="DR424" s="85" t="n">
        <v>0</v>
      </c>
      <c r="DS424" s="85" t="n">
        <v>0</v>
      </c>
      <c r="DT424" s="85" t="n">
        <v>0</v>
      </c>
      <c r="DU424" s="85" t="n">
        <v>0</v>
      </c>
      <c r="DV424" s="85" t="n">
        <v>0</v>
      </c>
      <c r="DW424" s="85" t="n">
        <v>0</v>
      </c>
      <c r="DX424" s="85" t="n">
        <v>0</v>
      </c>
      <c r="DY424" s="85" t="n">
        <v>0</v>
      </c>
    </row>
    <row r="425" customFormat="false" ht="14.65" hidden="false" customHeight="false" outlineLevel="0" collapsed="false">
      <c r="DP425" s="85" t="n">
        <v>0</v>
      </c>
      <c r="DQ425" s="85" t="n">
        <v>0</v>
      </c>
      <c r="DR425" s="85" t="n">
        <v>0</v>
      </c>
      <c r="DS425" s="85" t="n">
        <v>0</v>
      </c>
      <c r="DT425" s="85" t="n">
        <v>0</v>
      </c>
      <c r="DU425" s="85" t="n">
        <v>0</v>
      </c>
      <c r="DV425" s="85" t="n">
        <v>0</v>
      </c>
      <c r="DW425" s="85" t="n">
        <v>0</v>
      </c>
      <c r="DX425" s="85" t="n">
        <v>0</v>
      </c>
      <c r="DY425" s="85" t="n">
        <v>0</v>
      </c>
    </row>
    <row r="426" customFormat="false" ht="14.65" hidden="false" customHeight="false" outlineLevel="0" collapsed="false">
      <c r="DP426" s="85" t="n">
        <v>0</v>
      </c>
      <c r="DQ426" s="85" t="n">
        <v>0</v>
      </c>
      <c r="DR426" s="85" t="n">
        <v>0</v>
      </c>
      <c r="DS426" s="85" t="n">
        <v>0</v>
      </c>
      <c r="DT426" s="85" t="n">
        <v>0</v>
      </c>
      <c r="DU426" s="85" t="n">
        <v>0</v>
      </c>
      <c r="DV426" s="85" t="n">
        <v>0</v>
      </c>
      <c r="DW426" s="85" t="n">
        <v>0</v>
      </c>
      <c r="DX426" s="85" t="n">
        <v>0</v>
      </c>
      <c r="DY426" s="85" t="n">
        <v>0</v>
      </c>
    </row>
    <row r="427" customFormat="false" ht="14.65" hidden="false" customHeight="false" outlineLevel="0" collapsed="false">
      <c r="DP427" s="85" t="n">
        <v>0</v>
      </c>
      <c r="DQ427" s="85" t="n">
        <v>0</v>
      </c>
      <c r="DR427" s="85" t="n">
        <v>0</v>
      </c>
      <c r="DS427" s="85" t="n">
        <v>0</v>
      </c>
      <c r="DT427" s="85" t="n">
        <v>0</v>
      </c>
      <c r="DU427" s="85" t="n">
        <v>0</v>
      </c>
      <c r="DV427" s="85" t="n">
        <v>0</v>
      </c>
      <c r="DW427" s="85" t="n">
        <v>0</v>
      </c>
      <c r="DX427" s="85" t="n">
        <v>0</v>
      </c>
      <c r="DY427" s="85" t="n">
        <v>0</v>
      </c>
    </row>
    <row r="428" customFormat="false" ht="14.65" hidden="false" customHeight="false" outlineLevel="0" collapsed="false">
      <c r="DP428" s="85" t="n">
        <v>0</v>
      </c>
      <c r="DQ428" s="85" t="n">
        <v>0</v>
      </c>
      <c r="DR428" s="85" t="n">
        <v>0</v>
      </c>
      <c r="DS428" s="85" t="n">
        <v>0</v>
      </c>
      <c r="DT428" s="85" t="n">
        <v>0</v>
      </c>
      <c r="DU428" s="85" t="n">
        <v>0</v>
      </c>
      <c r="DV428" s="85" t="n">
        <v>0</v>
      </c>
      <c r="DW428" s="85" t="n">
        <v>0</v>
      </c>
      <c r="DX428" s="85" t="n">
        <v>0</v>
      </c>
      <c r="DY428" s="85" t="n">
        <v>0</v>
      </c>
    </row>
    <row r="429" customFormat="false" ht="14.65" hidden="false" customHeight="false" outlineLevel="0" collapsed="false">
      <c r="DP429" s="85" t="n">
        <v>0</v>
      </c>
      <c r="DQ429" s="85" t="n">
        <v>0</v>
      </c>
      <c r="DR429" s="85" t="n">
        <v>0</v>
      </c>
      <c r="DS429" s="85" t="n">
        <v>0</v>
      </c>
      <c r="DT429" s="85" t="n">
        <v>0</v>
      </c>
      <c r="DU429" s="85" t="n">
        <v>0</v>
      </c>
      <c r="DV429" s="85" t="n">
        <v>0</v>
      </c>
      <c r="DW429" s="85" t="n">
        <v>0</v>
      </c>
      <c r="DX429" s="85" t="n">
        <v>0</v>
      </c>
      <c r="DY429" s="85" t="n">
        <v>0</v>
      </c>
    </row>
    <row r="430" customFormat="false" ht="14.65" hidden="false" customHeight="false" outlineLevel="0" collapsed="false">
      <c r="DP430" s="85" t="n">
        <v>0</v>
      </c>
      <c r="DQ430" s="85" t="n">
        <v>0</v>
      </c>
      <c r="DR430" s="85" t="n">
        <v>0</v>
      </c>
      <c r="DS430" s="85" t="n">
        <v>0</v>
      </c>
      <c r="DT430" s="85" t="n">
        <v>0</v>
      </c>
      <c r="DU430" s="85" t="n">
        <v>0</v>
      </c>
      <c r="DV430" s="85" t="n">
        <v>0</v>
      </c>
      <c r="DW430" s="85" t="n">
        <v>0</v>
      </c>
      <c r="DX430" s="85" t="n">
        <v>0</v>
      </c>
      <c r="DY430" s="85" t="n">
        <v>0</v>
      </c>
    </row>
    <row r="431" customFormat="false" ht="14.65" hidden="false" customHeight="false" outlineLevel="0" collapsed="false">
      <c r="DP431" s="85" t="n">
        <v>0</v>
      </c>
      <c r="DQ431" s="85" t="n">
        <v>0</v>
      </c>
      <c r="DR431" s="85" t="n">
        <v>0</v>
      </c>
      <c r="DS431" s="85" t="n">
        <v>0</v>
      </c>
      <c r="DT431" s="85" t="n">
        <v>0</v>
      </c>
      <c r="DU431" s="85" t="n">
        <v>0</v>
      </c>
      <c r="DV431" s="85" t="n">
        <v>0</v>
      </c>
      <c r="DW431" s="85" t="n">
        <v>0</v>
      </c>
      <c r="DX431" s="85" t="n">
        <v>0</v>
      </c>
      <c r="DY431" s="85" t="n">
        <v>0</v>
      </c>
    </row>
    <row r="432" customFormat="false" ht="14.65" hidden="false" customHeight="false" outlineLevel="0" collapsed="false">
      <c r="DP432" s="85" t="n">
        <v>0</v>
      </c>
      <c r="DQ432" s="85" t="n">
        <v>0</v>
      </c>
      <c r="DR432" s="85" t="n">
        <v>0</v>
      </c>
      <c r="DS432" s="85" t="n">
        <v>0</v>
      </c>
      <c r="DT432" s="85" t="n">
        <v>0</v>
      </c>
      <c r="DU432" s="85" t="n">
        <v>0</v>
      </c>
      <c r="DV432" s="85" t="n">
        <v>0</v>
      </c>
      <c r="DW432" s="85" t="n">
        <v>0</v>
      </c>
      <c r="DX432" s="85" t="n">
        <v>0</v>
      </c>
      <c r="DY432" s="85" t="n">
        <v>0</v>
      </c>
    </row>
    <row r="433" customFormat="false" ht="14.65" hidden="false" customHeight="false" outlineLevel="0" collapsed="false">
      <c r="DP433" s="85" t="n">
        <v>0</v>
      </c>
      <c r="DQ433" s="85" t="n">
        <v>0</v>
      </c>
      <c r="DR433" s="85" t="n">
        <v>0</v>
      </c>
      <c r="DS433" s="85" t="n">
        <v>0</v>
      </c>
      <c r="DT433" s="85" t="n">
        <v>0</v>
      </c>
      <c r="DU433" s="85" t="n">
        <v>0</v>
      </c>
      <c r="DV433" s="85" t="n">
        <v>0</v>
      </c>
      <c r="DW433" s="85" t="n">
        <v>0</v>
      </c>
      <c r="DX433" s="85" t="n">
        <v>0</v>
      </c>
      <c r="DY433" s="85" t="n">
        <v>0</v>
      </c>
    </row>
    <row r="434" customFormat="false" ht="14.65" hidden="false" customHeight="false" outlineLevel="0" collapsed="false">
      <c r="DP434" s="85" t="n">
        <v>0</v>
      </c>
      <c r="DQ434" s="85" t="n">
        <v>0</v>
      </c>
      <c r="DR434" s="85" t="n">
        <v>0</v>
      </c>
      <c r="DS434" s="85" t="n">
        <v>0</v>
      </c>
      <c r="DT434" s="85" t="n">
        <v>0</v>
      </c>
      <c r="DU434" s="85" t="n">
        <v>0</v>
      </c>
      <c r="DV434" s="85" t="n">
        <v>0</v>
      </c>
      <c r="DW434" s="85" t="n">
        <v>0</v>
      </c>
      <c r="DX434" s="85" t="n">
        <v>0</v>
      </c>
      <c r="DY434" s="85" t="n">
        <v>0</v>
      </c>
    </row>
    <row r="435" customFormat="false" ht="14.65" hidden="false" customHeight="false" outlineLevel="0" collapsed="false">
      <c r="DP435" s="85" t="n">
        <v>0</v>
      </c>
      <c r="DQ435" s="85" t="n">
        <v>0</v>
      </c>
      <c r="DR435" s="85" t="n">
        <v>0</v>
      </c>
      <c r="DS435" s="85" t="n">
        <v>0</v>
      </c>
      <c r="DT435" s="85" t="n">
        <v>0</v>
      </c>
      <c r="DU435" s="85" t="n">
        <v>0</v>
      </c>
      <c r="DV435" s="85" t="n">
        <v>0</v>
      </c>
      <c r="DW435" s="85" t="n">
        <v>0</v>
      </c>
      <c r="DX435" s="85" t="n">
        <v>0</v>
      </c>
      <c r="DY435" s="85" t="n">
        <v>0</v>
      </c>
    </row>
    <row r="436" customFormat="false" ht="14.65" hidden="false" customHeight="false" outlineLevel="0" collapsed="false">
      <c r="DP436" s="85" t="n">
        <v>0</v>
      </c>
      <c r="DQ436" s="85" t="n">
        <v>0</v>
      </c>
      <c r="DR436" s="85" t="n">
        <v>0</v>
      </c>
      <c r="DS436" s="85" t="n">
        <v>0</v>
      </c>
      <c r="DT436" s="85" t="n">
        <v>0</v>
      </c>
      <c r="DU436" s="85" t="n">
        <v>0</v>
      </c>
      <c r="DV436" s="85" t="n">
        <v>0</v>
      </c>
      <c r="DW436" s="85" t="n">
        <v>0</v>
      </c>
      <c r="DX436" s="85" t="n">
        <v>0</v>
      </c>
      <c r="DY436" s="85" t="n">
        <v>0</v>
      </c>
    </row>
    <row r="437" customFormat="false" ht="14.65" hidden="false" customHeight="false" outlineLevel="0" collapsed="false">
      <c r="DP437" s="85" t="n">
        <v>0</v>
      </c>
      <c r="DQ437" s="85" t="n">
        <v>0</v>
      </c>
      <c r="DR437" s="85" t="n">
        <v>0</v>
      </c>
      <c r="DS437" s="85" t="n">
        <v>0</v>
      </c>
      <c r="DT437" s="85" t="n">
        <v>0</v>
      </c>
      <c r="DU437" s="85" t="n">
        <v>0</v>
      </c>
      <c r="DV437" s="85" t="n">
        <v>0</v>
      </c>
      <c r="DW437" s="85" t="n">
        <v>0</v>
      </c>
      <c r="DX437" s="85" t="n">
        <v>0</v>
      </c>
      <c r="DY437" s="85" t="n">
        <v>0</v>
      </c>
    </row>
    <row r="438" customFormat="false" ht="14.65" hidden="false" customHeight="false" outlineLevel="0" collapsed="false">
      <c r="DP438" s="85" t="n">
        <v>0</v>
      </c>
      <c r="DQ438" s="85" t="n">
        <v>0</v>
      </c>
      <c r="DR438" s="85" t="n">
        <v>0</v>
      </c>
      <c r="DS438" s="85" t="n">
        <v>0</v>
      </c>
      <c r="DT438" s="85" t="n">
        <v>0</v>
      </c>
      <c r="DU438" s="85" t="n">
        <v>0</v>
      </c>
      <c r="DV438" s="85" t="n">
        <v>0</v>
      </c>
      <c r="DW438" s="85" t="n">
        <v>0</v>
      </c>
      <c r="DX438" s="85" t="n">
        <v>0</v>
      </c>
      <c r="DY438" s="85" t="n">
        <v>0</v>
      </c>
    </row>
    <row r="439" customFormat="false" ht="14.65" hidden="false" customHeight="false" outlineLevel="0" collapsed="false">
      <c r="DP439" s="85" t="n">
        <v>0</v>
      </c>
      <c r="DQ439" s="85" t="n">
        <v>0</v>
      </c>
      <c r="DR439" s="85" t="n">
        <v>0</v>
      </c>
      <c r="DS439" s="85" t="n">
        <v>0</v>
      </c>
      <c r="DT439" s="85" t="n">
        <v>0</v>
      </c>
      <c r="DU439" s="85" t="n">
        <v>0</v>
      </c>
      <c r="DV439" s="85" t="n">
        <v>0</v>
      </c>
      <c r="DW439" s="85" t="n">
        <v>0</v>
      </c>
      <c r="DX439" s="85" t="n">
        <v>0</v>
      </c>
      <c r="DY439" s="85" t="n">
        <v>0</v>
      </c>
    </row>
    <row r="440" customFormat="false" ht="14.65" hidden="false" customHeight="false" outlineLevel="0" collapsed="false">
      <c r="DP440" s="85" t="n">
        <v>0</v>
      </c>
      <c r="DQ440" s="85" t="n">
        <v>0</v>
      </c>
      <c r="DR440" s="85" t="n">
        <v>0</v>
      </c>
      <c r="DS440" s="85" t="n">
        <v>0</v>
      </c>
      <c r="DT440" s="85" t="n">
        <v>0</v>
      </c>
      <c r="DU440" s="85" t="n">
        <v>0</v>
      </c>
      <c r="DV440" s="85" t="n">
        <v>0</v>
      </c>
      <c r="DW440" s="85" t="n">
        <v>0</v>
      </c>
      <c r="DX440" s="85" t="n">
        <v>0</v>
      </c>
      <c r="DY440" s="85" t="n">
        <v>0</v>
      </c>
    </row>
    <row r="441" customFormat="false" ht="14.65" hidden="false" customHeight="false" outlineLevel="0" collapsed="false">
      <c r="DP441" s="85" t="n">
        <v>0</v>
      </c>
      <c r="DQ441" s="85" t="n">
        <v>0</v>
      </c>
      <c r="DR441" s="85" t="n">
        <v>0</v>
      </c>
      <c r="DS441" s="85" t="n">
        <v>0</v>
      </c>
      <c r="DT441" s="85" t="n">
        <v>0</v>
      </c>
      <c r="DU441" s="85" t="n">
        <v>0</v>
      </c>
      <c r="DV441" s="85" t="n">
        <v>0</v>
      </c>
      <c r="DW441" s="85" t="n">
        <v>0</v>
      </c>
      <c r="DX441" s="85" t="n">
        <v>0</v>
      </c>
      <c r="DY441" s="85" t="n">
        <v>0</v>
      </c>
    </row>
    <row r="442" customFormat="false" ht="14.65" hidden="false" customHeight="false" outlineLevel="0" collapsed="false">
      <c r="DP442" s="85" t="n">
        <v>0</v>
      </c>
      <c r="DQ442" s="85" t="n">
        <v>0</v>
      </c>
      <c r="DR442" s="85" t="n">
        <v>0</v>
      </c>
      <c r="DS442" s="85" t="n">
        <v>0</v>
      </c>
      <c r="DT442" s="85" t="n">
        <v>0</v>
      </c>
      <c r="DU442" s="85" t="n">
        <v>0</v>
      </c>
      <c r="DV442" s="85" t="n">
        <v>0</v>
      </c>
      <c r="DW442" s="85" t="n">
        <v>0</v>
      </c>
      <c r="DX442" s="85" t="n">
        <v>0</v>
      </c>
      <c r="DY442" s="85" t="n">
        <v>0</v>
      </c>
    </row>
    <row r="443" customFormat="false" ht="14.65" hidden="false" customHeight="false" outlineLevel="0" collapsed="false">
      <c r="DP443" s="85" t="n">
        <v>0</v>
      </c>
      <c r="DQ443" s="85" t="n">
        <v>0</v>
      </c>
      <c r="DR443" s="85" t="n">
        <v>0</v>
      </c>
      <c r="DS443" s="85" t="n">
        <v>0</v>
      </c>
      <c r="DT443" s="85" t="n">
        <v>0</v>
      </c>
      <c r="DU443" s="85" t="n">
        <v>0</v>
      </c>
      <c r="DV443" s="85" t="n">
        <v>0</v>
      </c>
      <c r="DW443" s="85" t="n">
        <v>0</v>
      </c>
      <c r="DX443" s="85" t="n">
        <v>0</v>
      </c>
      <c r="DY443" s="85" t="n">
        <v>0</v>
      </c>
    </row>
    <row r="444" customFormat="false" ht="14.65" hidden="false" customHeight="false" outlineLevel="0" collapsed="false">
      <c r="DP444" s="85" t="n">
        <v>0</v>
      </c>
      <c r="DQ444" s="85" t="n">
        <v>0</v>
      </c>
      <c r="DR444" s="85" t="n">
        <v>0</v>
      </c>
      <c r="DS444" s="85" t="n">
        <v>0</v>
      </c>
      <c r="DT444" s="85" t="n">
        <v>0</v>
      </c>
      <c r="DU444" s="85" t="n">
        <v>0</v>
      </c>
      <c r="DV444" s="85" t="n">
        <v>0</v>
      </c>
      <c r="DW444" s="85" t="n">
        <v>0</v>
      </c>
      <c r="DX444" s="85" t="n">
        <v>0</v>
      </c>
      <c r="DY444" s="85" t="n">
        <v>0</v>
      </c>
    </row>
    <row r="445" customFormat="false" ht="14.65" hidden="false" customHeight="false" outlineLevel="0" collapsed="false">
      <c r="DP445" s="85" t="n">
        <v>0</v>
      </c>
      <c r="DQ445" s="85" t="n">
        <v>0</v>
      </c>
      <c r="DR445" s="85" t="n">
        <v>0</v>
      </c>
      <c r="DS445" s="85" t="n">
        <v>0</v>
      </c>
      <c r="DT445" s="85" t="n">
        <v>0</v>
      </c>
      <c r="DU445" s="85" t="n">
        <v>0</v>
      </c>
      <c r="DV445" s="85" t="n">
        <v>0</v>
      </c>
      <c r="DW445" s="85" t="n">
        <v>0</v>
      </c>
      <c r="DX445" s="85" t="n">
        <v>0</v>
      </c>
      <c r="DY445" s="85" t="n">
        <v>0</v>
      </c>
    </row>
    <row r="446" customFormat="false" ht="14.65" hidden="false" customHeight="false" outlineLevel="0" collapsed="false">
      <c r="DP446" s="85" t="n">
        <v>0</v>
      </c>
      <c r="DQ446" s="85" t="n">
        <v>0</v>
      </c>
      <c r="DR446" s="85" t="n">
        <v>0</v>
      </c>
      <c r="DS446" s="85" t="n">
        <v>0</v>
      </c>
      <c r="DT446" s="85" t="n">
        <v>0</v>
      </c>
      <c r="DU446" s="85" t="n">
        <v>0</v>
      </c>
      <c r="DV446" s="85" t="n">
        <v>0</v>
      </c>
      <c r="DW446" s="85" t="n">
        <v>0</v>
      </c>
      <c r="DX446" s="85" t="n">
        <v>0</v>
      </c>
      <c r="DY446" s="85" t="n">
        <v>0</v>
      </c>
    </row>
    <row r="447" customFormat="false" ht="14.65" hidden="false" customHeight="false" outlineLevel="0" collapsed="false">
      <c r="DP447" s="85" t="n">
        <v>0</v>
      </c>
      <c r="DQ447" s="85" t="n">
        <v>0</v>
      </c>
      <c r="DR447" s="85" t="n">
        <v>0</v>
      </c>
      <c r="DS447" s="85" t="n">
        <v>0</v>
      </c>
      <c r="DT447" s="85" t="n">
        <v>0</v>
      </c>
      <c r="DU447" s="85" t="n">
        <v>0</v>
      </c>
      <c r="DV447" s="85" t="n">
        <v>0</v>
      </c>
      <c r="DW447" s="85" t="n">
        <v>0</v>
      </c>
      <c r="DX447" s="85" t="n">
        <v>0</v>
      </c>
      <c r="DY447" s="85" t="n">
        <v>0</v>
      </c>
    </row>
    <row r="448" customFormat="false" ht="14.65" hidden="false" customHeight="false" outlineLevel="0" collapsed="false">
      <c r="DP448" s="85" t="n">
        <v>0</v>
      </c>
      <c r="DQ448" s="85" t="n">
        <v>0</v>
      </c>
      <c r="DR448" s="85" t="n">
        <v>0</v>
      </c>
      <c r="DS448" s="85" t="n">
        <v>0</v>
      </c>
      <c r="DT448" s="85" t="n">
        <v>0</v>
      </c>
      <c r="DU448" s="85" t="n">
        <v>0</v>
      </c>
      <c r="DV448" s="85" t="n">
        <v>0</v>
      </c>
      <c r="DW448" s="85" t="n">
        <v>0</v>
      </c>
      <c r="DX448" s="85" t="n">
        <v>0</v>
      </c>
      <c r="DY448" s="85" t="n">
        <v>0</v>
      </c>
    </row>
    <row r="449" customFormat="false" ht="14.65" hidden="false" customHeight="false" outlineLevel="0" collapsed="false">
      <c r="DP449" s="85" t="n">
        <v>0</v>
      </c>
      <c r="DQ449" s="85" t="n">
        <v>0</v>
      </c>
      <c r="DR449" s="85" t="n">
        <v>0</v>
      </c>
      <c r="DS449" s="85" t="n">
        <v>0</v>
      </c>
      <c r="DT449" s="85" t="n">
        <v>0</v>
      </c>
      <c r="DU449" s="85" t="n">
        <v>0</v>
      </c>
      <c r="DV449" s="85" t="n">
        <v>0</v>
      </c>
      <c r="DW449" s="85" t="n">
        <v>0</v>
      </c>
      <c r="DX449" s="85" t="n">
        <v>0</v>
      </c>
      <c r="DY449" s="85" t="n">
        <v>0</v>
      </c>
    </row>
    <row r="450" customFormat="false" ht="14.65" hidden="false" customHeight="false" outlineLevel="0" collapsed="false">
      <c r="DP450" s="85" t="n">
        <v>0</v>
      </c>
      <c r="DQ450" s="85" t="n">
        <v>0</v>
      </c>
      <c r="DR450" s="85" t="n">
        <v>0</v>
      </c>
      <c r="DS450" s="85" t="n">
        <v>0</v>
      </c>
      <c r="DT450" s="85" t="n">
        <v>0</v>
      </c>
      <c r="DU450" s="85" t="n">
        <v>0</v>
      </c>
      <c r="DV450" s="85" t="n">
        <v>0</v>
      </c>
      <c r="DW450" s="85" t="n">
        <v>0</v>
      </c>
      <c r="DX450" s="85" t="n">
        <v>0</v>
      </c>
      <c r="DY450" s="85" t="n">
        <v>0</v>
      </c>
    </row>
    <row r="451" customFormat="false" ht="14.65" hidden="false" customHeight="false" outlineLevel="0" collapsed="false">
      <c r="DP451" s="85" t="n">
        <v>0</v>
      </c>
      <c r="DQ451" s="85" t="n">
        <v>0</v>
      </c>
      <c r="DR451" s="85" t="n">
        <v>0</v>
      </c>
      <c r="DS451" s="85" t="n">
        <v>0</v>
      </c>
      <c r="DT451" s="85" t="n">
        <v>0</v>
      </c>
      <c r="DU451" s="85" t="n">
        <v>0</v>
      </c>
      <c r="DV451" s="85" t="n">
        <v>0</v>
      </c>
      <c r="DW451" s="85" t="n">
        <v>0</v>
      </c>
      <c r="DX451" s="85" t="n">
        <v>0</v>
      </c>
      <c r="DY451" s="85" t="n">
        <v>0</v>
      </c>
    </row>
    <row r="452" customFormat="false" ht="14.65" hidden="false" customHeight="false" outlineLevel="0" collapsed="false">
      <c r="DP452" s="85" t="n">
        <v>0</v>
      </c>
      <c r="DQ452" s="85" t="n">
        <v>0</v>
      </c>
      <c r="DR452" s="85" t="n">
        <v>0</v>
      </c>
      <c r="DS452" s="85" t="n">
        <v>0</v>
      </c>
      <c r="DT452" s="85" t="n">
        <v>0</v>
      </c>
      <c r="DU452" s="85" t="n">
        <v>0</v>
      </c>
      <c r="DV452" s="85" t="n">
        <v>0</v>
      </c>
      <c r="DW452" s="85" t="n">
        <v>0</v>
      </c>
      <c r="DX452" s="85" t="n">
        <v>0</v>
      </c>
      <c r="DY452" s="85" t="n">
        <v>0</v>
      </c>
    </row>
    <row r="453" customFormat="false" ht="14.65" hidden="false" customHeight="false" outlineLevel="0" collapsed="false">
      <c r="DP453" s="85" t="n">
        <v>0</v>
      </c>
      <c r="DQ453" s="85" t="n">
        <v>0</v>
      </c>
      <c r="DR453" s="85" t="n">
        <v>0</v>
      </c>
      <c r="DS453" s="85" t="n">
        <v>0</v>
      </c>
      <c r="DT453" s="85" t="n">
        <v>0</v>
      </c>
      <c r="DU453" s="85" t="n">
        <v>0</v>
      </c>
      <c r="DV453" s="85" t="n">
        <v>0</v>
      </c>
      <c r="DW453" s="85" t="n">
        <v>0</v>
      </c>
      <c r="DX453" s="85" t="n">
        <v>0</v>
      </c>
      <c r="DY453" s="85" t="n">
        <v>0</v>
      </c>
    </row>
    <row r="454" customFormat="false" ht="14.65" hidden="false" customHeight="false" outlineLevel="0" collapsed="false">
      <c r="DP454" s="85" t="n">
        <v>0</v>
      </c>
      <c r="DQ454" s="85" t="n">
        <v>0</v>
      </c>
      <c r="DR454" s="85" t="n">
        <v>0</v>
      </c>
      <c r="DS454" s="85" t="n">
        <v>0</v>
      </c>
      <c r="DT454" s="85" t="n">
        <v>0</v>
      </c>
      <c r="DU454" s="85" t="n">
        <v>0</v>
      </c>
      <c r="DV454" s="85" t="n">
        <v>0</v>
      </c>
      <c r="DW454" s="85" t="n">
        <v>0</v>
      </c>
      <c r="DX454" s="85" t="n">
        <v>0</v>
      </c>
      <c r="DY454" s="85" t="n">
        <v>0</v>
      </c>
    </row>
    <row r="455" customFormat="false" ht="14.65" hidden="false" customHeight="false" outlineLevel="0" collapsed="false">
      <c r="DP455" s="85" t="n">
        <v>0</v>
      </c>
      <c r="DQ455" s="85" t="n">
        <v>0</v>
      </c>
      <c r="DR455" s="85" t="n">
        <v>0</v>
      </c>
      <c r="DS455" s="85" t="n">
        <v>0</v>
      </c>
      <c r="DT455" s="85" t="n">
        <v>0</v>
      </c>
      <c r="DU455" s="85" t="n">
        <v>0</v>
      </c>
      <c r="DV455" s="85" t="n">
        <v>0</v>
      </c>
      <c r="DW455" s="85" t="n">
        <v>0</v>
      </c>
      <c r="DX455" s="85" t="n">
        <v>0</v>
      </c>
      <c r="DY455" s="85" t="n">
        <v>0</v>
      </c>
    </row>
    <row r="456" customFormat="false" ht="14.65" hidden="false" customHeight="false" outlineLevel="0" collapsed="false">
      <c r="DP456" s="85" t="n">
        <v>0</v>
      </c>
      <c r="DQ456" s="85" t="n">
        <v>0</v>
      </c>
      <c r="DR456" s="85" t="n">
        <v>0</v>
      </c>
      <c r="DS456" s="85" t="n">
        <v>0</v>
      </c>
      <c r="DT456" s="85" t="n">
        <v>0</v>
      </c>
      <c r="DU456" s="85" t="n">
        <v>0</v>
      </c>
      <c r="DV456" s="85" t="n">
        <v>0</v>
      </c>
      <c r="DW456" s="85" t="n">
        <v>0</v>
      </c>
      <c r="DX456" s="85" t="n">
        <v>0</v>
      </c>
      <c r="DY456" s="85" t="n">
        <v>0</v>
      </c>
    </row>
    <row r="457" customFormat="false" ht="14.65" hidden="false" customHeight="false" outlineLevel="0" collapsed="false">
      <c r="DP457" s="85" t="n">
        <v>0</v>
      </c>
      <c r="DQ457" s="85" t="n">
        <v>0</v>
      </c>
      <c r="DR457" s="85" t="n">
        <v>0</v>
      </c>
      <c r="DS457" s="85" t="n">
        <v>0</v>
      </c>
      <c r="DT457" s="85" t="n">
        <v>0</v>
      </c>
      <c r="DU457" s="85" t="n">
        <v>0</v>
      </c>
      <c r="DV457" s="85" t="n">
        <v>0</v>
      </c>
      <c r="DW457" s="85" t="n">
        <v>0</v>
      </c>
      <c r="DX457" s="85" t="n">
        <v>0</v>
      </c>
      <c r="DY457" s="85" t="n">
        <v>0</v>
      </c>
    </row>
    <row r="458" customFormat="false" ht="14.65" hidden="false" customHeight="false" outlineLevel="0" collapsed="false">
      <c r="DP458" s="85" t="n">
        <v>0</v>
      </c>
      <c r="DQ458" s="85" t="n">
        <v>0</v>
      </c>
      <c r="DR458" s="85" t="n">
        <v>0</v>
      </c>
      <c r="DS458" s="85" t="n">
        <v>0</v>
      </c>
      <c r="DT458" s="85" t="n">
        <v>0</v>
      </c>
      <c r="DU458" s="85" t="n">
        <v>0</v>
      </c>
      <c r="DV458" s="85" t="n">
        <v>0</v>
      </c>
      <c r="DW458" s="85" t="n">
        <v>0</v>
      </c>
      <c r="DX458" s="85" t="n">
        <v>0</v>
      </c>
      <c r="DY458" s="85" t="n">
        <v>0</v>
      </c>
    </row>
    <row r="459" customFormat="false" ht="14.65" hidden="false" customHeight="false" outlineLevel="0" collapsed="false">
      <c r="DP459" s="85" t="n">
        <v>0</v>
      </c>
      <c r="DQ459" s="85" t="n">
        <v>0</v>
      </c>
      <c r="DR459" s="85" t="n">
        <v>0</v>
      </c>
      <c r="DS459" s="85" t="n">
        <v>0</v>
      </c>
      <c r="DT459" s="85" t="n">
        <v>0</v>
      </c>
      <c r="DU459" s="85" t="n">
        <v>0</v>
      </c>
      <c r="DV459" s="85" t="n">
        <v>0</v>
      </c>
      <c r="DW459" s="85" t="n">
        <v>0</v>
      </c>
      <c r="DX459" s="85" t="n">
        <v>0</v>
      </c>
      <c r="DY459" s="85" t="n">
        <v>0</v>
      </c>
    </row>
    <row r="460" customFormat="false" ht="14.65" hidden="false" customHeight="false" outlineLevel="0" collapsed="false">
      <c r="DP460" s="85" t="n">
        <v>0</v>
      </c>
      <c r="DQ460" s="85" t="n">
        <v>0</v>
      </c>
      <c r="DR460" s="85" t="n">
        <v>0</v>
      </c>
      <c r="DS460" s="85" t="n">
        <v>0</v>
      </c>
      <c r="DT460" s="85" t="n">
        <v>0</v>
      </c>
      <c r="DU460" s="85" t="n">
        <v>0</v>
      </c>
      <c r="DV460" s="85" t="n">
        <v>0</v>
      </c>
      <c r="DW460" s="85" t="n">
        <v>0</v>
      </c>
      <c r="DX460" s="85" t="n">
        <v>0</v>
      </c>
      <c r="DY460" s="85" t="n">
        <v>0</v>
      </c>
    </row>
    <row r="461" customFormat="false" ht="14.65" hidden="false" customHeight="false" outlineLevel="0" collapsed="false">
      <c r="DP461" s="85" t="n">
        <v>0</v>
      </c>
      <c r="DQ461" s="85" t="n">
        <v>0</v>
      </c>
      <c r="DR461" s="85" t="n">
        <v>0</v>
      </c>
      <c r="DS461" s="85" t="n">
        <v>0</v>
      </c>
      <c r="DT461" s="85" t="n">
        <v>0</v>
      </c>
      <c r="DU461" s="85" t="n">
        <v>0</v>
      </c>
      <c r="DV461" s="85" t="n">
        <v>0</v>
      </c>
      <c r="DW461" s="85" t="n">
        <v>0</v>
      </c>
      <c r="DX461" s="85" t="n">
        <v>0</v>
      </c>
      <c r="DY461" s="85" t="n">
        <v>0</v>
      </c>
    </row>
    <row r="462" customFormat="false" ht="14.65" hidden="false" customHeight="false" outlineLevel="0" collapsed="false">
      <c r="DP462" s="85" t="n">
        <v>0</v>
      </c>
      <c r="DQ462" s="85" t="n">
        <v>0</v>
      </c>
      <c r="DR462" s="85" t="n">
        <v>0</v>
      </c>
      <c r="DS462" s="85" t="n">
        <v>0</v>
      </c>
      <c r="DT462" s="85" t="n">
        <v>0</v>
      </c>
      <c r="DU462" s="85" t="n">
        <v>0</v>
      </c>
      <c r="DV462" s="85" t="n">
        <v>0</v>
      </c>
      <c r="DW462" s="85" t="n">
        <v>0</v>
      </c>
      <c r="DX462" s="85" t="n">
        <v>0</v>
      </c>
      <c r="DY462" s="85" t="n">
        <v>0</v>
      </c>
    </row>
    <row r="463" customFormat="false" ht="14.65" hidden="false" customHeight="false" outlineLevel="0" collapsed="false">
      <c r="DP463" s="85" t="n">
        <v>0</v>
      </c>
      <c r="DQ463" s="85" t="n">
        <v>0</v>
      </c>
      <c r="DR463" s="85" t="n">
        <v>0</v>
      </c>
      <c r="DS463" s="85" t="n">
        <v>0</v>
      </c>
      <c r="DT463" s="85" t="n">
        <v>0</v>
      </c>
      <c r="DU463" s="85" t="n">
        <v>0</v>
      </c>
      <c r="DV463" s="85" t="n">
        <v>0</v>
      </c>
      <c r="DW463" s="85" t="n">
        <v>0</v>
      </c>
      <c r="DX463" s="85" t="n">
        <v>0</v>
      </c>
      <c r="DY463" s="85" t="n">
        <v>0</v>
      </c>
    </row>
    <row r="464" customFormat="false" ht="14.65" hidden="false" customHeight="false" outlineLevel="0" collapsed="false">
      <c r="DP464" s="85" t="n">
        <v>0</v>
      </c>
      <c r="DQ464" s="85" t="n">
        <v>0</v>
      </c>
      <c r="DR464" s="85" t="n">
        <v>0</v>
      </c>
      <c r="DS464" s="85" t="n">
        <v>0</v>
      </c>
      <c r="DT464" s="85" t="n">
        <v>0</v>
      </c>
      <c r="DU464" s="85" t="n">
        <v>0</v>
      </c>
      <c r="DV464" s="85" t="n">
        <v>0</v>
      </c>
      <c r="DW464" s="85" t="n">
        <v>0</v>
      </c>
      <c r="DX464" s="85" t="n">
        <v>0</v>
      </c>
      <c r="DY464" s="85" t="n">
        <v>0</v>
      </c>
    </row>
    <row r="465" customFormat="false" ht="14.65" hidden="false" customHeight="false" outlineLevel="0" collapsed="false">
      <c r="DP465" s="85" t="n">
        <v>0</v>
      </c>
      <c r="DQ465" s="85" t="n">
        <v>0</v>
      </c>
      <c r="DR465" s="85" t="n">
        <v>0</v>
      </c>
      <c r="DS465" s="85" t="n">
        <v>0</v>
      </c>
      <c r="DT465" s="85" t="n">
        <v>0</v>
      </c>
      <c r="DU465" s="85" t="n">
        <v>0</v>
      </c>
      <c r="DV465" s="85" t="n">
        <v>0</v>
      </c>
      <c r="DW465" s="85" t="n">
        <v>0</v>
      </c>
      <c r="DX465" s="85" t="n">
        <v>0</v>
      </c>
      <c r="DY465" s="85" t="n">
        <v>0</v>
      </c>
    </row>
    <row r="466" customFormat="false" ht="14.65" hidden="false" customHeight="false" outlineLevel="0" collapsed="false">
      <c r="DP466" s="85" t="n">
        <v>0</v>
      </c>
      <c r="DQ466" s="85" t="n">
        <v>0</v>
      </c>
      <c r="DR466" s="85" t="n">
        <v>0</v>
      </c>
      <c r="DS466" s="85" t="n">
        <v>0</v>
      </c>
      <c r="DT466" s="85" t="n">
        <v>0</v>
      </c>
      <c r="DU466" s="85" t="n">
        <v>0</v>
      </c>
      <c r="DV466" s="85" t="n">
        <v>0</v>
      </c>
      <c r="DW466" s="85" t="n">
        <v>0</v>
      </c>
      <c r="DX466" s="85" t="n">
        <v>0</v>
      </c>
      <c r="DY466" s="85" t="n">
        <v>0</v>
      </c>
    </row>
    <row r="467" customFormat="false" ht="14.65" hidden="false" customHeight="false" outlineLevel="0" collapsed="false">
      <c r="DP467" s="85" t="n">
        <v>0</v>
      </c>
      <c r="DQ467" s="85" t="n">
        <v>0</v>
      </c>
      <c r="DR467" s="85" t="n">
        <v>0</v>
      </c>
      <c r="DS467" s="85" t="n">
        <v>0</v>
      </c>
      <c r="DT467" s="85" t="n">
        <v>0</v>
      </c>
      <c r="DU467" s="85" t="n">
        <v>0</v>
      </c>
      <c r="DV467" s="85" t="n">
        <v>0</v>
      </c>
      <c r="DW467" s="85" t="n">
        <v>0</v>
      </c>
      <c r="DX467" s="85" t="n">
        <v>0</v>
      </c>
      <c r="DY467" s="85" t="n">
        <v>0</v>
      </c>
    </row>
    <row r="468" customFormat="false" ht="14.65" hidden="false" customHeight="false" outlineLevel="0" collapsed="false">
      <c r="DP468" s="85" t="n">
        <v>0</v>
      </c>
      <c r="DQ468" s="85" t="n">
        <v>0</v>
      </c>
      <c r="DR468" s="85" t="n">
        <v>0</v>
      </c>
      <c r="DS468" s="85" t="n">
        <v>0</v>
      </c>
      <c r="DT468" s="85" t="n">
        <v>0</v>
      </c>
      <c r="DU468" s="85" t="n">
        <v>0</v>
      </c>
      <c r="DV468" s="85" t="n">
        <v>0</v>
      </c>
      <c r="DW468" s="85" t="n">
        <v>0</v>
      </c>
      <c r="DX468" s="85" t="n">
        <v>0</v>
      </c>
      <c r="DY468" s="85" t="n">
        <v>0</v>
      </c>
    </row>
    <row r="469" customFormat="false" ht="14.65" hidden="false" customHeight="false" outlineLevel="0" collapsed="false">
      <c r="DP469" s="85" t="n">
        <v>0</v>
      </c>
      <c r="DQ469" s="85" t="n">
        <v>0</v>
      </c>
      <c r="DR469" s="85" t="n">
        <v>0</v>
      </c>
      <c r="DS469" s="85" t="n">
        <v>0</v>
      </c>
      <c r="DT469" s="85" t="n">
        <v>0</v>
      </c>
      <c r="DU469" s="85" t="n">
        <v>0</v>
      </c>
      <c r="DV469" s="85" t="n">
        <v>0</v>
      </c>
      <c r="DW469" s="85" t="n">
        <v>0</v>
      </c>
      <c r="DX469" s="85" t="n">
        <v>0</v>
      </c>
      <c r="DY469" s="85" t="n">
        <v>0</v>
      </c>
    </row>
    <row r="470" customFormat="false" ht="14.65" hidden="false" customHeight="false" outlineLevel="0" collapsed="false">
      <c r="DP470" s="85" t="n">
        <v>0</v>
      </c>
      <c r="DQ470" s="85" t="n">
        <v>0</v>
      </c>
      <c r="DR470" s="85" t="n">
        <v>0</v>
      </c>
      <c r="DS470" s="85" t="n">
        <v>0</v>
      </c>
      <c r="DT470" s="85" t="n">
        <v>0</v>
      </c>
      <c r="DU470" s="85" t="n">
        <v>0</v>
      </c>
      <c r="DV470" s="85" t="n">
        <v>0</v>
      </c>
      <c r="DW470" s="85" t="n">
        <v>0</v>
      </c>
      <c r="DX470" s="85" t="n">
        <v>0</v>
      </c>
      <c r="DY470" s="85" t="n">
        <v>0</v>
      </c>
    </row>
    <row r="471" customFormat="false" ht="14.65" hidden="false" customHeight="false" outlineLevel="0" collapsed="false">
      <c r="DP471" s="85" t="n">
        <v>0</v>
      </c>
      <c r="DQ471" s="85" t="n">
        <v>0</v>
      </c>
      <c r="DR471" s="85" t="n">
        <v>0</v>
      </c>
      <c r="DS471" s="85" t="n">
        <v>0</v>
      </c>
      <c r="DT471" s="85" t="n">
        <v>0</v>
      </c>
      <c r="DU471" s="85" t="n">
        <v>0</v>
      </c>
      <c r="DV471" s="85" t="n">
        <v>0</v>
      </c>
      <c r="DW471" s="85" t="n">
        <v>0</v>
      </c>
      <c r="DX471" s="85" t="n">
        <v>0</v>
      </c>
      <c r="DY471" s="85" t="n">
        <v>0</v>
      </c>
    </row>
    <row r="472" customFormat="false" ht="14.65" hidden="false" customHeight="false" outlineLevel="0" collapsed="false">
      <c r="DP472" s="85" t="n">
        <v>0</v>
      </c>
      <c r="DQ472" s="85" t="n">
        <v>0</v>
      </c>
      <c r="DR472" s="85" t="n">
        <v>0</v>
      </c>
      <c r="DS472" s="85" t="n">
        <v>0</v>
      </c>
      <c r="DT472" s="85" t="n">
        <v>0</v>
      </c>
      <c r="DU472" s="85" t="n">
        <v>0</v>
      </c>
      <c r="DV472" s="85" t="n">
        <v>0</v>
      </c>
      <c r="DW472" s="85" t="n">
        <v>0</v>
      </c>
      <c r="DX472" s="85" t="n">
        <v>0</v>
      </c>
      <c r="DY472" s="85" t="n">
        <v>0</v>
      </c>
    </row>
    <row r="473" customFormat="false" ht="14.65" hidden="false" customHeight="false" outlineLevel="0" collapsed="false">
      <c r="DP473" s="85" t="n">
        <v>0</v>
      </c>
      <c r="DQ473" s="85" t="n">
        <v>0</v>
      </c>
      <c r="DR473" s="85" t="n">
        <v>0</v>
      </c>
      <c r="DS473" s="85" t="n">
        <v>0</v>
      </c>
      <c r="DT473" s="85" t="n">
        <v>0</v>
      </c>
      <c r="DU473" s="85" t="n">
        <v>0</v>
      </c>
      <c r="DV473" s="85" t="n">
        <v>0</v>
      </c>
      <c r="DW473" s="85" t="n">
        <v>0</v>
      </c>
      <c r="DX473" s="85" t="n">
        <v>0</v>
      </c>
      <c r="DY473" s="85" t="n">
        <v>0</v>
      </c>
    </row>
    <row r="474" customFormat="false" ht="14.65" hidden="false" customHeight="false" outlineLevel="0" collapsed="false">
      <c r="DP474" s="85" t="n">
        <v>0</v>
      </c>
      <c r="DQ474" s="85" t="n">
        <v>0</v>
      </c>
      <c r="DR474" s="85" t="n">
        <v>0</v>
      </c>
      <c r="DS474" s="85" t="n">
        <v>0</v>
      </c>
      <c r="DT474" s="85" t="n">
        <v>0</v>
      </c>
      <c r="DU474" s="85" t="n">
        <v>0</v>
      </c>
      <c r="DV474" s="85" t="n">
        <v>0</v>
      </c>
      <c r="DW474" s="85" t="n">
        <v>0</v>
      </c>
      <c r="DX474" s="85" t="n">
        <v>0</v>
      </c>
      <c r="DY474" s="85" t="n">
        <v>0</v>
      </c>
    </row>
    <row r="475" customFormat="false" ht="14.65" hidden="false" customHeight="false" outlineLevel="0" collapsed="false">
      <c r="DP475" s="85" t="n">
        <v>0</v>
      </c>
      <c r="DQ475" s="85" t="n">
        <v>0</v>
      </c>
      <c r="DR475" s="85" t="n">
        <v>0</v>
      </c>
      <c r="DS475" s="85" t="n">
        <v>0</v>
      </c>
      <c r="DT475" s="85" t="n">
        <v>0</v>
      </c>
      <c r="DU475" s="85" t="n">
        <v>0</v>
      </c>
      <c r="DV475" s="85" t="n">
        <v>0</v>
      </c>
      <c r="DW475" s="85" t="n">
        <v>0</v>
      </c>
      <c r="DX475" s="85" t="n">
        <v>0</v>
      </c>
      <c r="DY475" s="85" t="n">
        <v>0</v>
      </c>
    </row>
    <row r="476" customFormat="false" ht="14.65" hidden="false" customHeight="false" outlineLevel="0" collapsed="false">
      <c r="DP476" s="85" t="n">
        <v>0</v>
      </c>
      <c r="DQ476" s="85" t="n">
        <v>0</v>
      </c>
      <c r="DR476" s="85" t="n">
        <v>0</v>
      </c>
      <c r="DS476" s="85" t="n">
        <v>0</v>
      </c>
      <c r="DT476" s="85" t="n">
        <v>0</v>
      </c>
      <c r="DU476" s="85" t="n">
        <v>0</v>
      </c>
      <c r="DV476" s="85" t="n">
        <v>0</v>
      </c>
      <c r="DW476" s="85" t="n">
        <v>0</v>
      </c>
      <c r="DX476" s="85" t="n">
        <v>0</v>
      </c>
      <c r="DY476" s="85" t="n">
        <v>0</v>
      </c>
    </row>
    <row r="477" customFormat="false" ht="14.65" hidden="false" customHeight="false" outlineLevel="0" collapsed="false">
      <c r="DP477" s="85" t="n">
        <v>0</v>
      </c>
      <c r="DQ477" s="85" t="n">
        <v>0</v>
      </c>
      <c r="DR477" s="85" t="n">
        <v>0</v>
      </c>
      <c r="DS477" s="85" t="n">
        <v>0</v>
      </c>
      <c r="DT477" s="85" t="n">
        <v>0</v>
      </c>
      <c r="DU477" s="85" t="n">
        <v>0</v>
      </c>
      <c r="DV477" s="85" t="n">
        <v>0</v>
      </c>
      <c r="DW477" s="85" t="n">
        <v>0</v>
      </c>
      <c r="DX477" s="85" t="n">
        <v>0</v>
      </c>
      <c r="DY477" s="85" t="n">
        <v>0</v>
      </c>
    </row>
    <row r="478" customFormat="false" ht="14.65" hidden="false" customHeight="false" outlineLevel="0" collapsed="false">
      <c r="DP478" s="85" t="n">
        <v>0</v>
      </c>
      <c r="DQ478" s="85" t="n">
        <v>0</v>
      </c>
      <c r="DR478" s="85" t="n">
        <v>0</v>
      </c>
      <c r="DS478" s="85" t="n">
        <v>0</v>
      </c>
      <c r="DT478" s="85" t="n">
        <v>0</v>
      </c>
      <c r="DU478" s="85" t="n">
        <v>0</v>
      </c>
      <c r="DV478" s="85" t="n">
        <v>0</v>
      </c>
      <c r="DW478" s="85" t="n">
        <v>0</v>
      </c>
      <c r="DX478" s="85" t="n">
        <v>0</v>
      </c>
      <c r="DY478" s="85" t="n">
        <v>0</v>
      </c>
    </row>
    <row r="479" customFormat="false" ht="14.65" hidden="false" customHeight="false" outlineLevel="0" collapsed="false">
      <c r="DP479" s="85" t="n">
        <v>0</v>
      </c>
      <c r="DQ479" s="85" t="n">
        <v>0</v>
      </c>
      <c r="DR479" s="85" t="n">
        <v>0</v>
      </c>
      <c r="DS479" s="85" t="n">
        <v>0</v>
      </c>
      <c r="DT479" s="85" t="n">
        <v>0</v>
      </c>
      <c r="DU479" s="85" t="n">
        <v>0</v>
      </c>
      <c r="DV479" s="85" t="n">
        <v>0</v>
      </c>
      <c r="DW479" s="85" t="n">
        <v>0</v>
      </c>
      <c r="DX479" s="85" t="n">
        <v>0</v>
      </c>
      <c r="DY479" s="85" t="n">
        <v>0</v>
      </c>
    </row>
    <row r="480" customFormat="false" ht="14.65" hidden="false" customHeight="false" outlineLevel="0" collapsed="false">
      <c r="DP480" s="85" t="n">
        <v>0</v>
      </c>
      <c r="DQ480" s="85" t="n">
        <v>0</v>
      </c>
      <c r="DR480" s="85" t="n">
        <v>0</v>
      </c>
      <c r="DS480" s="85" t="n">
        <v>0</v>
      </c>
      <c r="DT480" s="85" t="n">
        <v>0</v>
      </c>
      <c r="DU480" s="85" t="n">
        <v>0</v>
      </c>
      <c r="DV480" s="85" t="n">
        <v>0</v>
      </c>
      <c r="DW480" s="85" t="n">
        <v>0</v>
      </c>
      <c r="DX480" s="85" t="n">
        <v>0</v>
      </c>
      <c r="DY480" s="85" t="n">
        <v>0</v>
      </c>
    </row>
    <row r="481" customFormat="false" ht="14.65" hidden="false" customHeight="false" outlineLevel="0" collapsed="false">
      <c r="DP481" s="85" t="n">
        <v>0</v>
      </c>
      <c r="DQ481" s="85" t="n">
        <v>0</v>
      </c>
      <c r="DR481" s="85" t="n">
        <v>0</v>
      </c>
      <c r="DS481" s="85" t="n">
        <v>0</v>
      </c>
      <c r="DT481" s="85" t="n">
        <v>0</v>
      </c>
      <c r="DU481" s="85" t="n">
        <v>0</v>
      </c>
      <c r="DV481" s="85" t="n">
        <v>0</v>
      </c>
      <c r="DW481" s="85" t="n">
        <v>0</v>
      </c>
      <c r="DX481" s="85" t="n">
        <v>0</v>
      </c>
      <c r="DY481" s="85" t="n">
        <v>0</v>
      </c>
    </row>
    <row r="482" customFormat="false" ht="14.65" hidden="false" customHeight="false" outlineLevel="0" collapsed="false">
      <c r="DP482" s="85" t="n">
        <v>0</v>
      </c>
      <c r="DQ482" s="85" t="n">
        <v>0</v>
      </c>
      <c r="DR482" s="85" t="n">
        <v>0</v>
      </c>
      <c r="DS482" s="85" t="n">
        <v>0</v>
      </c>
      <c r="DT482" s="85" t="n">
        <v>0</v>
      </c>
      <c r="DU482" s="85" t="n">
        <v>0</v>
      </c>
      <c r="DV482" s="85" t="n">
        <v>0</v>
      </c>
      <c r="DW482" s="85" t="n">
        <v>0</v>
      </c>
      <c r="DX482" s="85" t="n">
        <v>0</v>
      </c>
      <c r="DY482" s="85" t="n">
        <v>0</v>
      </c>
    </row>
    <row r="483" customFormat="false" ht="14.65" hidden="false" customHeight="false" outlineLevel="0" collapsed="false">
      <c r="DP483" s="85" t="n">
        <v>0</v>
      </c>
      <c r="DQ483" s="85" t="n">
        <v>0</v>
      </c>
      <c r="DR483" s="85" t="n">
        <v>0</v>
      </c>
      <c r="DS483" s="85" t="n">
        <v>0</v>
      </c>
      <c r="DT483" s="85" t="n">
        <v>0</v>
      </c>
      <c r="DU483" s="85" t="n">
        <v>0</v>
      </c>
      <c r="DV483" s="85" t="n">
        <v>0</v>
      </c>
      <c r="DW483" s="85" t="n">
        <v>0</v>
      </c>
      <c r="DX483" s="85" t="n">
        <v>0</v>
      </c>
      <c r="DY483" s="85" t="n">
        <v>0</v>
      </c>
    </row>
    <row r="484" customFormat="false" ht="14.65" hidden="false" customHeight="false" outlineLevel="0" collapsed="false">
      <c r="DP484" s="85" t="n">
        <v>0</v>
      </c>
      <c r="DQ484" s="85" t="n">
        <v>0</v>
      </c>
      <c r="DR484" s="85" t="n">
        <v>0</v>
      </c>
      <c r="DS484" s="85" t="n">
        <v>0</v>
      </c>
      <c r="DT484" s="85" t="n">
        <v>0</v>
      </c>
      <c r="DU484" s="85" t="n">
        <v>0</v>
      </c>
      <c r="DV484" s="85" t="n">
        <v>0</v>
      </c>
      <c r="DW484" s="85" t="n">
        <v>0</v>
      </c>
      <c r="DX484" s="85" t="n">
        <v>0</v>
      </c>
      <c r="DY484" s="85" t="n">
        <v>0</v>
      </c>
    </row>
    <row r="485" customFormat="false" ht="14.65" hidden="false" customHeight="false" outlineLevel="0" collapsed="false">
      <c r="DP485" s="85" t="n">
        <v>0</v>
      </c>
      <c r="DQ485" s="85" t="n">
        <v>0</v>
      </c>
      <c r="DR485" s="85" t="n">
        <v>0</v>
      </c>
      <c r="DS485" s="85" t="n">
        <v>0</v>
      </c>
      <c r="DT485" s="85" t="n">
        <v>0</v>
      </c>
      <c r="DU485" s="85" t="n">
        <v>0</v>
      </c>
      <c r="DV485" s="85" t="n">
        <v>0</v>
      </c>
      <c r="DW485" s="85" t="n">
        <v>0</v>
      </c>
      <c r="DX485" s="85" t="n">
        <v>0</v>
      </c>
      <c r="DY485" s="85" t="n">
        <v>0</v>
      </c>
    </row>
    <row r="486" customFormat="false" ht="14.65" hidden="false" customHeight="false" outlineLevel="0" collapsed="false">
      <c r="DP486" s="85" t="n">
        <v>0</v>
      </c>
      <c r="DQ486" s="85" t="n">
        <v>0</v>
      </c>
      <c r="DR486" s="85" t="n">
        <v>0</v>
      </c>
      <c r="DS486" s="85" t="n">
        <v>0</v>
      </c>
      <c r="DT486" s="85" t="n">
        <v>0</v>
      </c>
      <c r="DU486" s="85" t="n">
        <v>0</v>
      </c>
      <c r="DV486" s="85" t="n">
        <v>0</v>
      </c>
      <c r="DW486" s="85" t="n">
        <v>0</v>
      </c>
      <c r="DX486" s="85" t="n">
        <v>0</v>
      </c>
      <c r="DY486" s="85" t="n">
        <v>0</v>
      </c>
    </row>
    <row r="487" customFormat="false" ht="14.65" hidden="false" customHeight="false" outlineLevel="0" collapsed="false">
      <c r="DP487" s="85" t="n">
        <v>0</v>
      </c>
      <c r="DQ487" s="85" t="n">
        <v>0</v>
      </c>
      <c r="DR487" s="85" t="n">
        <v>0</v>
      </c>
      <c r="DS487" s="85" t="n">
        <v>0</v>
      </c>
      <c r="DT487" s="85" t="n">
        <v>0</v>
      </c>
      <c r="DU487" s="85" t="n">
        <v>0</v>
      </c>
      <c r="DV487" s="85" t="n">
        <v>0</v>
      </c>
      <c r="DW487" s="85" t="n">
        <v>0</v>
      </c>
      <c r="DX487" s="85" t="n">
        <v>0</v>
      </c>
      <c r="DY487" s="85" t="n">
        <v>0</v>
      </c>
    </row>
    <row r="488" customFormat="false" ht="14.65" hidden="false" customHeight="false" outlineLevel="0" collapsed="false">
      <c r="DP488" s="85" t="n">
        <v>0</v>
      </c>
      <c r="DQ488" s="85" t="n">
        <v>0</v>
      </c>
      <c r="DR488" s="85" t="n">
        <v>0</v>
      </c>
      <c r="DS488" s="85" t="n">
        <v>0</v>
      </c>
      <c r="DT488" s="85" t="n">
        <v>0</v>
      </c>
      <c r="DU488" s="85" t="n">
        <v>0</v>
      </c>
      <c r="DV488" s="85" t="n">
        <v>0</v>
      </c>
      <c r="DW488" s="85" t="n">
        <v>0</v>
      </c>
      <c r="DX488" s="85" t="n">
        <v>0</v>
      </c>
      <c r="DY488" s="85" t="n">
        <v>0</v>
      </c>
    </row>
    <row r="489" customFormat="false" ht="14.65" hidden="false" customHeight="false" outlineLevel="0" collapsed="false">
      <c r="DP489" s="85" t="n">
        <v>0</v>
      </c>
      <c r="DQ489" s="85" t="n">
        <v>0</v>
      </c>
      <c r="DR489" s="85" t="n">
        <v>0</v>
      </c>
      <c r="DS489" s="85" t="n">
        <v>0</v>
      </c>
      <c r="DT489" s="85" t="n">
        <v>0</v>
      </c>
      <c r="DU489" s="85" t="n">
        <v>0</v>
      </c>
      <c r="DV489" s="85" t="n">
        <v>0</v>
      </c>
      <c r="DW489" s="85" t="n">
        <v>0</v>
      </c>
      <c r="DX489" s="85" t="n">
        <v>0</v>
      </c>
      <c r="DY489" s="85" t="n">
        <v>0</v>
      </c>
    </row>
    <row r="490" customFormat="false" ht="14.65" hidden="false" customHeight="false" outlineLevel="0" collapsed="false">
      <c r="DP490" s="85" t="n">
        <v>0</v>
      </c>
      <c r="DQ490" s="85" t="n">
        <v>0</v>
      </c>
      <c r="DR490" s="85" t="n">
        <v>0</v>
      </c>
      <c r="DS490" s="85" t="n">
        <v>0</v>
      </c>
      <c r="DT490" s="85" t="n">
        <v>0</v>
      </c>
      <c r="DU490" s="85" t="n">
        <v>0</v>
      </c>
      <c r="DV490" s="85" t="n">
        <v>0</v>
      </c>
      <c r="DW490" s="85" t="n">
        <v>0</v>
      </c>
      <c r="DX490" s="85" t="n">
        <v>0</v>
      </c>
      <c r="DY490" s="85" t="n">
        <v>0</v>
      </c>
    </row>
    <row r="491" customFormat="false" ht="14.65" hidden="false" customHeight="false" outlineLevel="0" collapsed="false">
      <c r="DP491" s="85" t="n">
        <v>0</v>
      </c>
      <c r="DQ491" s="85" t="n">
        <v>0</v>
      </c>
      <c r="DR491" s="85" t="n">
        <v>0</v>
      </c>
      <c r="DS491" s="85" t="n">
        <v>0</v>
      </c>
      <c r="DT491" s="85" t="n">
        <v>0</v>
      </c>
      <c r="DU491" s="85" t="n">
        <v>0</v>
      </c>
      <c r="DV491" s="85" t="n">
        <v>0</v>
      </c>
      <c r="DW491" s="85" t="n">
        <v>0</v>
      </c>
      <c r="DX491" s="85" t="n">
        <v>0</v>
      </c>
      <c r="DY491" s="85" t="n">
        <v>0</v>
      </c>
    </row>
    <row r="492" customFormat="false" ht="14.65" hidden="false" customHeight="false" outlineLevel="0" collapsed="false">
      <c r="DP492" s="85" t="n">
        <v>0</v>
      </c>
      <c r="DQ492" s="85" t="n">
        <v>0</v>
      </c>
      <c r="DR492" s="85" t="n">
        <v>0</v>
      </c>
      <c r="DS492" s="85" t="n">
        <v>0</v>
      </c>
      <c r="DT492" s="85" t="n">
        <v>0</v>
      </c>
      <c r="DU492" s="85" t="n">
        <v>0</v>
      </c>
      <c r="DV492" s="85" t="n">
        <v>0</v>
      </c>
      <c r="DW492" s="85" t="n">
        <v>0</v>
      </c>
      <c r="DX492" s="85" t="n">
        <v>0</v>
      </c>
      <c r="DY492" s="85" t="n">
        <v>0</v>
      </c>
    </row>
    <row r="493" customFormat="false" ht="14.65" hidden="false" customHeight="false" outlineLevel="0" collapsed="false">
      <c r="DP493" s="85" t="n">
        <v>0</v>
      </c>
      <c r="DQ493" s="85" t="n">
        <v>0</v>
      </c>
      <c r="DR493" s="85" t="n">
        <v>0</v>
      </c>
      <c r="DS493" s="85" t="n">
        <v>0</v>
      </c>
      <c r="DT493" s="85" t="n">
        <v>0</v>
      </c>
      <c r="DU493" s="85" t="n">
        <v>0</v>
      </c>
      <c r="DV493" s="85" t="n">
        <v>0</v>
      </c>
      <c r="DW493" s="85" t="n">
        <v>0</v>
      </c>
      <c r="DX493" s="85" t="n">
        <v>0</v>
      </c>
      <c r="DY493" s="85" t="n">
        <v>0</v>
      </c>
    </row>
    <row r="494" customFormat="false" ht="14.65" hidden="false" customHeight="false" outlineLevel="0" collapsed="false">
      <c r="DP494" s="85" t="n">
        <v>0</v>
      </c>
      <c r="DQ494" s="85" t="n">
        <v>0</v>
      </c>
      <c r="DR494" s="85" t="n">
        <v>0</v>
      </c>
      <c r="DS494" s="85" t="n">
        <v>0</v>
      </c>
      <c r="DT494" s="85" t="n">
        <v>0</v>
      </c>
      <c r="DU494" s="85" t="n">
        <v>0</v>
      </c>
      <c r="DV494" s="85" t="n">
        <v>0</v>
      </c>
      <c r="DW494" s="85" t="n">
        <v>0</v>
      </c>
      <c r="DX494" s="85" t="n">
        <v>0</v>
      </c>
      <c r="DY494" s="85" t="n">
        <v>0</v>
      </c>
    </row>
    <row r="495" customFormat="false" ht="14.65" hidden="false" customHeight="false" outlineLevel="0" collapsed="false">
      <c r="DP495" s="85" t="n">
        <v>0</v>
      </c>
      <c r="DQ495" s="85" t="n">
        <v>0</v>
      </c>
      <c r="DR495" s="85" t="n">
        <v>0</v>
      </c>
      <c r="DS495" s="85" t="n">
        <v>0</v>
      </c>
      <c r="DT495" s="85" t="n">
        <v>0</v>
      </c>
      <c r="DU495" s="85" t="n">
        <v>0</v>
      </c>
      <c r="DV495" s="85" t="n">
        <v>0</v>
      </c>
      <c r="DW495" s="85" t="n">
        <v>0</v>
      </c>
      <c r="DX495" s="85" t="n">
        <v>0</v>
      </c>
      <c r="DY495" s="85" t="n">
        <v>0</v>
      </c>
    </row>
    <row r="496" customFormat="false" ht="14.65" hidden="false" customHeight="false" outlineLevel="0" collapsed="false">
      <c r="DP496" s="85" t="n">
        <v>0</v>
      </c>
      <c r="DQ496" s="85" t="n">
        <v>0</v>
      </c>
      <c r="DR496" s="85" t="n">
        <v>0</v>
      </c>
      <c r="DS496" s="85" t="n">
        <v>0</v>
      </c>
      <c r="DT496" s="85" t="n">
        <v>0</v>
      </c>
      <c r="DU496" s="85" t="n">
        <v>0</v>
      </c>
      <c r="DV496" s="85" t="n">
        <v>0</v>
      </c>
      <c r="DW496" s="85" t="n">
        <v>0</v>
      </c>
      <c r="DX496" s="85" t="n">
        <v>0</v>
      </c>
      <c r="DY496" s="85" t="n">
        <v>0</v>
      </c>
    </row>
    <row r="497" customFormat="false" ht="14.65" hidden="false" customHeight="false" outlineLevel="0" collapsed="false">
      <c r="DP497" s="85" t="n">
        <v>0</v>
      </c>
      <c r="DQ497" s="85" t="n">
        <v>0</v>
      </c>
      <c r="DR497" s="85" t="n">
        <v>0</v>
      </c>
      <c r="DS497" s="85" t="n">
        <v>0</v>
      </c>
      <c r="DT497" s="85" t="n">
        <v>0</v>
      </c>
      <c r="DU497" s="85" t="n">
        <v>0</v>
      </c>
      <c r="DV497" s="85" t="n">
        <v>0</v>
      </c>
      <c r="DW497" s="85" t="n">
        <v>0</v>
      </c>
      <c r="DX497" s="85" t="n">
        <v>0</v>
      </c>
      <c r="DY497" s="85" t="n">
        <v>0</v>
      </c>
    </row>
    <row r="498" customFormat="false" ht="14.65" hidden="false" customHeight="false" outlineLevel="0" collapsed="false">
      <c r="DP498" s="85" t="n">
        <v>0</v>
      </c>
      <c r="DQ498" s="85" t="n">
        <v>0</v>
      </c>
      <c r="DR498" s="85" t="n">
        <v>0</v>
      </c>
      <c r="DS498" s="85" t="n">
        <v>0</v>
      </c>
      <c r="DT498" s="85" t="n">
        <v>0</v>
      </c>
      <c r="DU498" s="85" t="n">
        <v>0</v>
      </c>
      <c r="DV498" s="85" t="n">
        <v>0</v>
      </c>
      <c r="DW498" s="85" t="n">
        <v>0</v>
      </c>
      <c r="DX498" s="85" t="n">
        <v>0</v>
      </c>
      <c r="DY498" s="85" t="n">
        <v>0</v>
      </c>
    </row>
    <row r="499" customFormat="false" ht="14.65" hidden="false" customHeight="false" outlineLevel="0" collapsed="false">
      <c r="DP499" s="85" t="n">
        <v>0</v>
      </c>
      <c r="DQ499" s="85" t="n">
        <v>0</v>
      </c>
      <c r="DR499" s="85" t="n">
        <v>0</v>
      </c>
      <c r="DS499" s="85" t="n">
        <v>0</v>
      </c>
      <c r="DT499" s="85" t="n">
        <v>0</v>
      </c>
      <c r="DU499" s="85" t="n">
        <v>0</v>
      </c>
      <c r="DV499" s="85" t="n">
        <v>0</v>
      </c>
      <c r="DW499" s="85" t="n">
        <v>0</v>
      </c>
      <c r="DX499" s="85" t="n">
        <v>0</v>
      </c>
      <c r="DY499" s="85" t="n">
        <v>0</v>
      </c>
    </row>
    <row r="500" customFormat="false" ht="14.65" hidden="false" customHeight="false" outlineLevel="0" collapsed="false">
      <c r="DP500" s="85" t="n">
        <v>0</v>
      </c>
      <c r="DQ500" s="85" t="n">
        <v>0</v>
      </c>
      <c r="DR500" s="85" t="n">
        <v>0</v>
      </c>
      <c r="DS500" s="85" t="n">
        <v>0</v>
      </c>
      <c r="DT500" s="85" t="n">
        <v>0</v>
      </c>
      <c r="DU500" s="85" t="n">
        <v>0</v>
      </c>
      <c r="DV500" s="85" t="n">
        <v>0</v>
      </c>
      <c r="DW500" s="85" t="n">
        <v>0</v>
      </c>
      <c r="DX500" s="85" t="n">
        <v>0</v>
      </c>
      <c r="DY500" s="85" t="n">
        <v>0</v>
      </c>
    </row>
    <row r="501" customFormat="false" ht="14.65" hidden="false" customHeight="false" outlineLevel="0" collapsed="false">
      <c r="DP501" s="85" t="n">
        <v>0</v>
      </c>
      <c r="DQ501" s="85" t="n">
        <v>0</v>
      </c>
      <c r="DR501" s="85" t="n">
        <v>0</v>
      </c>
      <c r="DS501" s="85" t="n">
        <v>0</v>
      </c>
      <c r="DT501" s="85" t="n">
        <v>0</v>
      </c>
      <c r="DU501" s="85" t="n">
        <v>0</v>
      </c>
      <c r="DV501" s="85" t="n">
        <v>0</v>
      </c>
      <c r="DW501" s="85" t="n">
        <v>0</v>
      </c>
      <c r="DX501" s="85" t="n">
        <v>0</v>
      </c>
      <c r="DY501" s="85" t="n">
        <v>0</v>
      </c>
    </row>
    <row r="502" customFormat="false" ht="14.65" hidden="false" customHeight="false" outlineLevel="0" collapsed="false">
      <c r="DP502" s="85" t="n">
        <v>0</v>
      </c>
      <c r="DQ502" s="85" t="n">
        <v>0</v>
      </c>
      <c r="DR502" s="85" t="n">
        <v>0</v>
      </c>
      <c r="DS502" s="85" t="n">
        <v>0</v>
      </c>
      <c r="DT502" s="85" t="n">
        <v>0</v>
      </c>
      <c r="DU502" s="85" t="n">
        <v>0</v>
      </c>
      <c r="DV502" s="85" t="n">
        <v>0</v>
      </c>
      <c r="DW502" s="85" t="n">
        <v>0</v>
      </c>
      <c r="DX502" s="85" t="n">
        <v>0</v>
      </c>
      <c r="DY502" s="85" t="n">
        <v>0</v>
      </c>
    </row>
    <row r="503" customFormat="false" ht="14.65" hidden="false" customHeight="false" outlineLevel="0" collapsed="false">
      <c r="DP503" s="85" t="n">
        <v>0</v>
      </c>
      <c r="DQ503" s="85" t="n">
        <v>0</v>
      </c>
      <c r="DR503" s="85" t="n">
        <v>0</v>
      </c>
      <c r="DS503" s="85" t="n">
        <v>0</v>
      </c>
      <c r="DT503" s="85" t="n">
        <v>0</v>
      </c>
      <c r="DU503" s="85" t="n">
        <v>0</v>
      </c>
      <c r="DV503" s="85" t="n">
        <v>0</v>
      </c>
      <c r="DW503" s="85" t="n">
        <v>0</v>
      </c>
      <c r="DX503" s="85" t="n">
        <v>0</v>
      </c>
      <c r="DY503" s="85" t="n">
        <v>0</v>
      </c>
    </row>
    <row r="504" customFormat="false" ht="14.65" hidden="false" customHeight="false" outlineLevel="0" collapsed="false">
      <c r="DP504" s="85" t="n">
        <v>0</v>
      </c>
      <c r="DQ504" s="85" t="n">
        <v>0</v>
      </c>
      <c r="DR504" s="85" t="n">
        <v>0</v>
      </c>
      <c r="DS504" s="85" t="n">
        <v>0</v>
      </c>
      <c r="DT504" s="85" t="n">
        <v>0</v>
      </c>
      <c r="DU504" s="85" t="n">
        <v>0</v>
      </c>
      <c r="DV504" s="85" t="n">
        <v>0</v>
      </c>
      <c r="DW504" s="85" t="n">
        <v>0</v>
      </c>
      <c r="DX504" s="85" t="n">
        <v>0</v>
      </c>
      <c r="DY504" s="85" t="n">
        <v>0</v>
      </c>
    </row>
    <row r="505" customFormat="false" ht="14.65" hidden="false" customHeight="false" outlineLevel="0" collapsed="false">
      <c r="DP505" s="85" t="n">
        <v>0</v>
      </c>
      <c r="DQ505" s="85" t="n">
        <v>0</v>
      </c>
      <c r="DR505" s="85" t="n">
        <v>0</v>
      </c>
      <c r="DS505" s="85" t="n">
        <v>0</v>
      </c>
      <c r="DT505" s="85" t="n">
        <v>0</v>
      </c>
      <c r="DU505" s="85" t="n">
        <v>0</v>
      </c>
      <c r="DV505" s="85" t="n">
        <v>0</v>
      </c>
      <c r="DW505" s="85" t="n">
        <v>0</v>
      </c>
      <c r="DX505" s="85" t="n">
        <v>0</v>
      </c>
      <c r="DY505" s="85" t="n">
        <v>0</v>
      </c>
    </row>
    <row r="506" customFormat="false" ht="14.65" hidden="false" customHeight="false" outlineLevel="0" collapsed="false">
      <c r="DP506" s="85" t="n">
        <v>0</v>
      </c>
      <c r="DQ506" s="85" t="n">
        <v>0</v>
      </c>
      <c r="DR506" s="85" t="n">
        <v>0</v>
      </c>
      <c r="DS506" s="85" t="n">
        <v>0</v>
      </c>
      <c r="DT506" s="85" t="n">
        <v>0</v>
      </c>
      <c r="DU506" s="85" t="n">
        <v>0</v>
      </c>
      <c r="DV506" s="85" t="n">
        <v>0</v>
      </c>
      <c r="DW506" s="85" t="n">
        <v>0</v>
      </c>
      <c r="DX506" s="85" t="n">
        <v>0</v>
      </c>
      <c r="DY506" s="85" t="n">
        <v>0</v>
      </c>
    </row>
    <row r="507" customFormat="false" ht="14.65" hidden="false" customHeight="false" outlineLevel="0" collapsed="false">
      <c r="DP507" s="85" t="n">
        <v>0</v>
      </c>
      <c r="DQ507" s="85" t="n">
        <v>0</v>
      </c>
      <c r="DR507" s="85" t="n">
        <v>0</v>
      </c>
      <c r="DS507" s="85" t="n">
        <v>0</v>
      </c>
      <c r="DT507" s="85" t="n">
        <v>0</v>
      </c>
      <c r="DU507" s="85" t="n">
        <v>0</v>
      </c>
      <c r="DV507" s="85" t="n">
        <v>0</v>
      </c>
      <c r="DW507" s="85" t="n">
        <v>0</v>
      </c>
      <c r="DX507" s="85" t="n">
        <v>0</v>
      </c>
      <c r="DY507" s="85" t="n">
        <v>0</v>
      </c>
    </row>
    <row r="508" customFormat="false" ht="14.65" hidden="false" customHeight="false" outlineLevel="0" collapsed="false">
      <c r="DP508" s="85" t="n">
        <v>0</v>
      </c>
      <c r="DQ508" s="85" t="n">
        <v>0</v>
      </c>
      <c r="DR508" s="85" t="n">
        <v>0</v>
      </c>
      <c r="DS508" s="85" t="n">
        <v>0</v>
      </c>
      <c r="DT508" s="85" t="n">
        <v>0</v>
      </c>
      <c r="DU508" s="85" t="n">
        <v>0</v>
      </c>
      <c r="DV508" s="85" t="n">
        <v>0</v>
      </c>
      <c r="DW508" s="85" t="n">
        <v>0</v>
      </c>
      <c r="DX508" s="85" t="n">
        <v>0</v>
      </c>
      <c r="DY508" s="85" t="n">
        <v>0</v>
      </c>
    </row>
    <row r="509" customFormat="false" ht="14.65" hidden="false" customHeight="false" outlineLevel="0" collapsed="false">
      <c r="DP509" s="85" t="n">
        <v>0</v>
      </c>
      <c r="DQ509" s="85" t="n">
        <v>0</v>
      </c>
      <c r="DR509" s="85" t="n">
        <v>0</v>
      </c>
      <c r="DS509" s="85" t="n">
        <v>0</v>
      </c>
      <c r="DT509" s="85" t="n">
        <v>0</v>
      </c>
      <c r="DU509" s="85" t="n">
        <v>0</v>
      </c>
      <c r="DV509" s="85" t="n">
        <v>0</v>
      </c>
      <c r="DW509" s="85" t="n">
        <v>0</v>
      </c>
      <c r="DX509" s="85" t="n">
        <v>0</v>
      </c>
      <c r="DY509" s="85" t="n">
        <v>0</v>
      </c>
    </row>
    <row r="510" customFormat="false" ht="14.65" hidden="false" customHeight="false" outlineLevel="0" collapsed="false">
      <c r="DP510" s="85" t="n">
        <v>0</v>
      </c>
      <c r="DQ510" s="85" t="n">
        <v>0</v>
      </c>
      <c r="DR510" s="85" t="n">
        <v>0</v>
      </c>
      <c r="DS510" s="85" t="n">
        <v>0</v>
      </c>
      <c r="DT510" s="85" t="n">
        <v>0</v>
      </c>
      <c r="DU510" s="85" t="n">
        <v>0</v>
      </c>
      <c r="DV510" s="85" t="n">
        <v>0</v>
      </c>
      <c r="DW510" s="85" t="n">
        <v>0</v>
      </c>
      <c r="DX510" s="85" t="n">
        <v>0</v>
      </c>
      <c r="DY510" s="85" t="n">
        <v>0</v>
      </c>
    </row>
    <row r="511" customFormat="false" ht="14.65" hidden="false" customHeight="false" outlineLevel="0" collapsed="false">
      <c r="DP511" s="85" t="n">
        <v>0</v>
      </c>
      <c r="DQ511" s="85" t="n">
        <v>0</v>
      </c>
      <c r="DR511" s="85" t="n">
        <v>0</v>
      </c>
      <c r="DS511" s="85" t="n">
        <v>0</v>
      </c>
      <c r="DT511" s="85" t="n">
        <v>0</v>
      </c>
      <c r="DU511" s="85" t="n">
        <v>0</v>
      </c>
      <c r="DV511" s="85" t="n">
        <v>0</v>
      </c>
      <c r="DW511" s="85" t="n">
        <v>0</v>
      </c>
      <c r="DX511" s="85" t="n">
        <v>0</v>
      </c>
      <c r="DY511" s="85" t="n">
        <v>0</v>
      </c>
    </row>
    <row r="512" customFormat="false" ht="14.65" hidden="false" customHeight="false" outlineLevel="0" collapsed="false">
      <c r="DP512" s="85" t="n">
        <v>0</v>
      </c>
      <c r="DQ512" s="85" t="n">
        <v>0</v>
      </c>
      <c r="DR512" s="85" t="n">
        <v>0</v>
      </c>
      <c r="DS512" s="85" t="n">
        <v>0</v>
      </c>
      <c r="DT512" s="85" t="n">
        <v>0</v>
      </c>
      <c r="DU512" s="85" t="n">
        <v>0</v>
      </c>
      <c r="DV512" s="85" t="n">
        <v>0</v>
      </c>
      <c r="DW512" s="85" t="n">
        <v>0</v>
      </c>
      <c r="DX512" s="85" t="n">
        <v>0</v>
      </c>
      <c r="DY512" s="85" t="n">
        <v>0</v>
      </c>
    </row>
    <row r="513" customFormat="false" ht="14.65" hidden="false" customHeight="false" outlineLevel="0" collapsed="false">
      <c r="DP513" s="85" t="n">
        <v>0</v>
      </c>
      <c r="DQ513" s="85" t="n">
        <v>0</v>
      </c>
      <c r="DR513" s="85" t="n">
        <v>0</v>
      </c>
      <c r="DS513" s="85" t="n">
        <v>0</v>
      </c>
      <c r="DT513" s="85" t="n">
        <v>0</v>
      </c>
      <c r="DU513" s="85" t="n">
        <v>0</v>
      </c>
      <c r="DV513" s="85" t="n">
        <v>0</v>
      </c>
      <c r="DW513" s="85" t="n">
        <v>0</v>
      </c>
      <c r="DX513" s="85" t="n">
        <v>0</v>
      </c>
      <c r="DY513" s="85" t="n">
        <v>0</v>
      </c>
    </row>
    <row r="514" customFormat="false" ht="14.65" hidden="false" customHeight="false" outlineLevel="0" collapsed="false">
      <c r="DP514" s="85" t="n">
        <v>0</v>
      </c>
      <c r="DQ514" s="85" t="n">
        <v>0</v>
      </c>
      <c r="DR514" s="85" t="n">
        <v>0</v>
      </c>
      <c r="DS514" s="85" t="n">
        <v>0</v>
      </c>
      <c r="DT514" s="85" t="n">
        <v>0</v>
      </c>
      <c r="DU514" s="85" t="n">
        <v>0</v>
      </c>
      <c r="DV514" s="85" t="n">
        <v>0</v>
      </c>
      <c r="DW514" s="85" t="n">
        <v>0</v>
      </c>
      <c r="DX514" s="85" t="n">
        <v>0</v>
      </c>
      <c r="DY514" s="85" t="n">
        <v>0</v>
      </c>
    </row>
    <row r="515" customFormat="false" ht="14.65" hidden="false" customHeight="false" outlineLevel="0" collapsed="false">
      <c r="DP515" s="85" t="n">
        <v>0</v>
      </c>
      <c r="DQ515" s="85" t="n">
        <v>0</v>
      </c>
      <c r="DR515" s="85" t="n">
        <v>0</v>
      </c>
      <c r="DS515" s="85" t="n">
        <v>0</v>
      </c>
      <c r="DT515" s="85" t="n">
        <v>0</v>
      </c>
      <c r="DU515" s="85" t="n">
        <v>0</v>
      </c>
      <c r="DV515" s="85" t="n">
        <v>0</v>
      </c>
      <c r="DW515" s="85" t="n">
        <v>0</v>
      </c>
      <c r="DX515" s="85" t="n">
        <v>0</v>
      </c>
      <c r="DY515" s="85" t="n">
        <v>0</v>
      </c>
    </row>
    <row r="516" customFormat="false" ht="14.65" hidden="false" customHeight="false" outlineLevel="0" collapsed="false">
      <c r="DP516" s="85" t="n">
        <v>0</v>
      </c>
      <c r="DQ516" s="85" t="n">
        <v>0</v>
      </c>
      <c r="DR516" s="85" t="n">
        <v>0</v>
      </c>
      <c r="DS516" s="85" t="n">
        <v>0</v>
      </c>
      <c r="DT516" s="85" t="n">
        <v>0</v>
      </c>
      <c r="DU516" s="85" t="n">
        <v>0</v>
      </c>
      <c r="DV516" s="85" t="n">
        <v>0</v>
      </c>
      <c r="DW516" s="85" t="n">
        <v>0</v>
      </c>
      <c r="DX516" s="85" t="n">
        <v>0</v>
      </c>
      <c r="DY516" s="85" t="n">
        <v>0</v>
      </c>
    </row>
    <row r="517" customFormat="false" ht="14.65" hidden="false" customHeight="false" outlineLevel="0" collapsed="false">
      <c r="DP517" s="85" t="n">
        <v>0</v>
      </c>
      <c r="DQ517" s="85" t="n">
        <v>0</v>
      </c>
      <c r="DR517" s="85" t="n">
        <v>0</v>
      </c>
      <c r="DS517" s="85" t="n">
        <v>0</v>
      </c>
      <c r="DT517" s="85" t="n">
        <v>0</v>
      </c>
      <c r="DU517" s="85" t="n">
        <v>0</v>
      </c>
      <c r="DV517" s="85" t="n">
        <v>0</v>
      </c>
      <c r="DW517" s="85" t="n">
        <v>0</v>
      </c>
      <c r="DX517" s="85" t="n">
        <v>0</v>
      </c>
      <c r="DY517" s="85" t="n">
        <v>0</v>
      </c>
    </row>
    <row r="518" customFormat="false" ht="14.65" hidden="false" customHeight="false" outlineLevel="0" collapsed="false">
      <c r="DP518" s="85" t="n">
        <v>0</v>
      </c>
      <c r="DQ518" s="85" t="n">
        <v>0</v>
      </c>
      <c r="DR518" s="85" t="n">
        <v>0</v>
      </c>
      <c r="DS518" s="85" t="n">
        <v>0</v>
      </c>
      <c r="DT518" s="85" t="n">
        <v>0</v>
      </c>
      <c r="DU518" s="85" t="n">
        <v>0</v>
      </c>
      <c r="DV518" s="85" t="n">
        <v>0</v>
      </c>
      <c r="DW518" s="85" t="n">
        <v>0</v>
      </c>
      <c r="DX518" s="85" t="n">
        <v>0</v>
      </c>
      <c r="DY518" s="85" t="n">
        <v>0</v>
      </c>
    </row>
    <row r="519" customFormat="false" ht="14.65" hidden="false" customHeight="false" outlineLevel="0" collapsed="false">
      <c r="DP519" s="85" t="n">
        <v>0</v>
      </c>
      <c r="DQ519" s="85" t="n">
        <v>0</v>
      </c>
      <c r="DR519" s="85" t="n">
        <v>0</v>
      </c>
      <c r="DS519" s="85" t="n">
        <v>0</v>
      </c>
      <c r="DT519" s="85" t="n">
        <v>0</v>
      </c>
      <c r="DU519" s="85" t="n">
        <v>0</v>
      </c>
      <c r="DV519" s="85" t="n">
        <v>0</v>
      </c>
      <c r="DW519" s="85" t="n">
        <v>0</v>
      </c>
      <c r="DX519" s="85" t="n">
        <v>0</v>
      </c>
      <c r="DY519" s="85" t="n">
        <v>0</v>
      </c>
    </row>
    <row r="520" customFormat="false" ht="14.65" hidden="false" customHeight="false" outlineLevel="0" collapsed="false">
      <c r="DP520" s="85" t="n">
        <v>0</v>
      </c>
      <c r="DQ520" s="85" t="n">
        <v>0</v>
      </c>
      <c r="DR520" s="85" t="n">
        <v>0</v>
      </c>
      <c r="DS520" s="85" t="n">
        <v>0</v>
      </c>
      <c r="DT520" s="85" t="n">
        <v>0</v>
      </c>
      <c r="DU520" s="85" t="n">
        <v>0</v>
      </c>
      <c r="DV520" s="85" t="n">
        <v>0</v>
      </c>
      <c r="DW520" s="85" t="n">
        <v>0</v>
      </c>
      <c r="DX520" s="85" t="n">
        <v>0</v>
      </c>
      <c r="DY520" s="85" t="n">
        <v>0</v>
      </c>
    </row>
    <row r="521" customFormat="false" ht="14.65" hidden="false" customHeight="false" outlineLevel="0" collapsed="false">
      <c r="DP521" s="85" t="n">
        <v>0</v>
      </c>
      <c r="DQ521" s="85" t="n">
        <v>0</v>
      </c>
      <c r="DR521" s="85" t="n">
        <v>0</v>
      </c>
      <c r="DS521" s="85" t="n">
        <v>0</v>
      </c>
      <c r="DT521" s="85" t="n">
        <v>0</v>
      </c>
      <c r="DU521" s="85" t="n">
        <v>0</v>
      </c>
      <c r="DV521" s="85" t="n">
        <v>0</v>
      </c>
      <c r="DW521" s="85" t="n">
        <v>0</v>
      </c>
      <c r="DX521" s="85" t="n">
        <v>0</v>
      </c>
      <c r="DY521" s="85" t="n">
        <v>0</v>
      </c>
    </row>
    <row r="522" customFormat="false" ht="14.65" hidden="false" customHeight="false" outlineLevel="0" collapsed="false">
      <c r="DP522" s="85" t="n">
        <v>0</v>
      </c>
      <c r="DQ522" s="85" t="n">
        <v>0</v>
      </c>
      <c r="DR522" s="85" t="n">
        <v>0</v>
      </c>
      <c r="DS522" s="85" t="n">
        <v>0</v>
      </c>
      <c r="DT522" s="85" t="n">
        <v>0</v>
      </c>
      <c r="DU522" s="85" t="n">
        <v>0</v>
      </c>
      <c r="DV522" s="85" t="n">
        <v>0</v>
      </c>
      <c r="DW522" s="85" t="n">
        <v>0</v>
      </c>
      <c r="DX522" s="85" t="n">
        <v>0</v>
      </c>
      <c r="DY522" s="85" t="n">
        <v>0</v>
      </c>
    </row>
    <row r="523" customFormat="false" ht="14.65" hidden="false" customHeight="false" outlineLevel="0" collapsed="false">
      <c r="DP523" s="85" t="n">
        <v>0</v>
      </c>
      <c r="DQ523" s="85" t="n">
        <v>0</v>
      </c>
      <c r="DR523" s="85" t="n">
        <v>0</v>
      </c>
      <c r="DS523" s="85" t="n">
        <v>0</v>
      </c>
      <c r="DT523" s="85" t="n">
        <v>0</v>
      </c>
      <c r="DU523" s="85" t="n">
        <v>0</v>
      </c>
      <c r="DV523" s="85" t="n">
        <v>0</v>
      </c>
      <c r="DW523" s="85" t="n">
        <v>0</v>
      </c>
      <c r="DX523" s="85" t="n">
        <v>0</v>
      </c>
      <c r="DY523" s="85" t="n">
        <v>0</v>
      </c>
    </row>
    <row r="524" customFormat="false" ht="14.65" hidden="false" customHeight="false" outlineLevel="0" collapsed="false">
      <c r="DP524" s="85" t="n">
        <v>0</v>
      </c>
      <c r="DQ524" s="85" t="n">
        <v>0</v>
      </c>
      <c r="DR524" s="85" t="n">
        <v>0</v>
      </c>
      <c r="DS524" s="85" t="n">
        <v>0</v>
      </c>
      <c r="DT524" s="85" t="n">
        <v>0</v>
      </c>
      <c r="DU524" s="85" t="n">
        <v>0</v>
      </c>
      <c r="DV524" s="85" t="n">
        <v>0</v>
      </c>
      <c r="DW524" s="85" t="n">
        <v>0</v>
      </c>
      <c r="DX524" s="85" t="n">
        <v>0</v>
      </c>
      <c r="DY524" s="85" t="n">
        <v>0</v>
      </c>
    </row>
    <row r="525" customFormat="false" ht="14.65" hidden="false" customHeight="false" outlineLevel="0" collapsed="false">
      <c r="DP525" s="85" t="n">
        <v>0</v>
      </c>
      <c r="DQ525" s="85" t="n">
        <v>0</v>
      </c>
      <c r="DR525" s="85" t="n">
        <v>0</v>
      </c>
      <c r="DS525" s="85" t="n">
        <v>0</v>
      </c>
      <c r="DT525" s="85" t="n">
        <v>0</v>
      </c>
      <c r="DU525" s="85" t="n">
        <v>0</v>
      </c>
      <c r="DV525" s="85" t="n">
        <v>0</v>
      </c>
      <c r="DW525" s="85" t="n">
        <v>0</v>
      </c>
      <c r="DX525" s="85" t="n">
        <v>0</v>
      </c>
      <c r="DY525" s="85" t="n">
        <v>0</v>
      </c>
    </row>
    <row r="526" customFormat="false" ht="14.65" hidden="false" customHeight="false" outlineLevel="0" collapsed="false">
      <c r="DP526" s="85" t="n">
        <v>0</v>
      </c>
      <c r="DQ526" s="85" t="n">
        <v>0</v>
      </c>
      <c r="DR526" s="85" t="n">
        <v>0</v>
      </c>
      <c r="DS526" s="85" t="n">
        <v>0</v>
      </c>
      <c r="DT526" s="85" t="n">
        <v>0</v>
      </c>
      <c r="DU526" s="85" t="n">
        <v>0</v>
      </c>
      <c r="DV526" s="85" t="n">
        <v>0</v>
      </c>
      <c r="DW526" s="85" t="n">
        <v>0</v>
      </c>
      <c r="DX526" s="85" t="n">
        <v>0</v>
      </c>
      <c r="DY526" s="85" t="n">
        <v>0</v>
      </c>
    </row>
    <row r="527" customFormat="false" ht="14.65" hidden="false" customHeight="false" outlineLevel="0" collapsed="false">
      <c r="DP527" s="85" t="n">
        <v>0</v>
      </c>
      <c r="DQ527" s="85" t="n">
        <v>0</v>
      </c>
      <c r="DR527" s="85" t="n">
        <v>0</v>
      </c>
      <c r="DS527" s="85" t="n">
        <v>0</v>
      </c>
      <c r="DT527" s="85" t="n">
        <v>0</v>
      </c>
      <c r="DU527" s="85" t="n">
        <v>0</v>
      </c>
      <c r="DV527" s="85" t="n">
        <v>0</v>
      </c>
      <c r="DW527" s="85" t="n">
        <v>0</v>
      </c>
      <c r="DX527" s="85" t="n">
        <v>0</v>
      </c>
      <c r="DY527" s="85" t="n">
        <v>0</v>
      </c>
    </row>
    <row r="528" customFormat="false" ht="14.65" hidden="false" customHeight="false" outlineLevel="0" collapsed="false">
      <c r="DP528" s="85" t="n">
        <v>0</v>
      </c>
      <c r="DQ528" s="85" t="n">
        <v>0</v>
      </c>
      <c r="DR528" s="85" t="n">
        <v>0</v>
      </c>
      <c r="DS528" s="85" t="n">
        <v>0</v>
      </c>
      <c r="DT528" s="85" t="n">
        <v>0</v>
      </c>
      <c r="DU528" s="85" t="n">
        <v>0</v>
      </c>
      <c r="DV528" s="85" t="n">
        <v>0</v>
      </c>
      <c r="DW528" s="85" t="n">
        <v>0</v>
      </c>
      <c r="DX528" s="85" t="n">
        <v>0</v>
      </c>
      <c r="DY528" s="85" t="n">
        <v>0</v>
      </c>
    </row>
    <row r="529" customFormat="false" ht="14.65" hidden="false" customHeight="false" outlineLevel="0" collapsed="false">
      <c r="DP529" s="85" t="n">
        <v>0</v>
      </c>
      <c r="DQ529" s="85" t="n">
        <v>0</v>
      </c>
      <c r="DR529" s="85" t="n">
        <v>0</v>
      </c>
      <c r="DS529" s="85" t="n">
        <v>0</v>
      </c>
      <c r="DT529" s="85" t="n">
        <v>0</v>
      </c>
      <c r="DU529" s="85" t="n">
        <v>0</v>
      </c>
      <c r="DV529" s="85" t="n">
        <v>0</v>
      </c>
      <c r="DW529" s="85" t="n">
        <v>0</v>
      </c>
      <c r="DX529" s="85" t="n">
        <v>0</v>
      </c>
      <c r="DY529" s="85" t="n">
        <v>0</v>
      </c>
    </row>
    <row r="530" customFormat="false" ht="14.65" hidden="false" customHeight="false" outlineLevel="0" collapsed="false">
      <c r="DP530" s="85" t="n">
        <v>0</v>
      </c>
      <c r="DQ530" s="85" t="n">
        <v>0</v>
      </c>
      <c r="DR530" s="85" t="n">
        <v>0</v>
      </c>
      <c r="DS530" s="85" t="n">
        <v>0</v>
      </c>
      <c r="DT530" s="85" t="n">
        <v>0</v>
      </c>
      <c r="DU530" s="85" t="n">
        <v>0</v>
      </c>
      <c r="DV530" s="85" t="n">
        <v>0</v>
      </c>
      <c r="DW530" s="85" t="n">
        <v>0</v>
      </c>
      <c r="DX530" s="85" t="n">
        <v>0</v>
      </c>
      <c r="DY530" s="85" t="n">
        <v>0</v>
      </c>
    </row>
    <row r="531" customFormat="false" ht="14.65" hidden="false" customHeight="false" outlineLevel="0" collapsed="false">
      <c r="DP531" s="85" t="n">
        <v>0</v>
      </c>
      <c r="DQ531" s="85" t="n">
        <v>0</v>
      </c>
      <c r="DR531" s="85" t="n">
        <v>0</v>
      </c>
      <c r="DS531" s="85" t="n">
        <v>0</v>
      </c>
      <c r="DT531" s="85" t="n">
        <v>0</v>
      </c>
      <c r="DU531" s="85" t="n">
        <v>0</v>
      </c>
      <c r="DV531" s="85" t="n">
        <v>0</v>
      </c>
      <c r="DW531" s="85" t="n">
        <v>0</v>
      </c>
      <c r="DX531" s="85" t="n">
        <v>0</v>
      </c>
      <c r="DY531" s="85" t="n">
        <v>0</v>
      </c>
    </row>
    <row r="532" customFormat="false" ht="14.65" hidden="false" customHeight="false" outlineLevel="0" collapsed="false">
      <c r="DP532" s="85" t="n">
        <v>0</v>
      </c>
      <c r="DQ532" s="85" t="n">
        <v>0</v>
      </c>
      <c r="DR532" s="85" t="n">
        <v>0</v>
      </c>
      <c r="DS532" s="85" t="n">
        <v>0</v>
      </c>
      <c r="DT532" s="85" t="n">
        <v>0</v>
      </c>
      <c r="DU532" s="85" t="n">
        <v>0</v>
      </c>
      <c r="DV532" s="85" t="n">
        <v>0</v>
      </c>
      <c r="DW532" s="85" t="n">
        <v>0</v>
      </c>
      <c r="DX532" s="85" t="n">
        <v>0</v>
      </c>
      <c r="DY532" s="85" t="n">
        <v>0</v>
      </c>
    </row>
    <row r="533" customFormat="false" ht="14.65" hidden="false" customHeight="false" outlineLevel="0" collapsed="false">
      <c r="DP533" s="85" t="n">
        <v>0</v>
      </c>
      <c r="DQ533" s="85" t="n">
        <v>0</v>
      </c>
      <c r="DR533" s="85" t="n">
        <v>0</v>
      </c>
      <c r="DS533" s="85" t="n">
        <v>0</v>
      </c>
      <c r="DT533" s="85" t="n">
        <v>0</v>
      </c>
      <c r="DU533" s="85" t="n">
        <v>0</v>
      </c>
      <c r="DV533" s="85" t="n">
        <v>0</v>
      </c>
      <c r="DW533" s="85" t="n">
        <v>0</v>
      </c>
      <c r="DX533" s="85" t="n">
        <v>0</v>
      </c>
      <c r="DY533" s="85" t="n">
        <v>0</v>
      </c>
    </row>
    <row r="534" customFormat="false" ht="14.65" hidden="false" customHeight="false" outlineLevel="0" collapsed="false">
      <c r="DP534" s="85" t="n">
        <v>0</v>
      </c>
      <c r="DQ534" s="85" t="n">
        <v>0</v>
      </c>
      <c r="DR534" s="85" t="n">
        <v>0</v>
      </c>
      <c r="DS534" s="85" t="n">
        <v>0</v>
      </c>
      <c r="DT534" s="85" t="n">
        <v>0</v>
      </c>
      <c r="DU534" s="85" t="n">
        <v>0</v>
      </c>
      <c r="DV534" s="85" t="n">
        <v>0</v>
      </c>
      <c r="DW534" s="85" t="n">
        <v>0</v>
      </c>
      <c r="DX534" s="85" t="n">
        <v>0</v>
      </c>
      <c r="DY534" s="85" t="n">
        <v>0</v>
      </c>
    </row>
    <row r="535" customFormat="false" ht="14.65" hidden="false" customHeight="false" outlineLevel="0" collapsed="false">
      <c r="DP535" s="85" t="n">
        <v>0</v>
      </c>
      <c r="DQ535" s="85" t="n">
        <v>0</v>
      </c>
      <c r="DR535" s="85" t="n">
        <v>0</v>
      </c>
      <c r="DS535" s="85" t="n">
        <v>0</v>
      </c>
      <c r="DT535" s="85" t="n">
        <v>0</v>
      </c>
      <c r="DU535" s="85" t="n">
        <v>0</v>
      </c>
      <c r="DV535" s="85" t="n">
        <v>0</v>
      </c>
      <c r="DW535" s="85" t="n">
        <v>0</v>
      </c>
      <c r="DX535" s="85" t="n">
        <v>0</v>
      </c>
      <c r="DY535" s="85" t="n">
        <v>0</v>
      </c>
    </row>
    <row r="536" customFormat="false" ht="14.65" hidden="false" customHeight="false" outlineLevel="0" collapsed="false">
      <c r="DP536" s="85" t="n">
        <v>0</v>
      </c>
      <c r="DQ536" s="85" t="n">
        <v>0</v>
      </c>
      <c r="DR536" s="85" t="n">
        <v>0</v>
      </c>
      <c r="DS536" s="85" t="n">
        <v>0</v>
      </c>
      <c r="DT536" s="85" t="n">
        <v>0</v>
      </c>
      <c r="DU536" s="85" t="n">
        <v>0</v>
      </c>
      <c r="DV536" s="85" t="n">
        <v>0</v>
      </c>
      <c r="DW536" s="85" t="n">
        <v>0</v>
      </c>
      <c r="DX536" s="85" t="n">
        <v>0</v>
      </c>
      <c r="DY536" s="85" t="n">
        <v>0</v>
      </c>
    </row>
    <row r="537" customFormat="false" ht="14.65" hidden="false" customHeight="false" outlineLevel="0" collapsed="false">
      <c r="DP537" s="85" t="n">
        <v>0</v>
      </c>
      <c r="DQ537" s="85" t="n">
        <v>0</v>
      </c>
      <c r="DR537" s="85" t="n">
        <v>0</v>
      </c>
      <c r="DS537" s="85" t="n">
        <v>0</v>
      </c>
      <c r="DT537" s="85" t="n">
        <v>0</v>
      </c>
      <c r="DU537" s="85" t="n">
        <v>0</v>
      </c>
      <c r="DV537" s="85" t="n">
        <v>0</v>
      </c>
      <c r="DW537" s="85" t="n">
        <v>0</v>
      </c>
      <c r="DX537" s="85" t="n">
        <v>0</v>
      </c>
      <c r="DY537" s="85" t="n">
        <v>0</v>
      </c>
    </row>
    <row r="538" customFormat="false" ht="14.65" hidden="false" customHeight="false" outlineLevel="0" collapsed="false">
      <c r="DP538" s="85" t="n">
        <v>0</v>
      </c>
      <c r="DQ538" s="85" t="n">
        <v>0</v>
      </c>
      <c r="DR538" s="85" t="n">
        <v>0</v>
      </c>
      <c r="DS538" s="85" t="n">
        <v>0</v>
      </c>
      <c r="DT538" s="85" t="n">
        <v>0</v>
      </c>
      <c r="DU538" s="85" t="n">
        <v>0</v>
      </c>
      <c r="DV538" s="85" t="n">
        <v>0</v>
      </c>
      <c r="DW538" s="85" t="n">
        <v>0</v>
      </c>
      <c r="DX538" s="85" t="n">
        <v>0</v>
      </c>
      <c r="DY538" s="85" t="n">
        <v>0</v>
      </c>
    </row>
    <row r="539" customFormat="false" ht="14.65" hidden="false" customHeight="false" outlineLevel="0" collapsed="false">
      <c r="DP539" s="85" t="n">
        <v>0</v>
      </c>
      <c r="DQ539" s="85" t="n">
        <v>0</v>
      </c>
      <c r="DR539" s="85" t="n">
        <v>0</v>
      </c>
      <c r="DS539" s="85" t="n">
        <v>0</v>
      </c>
      <c r="DT539" s="85" t="n">
        <v>0</v>
      </c>
      <c r="DU539" s="85" t="n">
        <v>0</v>
      </c>
      <c r="DV539" s="85" t="n">
        <v>0</v>
      </c>
      <c r="DW539" s="85" t="n">
        <v>0</v>
      </c>
      <c r="DX539" s="85" t="n">
        <v>0</v>
      </c>
      <c r="DY539" s="85" t="n">
        <v>0</v>
      </c>
    </row>
    <row r="540" customFormat="false" ht="14.65" hidden="false" customHeight="false" outlineLevel="0" collapsed="false">
      <c r="DP540" s="85" t="n">
        <v>0</v>
      </c>
      <c r="DQ540" s="85" t="n">
        <v>0</v>
      </c>
      <c r="DR540" s="85" t="n">
        <v>0</v>
      </c>
      <c r="DS540" s="85" t="n">
        <v>0</v>
      </c>
      <c r="DT540" s="85" t="n">
        <v>0</v>
      </c>
      <c r="DU540" s="85" t="n">
        <v>0</v>
      </c>
      <c r="DV540" s="85" t="n">
        <v>0</v>
      </c>
      <c r="DW540" s="85" t="n">
        <v>0</v>
      </c>
      <c r="DX540" s="85" t="n">
        <v>0</v>
      </c>
      <c r="DY540" s="85" t="n">
        <v>0</v>
      </c>
    </row>
    <row r="541" customFormat="false" ht="14.65" hidden="false" customHeight="false" outlineLevel="0" collapsed="false">
      <c r="DP541" s="85" t="n">
        <v>0</v>
      </c>
      <c r="DQ541" s="85" t="n">
        <v>0</v>
      </c>
      <c r="DR541" s="85" t="n">
        <v>0</v>
      </c>
      <c r="DS541" s="85" t="n">
        <v>0</v>
      </c>
      <c r="DT541" s="85" t="n">
        <v>0</v>
      </c>
      <c r="DU541" s="85" t="n">
        <v>0</v>
      </c>
      <c r="DV541" s="85" t="n">
        <v>0</v>
      </c>
      <c r="DW541" s="85" t="n">
        <v>0</v>
      </c>
      <c r="DX541" s="85" t="n">
        <v>0</v>
      </c>
      <c r="DY541" s="85" t="n">
        <v>0</v>
      </c>
    </row>
    <row r="542" customFormat="false" ht="14.65" hidden="false" customHeight="false" outlineLevel="0" collapsed="false">
      <c r="DP542" s="85" t="n">
        <v>0</v>
      </c>
      <c r="DQ542" s="85" t="n">
        <v>0</v>
      </c>
      <c r="DR542" s="85" t="n">
        <v>0</v>
      </c>
      <c r="DS542" s="85" t="n">
        <v>0</v>
      </c>
      <c r="DT542" s="85" t="n">
        <v>0</v>
      </c>
      <c r="DU542" s="85" t="n">
        <v>0</v>
      </c>
      <c r="DV542" s="85" t="n">
        <v>0</v>
      </c>
      <c r="DW542" s="85" t="n">
        <v>0</v>
      </c>
      <c r="DX542" s="85" t="n">
        <v>0</v>
      </c>
      <c r="DY542" s="85" t="n">
        <v>0</v>
      </c>
    </row>
    <row r="543" customFormat="false" ht="14.65" hidden="false" customHeight="false" outlineLevel="0" collapsed="false">
      <c r="DP543" s="85" t="n">
        <v>0</v>
      </c>
      <c r="DQ543" s="85" t="n">
        <v>0</v>
      </c>
      <c r="DR543" s="85" t="n">
        <v>0</v>
      </c>
      <c r="DS543" s="85" t="n">
        <v>0</v>
      </c>
      <c r="DT543" s="85" t="n">
        <v>0</v>
      </c>
      <c r="DU543" s="85" t="n">
        <v>0</v>
      </c>
      <c r="DV543" s="85" t="n">
        <v>0</v>
      </c>
      <c r="DW543" s="85" t="n">
        <v>0</v>
      </c>
      <c r="DX543" s="85" t="n">
        <v>0</v>
      </c>
      <c r="DY543" s="85" t="n">
        <v>0</v>
      </c>
    </row>
    <row r="544" customFormat="false" ht="14.65" hidden="false" customHeight="false" outlineLevel="0" collapsed="false">
      <c r="DP544" s="85" t="n">
        <v>0</v>
      </c>
      <c r="DQ544" s="85" t="n">
        <v>0</v>
      </c>
      <c r="DR544" s="85" t="n">
        <v>0</v>
      </c>
      <c r="DS544" s="85" t="n">
        <v>0</v>
      </c>
      <c r="DT544" s="85" t="n">
        <v>0</v>
      </c>
      <c r="DU544" s="85" t="n">
        <v>0</v>
      </c>
      <c r="DV544" s="85" t="n">
        <v>0</v>
      </c>
      <c r="DW544" s="85" t="n">
        <v>0</v>
      </c>
      <c r="DX544" s="85" t="n">
        <v>0</v>
      </c>
      <c r="DY544" s="85" t="n">
        <v>0</v>
      </c>
    </row>
    <row r="545" customFormat="false" ht="14.65" hidden="false" customHeight="false" outlineLevel="0" collapsed="false">
      <c r="DP545" s="85" t="n">
        <v>0</v>
      </c>
      <c r="DQ545" s="85" t="n">
        <v>0</v>
      </c>
      <c r="DR545" s="85" t="n">
        <v>0</v>
      </c>
      <c r="DS545" s="85" t="n">
        <v>0</v>
      </c>
      <c r="DT545" s="85" t="n">
        <v>0</v>
      </c>
      <c r="DU545" s="85" t="n">
        <v>0</v>
      </c>
      <c r="DV545" s="85" t="n">
        <v>0</v>
      </c>
      <c r="DW545" s="85" t="n">
        <v>0</v>
      </c>
      <c r="DX545" s="85" t="n">
        <v>0</v>
      </c>
      <c r="DY545" s="85" t="n">
        <v>0</v>
      </c>
    </row>
    <row r="546" customFormat="false" ht="14.65" hidden="false" customHeight="false" outlineLevel="0" collapsed="false">
      <c r="DP546" s="85" t="n">
        <v>0</v>
      </c>
      <c r="DQ546" s="85" t="n">
        <v>0</v>
      </c>
      <c r="DR546" s="85" t="n">
        <v>0</v>
      </c>
      <c r="DS546" s="85" t="n">
        <v>0</v>
      </c>
      <c r="DT546" s="85" t="n">
        <v>0</v>
      </c>
      <c r="DU546" s="85" t="n">
        <v>0</v>
      </c>
      <c r="DV546" s="85" t="n">
        <v>0</v>
      </c>
      <c r="DW546" s="85" t="n">
        <v>0</v>
      </c>
      <c r="DX546" s="85" t="n">
        <v>0</v>
      </c>
      <c r="DY546" s="85" t="n">
        <v>0</v>
      </c>
    </row>
    <row r="547" customFormat="false" ht="14.65" hidden="false" customHeight="false" outlineLevel="0" collapsed="false">
      <c r="DP547" s="85" t="n">
        <v>0</v>
      </c>
      <c r="DQ547" s="85" t="n">
        <v>0</v>
      </c>
      <c r="DR547" s="85" t="n">
        <v>0</v>
      </c>
      <c r="DS547" s="85" t="n">
        <v>0</v>
      </c>
      <c r="DT547" s="85" t="n">
        <v>0</v>
      </c>
      <c r="DU547" s="85" t="n">
        <v>0</v>
      </c>
      <c r="DV547" s="85" t="n">
        <v>0</v>
      </c>
      <c r="DW547" s="85" t="n">
        <v>0</v>
      </c>
      <c r="DX547" s="85" t="n">
        <v>0</v>
      </c>
      <c r="DY547" s="85" t="n">
        <v>0</v>
      </c>
    </row>
    <row r="548" customFormat="false" ht="14.65" hidden="false" customHeight="false" outlineLevel="0" collapsed="false">
      <c r="DP548" s="85" t="n">
        <v>0</v>
      </c>
      <c r="DQ548" s="85" t="n">
        <v>0</v>
      </c>
      <c r="DR548" s="85" t="n">
        <v>0</v>
      </c>
      <c r="DS548" s="85" t="n">
        <v>0</v>
      </c>
      <c r="DT548" s="85" t="n">
        <v>0</v>
      </c>
      <c r="DU548" s="85" t="n">
        <v>0</v>
      </c>
      <c r="DV548" s="85" t="n">
        <v>0</v>
      </c>
      <c r="DW548" s="85" t="n">
        <v>0</v>
      </c>
      <c r="DX548" s="85" t="n">
        <v>0</v>
      </c>
      <c r="DY548" s="85" t="n">
        <v>0</v>
      </c>
    </row>
    <row r="549" customFormat="false" ht="14.65" hidden="false" customHeight="false" outlineLevel="0" collapsed="false">
      <c r="DP549" s="85" t="n">
        <v>0</v>
      </c>
      <c r="DQ549" s="85" t="n">
        <v>0</v>
      </c>
      <c r="DR549" s="85" t="n">
        <v>0</v>
      </c>
      <c r="DS549" s="85" t="n">
        <v>0</v>
      </c>
      <c r="DT549" s="85" t="n">
        <v>0</v>
      </c>
      <c r="DU549" s="85" t="n">
        <v>0</v>
      </c>
      <c r="DV549" s="85" t="n">
        <v>0</v>
      </c>
      <c r="DW549" s="85" t="n">
        <v>0</v>
      </c>
      <c r="DX549" s="85" t="n">
        <v>0</v>
      </c>
      <c r="DY549" s="85" t="n">
        <v>0</v>
      </c>
    </row>
    <row r="550" customFormat="false" ht="14.65" hidden="false" customHeight="false" outlineLevel="0" collapsed="false">
      <c r="DP550" s="85" t="n">
        <v>0</v>
      </c>
      <c r="DQ550" s="85" t="n">
        <v>0</v>
      </c>
      <c r="DR550" s="85" t="n">
        <v>0</v>
      </c>
      <c r="DS550" s="85" t="n">
        <v>0</v>
      </c>
      <c r="DT550" s="85" t="n">
        <v>0</v>
      </c>
      <c r="DU550" s="85" t="n">
        <v>0</v>
      </c>
      <c r="DV550" s="85" t="n">
        <v>0</v>
      </c>
      <c r="DW550" s="85" t="n">
        <v>0</v>
      </c>
      <c r="DX550" s="85" t="n">
        <v>0</v>
      </c>
      <c r="DY550" s="85" t="n">
        <v>0</v>
      </c>
    </row>
    <row r="551" customFormat="false" ht="14.65" hidden="false" customHeight="false" outlineLevel="0" collapsed="false">
      <c r="DP551" s="85" t="n">
        <v>0</v>
      </c>
      <c r="DQ551" s="85" t="n">
        <v>0</v>
      </c>
      <c r="DR551" s="85" t="n">
        <v>0</v>
      </c>
      <c r="DS551" s="85" t="n">
        <v>0</v>
      </c>
      <c r="DT551" s="85" t="n">
        <v>0</v>
      </c>
      <c r="DU551" s="85" t="n">
        <v>0</v>
      </c>
      <c r="DV551" s="85" t="n">
        <v>0</v>
      </c>
      <c r="DW551" s="85" t="n">
        <v>0</v>
      </c>
      <c r="DX551" s="85" t="n">
        <v>0</v>
      </c>
      <c r="DY551" s="85" t="n">
        <v>0</v>
      </c>
    </row>
    <row r="552" customFormat="false" ht="14.65" hidden="false" customHeight="false" outlineLevel="0" collapsed="false">
      <c r="DP552" s="85" t="n">
        <v>0</v>
      </c>
      <c r="DQ552" s="85" t="n">
        <v>0</v>
      </c>
      <c r="DR552" s="85" t="n">
        <v>0</v>
      </c>
      <c r="DS552" s="85" t="n">
        <v>0</v>
      </c>
      <c r="DT552" s="85" t="n">
        <v>0</v>
      </c>
      <c r="DU552" s="85" t="n">
        <v>0</v>
      </c>
      <c r="DV552" s="85" t="n">
        <v>0</v>
      </c>
      <c r="DW552" s="85" t="n">
        <v>0</v>
      </c>
      <c r="DX552" s="85" t="n">
        <v>0</v>
      </c>
      <c r="DY552" s="85" t="n">
        <v>0</v>
      </c>
    </row>
    <row r="553" customFormat="false" ht="14.65" hidden="false" customHeight="false" outlineLevel="0" collapsed="false">
      <c r="DP553" s="85" t="n">
        <v>0</v>
      </c>
      <c r="DQ553" s="85" t="n">
        <v>0</v>
      </c>
      <c r="DR553" s="85" t="n">
        <v>0</v>
      </c>
      <c r="DS553" s="85" t="n">
        <v>0</v>
      </c>
      <c r="DT553" s="85" t="n">
        <v>0</v>
      </c>
      <c r="DU553" s="85" t="n">
        <v>0</v>
      </c>
      <c r="DV553" s="85" t="n">
        <v>0</v>
      </c>
      <c r="DW553" s="85" t="n">
        <v>0</v>
      </c>
      <c r="DX553" s="85" t="n">
        <v>0</v>
      </c>
      <c r="DY553" s="85" t="n">
        <v>0</v>
      </c>
    </row>
    <row r="554" customFormat="false" ht="14.65" hidden="false" customHeight="false" outlineLevel="0" collapsed="false">
      <c r="DP554" s="85" t="n">
        <v>0</v>
      </c>
      <c r="DQ554" s="85" t="n">
        <v>0</v>
      </c>
      <c r="DR554" s="85" t="n">
        <v>0</v>
      </c>
      <c r="DS554" s="85" t="n">
        <v>0</v>
      </c>
      <c r="DT554" s="85" t="n">
        <v>0</v>
      </c>
      <c r="DU554" s="85" t="n">
        <v>0</v>
      </c>
      <c r="DV554" s="85" t="n">
        <v>0</v>
      </c>
      <c r="DW554" s="85" t="n">
        <v>0</v>
      </c>
      <c r="DX554" s="85" t="n">
        <v>0</v>
      </c>
      <c r="DY554" s="85" t="n">
        <v>0</v>
      </c>
    </row>
    <row r="555" customFormat="false" ht="14.65" hidden="false" customHeight="false" outlineLevel="0" collapsed="false">
      <c r="DP555" s="85" t="n">
        <v>0</v>
      </c>
      <c r="DQ555" s="85" t="n">
        <v>0</v>
      </c>
      <c r="DR555" s="85" t="n">
        <v>0</v>
      </c>
      <c r="DS555" s="85" t="n">
        <v>0</v>
      </c>
      <c r="DT555" s="85" t="n">
        <v>0</v>
      </c>
      <c r="DU555" s="85" t="n">
        <v>0</v>
      </c>
      <c r="DV555" s="85" t="n">
        <v>0</v>
      </c>
      <c r="DW555" s="85" t="n">
        <v>0</v>
      </c>
      <c r="DX555" s="85" t="n">
        <v>0</v>
      </c>
      <c r="DY555" s="85" t="n">
        <v>0</v>
      </c>
    </row>
    <row r="556" customFormat="false" ht="14.65" hidden="false" customHeight="false" outlineLevel="0" collapsed="false">
      <c r="DP556" s="85" t="n">
        <v>0</v>
      </c>
      <c r="DQ556" s="85" t="n">
        <v>0</v>
      </c>
      <c r="DR556" s="85" t="n">
        <v>0</v>
      </c>
      <c r="DS556" s="85" t="n">
        <v>0</v>
      </c>
      <c r="DT556" s="85" t="n">
        <v>0</v>
      </c>
      <c r="DU556" s="85" t="n">
        <v>0</v>
      </c>
      <c r="DV556" s="85" t="n">
        <v>0</v>
      </c>
      <c r="DW556" s="85" t="n">
        <v>0</v>
      </c>
      <c r="DX556" s="85" t="n">
        <v>0</v>
      </c>
      <c r="DY556" s="85" t="n">
        <v>0</v>
      </c>
    </row>
    <row r="557" customFormat="false" ht="14.65" hidden="false" customHeight="false" outlineLevel="0" collapsed="false">
      <c r="DP557" s="85" t="n">
        <v>0</v>
      </c>
      <c r="DQ557" s="85" t="n">
        <v>0</v>
      </c>
      <c r="DR557" s="85" t="n">
        <v>0</v>
      </c>
      <c r="DS557" s="85" t="n">
        <v>0</v>
      </c>
      <c r="DT557" s="85" t="n">
        <v>0</v>
      </c>
      <c r="DU557" s="85" t="n">
        <v>0</v>
      </c>
      <c r="DV557" s="85" t="n">
        <v>0</v>
      </c>
      <c r="DW557" s="85" t="n">
        <v>0</v>
      </c>
      <c r="DX557" s="85" t="n">
        <v>0</v>
      </c>
      <c r="DY557" s="85" t="n">
        <v>0</v>
      </c>
    </row>
    <row r="558" customFormat="false" ht="14.65" hidden="false" customHeight="false" outlineLevel="0" collapsed="false">
      <c r="DP558" s="85" t="n">
        <v>0</v>
      </c>
      <c r="DQ558" s="85" t="n">
        <v>0</v>
      </c>
      <c r="DR558" s="85" t="n">
        <v>0</v>
      </c>
      <c r="DS558" s="85" t="n">
        <v>0</v>
      </c>
      <c r="DT558" s="85" t="n">
        <v>0</v>
      </c>
      <c r="DU558" s="85" t="n">
        <v>0</v>
      </c>
      <c r="DV558" s="85" t="n">
        <v>0</v>
      </c>
      <c r="DW558" s="85" t="n">
        <v>0</v>
      </c>
      <c r="DX558" s="85" t="n">
        <v>0</v>
      </c>
      <c r="DY558" s="85" t="n">
        <v>0</v>
      </c>
    </row>
    <row r="559" customFormat="false" ht="14.65" hidden="false" customHeight="false" outlineLevel="0" collapsed="false">
      <c r="DP559" s="85" t="n">
        <v>0</v>
      </c>
      <c r="DQ559" s="85" t="n">
        <v>0</v>
      </c>
      <c r="DR559" s="85" t="n">
        <v>0</v>
      </c>
      <c r="DS559" s="85" t="n">
        <v>0</v>
      </c>
      <c r="DT559" s="85" t="n">
        <v>0</v>
      </c>
      <c r="DU559" s="85" t="n">
        <v>0</v>
      </c>
      <c r="DV559" s="85" t="n">
        <v>0</v>
      </c>
      <c r="DW559" s="85" t="n">
        <v>0</v>
      </c>
      <c r="DX559" s="85" t="n">
        <v>0</v>
      </c>
      <c r="DY559" s="85" t="n">
        <v>0</v>
      </c>
    </row>
    <row r="560" customFormat="false" ht="14.65" hidden="false" customHeight="false" outlineLevel="0" collapsed="false">
      <c r="DP560" s="85" t="n">
        <v>0</v>
      </c>
      <c r="DQ560" s="85" t="n">
        <v>0</v>
      </c>
      <c r="DR560" s="85" t="n">
        <v>0</v>
      </c>
      <c r="DS560" s="85" t="n">
        <v>0</v>
      </c>
      <c r="DT560" s="85" t="n">
        <v>0</v>
      </c>
      <c r="DU560" s="85" t="n">
        <v>0</v>
      </c>
      <c r="DV560" s="85" t="n">
        <v>0</v>
      </c>
      <c r="DW560" s="85" t="n">
        <v>0</v>
      </c>
      <c r="DX560" s="85" t="n">
        <v>0</v>
      </c>
      <c r="DY560" s="85" t="n">
        <v>0</v>
      </c>
    </row>
    <row r="561" customFormat="false" ht="14.65" hidden="false" customHeight="false" outlineLevel="0" collapsed="false">
      <c r="DP561" s="85" t="n">
        <v>0</v>
      </c>
      <c r="DQ561" s="85" t="n">
        <v>0</v>
      </c>
      <c r="DR561" s="85" t="n">
        <v>0</v>
      </c>
      <c r="DS561" s="85" t="n">
        <v>0</v>
      </c>
      <c r="DT561" s="85" t="n">
        <v>0</v>
      </c>
      <c r="DU561" s="85" t="n">
        <v>0</v>
      </c>
      <c r="DV561" s="85" t="n">
        <v>0</v>
      </c>
      <c r="DW561" s="85" t="n">
        <v>0</v>
      </c>
      <c r="DX561" s="85" t="n">
        <v>0</v>
      </c>
      <c r="DY561" s="85" t="n">
        <v>0</v>
      </c>
    </row>
    <row r="562" customFormat="false" ht="14.65" hidden="false" customHeight="false" outlineLevel="0" collapsed="false">
      <c r="DP562" s="85" t="n">
        <v>0</v>
      </c>
      <c r="DQ562" s="85" t="n">
        <v>0</v>
      </c>
      <c r="DR562" s="85" t="n">
        <v>0</v>
      </c>
      <c r="DS562" s="85" t="n">
        <v>0</v>
      </c>
      <c r="DT562" s="85" t="n">
        <v>0</v>
      </c>
      <c r="DU562" s="85" t="n">
        <v>0</v>
      </c>
      <c r="DV562" s="85" t="n">
        <v>0</v>
      </c>
      <c r="DW562" s="85" t="n">
        <v>0</v>
      </c>
      <c r="DX562" s="85" t="n">
        <v>0</v>
      </c>
      <c r="DY562" s="85" t="n">
        <v>0</v>
      </c>
    </row>
    <row r="563" customFormat="false" ht="14.65" hidden="false" customHeight="false" outlineLevel="0" collapsed="false">
      <c r="DP563" s="85" t="n">
        <v>0</v>
      </c>
      <c r="DQ563" s="85" t="n">
        <v>0</v>
      </c>
      <c r="DR563" s="85" t="n">
        <v>0</v>
      </c>
      <c r="DS563" s="85" t="n">
        <v>0</v>
      </c>
      <c r="DT563" s="85" t="n">
        <v>0</v>
      </c>
      <c r="DU563" s="85" t="n">
        <v>0</v>
      </c>
      <c r="DV563" s="85" t="n">
        <v>0</v>
      </c>
      <c r="DW563" s="85" t="n">
        <v>0</v>
      </c>
      <c r="DX563" s="85" t="n">
        <v>0</v>
      </c>
      <c r="DY563" s="85" t="n">
        <v>0</v>
      </c>
    </row>
    <row r="564" customFormat="false" ht="14.65" hidden="false" customHeight="false" outlineLevel="0" collapsed="false">
      <c r="DP564" s="85" t="n">
        <v>0</v>
      </c>
      <c r="DQ564" s="85" t="n">
        <v>0</v>
      </c>
      <c r="DR564" s="85" t="n">
        <v>0</v>
      </c>
      <c r="DS564" s="85" t="n">
        <v>0</v>
      </c>
      <c r="DT564" s="85" t="n">
        <v>0</v>
      </c>
      <c r="DU564" s="85" t="n">
        <v>0</v>
      </c>
      <c r="DV564" s="85" t="n">
        <v>0</v>
      </c>
      <c r="DW564" s="85" t="n">
        <v>0</v>
      </c>
      <c r="DX564" s="85" t="n">
        <v>0</v>
      </c>
      <c r="DY564" s="85" t="n">
        <v>0</v>
      </c>
    </row>
    <row r="565" customFormat="false" ht="14.65" hidden="false" customHeight="false" outlineLevel="0" collapsed="false">
      <c r="DP565" s="85" t="n">
        <v>0</v>
      </c>
      <c r="DQ565" s="85" t="n">
        <v>0</v>
      </c>
      <c r="DR565" s="85" t="n">
        <v>0</v>
      </c>
      <c r="DS565" s="85" t="n">
        <v>0</v>
      </c>
      <c r="DT565" s="85" t="n">
        <v>0</v>
      </c>
      <c r="DU565" s="85" t="n">
        <v>0</v>
      </c>
      <c r="DV565" s="85" t="n">
        <v>0</v>
      </c>
      <c r="DW565" s="85" t="n">
        <v>0</v>
      </c>
      <c r="DX565" s="85" t="n">
        <v>0</v>
      </c>
      <c r="DY565" s="85" t="n">
        <v>0</v>
      </c>
    </row>
    <row r="566" customFormat="false" ht="14.65" hidden="false" customHeight="false" outlineLevel="0" collapsed="false">
      <c r="DP566" s="85" t="n">
        <v>0</v>
      </c>
      <c r="DQ566" s="85" t="n">
        <v>0</v>
      </c>
      <c r="DR566" s="85" t="n">
        <v>0</v>
      </c>
      <c r="DS566" s="85" t="n">
        <v>0</v>
      </c>
      <c r="DT566" s="85" t="n">
        <v>0</v>
      </c>
      <c r="DU566" s="85" t="n">
        <v>0</v>
      </c>
      <c r="DV566" s="85" t="n">
        <v>0</v>
      </c>
      <c r="DW566" s="85" t="n">
        <v>0</v>
      </c>
      <c r="DX566" s="85" t="n">
        <v>0</v>
      </c>
      <c r="DY566" s="85" t="n">
        <v>0</v>
      </c>
    </row>
    <row r="567" customFormat="false" ht="14.65" hidden="false" customHeight="false" outlineLevel="0" collapsed="false">
      <c r="DP567" s="85" t="n">
        <v>0</v>
      </c>
      <c r="DQ567" s="85" t="n">
        <v>0</v>
      </c>
      <c r="DR567" s="85" t="n">
        <v>0</v>
      </c>
      <c r="DS567" s="85" t="n">
        <v>0</v>
      </c>
      <c r="DT567" s="85" t="n">
        <v>0</v>
      </c>
      <c r="DU567" s="85" t="n">
        <v>0</v>
      </c>
      <c r="DV567" s="85" t="n">
        <v>0</v>
      </c>
      <c r="DW567" s="85" t="n">
        <v>0</v>
      </c>
      <c r="DX567" s="85" t="n">
        <v>0</v>
      </c>
      <c r="DY567" s="85" t="n">
        <v>0</v>
      </c>
    </row>
    <row r="568" customFormat="false" ht="14.65" hidden="false" customHeight="false" outlineLevel="0" collapsed="false">
      <c r="DP568" s="85" t="n">
        <v>0</v>
      </c>
      <c r="DQ568" s="85" t="n">
        <v>0</v>
      </c>
      <c r="DR568" s="85" t="n">
        <v>0</v>
      </c>
      <c r="DS568" s="85" t="n">
        <v>0</v>
      </c>
      <c r="DT568" s="85" t="n">
        <v>0</v>
      </c>
      <c r="DU568" s="85" t="n">
        <v>0</v>
      </c>
      <c r="DV568" s="85" t="n">
        <v>0</v>
      </c>
      <c r="DW568" s="85" t="n">
        <v>0</v>
      </c>
      <c r="DX568" s="85" t="n">
        <v>0</v>
      </c>
      <c r="DY568" s="85" t="n">
        <v>0</v>
      </c>
    </row>
    <row r="569" customFormat="false" ht="14.65" hidden="false" customHeight="false" outlineLevel="0" collapsed="false">
      <c r="DP569" s="85" t="n">
        <v>0</v>
      </c>
      <c r="DQ569" s="85" t="n">
        <v>0</v>
      </c>
      <c r="DR569" s="85" t="n">
        <v>0</v>
      </c>
      <c r="DS569" s="85" t="n">
        <v>0</v>
      </c>
      <c r="DT569" s="85" t="n">
        <v>0</v>
      </c>
      <c r="DU569" s="85" t="n">
        <v>0</v>
      </c>
      <c r="DV569" s="85" t="n">
        <v>0</v>
      </c>
      <c r="DW569" s="85" t="n">
        <v>0</v>
      </c>
      <c r="DX569" s="85" t="n">
        <v>0</v>
      </c>
      <c r="DY569" s="85" t="n">
        <v>0</v>
      </c>
    </row>
    <row r="570" customFormat="false" ht="14.65" hidden="false" customHeight="false" outlineLevel="0" collapsed="false">
      <c r="DP570" s="85" t="n">
        <v>0</v>
      </c>
      <c r="DQ570" s="85" t="n">
        <v>0</v>
      </c>
      <c r="DR570" s="85" t="n">
        <v>0</v>
      </c>
      <c r="DS570" s="85" t="n">
        <v>0</v>
      </c>
      <c r="DT570" s="85" t="n">
        <v>0</v>
      </c>
      <c r="DU570" s="85" t="n">
        <v>0</v>
      </c>
      <c r="DV570" s="85" t="n">
        <v>0</v>
      </c>
      <c r="DW570" s="85" t="n">
        <v>0</v>
      </c>
      <c r="DX570" s="85" t="n">
        <v>0</v>
      </c>
      <c r="DY570" s="85" t="n">
        <v>0</v>
      </c>
    </row>
    <row r="571" customFormat="false" ht="14.65" hidden="false" customHeight="false" outlineLevel="0" collapsed="false">
      <c r="DP571" s="85" t="n">
        <v>0</v>
      </c>
      <c r="DQ571" s="85" t="n">
        <v>0</v>
      </c>
      <c r="DR571" s="85" t="n">
        <v>0</v>
      </c>
      <c r="DS571" s="85" t="n">
        <v>0</v>
      </c>
      <c r="DT571" s="85" t="n">
        <v>0</v>
      </c>
      <c r="DU571" s="85" t="n">
        <v>0</v>
      </c>
      <c r="DV571" s="85" t="n">
        <v>0</v>
      </c>
      <c r="DW571" s="85" t="n">
        <v>0</v>
      </c>
      <c r="DX571" s="85" t="n">
        <v>0</v>
      </c>
      <c r="DY571" s="85" t="n">
        <v>0</v>
      </c>
    </row>
    <row r="572" customFormat="false" ht="14.65" hidden="false" customHeight="false" outlineLevel="0" collapsed="false">
      <c r="DP572" s="85" t="n">
        <v>0</v>
      </c>
      <c r="DQ572" s="85" t="n">
        <v>0</v>
      </c>
      <c r="DR572" s="85" t="n">
        <v>0</v>
      </c>
      <c r="DS572" s="85" t="n">
        <v>0</v>
      </c>
      <c r="DT572" s="85" t="n">
        <v>0</v>
      </c>
      <c r="DU572" s="85" t="n">
        <v>0</v>
      </c>
      <c r="DV572" s="85" t="n">
        <v>0</v>
      </c>
      <c r="DW572" s="85" t="n">
        <v>0</v>
      </c>
      <c r="DX572" s="85" t="n">
        <v>0</v>
      </c>
      <c r="DY572" s="85" t="n">
        <v>0</v>
      </c>
    </row>
    <row r="573" customFormat="false" ht="14.65" hidden="false" customHeight="false" outlineLevel="0" collapsed="false">
      <c r="DP573" s="85" t="n">
        <v>0</v>
      </c>
      <c r="DQ573" s="85" t="n">
        <v>0</v>
      </c>
      <c r="DR573" s="85" t="n">
        <v>0</v>
      </c>
      <c r="DS573" s="85" t="n">
        <v>0</v>
      </c>
      <c r="DT573" s="85" t="n">
        <v>0</v>
      </c>
      <c r="DU573" s="85" t="n">
        <v>0</v>
      </c>
      <c r="DV573" s="85" t="n">
        <v>0</v>
      </c>
      <c r="DW573" s="85" t="n">
        <v>0</v>
      </c>
      <c r="DX573" s="85" t="n">
        <v>0</v>
      </c>
      <c r="DY573" s="85" t="n">
        <v>0</v>
      </c>
    </row>
    <row r="574" customFormat="false" ht="14.65" hidden="false" customHeight="false" outlineLevel="0" collapsed="false">
      <c r="DP574" s="85" t="n">
        <v>0</v>
      </c>
      <c r="DQ574" s="85" t="n">
        <v>0</v>
      </c>
      <c r="DR574" s="85" t="n">
        <v>0</v>
      </c>
      <c r="DS574" s="85" t="n">
        <v>0</v>
      </c>
      <c r="DT574" s="85" t="n">
        <v>0</v>
      </c>
      <c r="DU574" s="85" t="n">
        <v>0</v>
      </c>
      <c r="DV574" s="85" t="n">
        <v>0</v>
      </c>
      <c r="DW574" s="85" t="n">
        <v>0</v>
      </c>
      <c r="DX574" s="85" t="n">
        <v>0</v>
      </c>
      <c r="DY574" s="85" t="n">
        <v>0</v>
      </c>
    </row>
    <row r="575" customFormat="false" ht="14.65" hidden="false" customHeight="false" outlineLevel="0" collapsed="false">
      <c r="DP575" s="85" t="n">
        <v>0</v>
      </c>
      <c r="DQ575" s="85" t="n">
        <v>0</v>
      </c>
      <c r="DR575" s="85" t="n">
        <v>0</v>
      </c>
      <c r="DS575" s="85" t="n">
        <v>0</v>
      </c>
      <c r="DT575" s="85" t="n">
        <v>0</v>
      </c>
      <c r="DU575" s="85" t="n">
        <v>0</v>
      </c>
      <c r="DV575" s="85" t="n">
        <v>0</v>
      </c>
      <c r="DW575" s="85" t="n">
        <v>0</v>
      </c>
      <c r="DX575" s="85" t="n">
        <v>0</v>
      </c>
      <c r="DY575" s="85" t="n">
        <v>0</v>
      </c>
    </row>
    <row r="576" customFormat="false" ht="14.65" hidden="false" customHeight="false" outlineLevel="0" collapsed="false">
      <c r="DP576" s="85" t="n">
        <v>0</v>
      </c>
      <c r="DQ576" s="85" t="n">
        <v>0</v>
      </c>
      <c r="DR576" s="85" t="n">
        <v>0</v>
      </c>
      <c r="DS576" s="85" t="n">
        <v>0</v>
      </c>
      <c r="DT576" s="85" t="n">
        <v>0</v>
      </c>
      <c r="DU576" s="85" t="n">
        <v>0</v>
      </c>
      <c r="DV576" s="85" t="n">
        <v>0</v>
      </c>
      <c r="DW576" s="85" t="n">
        <v>0</v>
      </c>
      <c r="DX576" s="85" t="n">
        <v>0</v>
      </c>
      <c r="DY576" s="85" t="n">
        <v>0</v>
      </c>
    </row>
    <row r="577" customFormat="false" ht="14.65" hidden="false" customHeight="false" outlineLevel="0" collapsed="false">
      <c r="DP577" s="85" t="n">
        <v>0</v>
      </c>
      <c r="DQ577" s="85" t="n">
        <v>0</v>
      </c>
      <c r="DR577" s="85" t="n">
        <v>0</v>
      </c>
      <c r="DS577" s="85" t="n">
        <v>0</v>
      </c>
      <c r="DT577" s="85" t="n">
        <v>0</v>
      </c>
      <c r="DU577" s="85" t="n">
        <v>0</v>
      </c>
      <c r="DV577" s="85" t="n">
        <v>0</v>
      </c>
      <c r="DW577" s="85" t="n">
        <v>0</v>
      </c>
      <c r="DX577" s="85" t="n">
        <v>0</v>
      </c>
      <c r="DY577" s="85" t="n">
        <v>0</v>
      </c>
    </row>
    <row r="578" customFormat="false" ht="14.65" hidden="false" customHeight="false" outlineLevel="0" collapsed="false">
      <c r="DP578" s="85" t="n">
        <v>0</v>
      </c>
      <c r="DQ578" s="85" t="n">
        <v>0</v>
      </c>
      <c r="DR578" s="85" t="n">
        <v>0</v>
      </c>
      <c r="DS578" s="85" t="n">
        <v>0</v>
      </c>
      <c r="DT578" s="85" t="n">
        <v>0</v>
      </c>
      <c r="DU578" s="85" t="n">
        <v>0</v>
      </c>
      <c r="DV578" s="85" t="n">
        <v>0</v>
      </c>
      <c r="DW578" s="85" t="n">
        <v>0</v>
      </c>
      <c r="DX578" s="85" t="n">
        <v>0</v>
      </c>
      <c r="DY578" s="85" t="n">
        <v>0</v>
      </c>
    </row>
    <row r="579" customFormat="false" ht="14.65" hidden="false" customHeight="false" outlineLevel="0" collapsed="false">
      <c r="DP579" s="85" t="n">
        <v>0</v>
      </c>
      <c r="DQ579" s="85" t="n">
        <v>0</v>
      </c>
      <c r="DR579" s="85" t="n">
        <v>0</v>
      </c>
      <c r="DS579" s="85" t="n">
        <v>0</v>
      </c>
      <c r="DT579" s="85" t="n">
        <v>0</v>
      </c>
      <c r="DU579" s="85" t="n">
        <v>0</v>
      </c>
      <c r="DV579" s="85" t="n">
        <v>0</v>
      </c>
      <c r="DW579" s="85" t="n">
        <v>0</v>
      </c>
      <c r="DX579" s="85" t="n">
        <v>0</v>
      </c>
      <c r="DY579" s="85" t="n">
        <v>0</v>
      </c>
    </row>
    <row r="580" customFormat="false" ht="14.65" hidden="false" customHeight="false" outlineLevel="0" collapsed="false">
      <c r="DP580" s="85" t="n">
        <v>0</v>
      </c>
      <c r="DQ580" s="85" t="n">
        <v>0</v>
      </c>
      <c r="DR580" s="85" t="n">
        <v>0</v>
      </c>
      <c r="DS580" s="85" t="n">
        <v>0</v>
      </c>
      <c r="DT580" s="85" t="n">
        <v>0</v>
      </c>
      <c r="DU580" s="85" t="n">
        <v>0</v>
      </c>
      <c r="DV580" s="85" t="n">
        <v>0</v>
      </c>
      <c r="DW580" s="85" t="n">
        <v>0</v>
      </c>
      <c r="DX580" s="85" t="n">
        <v>0</v>
      </c>
      <c r="DY580" s="85" t="n">
        <v>0</v>
      </c>
    </row>
    <row r="581" customFormat="false" ht="14.65" hidden="false" customHeight="false" outlineLevel="0" collapsed="false">
      <c r="DP581" s="85" t="n">
        <v>0</v>
      </c>
      <c r="DQ581" s="85" t="n">
        <v>0</v>
      </c>
      <c r="DR581" s="85" t="n">
        <v>0</v>
      </c>
      <c r="DS581" s="85" t="n">
        <v>0</v>
      </c>
      <c r="DT581" s="85" t="n">
        <v>0</v>
      </c>
      <c r="DU581" s="85" t="n">
        <v>0</v>
      </c>
      <c r="DV581" s="85" t="n">
        <v>0</v>
      </c>
      <c r="DW581" s="85" t="n">
        <v>0</v>
      </c>
      <c r="DX581" s="85" t="n">
        <v>0</v>
      </c>
      <c r="DY581" s="85" t="n">
        <v>0</v>
      </c>
    </row>
    <row r="582" customFormat="false" ht="14.65" hidden="false" customHeight="false" outlineLevel="0" collapsed="false">
      <c r="DP582" s="85" t="n">
        <v>0</v>
      </c>
      <c r="DQ582" s="85" t="n">
        <v>0</v>
      </c>
      <c r="DR582" s="85" t="n">
        <v>0</v>
      </c>
      <c r="DS582" s="85" t="n">
        <v>0</v>
      </c>
      <c r="DT582" s="85" t="n">
        <v>0</v>
      </c>
      <c r="DU582" s="85" t="n">
        <v>0</v>
      </c>
      <c r="DV582" s="85" t="n">
        <v>0</v>
      </c>
      <c r="DW582" s="85" t="n">
        <v>0</v>
      </c>
      <c r="DX582" s="85" t="n">
        <v>0</v>
      </c>
      <c r="DY582" s="85" t="n">
        <v>0</v>
      </c>
    </row>
    <row r="583" customFormat="false" ht="14.65" hidden="false" customHeight="false" outlineLevel="0" collapsed="false">
      <c r="DP583" s="85" t="n">
        <v>0</v>
      </c>
      <c r="DQ583" s="85" t="n">
        <v>0</v>
      </c>
      <c r="DR583" s="85" t="n">
        <v>0</v>
      </c>
      <c r="DS583" s="85" t="n">
        <v>0</v>
      </c>
      <c r="DT583" s="85" t="n">
        <v>0</v>
      </c>
      <c r="DU583" s="85" t="n">
        <v>0</v>
      </c>
      <c r="DV583" s="85" t="n">
        <v>0</v>
      </c>
      <c r="DW583" s="85" t="n">
        <v>0</v>
      </c>
      <c r="DX583" s="85" t="n">
        <v>0</v>
      </c>
      <c r="DY583" s="85" t="n">
        <v>0</v>
      </c>
    </row>
    <row r="584" customFormat="false" ht="14.65" hidden="false" customHeight="false" outlineLevel="0" collapsed="false">
      <c r="DP584" s="85" t="n">
        <v>0</v>
      </c>
      <c r="DQ584" s="85" t="n">
        <v>0</v>
      </c>
      <c r="DR584" s="85" t="n">
        <v>0</v>
      </c>
      <c r="DS584" s="85" t="n">
        <v>0</v>
      </c>
      <c r="DT584" s="85" t="n">
        <v>0</v>
      </c>
      <c r="DU584" s="85" t="n">
        <v>0</v>
      </c>
      <c r="DV584" s="85" t="n">
        <v>0</v>
      </c>
      <c r="DW584" s="85" t="n">
        <v>0</v>
      </c>
      <c r="DX584" s="85" t="n">
        <v>0</v>
      </c>
      <c r="DY584" s="85" t="n">
        <v>0</v>
      </c>
    </row>
    <row r="585" customFormat="false" ht="14.65" hidden="false" customHeight="false" outlineLevel="0" collapsed="false">
      <c r="DP585" s="85" t="n">
        <v>0</v>
      </c>
      <c r="DQ585" s="85" t="n">
        <v>0</v>
      </c>
      <c r="DR585" s="85" t="n">
        <v>0</v>
      </c>
      <c r="DS585" s="85" t="n">
        <v>0</v>
      </c>
      <c r="DT585" s="85" t="n">
        <v>0</v>
      </c>
      <c r="DU585" s="85" t="n">
        <v>0</v>
      </c>
      <c r="DV585" s="85" t="n">
        <v>0</v>
      </c>
      <c r="DW585" s="85" t="n">
        <v>0</v>
      </c>
      <c r="DX585" s="85" t="n">
        <v>0</v>
      </c>
      <c r="DY585" s="85" t="n">
        <v>0</v>
      </c>
    </row>
    <row r="586" customFormat="false" ht="14.65" hidden="false" customHeight="false" outlineLevel="0" collapsed="false">
      <c r="DP586" s="85" t="n">
        <v>0</v>
      </c>
      <c r="DQ586" s="85" t="n">
        <v>0</v>
      </c>
      <c r="DR586" s="85" t="n">
        <v>0</v>
      </c>
      <c r="DS586" s="85" t="n">
        <v>0</v>
      </c>
      <c r="DT586" s="85" t="n">
        <v>0</v>
      </c>
      <c r="DU586" s="85" t="n">
        <v>0</v>
      </c>
      <c r="DV586" s="85" t="n">
        <v>0</v>
      </c>
      <c r="DW586" s="85" t="n">
        <v>0</v>
      </c>
      <c r="DX586" s="85" t="n">
        <v>0</v>
      </c>
      <c r="DY586" s="85" t="n">
        <v>0</v>
      </c>
    </row>
    <row r="587" customFormat="false" ht="14.65" hidden="false" customHeight="false" outlineLevel="0" collapsed="false">
      <c r="DP587" s="85" t="n">
        <v>0</v>
      </c>
      <c r="DQ587" s="85" t="n">
        <v>0</v>
      </c>
      <c r="DR587" s="85" t="n">
        <v>0</v>
      </c>
      <c r="DS587" s="85" t="n">
        <v>0</v>
      </c>
      <c r="DT587" s="85" t="n">
        <v>0</v>
      </c>
      <c r="DU587" s="85" t="n">
        <v>0</v>
      </c>
      <c r="DV587" s="85" t="n">
        <v>0</v>
      </c>
      <c r="DW587" s="85" t="n">
        <v>0</v>
      </c>
      <c r="DX587" s="85" t="n">
        <v>0</v>
      </c>
      <c r="DY587" s="85" t="n">
        <v>0</v>
      </c>
    </row>
    <row r="588" customFormat="false" ht="14.65" hidden="false" customHeight="false" outlineLevel="0" collapsed="false">
      <c r="DP588" s="85" t="n">
        <v>0</v>
      </c>
      <c r="DQ588" s="85" t="n">
        <v>0</v>
      </c>
      <c r="DR588" s="85" t="n">
        <v>0</v>
      </c>
      <c r="DS588" s="85" t="n">
        <v>0</v>
      </c>
      <c r="DT588" s="85" t="n">
        <v>0</v>
      </c>
      <c r="DU588" s="85" t="n">
        <v>0</v>
      </c>
      <c r="DV588" s="85" t="n">
        <v>0</v>
      </c>
      <c r="DW588" s="85" t="n">
        <v>0</v>
      </c>
      <c r="DX588" s="85" t="n">
        <v>0</v>
      </c>
      <c r="DY588" s="85" t="n">
        <v>0</v>
      </c>
    </row>
    <row r="589" customFormat="false" ht="14.65" hidden="false" customHeight="false" outlineLevel="0" collapsed="false">
      <c r="DP589" s="85" t="n">
        <v>0</v>
      </c>
      <c r="DQ589" s="85" t="n">
        <v>0</v>
      </c>
      <c r="DR589" s="85" t="n">
        <v>0</v>
      </c>
      <c r="DS589" s="85" t="n">
        <v>0</v>
      </c>
      <c r="DT589" s="85" t="n">
        <v>0</v>
      </c>
      <c r="DU589" s="85" t="n">
        <v>0</v>
      </c>
      <c r="DV589" s="85" t="n">
        <v>0</v>
      </c>
      <c r="DW589" s="85" t="n">
        <v>0</v>
      </c>
      <c r="DX589" s="85" t="n">
        <v>0</v>
      </c>
      <c r="DY589" s="85" t="n">
        <v>0</v>
      </c>
    </row>
    <row r="590" customFormat="false" ht="14.65" hidden="false" customHeight="false" outlineLevel="0" collapsed="false">
      <c r="DP590" s="85" t="n">
        <v>0</v>
      </c>
      <c r="DQ590" s="85" t="n">
        <v>0</v>
      </c>
      <c r="DR590" s="85" t="n">
        <v>0</v>
      </c>
      <c r="DS590" s="85" t="n">
        <v>0</v>
      </c>
      <c r="DT590" s="85" t="n">
        <v>0</v>
      </c>
      <c r="DU590" s="85" t="n">
        <v>0</v>
      </c>
      <c r="DV590" s="85" t="n">
        <v>0</v>
      </c>
      <c r="DW590" s="85" t="n">
        <v>0</v>
      </c>
      <c r="DX590" s="85" t="n">
        <v>0</v>
      </c>
      <c r="DY590" s="85" t="n">
        <v>0</v>
      </c>
    </row>
    <row r="591" customFormat="false" ht="14.65" hidden="false" customHeight="false" outlineLevel="0" collapsed="false">
      <c r="DP591" s="85" t="n">
        <v>0</v>
      </c>
      <c r="DQ591" s="85" t="n">
        <v>0</v>
      </c>
      <c r="DR591" s="85" t="n">
        <v>0</v>
      </c>
      <c r="DS591" s="85" t="n">
        <v>0</v>
      </c>
      <c r="DT591" s="85" t="n">
        <v>0</v>
      </c>
      <c r="DU591" s="85" t="n">
        <v>0</v>
      </c>
      <c r="DV591" s="85" t="n">
        <v>0</v>
      </c>
      <c r="DW591" s="85" t="n">
        <v>0</v>
      </c>
      <c r="DX591" s="85" t="n">
        <v>0</v>
      </c>
      <c r="DY591" s="85" t="n">
        <v>0</v>
      </c>
    </row>
    <row r="592" customFormat="false" ht="14.65" hidden="false" customHeight="false" outlineLevel="0" collapsed="false">
      <c r="DP592" s="85" t="n">
        <v>0</v>
      </c>
      <c r="DQ592" s="85" t="n">
        <v>0</v>
      </c>
      <c r="DR592" s="85" t="n">
        <v>0</v>
      </c>
      <c r="DS592" s="85" t="n">
        <v>0</v>
      </c>
      <c r="DT592" s="85" t="n">
        <v>0</v>
      </c>
      <c r="DU592" s="85" t="n">
        <v>0</v>
      </c>
      <c r="DV592" s="85" t="n">
        <v>0</v>
      </c>
      <c r="DW592" s="85" t="n">
        <v>0</v>
      </c>
      <c r="DX592" s="85" t="n">
        <v>0</v>
      </c>
      <c r="DY592" s="85" t="n">
        <v>0</v>
      </c>
    </row>
    <row r="593" customFormat="false" ht="14.65" hidden="false" customHeight="false" outlineLevel="0" collapsed="false">
      <c r="DP593" s="85" t="n">
        <v>0</v>
      </c>
      <c r="DQ593" s="85" t="n">
        <v>0</v>
      </c>
      <c r="DR593" s="85" t="n">
        <v>0</v>
      </c>
      <c r="DS593" s="85" t="n">
        <v>0</v>
      </c>
      <c r="DT593" s="85" t="n">
        <v>0</v>
      </c>
      <c r="DU593" s="85" t="n">
        <v>0</v>
      </c>
      <c r="DV593" s="85" t="n">
        <v>0</v>
      </c>
      <c r="DW593" s="85" t="n">
        <v>0</v>
      </c>
      <c r="DX593" s="85" t="n">
        <v>0</v>
      </c>
      <c r="DY593" s="85" t="n">
        <v>0</v>
      </c>
    </row>
    <row r="594" customFormat="false" ht="14.65" hidden="false" customHeight="false" outlineLevel="0" collapsed="false">
      <c r="DP594" s="85" t="n">
        <v>0</v>
      </c>
      <c r="DQ594" s="85" t="n">
        <v>0</v>
      </c>
      <c r="DR594" s="85" t="n">
        <v>0</v>
      </c>
      <c r="DS594" s="85" t="n">
        <v>0</v>
      </c>
      <c r="DT594" s="85" t="n">
        <v>0</v>
      </c>
      <c r="DU594" s="85" t="n">
        <v>0</v>
      </c>
      <c r="DV594" s="85" t="n">
        <v>0</v>
      </c>
      <c r="DW594" s="85" t="n">
        <v>0</v>
      </c>
      <c r="DX594" s="85" t="n">
        <v>0</v>
      </c>
      <c r="DY594" s="85" t="n">
        <v>0</v>
      </c>
    </row>
    <row r="595" customFormat="false" ht="14.65" hidden="false" customHeight="false" outlineLevel="0" collapsed="false">
      <c r="DP595" s="85" t="n">
        <v>0</v>
      </c>
      <c r="DQ595" s="85" t="n">
        <v>0</v>
      </c>
      <c r="DR595" s="85" t="n">
        <v>0</v>
      </c>
      <c r="DS595" s="85" t="n">
        <v>0</v>
      </c>
      <c r="DT595" s="85" t="n">
        <v>0</v>
      </c>
      <c r="DU595" s="85" t="n">
        <v>0</v>
      </c>
      <c r="DV595" s="85" t="n">
        <v>0</v>
      </c>
      <c r="DW595" s="85" t="n">
        <v>0</v>
      </c>
      <c r="DX595" s="85" t="n">
        <v>0</v>
      </c>
      <c r="DY595" s="85" t="n">
        <v>0</v>
      </c>
    </row>
    <row r="596" customFormat="false" ht="14.65" hidden="false" customHeight="false" outlineLevel="0" collapsed="false">
      <c r="DP596" s="85" t="n">
        <v>0</v>
      </c>
      <c r="DQ596" s="85" t="n">
        <v>0</v>
      </c>
      <c r="DR596" s="85" t="n">
        <v>0</v>
      </c>
      <c r="DS596" s="85" t="n">
        <v>0</v>
      </c>
      <c r="DT596" s="85" t="n">
        <v>0</v>
      </c>
      <c r="DU596" s="85" t="n">
        <v>0</v>
      </c>
      <c r="DV596" s="85" t="n">
        <v>0</v>
      </c>
      <c r="DW596" s="85" t="n">
        <v>0</v>
      </c>
      <c r="DX596" s="85" t="n">
        <v>0</v>
      </c>
      <c r="DY596" s="85" t="n">
        <v>0</v>
      </c>
    </row>
    <row r="597" customFormat="false" ht="14.65" hidden="false" customHeight="false" outlineLevel="0" collapsed="false">
      <c r="DP597" s="85" t="n">
        <v>0</v>
      </c>
      <c r="DQ597" s="85" t="n">
        <v>0</v>
      </c>
      <c r="DR597" s="85" t="n">
        <v>0</v>
      </c>
      <c r="DS597" s="85" t="n">
        <v>0</v>
      </c>
      <c r="DT597" s="85" t="n">
        <v>0</v>
      </c>
      <c r="DU597" s="85" t="n">
        <v>0</v>
      </c>
      <c r="DV597" s="85" t="n">
        <v>0</v>
      </c>
      <c r="DW597" s="85" t="n">
        <v>0</v>
      </c>
      <c r="DX597" s="85" t="n">
        <v>0</v>
      </c>
      <c r="DY597" s="85" t="n">
        <v>0</v>
      </c>
    </row>
    <row r="598" customFormat="false" ht="14.65" hidden="false" customHeight="false" outlineLevel="0" collapsed="false">
      <c r="DP598" s="85" t="n">
        <v>0</v>
      </c>
      <c r="DQ598" s="85" t="n">
        <v>0</v>
      </c>
      <c r="DR598" s="85" t="n">
        <v>0</v>
      </c>
      <c r="DS598" s="85" t="n">
        <v>0</v>
      </c>
      <c r="DT598" s="85" t="n">
        <v>0</v>
      </c>
      <c r="DU598" s="85" t="n">
        <v>0</v>
      </c>
      <c r="DV598" s="85" t="n">
        <v>0</v>
      </c>
      <c r="DW598" s="85" t="n">
        <v>0</v>
      </c>
      <c r="DX598" s="85" t="n">
        <v>0</v>
      </c>
      <c r="DY598" s="85" t="n">
        <v>0</v>
      </c>
    </row>
    <row r="599" customFormat="false" ht="14.65" hidden="false" customHeight="false" outlineLevel="0" collapsed="false">
      <c r="DP599" s="85" t="n">
        <v>0</v>
      </c>
      <c r="DQ599" s="85" t="n">
        <v>0</v>
      </c>
      <c r="DR599" s="85" t="n">
        <v>0</v>
      </c>
      <c r="DS599" s="85" t="n">
        <v>0</v>
      </c>
      <c r="DT599" s="85" t="n">
        <v>0</v>
      </c>
      <c r="DU599" s="85" t="n">
        <v>0</v>
      </c>
      <c r="DV599" s="85" t="n">
        <v>0</v>
      </c>
      <c r="DW599" s="85" t="n">
        <v>0</v>
      </c>
      <c r="DX599" s="85" t="n">
        <v>0</v>
      </c>
      <c r="DY599" s="85" t="n">
        <v>0</v>
      </c>
    </row>
    <row r="600" customFormat="false" ht="14.65" hidden="false" customHeight="false" outlineLevel="0" collapsed="false">
      <c r="DP600" s="85" t="n">
        <v>0</v>
      </c>
      <c r="DQ600" s="85" t="n">
        <v>0</v>
      </c>
      <c r="DR600" s="85" t="n">
        <v>0</v>
      </c>
      <c r="DS600" s="85" t="n">
        <v>0</v>
      </c>
      <c r="DT600" s="85" t="n">
        <v>0</v>
      </c>
      <c r="DU600" s="85" t="n">
        <v>0</v>
      </c>
      <c r="DV600" s="85" t="n">
        <v>0</v>
      </c>
      <c r="DW600" s="85" t="n">
        <v>0</v>
      </c>
      <c r="DX600" s="85" t="n">
        <v>0</v>
      </c>
      <c r="DY600" s="85" t="n">
        <v>0</v>
      </c>
    </row>
    <row r="601" customFormat="false" ht="14.65" hidden="false" customHeight="false" outlineLevel="0" collapsed="false">
      <c r="DP601" s="85" t="n">
        <v>0</v>
      </c>
      <c r="DQ601" s="85" t="n">
        <v>0</v>
      </c>
      <c r="DR601" s="85" t="n">
        <v>0</v>
      </c>
      <c r="DS601" s="85" t="n">
        <v>0</v>
      </c>
      <c r="DT601" s="85" t="n">
        <v>0</v>
      </c>
      <c r="DU601" s="85" t="n">
        <v>0</v>
      </c>
      <c r="DV601" s="85" t="n">
        <v>0</v>
      </c>
      <c r="DW601" s="85" t="n">
        <v>0</v>
      </c>
      <c r="DX601" s="85" t="n">
        <v>0</v>
      </c>
      <c r="DY601" s="85" t="n">
        <v>0</v>
      </c>
    </row>
    <row r="602" customFormat="false" ht="14.65" hidden="false" customHeight="false" outlineLevel="0" collapsed="false">
      <c r="DP602" s="85" t="n">
        <v>0</v>
      </c>
      <c r="DQ602" s="85" t="n">
        <v>0</v>
      </c>
      <c r="DR602" s="85" t="n">
        <v>0</v>
      </c>
      <c r="DS602" s="85" t="n">
        <v>0</v>
      </c>
      <c r="DT602" s="85" t="n">
        <v>0</v>
      </c>
      <c r="DU602" s="85" t="n">
        <v>0</v>
      </c>
      <c r="DV602" s="85" t="n">
        <v>0</v>
      </c>
      <c r="DW602" s="85" t="n">
        <v>0</v>
      </c>
      <c r="DX602" s="85" t="n">
        <v>0</v>
      </c>
      <c r="DY602" s="85" t="n">
        <v>0</v>
      </c>
    </row>
    <row r="603" customFormat="false" ht="14.65" hidden="false" customHeight="false" outlineLevel="0" collapsed="false">
      <c r="DP603" s="85" t="n">
        <v>0</v>
      </c>
      <c r="DQ603" s="85" t="n">
        <v>0</v>
      </c>
      <c r="DR603" s="85" t="n">
        <v>0</v>
      </c>
      <c r="DS603" s="85" t="n">
        <v>0</v>
      </c>
      <c r="DT603" s="85" t="n">
        <v>0</v>
      </c>
      <c r="DU603" s="85" t="n">
        <v>0</v>
      </c>
      <c r="DV603" s="85" t="n">
        <v>0</v>
      </c>
      <c r="DW603" s="85" t="n">
        <v>0</v>
      </c>
      <c r="DX603" s="85" t="n">
        <v>0</v>
      </c>
      <c r="DY603" s="85" t="n">
        <v>0</v>
      </c>
    </row>
    <row r="604" customFormat="false" ht="14.65" hidden="false" customHeight="false" outlineLevel="0" collapsed="false">
      <c r="DP604" s="85" t="n">
        <v>0</v>
      </c>
      <c r="DQ604" s="85" t="n">
        <v>0</v>
      </c>
      <c r="DR604" s="85" t="n">
        <v>0</v>
      </c>
      <c r="DS604" s="85" t="n">
        <v>0</v>
      </c>
      <c r="DT604" s="85" t="n">
        <v>0</v>
      </c>
      <c r="DU604" s="85" t="n">
        <v>0</v>
      </c>
      <c r="DV604" s="85" t="n">
        <v>0</v>
      </c>
      <c r="DW604" s="85" t="n">
        <v>0</v>
      </c>
      <c r="DX604" s="85" t="n">
        <v>0</v>
      </c>
      <c r="DY604" s="85" t="n">
        <v>0</v>
      </c>
    </row>
    <row r="605" customFormat="false" ht="14.65" hidden="false" customHeight="false" outlineLevel="0" collapsed="false">
      <c r="DP605" s="85" t="n">
        <v>0</v>
      </c>
      <c r="DQ605" s="85" t="n">
        <v>0</v>
      </c>
      <c r="DR605" s="85" t="n">
        <v>0</v>
      </c>
      <c r="DS605" s="85" t="n">
        <v>0</v>
      </c>
      <c r="DT605" s="85" t="n">
        <v>0</v>
      </c>
      <c r="DU605" s="85" t="n">
        <v>0</v>
      </c>
      <c r="DV605" s="85" t="n">
        <v>0</v>
      </c>
      <c r="DW605" s="85" t="n">
        <v>0</v>
      </c>
      <c r="DX605" s="85" t="n">
        <v>0</v>
      </c>
      <c r="DY605" s="85" t="n">
        <v>0</v>
      </c>
    </row>
    <row r="606" customFormat="false" ht="14.65" hidden="false" customHeight="false" outlineLevel="0" collapsed="false">
      <c r="DP606" s="85" t="n">
        <v>0</v>
      </c>
      <c r="DQ606" s="85" t="n">
        <v>0</v>
      </c>
      <c r="DR606" s="85" t="n">
        <v>0</v>
      </c>
      <c r="DS606" s="85" t="n">
        <v>0</v>
      </c>
      <c r="DT606" s="85" t="n">
        <v>0</v>
      </c>
      <c r="DU606" s="85" t="n">
        <v>0</v>
      </c>
      <c r="DV606" s="85" t="n">
        <v>0</v>
      </c>
      <c r="DW606" s="85" t="n">
        <v>0</v>
      </c>
      <c r="DX606" s="85" t="n">
        <v>0</v>
      </c>
      <c r="DY606" s="85" t="n">
        <v>0</v>
      </c>
    </row>
    <row r="607" customFormat="false" ht="14.65" hidden="false" customHeight="false" outlineLevel="0" collapsed="false">
      <c r="DP607" s="85" t="n">
        <v>0</v>
      </c>
      <c r="DQ607" s="85" t="n">
        <v>0</v>
      </c>
      <c r="DR607" s="85" t="n">
        <v>0</v>
      </c>
      <c r="DS607" s="85" t="n">
        <v>0</v>
      </c>
      <c r="DT607" s="85" t="n">
        <v>0</v>
      </c>
      <c r="DU607" s="85" t="n">
        <v>0</v>
      </c>
      <c r="DV607" s="85" t="n">
        <v>0</v>
      </c>
      <c r="DW607" s="85" t="n">
        <v>0</v>
      </c>
      <c r="DX607" s="85" t="n">
        <v>0</v>
      </c>
      <c r="DY607" s="85" t="n">
        <v>0</v>
      </c>
    </row>
    <row r="608" customFormat="false" ht="14.65" hidden="false" customHeight="false" outlineLevel="0" collapsed="false">
      <c r="DP608" s="85" t="n">
        <v>0</v>
      </c>
      <c r="DQ608" s="85" t="n">
        <v>0</v>
      </c>
      <c r="DR608" s="85" t="n">
        <v>0</v>
      </c>
      <c r="DS608" s="85" t="n">
        <v>0</v>
      </c>
      <c r="DT608" s="85" t="n">
        <v>0</v>
      </c>
      <c r="DU608" s="85" t="n">
        <v>0</v>
      </c>
      <c r="DV608" s="85" t="n">
        <v>0</v>
      </c>
      <c r="DW608" s="85" t="n">
        <v>0</v>
      </c>
      <c r="DX608" s="85" t="n">
        <v>0</v>
      </c>
      <c r="DY608" s="85" t="n">
        <v>0</v>
      </c>
    </row>
    <row r="609" customFormat="false" ht="14.65" hidden="false" customHeight="false" outlineLevel="0" collapsed="false">
      <c r="DP609" s="85" t="n">
        <v>0</v>
      </c>
      <c r="DQ609" s="85" t="n">
        <v>0</v>
      </c>
      <c r="DR609" s="85" t="n">
        <v>0</v>
      </c>
      <c r="DS609" s="85" t="n">
        <v>0</v>
      </c>
      <c r="DT609" s="85" t="n">
        <v>0</v>
      </c>
      <c r="DU609" s="85" t="n">
        <v>0</v>
      </c>
      <c r="DV609" s="85" t="n">
        <v>0</v>
      </c>
      <c r="DW609" s="85" t="n">
        <v>0</v>
      </c>
      <c r="DX609" s="85" t="n">
        <v>0</v>
      </c>
      <c r="DY609" s="85" t="n">
        <v>0</v>
      </c>
    </row>
    <row r="610" customFormat="false" ht="14.65" hidden="false" customHeight="false" outlineLevel="0" collapsed="false">
      <c r="DP610" s="85" t="n">
        <v>0</v>
      </c>
      <c r="DQ610" s="85" t="n">
        <v>0</v>
      </c>
      <c r="DR610" s="85" t="n">
        <v>0</v>
      </c>
      <c r="DS610" s="85" t="n">
        <v>0</v>
      </c>
      <c r="DT610" s="85" t="n">
        <v>0</v>
      </c>
      <c r="DU610" s="85" t="n">
        <v>0</v>
      </c>
      <c r="DV610" s="85" t="n">
        <v>0</v>
      </c>
      <c r="DW610" s="85" t="n">
        <v>0</v>
      </c>
      <c r="DX610" s="85" t="n">
        <v>0</v>
      </c>
      <c r="DY610" s="85" t="n">
        <v>0</v>
      </c>
    </row>
    <row r="611" customFormat="false" ht="14.65" hidden="false" customHeight="false" outlineLevel="0" collapsed="false">
      <c r="DP611" s="85" t="n">
        <v>0</v>
      </c>
      <c r="DQ611" s="85" t="n">
        <v>0</v>
      </c>
      <c r="DR611" s="85" t="n">
        <v>0</v>
      </c>
      <c r="DS611" s="85" t="n">
        <v>0</v>
      </c>
      <c r="DT611" s="85" t="n">
        <v>0</v>
      </c>
      <c r="DU611" s="85" t="n">
        <v>0</v>
      </c>
      <c r="DV611" s="85" t="n">
        <v>0</v>
      </c>
      <c r="DW611" s="85" t="n">
        <v>0</v>
      </c>
      <c r="DX611" s="85" t="n">
        <v>0</v>
      </c>
      <c r="DY611" s="85" t="n">
        <v>0</v>
      </c>
    </row>
    <row r="612" customFormat="false" ht="14.65" hidden="false" customHeight="false" outlineLevel="0" collapsed="false">
      <c r="DP612" s="85" t="n">
        <v>0</v>
      </c>
      <c r="DQ612" s="85" t="n">
        <v>0</v>
      </c>
      <c r="DR612" s="85" t="n">
        <v>0</v>
      </c>
      <c r="DS612" s="85" t="n">
        <v>0</v>
      </c>
      <c r="DT612" s="85" t="n">
        <v>0</v>
      </c>
      <c r="DU612" s="85" t="n">
        <v>0</v>
      </c>
      <c r="DV612" s="85" t="n">
        <v>0</v>
      </c>
      <c r="DW612" s="85" t="n">
        <v>0</v>
      </c>
      <c r="DX612" s="85" t="n">
        <v>0</v>
      </c>
      <c r="DY612" s="85" t="n">
        <v>0</v>
      </c>
    </row>
    <row r="613" customFormat="false" ht="14.65" hidden="false" customHeight="false" outlineLevel="0" collapsed="false">
      <c r="DP613" s="85" t="n">
        <v>0</v>
      </c>
      <c r="DQ613" s="85" t="n">
        <v>0</v>
      </c>
      <c r="DR613" s="85" t="n">
        <v>0</v>
      </c>
      <c r="DS613" s="85" t="n">
        <v>0</v>
      </c>
      <c r="DT613" s="85" t="n">
        <v>0</v>
      </c>
      <c r="DU613" s="85" t="n">
        <v>0</v>
      </c>
      <c r="DV613" s="85" t="n">
        <v>0</v>
      </c>
      <c r="DW613" s="85" t="n">
        <v>0</v>
      </c>
      <c r="DX613" s="85" t="n">
        <v>0</v>
      </c>
      <c r="DY613" s="85" t="n">
        <v>0</v>
      </c>
    </row>
    <row r="614" customFormat="false" ht="14.65" hidden="false" customHeight="false" outlineLevel="0" collapsed="false">
      <c r="DP614" s="85" t="n">
        <v>0</v>
      </c>
      <c r="DQ614" s="85" t="n">
        <v>0</v>
      </c>
      <c r="DR614" s="85" t="n">
        <v>0</v>
      </c>
      <c r="DS614" s="85" t="n">
        <v>0</v>
      </c>
      <c r="DT614" s="85" t="n">
        <v>0</v>
      </c>
      <c r="DU614" s="85" t="n">
        <v>0</v>
      </c>
      <c r="DV614" s="85" t="n">
        <v>0</v>
      </c>
      <c r="DW614" s="85" t="n">
        <v>0</v>
      </c>
      <c r="DX614" s="85" t="n">
        <v>0</v>
      </c>
      <c r="DY614" s="85" t="n">
        <v>0</v>
      </c>
    </row>
    <row r="615" customFormat="false" ht="14.65" hidden="false" customHeight="false" outlineLevel="0" collapsed="false">
      <c r="DP615" s="85" t="n">
        <v>0</v>
      </c>
      <c r="DQ615" s="85" t="n">
        <v>0</v>
      </c>
      <c r="DR615" s="85" t="n">
        <v>0</v>
      </c>
      <c r="DS615" s="85" t="n">
        <v>0</v>
      </c>
      <c r="DT615" s="85" t="n">
        <v>0</v>
      </c>
      <c r="DU615" s="85" t="n">
        <v>0</v>
      </c>
      <c r="DV615" s="85" t="n">
        <v>0</v>
      </c>
      <c r="DW615" s="85" t="n">
        <v>0</v>
      </c>
      <c r="DX615" s="85" t="n">
        <v>0</v>
      </c>
      <c r="DY615" s="85" t="n">
        <v>0</v>
      </c>
    </row>
    <row r="616" customFormat="false" ht="14.65" hidden="false" customHeight="false" outlineLevel="0" collapsed="false">
      <c r="DP616" s="85" t="n">
        <v>0</v>
      </c>
      <c r="DQ616" s="85" t="n">
        <v>0</v>
      </c>
      <c r="DR616" s="85" t="n">
        <v>0</v>
      </c>
      <c r="DS616" s="85" t="n">
        <v>0</v>
      </c>
      <c r="DT616" s="85" t="n">
        <v>0</v>
      </c>
      <c r="DU616" s="85" t="n">
        <v>0</v>
      </c>
      <c r="DV616" s="85" t="n">
        <v>0</v>
      </c>
      <c r="DW616" s="85" t="n">
        <v>0</v>
      </c>
      <c r="DX616" s="85" t="n">
        <v>0</v>
      </c>
      <c r="DY616" s="85" t="n">
        <v>0</v>
      </c>
    </row>
    <row r="617" customFormat="false" ht="14.65" hidden="false" customHeight="false" outlineLevel="0" collapsed="false">
      <c r="DP617" s="85" t="n">
        <v>0</v>
      </c>
      <c r="DQ617" s="85" t="n">
        <v>0</v>
      </c>
      <c r="DR617" s="85" t="n">
        <v>0</v>
      </c>
      <c r="DS617" s="85" t="n">
        <v>0</v>
      </c>
      <c r="DT617" s="85" t="n">
        <v>0</v>
      </c>
      <c r="DU617" s="85" t="n">
        <v>0</v>
      </c>
      <c r="DV617" s="85" t="n">
        <v>0</v>
      </c>
      <c r="DW617" s="85" t="n">
        <v>0</v>
      </c>
      <c r="DX617" s="85" t="n">
        <v>0</v>
      </c>
      <c r="DY617" s="85" t="n">
        <v>0</v>
      </c>
    </row>
    <row r="618" customFormat="false" ht="14.65" hidden="false" customHeight="false" outlineLevel="0" collapsed="false">
      <c r="DP618" s="85" t="n">
        <v>0</v>
      </c>
      <c r="DQ618" s="85" t="n">
        <v>0</v>
      </c>
      <c r="DR618" s="85" t="n">
        <v>0</v>
      </c>
      <c r="DS618" s="85" t="n">
        <v>0</v>
      </c>
      <c r="DT618" s="85" t="n">
        <v>0</v>
      </c>
      <c r="DU618" s="85" t="n">
        <v>0</v>
      </c>
      <c r="DV618" s="85" t="n">
        <v>0</v>
      </c>
      <c r="DW618" s="85" t="n">
        <v>0</v>
      </c>
      <c r="DX618" s="85" t="n">
        <v>0</v>
      </c>
      <c r="DY618" s="85" t="n">
        <v>0</v>
      </c>
    </row>
    <row r="619" customFormat="false" ht="14.65" hidden="false" customHeight="false" outlineLevel="0" collapsed="false">
      <c r="DP619" s="85" t="n">
        <v>0</v>
      </c>
      <c r="DQ619" s="85" t="n">
        <v>0</v>
      </c>
      <c r="DR619" s="85" t="n">
        <v>0</v>
      </c>
      <c r="DS619" s="85" t="n">
        <v>0</v>
      </c>
      <c r="DT619" s="85" t="n">
        <v>0</v>
      </c>
      <c r="DU619" s="85" t="n">
        <v>0</v>
      </c>
      <c r="DV619" s="85" t="n">
        <v>0</v>
      </c>
      <c r="DW619" s="85" t="n">
        <v>0</v>
      </c>
      <c r="DX619" s="85" t="n">
        <v>0</v>
      </c>
      <c r="DY619" s="85" t="n">
        <v>0</v>
      </c>
    </row>
    <row r="620" customFormat="false" ht="14.65" hidden="false" customHeight="false" outlineLevel="0" collapsed="false">
      <c r="DP620" s="85" t="n">
        <v>0</v>
      </c>
      <c r="DQ620" s="85" t="n">
        <v>0</v>
      </c>
      <c r="DR620" s="85" t="n">
        <v>0</v>
      </c>
      <c r="DS620" s="85" t="n">
        <v>0</v>
      </c>
      <c r="DT620" s="85" t="n">
        <v>0</v>
      </c>
      <c r="DU620" s="85" t="n">
        <v>0</v>
      </c>
      <c r="DV620" s="85" t="n">
        <v>0</v>
      </c>
      <c r="DW620" s="85" t="n">
        <v>0</v>
      </c>
      <c r="DX620" s="85" t="n">
        <v>0</v>
      </c>
      <c r="DY620" s="85" t="n">
        <v>0</v>
      </c>
    </row>
    <row r="621" customFormat="false" ht="14.65" hidden="false" customHeight="false" outlineLevel="0" collapsed="false">
      <c r="DP621" s="85" t="n">
        <v>0</v>
      </c>
      <c r="DQ621" s="85" t="n">
        <v>0</v>
      </c>
      <c r="DR621" s="85" t="n">
        <v>0</v>
      </c>
      <c r="DS621" s="85" t="n">
        <v>0</v>
      </c>
      <c r="DT621" s="85" t="n">
        <v>0</v>
      </c>
      <c r="DU621" s="85" t="n">
        <v>0</v>
      </c>
      <c r="DV621" s="85" t="n">
        <v>0</v>
      </c>
      <c r="DW621" s="85" t="n">
        <v>0</v>
      </c>
      <c r="DX621" s="85" t="n">
        <v>0</v>
      </c>
      <c r="DY621" s="85" t="n">
        <v>0</v>
      </c>
    </row>
    <row r="622" customFormat="false" ht="14.65" hidden="false" customHeight="false" outlineLevel="0" collapsed="false">
      <c r="DP622" s="85" t="n">
        <v>0</v>
      </c>
      <c r="DQ622" s="85" t="n">
        <v>0</v>
      </c>
      <c r="DR622" s="85" t="n">
        <v>0</v>
      </c>
      <c r="DS622" s="85" t="n">
        <v>0</v>
      </c>
      <c r="DT622" s="85" t="n">
        <v>0</v>
      </c>
      <c r="DU622" s="85" t="n">
        <v>0</v>
      </c>
      <c r="DV622" s="85" t="n">
        <v>0</v>
      </c>
      <c r="DW622" s="85" t="n">
        <v>0</v>
      </c>
      <c r="DX622" s="85" t="n">
        <v>0</v>
      </c>
      <c r="DY622" s="85" t="n">
        <v>0</v>
      </c>
    </row>
    <row r="623" customFormat="false" ht="14.65" hidden="false" customHeight="false" outlineLevel="0" collapsed="false">
      <c r="DP623" s="85" t="n">
        <v>0</v>
      </c>
      <c r="DQ623" s="85" t="n">
        <v>0</v>
      </c>
      <c r="DR623" s="85" t="n">
        <v>0</v>
      </c>
      <c r="DS623" s="85" t="n">
        <v>0</v>
      </c>
      <c r="DT623" s="85" t="n">
        <v>0</v>
      </c>
      <c r="DU623" s="85" t="n">
        <v>0</v>
      </c>
      <c r="DV623" s="85" t="n">
        <v>0</v>
      </c>
      <c r="DW623" s="85" t="n">
        <v>0</v>
      </c>
      <c r="DX623" s="85" t="n">
        <v>0</v>
      </c>
      <c r="DY623" s="85" t="n">
        <v>0</v>
      </c>
    </row>
    <row r="624" customFormat="false" ht="14.65" hidden="false" customHeight="false" outlineLevel="0" collapsed="false">
      <c r="DP624" s="85" t="n">
        <v>0</v>
      </c>
      <c r="DQ624" s="85" t="n">
        <v>0</v>
      </c>
      <c r="DR624" s="85" t="n">
        <v>0</v>
      </c>
      <c r="DS624" s="85" t="n">
        <v>0</v>
      </c>
      <c r="DT624" s="85" t="n">
        <v>0</v>
      </c>
      <c r="DU624" s="85" t="n">
        <v>0</v>
      </c>
      <c r="DV624" s="85" t="n">
        <v>0</v>
      </c>
      <c r="DW624" s="85" t="n">
        <v>0</v>
      </c>
      <c r="DX624" s="85" t="n">
        <v>0</v>
      </c>
      <c r="DY624" s="85" t="n">
        <v>0</v>
      </c>
    </row>
    <row r="625" customFormat="false" ht="14.65" hidden="false" customHeight="false" outlineLevel="0" collapsed="false">
      <c r="DP625" s="85" t="n">
        <v>0</v>
      </c>
      <c r="DQ625" s="85" t="n">
        <v>0</v>
      </c>
      <c r="DR625" s="85" t="n">
        <v>0</v>
      </c>
      <c r="DS625" s="85" t="n">
        <v>0</v>
      </c>
      <c r="DT625" s="85" t="n">
        <v>0</v>
      </c>
      <c r="DU625" s="85" t="n">
        <v>0</v>
      </c>
      <c r="DV625" s="85" t="n">
        <v>0</v>
      </c>
      <c r="DW625" s="85" t="n">
        <v>0</v>
      </c>
      <c r="DX625" s="85" t="n">
        <v>0</v>
      </c>
      <c r="DY625" s="85" t="n">
        <v>0</v>
      </c>
    </row>
    <row r="626" customFormat="false" ht="14.65" hidden="false" customHeight="false" outlineLevel="0" collapsed="false">
      <c r="DP626" s="85" t="n">
        <v>0</v>
      </c>
      <c r="DQ626" s="85" t="n">
        <v>0</v>
      </c>
      <c r="DR626" s="85" t="n">
        <v>0</v>
      </c>
      <c r="DS626" s="85" t="n">
        <v>0</v>
      </c>
      <c r="DT626" s="85" t="n">
        <v>0</v>
      </c>
      <c r="DU626" s="85" t="n">
        <v>0</v>
      </c>
      <c r="DV626" s="85" t="n">
        <v>0</v>
      </c>
      <c r="DW626" s="85" t="n">
        <v>0</v>
      </c>
      <c r="DX626" s="85" t="n">
        <v>0</v>
      </c>
      <c r="DY626" s="85" t="n">
        <v>0</v>
      </c>
    </row>
    <row r="627" customFormat="false" ht="14.65" hidden="false" customHeight="false" outlineLevel="0" collapsed="false">
      <c r="DP627" s="85" t="n">
        <v>0</v>
      </c>
      <c r="DQ627" s="85" t="n">
        <v>0</v>
      </c>
      <c r="DR627" s="85" t="n">
        <v>0</v>
      </c>
      <c r="DS627" s="85" t="n">
        <v>0</v>
      </c>
      <c r="DT627" s="85" t="n">
        <v>0</v>
      </c>
      <c r="DU627" s="85" t="n">
        <v>0</v>
      </c>
      <c r="DV627" s="85" t="n">
        <v>0</v>
      </c>
      <c r="DW627" s="85" t="n">
        <v>0</v>
      </c>
      <c r="DX627" s="85" t="n">
        <v>0</v>
      </c>
      <c r="DY627" s="85" t="n">
        <v>0</v>
      </c>
    </row>
    <row r="628" customFormat="false" ht="14.65" hidden="false" customHeight="false" outlineLevel="0" collapsed="false">
      <c r="DP628" s="85" t="n">
        <v>0</v>
      </c>
      <c r="DQ628" s="85" t="n">
        <v>0</v>
      </c>
      <c r="DR628" s="85" t="n">
        <v>0</v>
      </c>
      <c r="DS628" s="85" t="n">
        <v>0</v>
      </c>
      <c r="DT628" s="85" t="n">
        <v>0</v>
      </c>
      <c r="DU628" s="85" t="n">
        <v>0</v>
      </c>
      <c r="DV628" s="85" t="n">
        <v>0</v>
      </c>
      <c r="DW628" s="85" t="n">
        <v>0</v>
      </c>
      <c r="DX628" s="85" t="n">
        <v>0</v>
      </c>
      <c r="DY628" s="85" t="n">
        <v>0</v>
      </c>
    </row>
    <row r="629" customFormat="false" ht="14.65" hidden="false" customHeight="false" outlineLevel="0" collapsed="false">
      <c r="DP629" s="85" t="n">
        <v>0</v>
      </c>
      <c r="DQ629" s="85" t="n">
        <v>0</v>
      </c>
      <c r="DR629" s="85" t="n">
        <v>0</v>
      </c>
      <c r="DS629" s="85" t="n">
        <v>0</v>
      </c>
      <c r="DT629" s="85" t="n">
        <v>0</v>
      </c>
      <c r="DU629" s="85" t="n">
        <v>0</v>
      </c>
      <c r="DV629" s="85" t="n">
        <v>0</v>
      </c>
      <c r="DW629" s="85" t="n">
        <v>0</v>
      </c>
      <c r="DX629" s="85" t="n">
        <v>0</v>
      </c>
      <c r="DY629" s="85" t="n">
        <v>0</v>
      </c>
    </row>
    <row r="630" customFormat="false" ht="14.65" hidden="false" customHeight="false" outlineLevel="0" collapsed="false">
      <c r="DP630" s="85" t="n">
        <v>0</v>
      </c>
      <c r="DQ630" s="85" t="n">
        <v>0</v>
      </c>
      <c r="DR630" s="85" t="n">
        <v>0</v>
      </c>
      <c r="DS630" s="85" t="n">
        <v>0</v>
      </c>
      <c r="DT630" s="85" t="n">
        <v>0</v>
      </c>
      <c r="DU630" s="85" t="n">
        <v>0</v>
      </c>
      <c r="DV630" s="85" t="n">
        <v>0</v>
      </c>
      <c r="DW630" s="85" t="n">
        <v>0</v>
      </c>
      <c r="DX630" s="85" t="n">
        <v>0</v>
      </c>
      <c r="DY630" s="85" t="n">
        <v>0</v>
      </c>
    </row>
    <row r="631" customFormat="false" ht="14.65" hidden="false" customHeight="false" outlineLevel="0" collapsed="false">
      <c r="DP631" s="85" t="n">
        <v>0</v>
      </c>
      <c r="DQ631" s="85" t="n">
        <v>0</v>
      </c>
      <c r="DR631" s="85" t="n">
        <v>0</v>
      </c>
      <c r="DS631" s="85" t="n">
        <v>0</v>
      </c>
      <c r="DT631" s="85" t="n">
        <v>0</v>
      </c>
      <c r="DU631" s="85" t="n">
        <v>0</v>
      </c>
      <c r="DV631" s="85" t="n">
        <v>0</v>
      </c>
      <c r="DW631" s="85" t="n">
        <v>0</v>
      </c>
      <c r="DX631" s="85" t="n">
        <v>0</v>
      </c>
      <c r="DY631" s="85" t="n">
        <v>0</v>
      </c>
    </row>
    <row r="632" customFormat="false" ht="14.65" hidden="false" customHeight="false" outlineLevel="0" collapsed="false">
      <c r="DP632" s="85" t="n">
        <v>0</v>
      </c>
      <c r="DQ632" s="85" t="n">
        <v>0</v>
      </c>
      <c r="DR632" s="85" t="n">
        <v>0</v>
      </c>
      <c r="DS632" s="85" t="n">
        <v>0</v>
      </c>
      <c r="DT632" s="85" t="n">
        <v>0</v>
      </c>
      <c r="DU632" s="85" t="n">
        <v>0</v>
      </c>
      <c r="DV632" s="85" t="n">
        <v>0</v>
      </c>
      <c r="DW632" s="85" t="n">
        <v>0</v>
      </c>
      <c r="DX632" s="85" t="n">
        <v>0</v>
      </c>
      <c r="DY632" s="85" t="n">
        <v>0</v>
      </c>
    </row>
    <row r="633" customFormat="false" ht="14.65" hidden="false" customHeight="false" outlineLevel="0" collapsed="false">
      <c r="DP633" s="85" t="n">
        <v>0</v>
      </c>
      <c r="DQ633" s="85" t="n">
        <v>0</v>
      </c>
      <c r="DR633" s="85" t="n">
        <v>0</v>
      </c>
      <c r="DS633" s="85" t="n">
        <v>0</v>
      </c>
      <c r="DT633" s="85" t="n">
        <v>0</v>
      </c>
      <c r="DU633" s="85" t="n">
        <v>0</v>
      </c>
      <c r="DV633" s="85" t="n">
        <v>0</v>
      </c>
      <c r="DW633" s="85" t="n">
        <v>0</v>
      </c>
      <c r="DX633" s="85" t="n">
        <v>0</v>
      </c>
      <c r="DY633" s="85" t="n">
        <v>0</v>
      </c>
    </row>
    <row r="634" customFormat="false" ht="14.65" hidden="false" customHeight="false" outlineLevel="0" collapsed="false">
      <c r="DP634" s="85" t="n">
        <v>0</v>
      </c>
      <c r="DQ634" s="85" t="n">
        <v>0</v>
      </c>
      <c r="DR634" s="85" t="n">
        <v>0</v>
      </c>
      <c r="DS634" s="85" t="n">
        <v>0</v>
      </c>
      <c r="DT634" s="85" t="n">
        <v>0</v>
      </c>
      <c r="DU634" s="85" t="n">
        <v>0</v>
      </c>
      <c r="DV634" s="85" t="n">
        <v>0</v>
      </c>
      <c r="DW634" s="85" t="n">
        <v>0</v>
      </c>
      <c r="DX634" s="85" t="n">
        <v>0</v>
      </c>
      <c r="DY634" s="85" t="n">
        <v>0</v>
      </c>
    </row>
    <row r="635" customFormat="false" ht="14.65" hidden="false" customHeight="false" outlineLevel="0" collapsed="false">
      <c r="DP635" s="85" t="n">
        <v>0</v>
      </c>
      <c r="DQ635" s="85" t="n">
        <v>0</v>
      </c>
      <c r="DR635" s="85" t="n">
        <v>0</v>
      </c>
      <c r="DS635" s="85" t="n">
        <v>0</v>
      </c>
      <c r="DT635" s="85" t="n">
        <v>0</v>
      </c>
      <c r="DU635" s="85" t="n">
        <v>0</v>
      </c>
      <c r="DV635" s="85" t="n">
        <v>0</v>
      </c>
      <c r="DW635" s="85" t="n">
        <v>0</v>
      </c>
      <c r="DX635" s="85" t="n">
        <v>0</v>
      </c>
      <c r="DY635" s="85" t="n">
        <v>0</v>
      </c>
    </row>
    <row r="636" customFormat="false" ht="14.65" hidden="false" customHeight="false" outlineLevel="0" collapsed="false">
      <c r="DP636" s="85" t="n">
        <v>0</v>
      </c>
      <c r="DQ636" s="85" t="n">
        <v>0</v>
      </c>
      <c r="DR636" s="85" t="n">
        <v>0</v>
      </c>
      <c r="DS636" s="85" t="n">
        <v>0</v>
      </c>
      <c r="DT636" s="85" t="n">
        <v>0</v>
      </c>
      <c r="DU636" s="85" t="n">
        <v>0</v>
      </c>
      <c r="DV636" s="85" t="n">
        <v>0</v>
      </c>
      <c r="DW636" s="85" t="n">
        <v>0</v>
      </c>
      <c r="DX636" s="85" t="n">
        <v>0</v>
      </c>
      <c r="DY636" s="85" t="n">
        <v>0</v>
      </c>
    </row>
    <row r="637" customFormat="false" ht="14.65" hidden="false" customHeight="false" outlineLevel="0" collapsed="false">
      <c r="DP637" s="85" t="n">
        <v>0</v>
      </c>
      <c r="DQ637" s="85" t="n">
        <v>0</v>
      </c>
      <c r="DR637" s="85" t="n">
        <v>0</v>
      </c>
      <c r="DS637" s="85" t="n">
        <v>0</v>
      </c>
      <c r="DT637" s="85" t="n">
        <v>0</v>
      </c>
      <c r="DU637" s="85" t="n">
        <v>0</v>
      </c>
      <c r="DV637" s="85" t="n">
        <v>0</v>
      </c>
      <c r="DW637" s="85" t="n">
        <v>0</v>
      </c>
      <c r="DX637" s="85" t="n">
        <v>0</v>
      </c>
      <c r="DY637" s="85" t="n">
        <v>0</v>
      </c>
    </row>
    <row r="638" customFormat="false" ht="14.65" hidden="false" customHeight="false" outlineLevel="0" collapsed="false">
      <c r="DP638" s="85" t="n">
        <v>0</v>
      </c>
      <c r="DQ638" s="85" t="n">
        <v>0</v>
      </c>
      <c r="DR638" s="85" t="n">
        <v>0</v>
      </c>
      <c r="DS638" s="85" t="n">
        <v>0</v>
      </c>
      <c r="DT638" s="85" t="n">
        <v>0</v>
      </c>
      <c r="DU638" s="85" t="n">
        <v>0</v>
      </c>
      <c r="DV638" s="85" t="n">
        <v>0</v>
      </c>
      <c r="DW638" s="85" t="n">
        <v>0</v>
      </c>
      <c r="DX638" s="85" t="n">
        <v>0</v>
      </c>
      <c r="DY638" s="85" t="n">
        <v>0</v>
      </c>
    </row>
    <row r="639" customFormat="false" ht="14.65" hidden="false" customHeight="false" outlineLevel="0" collapsed="false">
      <c r="DP639" s="85" t="n">
        <v>0</v>
      </c>
      <c r="DQ639" s="85" t="n">
        <v>0</v>
      </c>
      <c r="DR639" s="85" t="n">
        <v>0</v>
      </c>
      <c r="DS639" s="85" t="n">
        <v>0</v>
      </c>
      <c r="DT639" s="85" t="n">
        <v>0</v>
      </c>
      <c r="DU639" s="85" t="n">
        <v>0</v>
      </c>
      <c r="DV639" s="85" t="n">
        <v>0</v>
      </c>
      <c r="DW639" s="85" t="n">
        <v>0</v>
      </c>
      <c r="DX639" s="85" t="n">
        <v>0</v>
      </c>
      <c r="DY639" s="85" t="n">
        <v>0</v>
      </c>
    </row>
    <row r="640" customFormat="false" ht="14.65" hidden="false" customHeight="false" outlineLevel="0" collapsed="false">
      <c r="DP640" s="85" t="n">
        <v>0</v>
      </c>
      <c r="DQ640" s="85" t="n">
        <v>0</v>
      </c>
      <c r="DR640" s="85" t="n">
        <v>0</v>
      </c>
      <c r="DS640" s="85" t="n">
        <v>0</v>
      </c>
      <c r="DT640" s="85" t="n">
        <v>0</v>
      </c>
      <c r="DU640" s="85" t="n">
        <v>0</v>
      </c>
      <c r="DV640" s="85" t="n">
        <v>0</v>
      </c>
      <c r="DW640" s="85" t="n">
        <v>0</v>
      </c>
      <c r="DX640" s="85" t="n">
        <v>0</v>
      </c>
      <c r="DY640" s="85" t="n">
        <v>0</v>
      </c>
    </row>
    <row r="641" customFormat="false" ht="14.65" hidden="false" customHeight="false" outlineLevel="0" collapsed="false">
      <c r="DP641" s="85" t="n">
        <v>0</v>
      </c>
      <c r="DQ641" s="85" t="n">
        <v>0</v>
      </c>
      <c r="DR641" s="85" t="n">
        <v>0</v>
      </c>
      <c r="DS641" s="85" t="n">
        <v>0</v>
      </c>
      <c r="DT641" s="85" t="n">
        <v>0</v>
      </c>
      <c r="DU641" s="85" t="n">
        <v>0</v>
      </c>
      <c r="DV641" s="85" t="n">
        <v>0</v>
      </c>
      <c r="DW641" s="85" t="n">
        <v>0</v>
      </c>
      <c r="DX641" s="85" t="n">
        <v>0</v>
      </c>
      <c r="DY641" s="85" t="n">
        <v>0</v>
      </c>
    </row>
    <row r="642" customFormat="false" ht="14.65" hidden="false" customHeight="false" outlineLevel="0" collapsed="false">
      <c r="DP642" s="85" t="n">
        <v>0</v>
      </c>
      <c r="DQ642" s="85" t="n">
        <v>0</v>
      </c>
      <c r="DR642" s="85" t="n">
        <v>0</v>
      </c>
      <c r="DS642" s="85" t="n">
        <v>0</v>
      </c>
      <c r="DT642" s="85" t="n">
        <v>0</v>
      </c>
      <c r="DU642" s="85" t="n">
        <v>0</v>
      </c>
      <c r="DV642" s="85" t="n">
        <v>0</v>
      </c>
      <c r="DW642" s="85" t="n">
        <v>0</v>
      </c>
      <c r="DX642" s="85" t="n">
        <v>0</v>
      </c>
      <c r="DY642" s="85" t="n">
        <v>0</v>
      </c>
    </row>
    <row r="643" customFormat="false" ht="14.65" hidden="false" customHeight="false" outlineLevel="0" collapsed="false">
      <c r="DP643" s="85" t="n">
        <v>0</v>
      </c>
      <c r="DQ643" s="85" t="n">
        <v>0</v>
      </c>
      <c r="DR643" s="85" t="n">
        <v>0</v>
      </c>
      <c r="DS643" s="85" t="n">
        <v>0</v>
      </c>
      <c r="DT643" s="85" t="n">
        <v>0</v>
      </c>
      <c r="DU643" s="85" t="n">
        <v>0</v>
      </c>
      <c r="DV643" s="85" t="n">
        <v>0</v>
      </c>
      <c r="DW643" s="85" t="n">
        <v>0</v>
      </c>
      <c r="DX643" s="85" t="n">
        <v>0</v>
      </c>
      <c r="DY643" s="85" t="n">
        <v>0</v>
      </c>
    </row>
    <row r="644" customFormat="false" ht="14.65" hidden="false" customHeight="false" outlineLevel="0" collapsed="false">
      <c r="DP644" s="85" t="n">
        <v>0</v>
      </c>
      <c r="DQ644" s="85" t="n">
        <v>0</v>
      </c>
      <c r="DR644" s="85" t="n">
        <v>0</v>
      </c>
      <c r="DS644" s="85" t="n">
        <v>0</v>
      </c>
      <c r="DT644" s="85" t="n">
        <v>0</v>
      </c>
      <c r="DU644" s="85" t="n">
        <v>0</v>
      </c>
      <c r="DV644" s="85" t="n">
        <v>0</v>
      </c>
      <c r="DW644" s="85" t="n">
        <v>0</v>
      </c>
      <c r="DX644" s="85" t="n">
        <v>0</v>
      </c>
      <c r="DY644" s="85" t="n">
        <v>0</v>
      </c>
    </row>
    <row r="645" customFormat="false" ht="14.65" hidden="false" customHeight="false" outlineLevel="0" collapsed="false">
      <c r="DP645" s="85" t="n">
        <v>0</v>
      </c>
      <c r="DQ645" s="85" t="n">
        <v>0</v>
      </c>
      <c r="DR645" s="85" t="n">
        <v>0</v>
      </c>
      <c r="DS645" s="85" t="n">
        <v>0</v>
      </c>
      <c r="DT645" s="85" t="n">
        <v>0</v>
      </c>
      <c r="DU645" s="85" t="n">
        <v>0</v>
      </c>
      <c r="DV645" s="85" t="n">
        <v>0</v>
      </c>
      <c r="DW645" s="85" t="n">
        <v>0</v>
      </c>
      <c r="DX645" s="85" t="n">
        <v>0</v>
      </c>
      <c r="DY645" s="85" t="n">
        <v>0</v>
      </c>
    </row>
    <row r="646" customFormat="false" ht="14.65" hidden="false" customHeight="false" outlineLevel="0" collapsed="false">
      <c r="DP646" s="85" t="n">
        <v>0</v>
      </c>
      <c r="DQ646" s="85" t="n">
        <v>0</v>
      </c>
      <c r="DR646" s="85" t="n">
        <v>0</v>
      </c>
      <c r="DS646" s="85" t="n">
        <v>0</v>
      </c>
      <c r="DT646" s="85" t="n">
        <v>0</v>
      </c>
      <c r="DU646" s="85" t="n">
        <v>0</v>
      </c>
      <c r="DV646" s="85" t="n">
        <v>0</v>
      </c>
      <c r="DW646" s="85" t="n">
        <v>0</v>
      </c>
      <c r="DX646" s="85" t="n">
        <v>0</v>
      </c>
      <c r="DY646" s="85" t="n">
        <v>0</v>
      </c>
    </row>
    <row r="647" customFormat="false" ht="14.65" hidden="false" customHeight="false" outlineLevel="0" collapsed="false">
      <c r="DP647" s="85" t="n">
        <v>0</v>
      </c>
      <c r="DQ647" s="85" t="n">
        <v>0</v>
      </c>
      <c r="DR647" s="85" t="n">
        <v>0</v>
      </c>
      <c r="DS647" s="85" t="n">
        <v>0</v>
      </c>
      <c r="DT647" s="85" t="n">
        <v>0</v>
      </c>
      <c r="DU647" s="85" t="n">
        <v>0</v>
      </c>
      <c r="DV647" s="85" t="n">
        <v>0</v>
      </c>
      <c r="DW647" s="85" t="n">
        <v>0</v>
      </c>
      <c r="DX647" s="85" t="n">
        <v>0</v>
      </c>
      <c r="DY647" s="85" t="n">
        <v>0</v>
      </c>
    </row>
    <row r="648" customFormat="false" ht="14.65" hidden="false" customHeight="false" outlineLevel="0" collapsed="false">
      <c r="DP648" s="85" t="n">
        <v>0</v>
      </c>
      <c r="DQ648" s="85" t="n">
        <v>0</v>
      </c>
      <c r="DR648" s="85" t="n">
        <v>0</v>
      </c>
      <c r="DS648" s="85" t="n">
        <v>0</v>
      </c>
      <c r="DT648" s="85" t="n">
        <v>0</v>
      </c>
      <c r="DU648" s="85" t="n">
        <v>0</v>
      </c>
      <c r="DV648" s="85" t="n">
        <v>0</v>
      </c>
      <c r="DW648" s="85" t="n">
        <v>0</v>
      </c>
      <c r="DX648" s="85" t="n">
        <v>0</v>
      </c>
      <c r="DY648" s="85" t="n">
        <v>0</v>
      </c>
    </row>
    <row r="649" customFormat="false" ht="14.65" hidden="false" customHeight="false" outlineLevel="0" collapsed="false">
      <c r="DP649" s="85" t="n">
        <v>0</v>
      </c>
      <c r="DQ649" s="85" t="n">
        <v>0</v>
      </c>
      <c r="DR649" s="85" t="n">
        <v>0</v>
      </c>
      <c r="DS649" s="85" t="n">
        <v>0</v>
      </c>
      <c r="DT649" s="85" t="n">
        <v>0</v>
      </c>
      <c r="DU649" s="85" t="n">
        <v>0</v>
      </c>
      <c r="DV649" s="85" t="n">
        <v>0</v>
      </c>
      <c r="DW649" s="85" t="n">
        <v>0</v>
      </c>
      <c r="DX649" s="85" t="n">
        <v>0</v>
      </c>
      <c r="DY649" s="85" t="n">
        <v>0</v>
      </c>
    </row>
    <row r="650" customFormat="false" ht="14.65" hidden="false" customHeight="false" outlineLevel="0" collapsed="false">
      <c r="DP650" s="85" t="n">
        <v>0</v>
      </c>
      <c r="DQ650" s="85" t="n">
        <v>0</v>
      </c>
      <c r="DR650" s="85" t="n">
        <v>0</v>
      </c>
      <c r="DS650" s="85" t="n">
        <v>0</v>
      </c>
      <c r="DT650" s="85" t="n">
        <v>0</v>
      </c>
      <c r="DU650" s="85" t="n">
        <v>0</v>
      </c>
      <c r="DV650" s="85" t="n">
        <v>0</v>
      </c>
      <c r="DW650" s="85" t="n">
        <v>0</v>
      </c>
      <c r="DX650" s="85" t="n">
        <v>0</v>
      </c>
      <c r="DY650" s="85" t="n">
        <v>0</v>
      </c>
    </row>
    <row r="651" customFormat="false" ht="14.65" hidden="false" customHeight="false" outlineLevel="0" collapsed="false">
      <c r="DP651" s="85" t="n">
        <v>0</v>
      </c>
      <c r="DQ651" s="85" t="n">
        <v>0</v>
      </c>
      <c r="DR651" s="85" t="n">
        <v>0</v>
      </c>
      <c r="DS651" s="85" t="n">
        <v>0</v>
      </c>
      <c r="DT651" s="85" t="n">
        <v>0</v>
      </c>
      <c r="DU651" s="85" t="n">
        <v>0</v>
      </c>
      <c r="DV651" s="85" t="n">
        <v>0</v>
      </c>
      <c r="DW651" s="85" t="n">
        <v>0</v>
      </c>
      <c r="DX651" s="85" t="n">
        <v>0</v>
      </c>
      <c r="DY651" s="85" t="n">
        <v>0</v>
      </c>
    </row>
    <row r="652" customFormat="false" ht="14.65" hidden="false" customHeight="false" outlineLevel="0" collapsed="false">
      <c r="DP652" s="85" t="n">
        <v>0</v>
      </c>
      <c r="DQ652" s="85" t="n">
        <v>0</v>
      </c>
      <c r="DR652" s="85" t="n">
        <v>0</v>
      </c>
      <c r="DS652" s="85" t="n">
        <v>0</v>
      </c>
      <c r="DT652" s="85" t="n">
        <v>0</v>
      </c>
      <c r="DU652" s="85" t="n">
        <v>0</v>
      </c>
      <c r="DV652" s="85" t="n">
        <v>0</v>
      </c>
      <c r="DW652" s="85" t="n">
        <v>0</v>
      </c>
      <c r="DX652" s="85" t="n">
        <v>0</v>
      </c>
      <c r="DY652" s="85" t="n">
        <v>0</v>
      </c>
    </row>
    <row r="653" customFormat="false" ht="14.65" hidden="false" customHeight="false" outlineLevel="0" collapsed="false">
      <c r="DP653" s="85" t="n">
        <v>0</v>
      </c>
      <c r="DQ653" s="85" t="n">
        <v>0</v>
      </c>
      <c r="DR653" s="85" t="n">
        <v>0</v>
      </c>
      <c r="DS653" s="85" t="n">
        <v>0</v>
      </c>
      <c r="DT653" s="85" t="n">
        <v>0</v>
      </c>
      <c r="DU653" s="85" t="n">
        <v>0</v>
      </c>
      <c r="DV653" s="85" t="n">
        <v>0</v>
      </c>
      <c r="DW653" s="85" t="n">
        <v>0</v>
      </c>
      <c r="DX653" s="85" t="n">
        <v>0</v>
      </c>
      <c r="DY653" s="85" t="n">
        <v>0</v>
      </c>
    </row>
    <row r="654" customFormat="false" ht="14.65" hidden="false" customHeight="false" outlineLevel="0" collapsed="false">
      <c r="DP654" s="85" t="n">
        <v>0</v>
      </c>
      <c r="DQ654" s="85" t="n">
        <v>0</v>
      </c>
      <c r="DR654" s="85" t="n">
        <v>0</v>
      </c>
      <c r="DS654" s="85" t="n">
        <v>0</v>
      </c>
      <c r="DT654" s="85" t="n">
        <v>0</v>
      </c>
      <c r="DU654" s="85" t="n">
        <v>0</v>
      </c>
      <c r="DV654" s="85" t="n">
        <v>0</v>
      </c>
      <c r="DW654" s="85" t="n">
        <v>0</v>
      </c>
      <c r="DX654" s="85" t="n">
        <v>0</v>
      </c>
      <c r="DY654" s="85" t="n">
        <v>0</v>
      </c>
    </row>
    <row r="655" customFormat="false" ht="14.65" hidden="false" customHeight="false" outlineLevel="0" collapsed="false">
      <c r="DP655" s="85" t="n">
        <v>0</v>
      </c>
      <c r="DQ655" s="85" t="n">
        <v>0</v>
      </c>
      <c r="DR655" s="85" t="n">
        <v>0</v>
      </c>
      <c r="DS655" s="85" t="n">
        <v>0</v>
      </c>
      <c r="DT655" s="85" t="n">
        <v>0</v>
      </c>
      <c r="DU655" s="85" t="n">
        <v>0</v>
      </c>
      <c r="DV655" s="85" t="n">
        <v>0</v>
      </c>
      <c r="DW655" s="85" t="n">
        <v>0</v>
      </c>
      <c r="DX655" s="85" t="n">
        <v>0</v>
      </c>
      <c r="DY655" s="85" t="n">
        <v>0</v>
      </c>
    </row>
    <row r="656" customFormat="false" ht="14.65" hidden="false" customHeight="false" outlineLevel="0" collapsed="false">
      <c r="DP656" s="85" t="n">
        <v>0</v>
      </c>
      <c r="DQ656" s="85" t="n">
        <v>0</v>
      </c>
      <c r="DR656" s="85" t="n">
        <v>0</v>
      </c>
      <c r="DS656" s="85" t="n">
        <v>0</v>
      </c>
      <c r="DT656" s="85" t="n">
        <v>0</v>
      </c>
      <c r="DU656" s="85" t="n">
        <v>0</v>
      </c>
      <c r="DV656" s="85" t="n">
        <v>0</v>
      </c>
      <c r="DW656" s="85" t="n">
        <v>0</v>
      </c>
      <c r="DX656" s="85" t="n">
        <v>0</v>
      </c>
      <c r="DY656" s="85" t="n">
        <v>0</v>
      </c>
    </row>
    <row r="657" customFormat="false" ht="14.65" hidden="false" customHeight="false" outlineLevel="0" collapsed="false">
      <c r="DP657" s="85" t="n">
        <v>0</v>
      </c>
      <c r="DQ657" s="85" t="n">
        <v>0</v>
      </c>
      <c r="DR657" s="85" t="n">
        <v>0</v>
      </c>
      <c r="DS657" s="85" t="n">
        <v>0</v>
      </c>
      <c r="DT657" s="85" t="n">
        <v>0</v>
      </c>
      <c r="DU657" s="85" t="n">
        <v>0</v>
      </c>
      <c r="DV657" s="85" t="n">
        <v>0</v>
      </c>
      <c r="DW657" s="85" t="n">
        <v>0</v>
      </c>
      <c r="DX657" s="85" t="n">
        <v>0</v>
      </c>
      <c r="DY657" s="85" t="n">
        <v>0</v>
      </c>
    </row>
    <row r="658" customFormat="false" ht="14.65" hidden="false" customHeight="false" outlineLevel="0" collapsed="false">
      <c r="DP658" s="85" t="n">
        <v>0</v>
      </c>
      <c r="DQ658" s="85" t="n">
        <v>0</v>
      </c>
      <c r="DR658" s="85" t="n">
        <v>0</v>
      </c>
      <c r="DS658" s="85" t="n">
        <v>0</v>
      </c>
      <c r="DT658" s="85" t="n">
        <v>0</v>
      </c>
      <c r="DU658" s="85" t="n">
        <v>0</v>
      </c>
      <c r="DV658" s="85" t="n">
        <v>0</v>
      </c>
      <c r="DW658" s="85" t="n">
        <v>0</v>
      </c>
      <c r="DX658" s="85" t="n">
        <v>0</v>
      </c>
      <c r="DY658" s="85" t="n">
        <v>0</v>
      </c>
    </row>
    <row r="659" customFormat="false" ht="14.65" hidden="false" customHeight="false" outlineLevel="0" collapsed="false">
      <c r="DP659" s="85" t="n">
        <v>0</v>
      </c>
      <c r="DQ659" s="85" t="n">
        <v>0</v>
      </c>
      <c r="DR659" s="85" t="n">
        <v>0</v>
      </c>
      <c r="DS659" s="85" t="n">
        <v>0</v>
      </c>
      <c r="DT659" s="85" t="n">
        <v>0</v>
      </c>
      <c r="DU659" s="85" t="n">
        <v>0</v>
      </c>
      <c r="DV659" s="85" t="n">
        <v>0</v>
      </c>
      <c r="DW659" s="85" t="n">
        <v>0</v>
      </c>
      <c r="DX659" s="85" t="n">
        <v>0</v>
      </c>
      <c r="DY659" s="85" t="n">
        <v>0</v>
      </c>
    </row>
    <row r="660" customFormat="false" ht="14.65" hidden="false" customHeight="false" outlineLevel="0" collapsed="false">
      <c r="DP660" s="85" t="n">
        <v>0</v>
      </c>
      <c r="DQ660" s="85" t="n">
        <v>0</v>
      </c>
      <c r="DR660" s="85" t="n">
        <v>0</v>
      </c>
      <c r="DS660" s="85" t="n">
        <v>0</v>
      </c>
      <c r="DT660" s="85" t="n">
        <v>0</v>
      </c>
      <c r="DU660" s="85" t="n">
        <v>0</v>
      </c>
      <c r="DV660" s="85" t="n">
        <v>0</v>
      </c>
      <c r="DW660" s="85" t="n">
        <v>0</v>
      </c>
      <c r="DX660" s="85" t="n">
        <v>0</v>
      </c>
      <c r="DY660" s="85" t="n">
        <v>0</v>
      </c>
    </row>
    <row r="661" customFormat="false" ht="14.65" hidden="false" customHeight="false" outlineLevel="0" collapsed="false">
      <c r="DP661" s="85" t="n">
        <v>0</v>
      </c>
      <c r="DQ661" s="85" t="n">
        <v>0</v>
      </c>
      <c r="DR661" s="85" t="n">
        <v>0</v>
      </c>
      <c r="DS661" s="85" t="n">
        <v>0</v>
      </c>
      <c r="DT661" s="85" t="n">
        <v>0</v>
      </c>
      <c r="DU661" s="85" t="n">
        <v>0</v>
      </c>
      <c r="DV661" s="85" t="n">
        <v>0</v>
      </c>
      <c r="DW661" s="85" t="n">
        <v>0</v>
      </c>
      <c r="DX661" s="85" t="n">
        <v>0</v>
      </c>
      <c r="DY661" s="85" t="n">
        <v>0</v>
      </c>
    </row>
    <row r="662" customFormat="false" ht="14.65" hidden="false" customHeight="false" outlineLevel="0" collapsed="false">
      <c r="DP662" s="85" t="n">
        <v>0</v>
      </c>
      <c r="DQ662" s="85" t="n">
        <v>0</v>
      </c>
      <c r="DR662" s="85" t="n">
        <v>0</v>
      </c>
      <c r="DS662" s="85" t="n">
        <v>0</v>
      </c>
      <c r="DT662" s="85" t="n">
        <v>0</v>
      </c>
      <c r="DU662" s="85" t="n">
        <v>0</v>
      </c>
      <c r="DV662" s="85" t="n">
        <v>0</v>
      </c>
      <c r="DW662" s="85" t="n">
        <v>0</v>
      </c>
      <c r="DX662" s="85" t="n">
        <v>0</v>
      </c>
      <c r="DY662" s="85" t="n">
        <v>0</v>
      </c>
    </row>
    <row r="663" customFormat="false" ht="14.65" hidden="false" customHeight="false" outlineLevel="0" collapsed="false">
      <c r="DP663" s="85" t="n">
        <v>0</v>
      </c>
      <c r="DQ663" s="85" t="n">
        <v>0</v>
      </c>
      <c r="DR663" s="85" t="n">
        <v>0</v>
      </c>
      <c r="DS663" s="85" t="n">
        <v>0</v>
      </c>
      <c r="DT663" s="85" t="n">
        <v>0</v>
      </c>
      <c r="DU663" s="85" t="n">
        <v>0</v>
      </c>
      <c r="DV663" s="85" t="n">
        <v>0</v>
      </c>
      <c r="DW663" s="85" t="n">
        <v>0</v>
      </c>
      <c r="DX663" s="85" t="n">
        <v>0</v>
      </c>
      <c r="DY663" s="85" t="n">
        <v>0</v>
      </c>
    </row>
    <row r="664" customFormat="false" ht="14.65" hidden="false" customHeight="false" outlineLevel="0" collapsed="false">
      <c r="DP664" s="85" t="n">
        <v>0</v>
      </c>
      <c r="DQ664" s="85" t="n">
        <v>0</v>
      </c>
      <c r="DR664" s="85" t="n">
        <v>0</v>
      </c>
      <c r="DS664" s="85" t="n">
        <v>0</v>
      </c>
      <c r="DT664" s="85" t="n">
        <v>0</v>
      </c>
      <c r="DU664" s="85" t="n">
        <v>0</v>
      </c>
      <c r="DV664" s="85" t="n">
        <v>0</v>
      </c>
      <c r="DW664" s="85" t="n">
        <v>0</v>
      </c>
      <c r="DX664" s="85" t="n">
        <v>0</v>
      </c>
      <c r="DY664" s="85" t="n">
        <v>0</v>
      </c>
    </row>
    <row r="665" customFormat="false" ht="14.65" hidden="false" customHeight="false" outlineLevel="0" collapsed="false">
      <c r="DP665" s="85" t="n">
        <v>0</v>
      </c>
      <c r="DQ665" s="85" t="n">
        <v>0</v>
      </c>
      <c r="DR665" s="85" t="n">
        <v>0</v>
      </c>
      <c r="DS665" s="85" t="n">
        <v>0</v>
      </c>
      <c r="DT665" s="85" t="n">
        <v>0</v>
      </c>
      <c r="DU665" s="85" t="n">
        <v>0</v>
      </c>
      <c r="DV665" s="85" t="n">
        <v>0</v>
      </c>
      <c r="DW665" s="85" t="n">
        <v>0</v>
      </c>
      <c r="DX665" s="85" t="n">
        <v>0</v>
      </c>
      <c r="DY665" s="85" t="n">
        <v>0</v>
      </c>
    </row>
    <row r="666" customFormat="false" ht="14.65" hidden="false" customHeight="false" outlineLevel="0" collapsed="false">
      <c r="DP666" s="85" t="n">
        <v>0</v>
      </c>
      <c r="DQ666" s="85" t="n">
        <v>0</v>
      </c>
      <c r="DR666" s="85" t="n">
        <v>0</v>
      </c>
      <c r="DS666" s="85" t="n">
        <v>0</v>
      </c>
      <c r="DT666" s="85" t="n">
        <v>0</v>
      </c>
      <c r="DU666" s="85" t="n">
        <v>0</v>
      </c>
      <c r="DV666" s="85" t="n">
        <v>0</v>
      </c>
      <c r="DW666" s="85" t="n">
        <v>0</v>
      </c>
      <c r="DX666" s="85" t="n">
        <v>0</v>
      </c>
      <c r="DY666" s="85" t="n">
        <v>0</v>
      </c>
    </row>
    <row r="667" customFormat="false" ht="14.65" hidden="false" customHeight="false" outlineLevel="0" collapsed="false">
      <c r="DP667" s="85" t="n">
        <v>0</v>
      </c>
      <c r="DQ667" s="85" t="n">
        <v>0</v>
      </c>
      <c r="DR667" s="85" t="n">
        <v>0</v>
      </c>
      <c r="DS667" s="85" t="n">
        <v>0</v>
      </c>
      <c r="DT667" s="85" t="n">
        <v>0</v>
      </c>
      <c r="DU667" s="85" t="n">
        <v>0</v>
      </c>
      <c r="DV667" s="85" t="n">
        <v>0</v>
      </c>
      <c r="DW667" s="85" t="n">
        <v>0</v>
      </c>
      <c r="DX667" s="85" t="n">
        <v>0</v>
      </c>
      <c r="DY667" s="85" t="n">
        <v>0</v>
      </c>
    </row>
    <row r="668" customFormat="false" ht="14.65" hidden="false" customHeight="false" outlineLevel="0" collapsed="false">
      <c r="DP668" s="85" t="n">
        <v>0</v>
      </c>
      <c r="DQ668" s="85" t="n">
        <v>0</v>
      </c>
      <c r="DR668" s="85" t="n">
        <v>0</v>
      </c>
      <c r="DS668" s="85" t="n">
        <v>0</v>
      </c>
      <c r="DT668" s="85" t="n">
        <v>0</v>
      </c>
      <c r="DU668" s="85" t="n">
        <v>0</v>
      </c>
      <c r="DV668" s="85" t="n">
        <v>0</v>
      </c>
      <c r="DW668" s="85" t="n">
        <v>0</v>
      </c>
      <c r="DX668" s="85" t="n">
        <v>0</v>
      </c>
      <c r="DY668" s="85" t="n">
        <v>0</v>
      </c>
    </row>
    <row r="669" customFormat="false" ht="14.65" hidden="false" customHeight="false" outlineLevel="0" collapsed="false">
      <c r="DP669" s="85" t="n">
        <v>0</v>
      </c>
      <c r="DQ669" s="85" t="n">
        <v>0</v>
      </c>
      <c r="DR669" s="85" t="n">
        <v>0</v>
      </c>
      <c r="DS669" s="85" t="n">
        <v>0</v>
      </c>
      <c r="DT669" s="85" t="n">
        <v>0</v>
      </c>
      <c r="DU669" s="85" t="n">
        <v>0</v>
      </c>
      <c r="DV669" s="85" t="n">
        <v>0</v>
      </c>
      <c r="DW669" s="85" t="n">
        <v>0</v>
      </c>
      <c r="DX669" s="85" t="n">
        <v>0</v>
      </c>
      <c r="DY669" s="85" t="n">
        <v>0</v>
      </c>
    </row>
    <row r="670" customFormat="false" ht="14.65" hidden="false" customHeight="false" outlineLevel="0" collapsed="false">
      <c r="DP670" s="85" t="n">
        <v>0</v>
      </c>
      <c r="DQ670" s="85" t="n">
        <v>0</v>
      </c>
      <c r="DR670" s="85" t="n">
        <v>0</v>
      </c>
      <c r="DS670" s="85" t="n">
        <v>0</v>
      </c>
      <c r="DT670" s="85" t="n">
        <v>0</v>
      </c>
      <c r="DU670" s="85" t="n">
        <v>0</v>
      </c>
      <c r="DV670" s="85" t="n">
        <v>0</v>
      </c>
      <c r="DW670" s="85" t="n">
        <v>0</v>
      </c>
      <c r="DX670" s="85" t="n">
        <v>0</v>
      </c>
      <c r="DY670" s="85" t="n">
        <v>0</v>
      </c>
    </row>
    <row r="671" customFormat="false" ht="14.65" hidden="false" customHeight="false" outlineLevel="0" collapsed="false">
      <c r="DP671" s="85" t="n">
        <v>0</v>
      </c>
      <c r="DQ671" s="85" t="n">
        <v>0</v>
      </c>
      <c r="DR671" s="85" t="n">
        <v>0</v>
      </c>
      <c r="DS671" s="85" t="n">
        <v>0</v>
      </c>
      <c r="DT671" s="85" t="n">
        <v>0</v>
      </c>
      <c r="DU671" s="85" t="n">
        <v>0</v>
      </c>
      <c r="DV671" s="85" t="n">
        <v>0</v>
      </c>
      <c r="DW671" s="85" t="n">
        <v>0</v>
      </c>
      <c r="DX671" s="85" t="n">
        <v>0</v>
      </c>
      <c r="DY671" s="85" t="n">
        <v>0</v>
      </c>
    </row>
    <row r="672" customFormat="false" ht="14.65" hidden="false" customHeight="false" outlineLevel="0" collapsed="false">
      <c r="DP672" s="85" t="n">
        <v>0</v>
      </c>
      <c r="DQ672" s="85" t="n">
        <v>0</v>
      </c>
      <c r="DR672" s="85" t="n">
        <v>0</v>
      </c>
      <c r="DS672" s="85" t="n">
        <v>0</v>
      </c>
      <c r="DT672" s="85" t="n">
        <v>0</v>
      </c>
      <c r="DU672" s="85" t="n">
        <v>0</v>
      </c>
      <c r="DV672" s="85" t="n">
        <v>0</v>
      </c>
      <c r="DW672" s="85" t="n">
        <v>0</v>
      </c>
      <c r="DX672" s="85" t="n">
        <v>0</v>
      </c>
      <c r="DY672" s="85" t="n">
        <v>0</v>
      </c>
    </row>
    <row r="673" customFormat="false" ht="14.65" hidden="false" customHeight="false" outlineLevel="0" collapsed="false">
      <c r="DP673" s="85" t="n">
        <v>0</v>
      </c>
      <c r="DQ673" s="85" t="n">
        <v>0</v>
      </c>
      <c r="DR673" s="85" t="n">
        <v>0</v>
      </c>
      <c r="DS673" s="85" t="n">
        <v>0</v>
      </c>
      <c r="DT673" s="85" t="n">
        <v>0</v>
      </c>
      <c r="DU673" s="85" t="n">
        <v>0</v>
      </c>
      <c r="DV673" s="85" t="n">
        <v>0</v>
      </c>
      <c r="DW673" s="85" t="n">
        <v>0</v>
      </c>
      <c r="DX673" s="85" t="n">
        <v>0</v>
      </c>
      <c r="DY673" s="85" t="n">
        <v>0</v>
      </c>
    </row>
    <row r="674" customFormat="false" ht="14.65" hidden="false" customHeight="false" outlineLevel="0" collapsed="false">
      <c r="DP674" s="85" t="n">
        <v>0</v>
      </c>
      <c r="DQ674" s="85" t="n">
        <v>0</v>
      </c>
      <c r="DR674" s="85" t="n">
        <v>0</v>
      </c>
      <c r="DS674" s="85" t="n">
        <v>0</v>
      </c>
      <c r="DT674" s="85" t="n">
        <v>0</v>
      </c>
      <c r="DU674" s="85" t="n">
        <v>0</v>
      </c>
      <c r="DV674" s="85" t="n">
        <v>0</v>
      </c>
      <c r="DW674" s="85" t="n">
        <v>0</v>
      </c>
      <c r="DX674" s="85" t="n">
        <v>0</v>
      </c>
      <c r="DY674" s="85" t="n">
        <v>0</v>
      </c>
    </row>
    <row r="675" customFormat="false" ht="14.65" hidden="false" customHeight="false" outlineLevel="0" collapsed="false">
      <c r="DP675" s="85" t="n">
        <v>0</v>
      </c>
      <c r="DQ675" s="85" t="n">
        <v>0</v>
      </c>
      <c r="DR675" s="85" t="n">
        <v>0</v>
      </c>
      <c r="DS675" s="85" t="n">
        <v>0</v>
      </c>
      <c r="DT675" s="85" t="n">
        <v>0</v>
      </c>
      <c r="DU675" s="85" t="n">
        <v>0</v>
      </c>
      <c r="DV675" s="85" t="n">
        <v>0</v>
      </c>
      <c r="DW675" s="85" t="n">
        <v>0</v>
      </c>
      <c r="DX675" s="85" t="n">
        <v>0</v>
      </c>
      <c r="DY675" s="85" t="n">
        <v>0</v>
      </c>
    </row>
    <row r="676" customFormat="false" ht="14.65" hidden="false" customHeight="false" outlineLevel="0" collapsed="false">
      <c r="DP676" s="85" t="n">
        <v>0</v>
      </c>
      <c r="DQ676" s="85" t="n">
        <v>0</v>
      </c>
      <c r="DR676" s="85" t="n">
        <v>0</v>
      </c>
      <c r="DS676" s="85" t="n">
        <v>0</v>
      </c>
      <c r="DT676" s="85" t="n">
        <v>0</v>
      </c>
      <c r="DU676" s="85" t="n">
        <v>0</v>
      </c>
      <c r="DV676" s="85" t="n">
        <v>0</v>
      </c>
      <c r="DW676" s="85" t="n">
        <v>0</v>
      </c>
      <c r="DX676" s="85" t="n">
        <v>0</v>
      </c>
      <c r="DY676" s="85" t="n">
        <v>0</v>
      </c>
    </row>
    <row r="677" customFormat="false" ht="14.65" hidden="false" customHeight="false" outlineLevel="0" collapsed="false">
      <c r="DP677" s="85" t="n">
        <v>0</v>
      </c>
      <c r="DQ677" s="85" t="n">
        <v>0</v>
      </c>
      <c r="DR677" s="85" t="n">
        <v>0</v>
      </c>
      <c r="DS677" s="85" t="n">
        <v>0</v>
      </c>
      <c r="DT677" s="85" t="n">
        <v>0</v>
      </c>
      <c r="DU677" s="85" t="n">
        <v>0</v>
      </c>
      <c r="DV677" s="85" t="n">
        <v>0</v>
      </c>
      <c r="DW677" s="85" t="n">
        <v>0</v>
      </c>
      <c r="DX677" s="85" t="n">
        <v>0</v>
      </c>
      <c r="DY677" s="85" t="n">
        <v>0</v>
      </c>
    </row>
    <row r="678" customFormat="false" ht="14.65" hidden="false" customHeight="false" outlineLevel="0" collapsed="false">
      <c r="DP678" s="85" t="n">
        <v>0</v>
      </c>
      <c r="DQ678" s="85" t="n">
        <v>0</v>
      </c>
      <c r="DR678" s="85" t="n">
        <v>0</v>
      </c>
      <c r="DS678" s="85" t="n">
        <v>0</v>
      </c>
      <c r="DT678" s="85" t="n">
        <v>0</v>
      </c>
      <c r="DU678" s="85" t="n">
        <v>0</v>
      </c>
      <c r="DV678" s="85" t="n">
        <v>0</v>
      </c>
      <c r="DW678" s="85" t="n">
        <v>0</v>
      </c>
      <c r="DX678" s="85" t="n">
        <v>0</v>
      </c>
      <c r="DY678" s="85" t="n">
        <v>0</v>
      </c>
    </row>
    <row r="679" customFormat="false" ht="14.65" hidden="false" customHeight="false" outlineLevel="0" collapsed="false">
      <c r="DP679" s="85" t="n">
        <v>0</v>
      </c>
      <c r="DQ679" s="85" t="n">
        <v>0</v>
      </c>
      <c r="DR679" s="85" t="n">
        <v>0</v>
      </c>
      <c r="DS679" s="85" t="n">
        <v>0</v>
      </c>
      <c r="DT679" s="85" t="n">
        <v>0</v>
      </c>
      <c r="DU679" s="85" t="n">
        <v>0</v>
      </c>
      <c r="DV679" s="85" t="n">
        <v>0</v>
      </c>
      <c r="DW679" s="85" t="n">
        <v>0</v>
      </c>
      <c r="DX679" s="85" t="n">
        <v>0</v>
      </c>
      <c r="DY679" s="85" t="n">
        <v>0</v>
      </c>
    </row>
    <row r="680" customFormat="false" ht="14.65" hidden="false" customHeight="false" outlineLevel="0" collapsed="false">
      <c r="DP680" s="85" t="n">
        <v>0</v>
      </c>
      <c r="DQ680" s="85" t="n">
        <v>0</v>
      </c>
      <c r="DR680" s="85" t="n">
        <v>0</v>
      </c>
      <c r="DS680" s="85" t="n">
        <v>0</v>
      </c>
      <c r="DT680" s="85" t="n">
        <v>0</v>
      </c>
      <c r="DU680" s="85" t="n">
        <v>0</v>
      </c>
      <c r="DV680" s="85" t="n">
        <v>0</v>
      </c>
      <c r="DW680" s="85" t="n">
        <v>0</v>
      </c>
      <c r="DX680" s="85" t="n">
        <v>0</v>
      </c>
      <c r="DY680" s="85" t="n">
        <v>0</v>
      </c>
    </row>
    <row r="681" customFormat="false" ht="14.65" hidden="false" customHeight="false" outlineLevel="0" collapsed="false">
      <c r="DP681" s="85" t="n">
        <v>0</v>
      </c>
      <c r="DQ681" s="85" t="n">
        <v>0</v>
      </c>
      <c r="DR681" s="85" t="n">
        <v>0</v>
      </c>
      <c r="DS681" s="85" t="n">
        <v>0</v>
      </c>
      <c r="DT681" s="85" t="n">
        <v>0</v>
      </c>
      <c r="DU681" s="85" t="n">
        <v>0</v>
      </c>
      <c r="DV681" s="85" t="n">
        <v>0</v>
      </c>
      <c r="DW681" s="85" t="n">
        <v>0</v>
      </c>
      <c r="DX681" s="85" t="n">
        <v>0</v>
      </c>
      <c r="DY681" s="85" t="n">
        <v>0</v>
      </c>
    </row>
    <row r="682" customFormat="false" ht="14.65" hidden="false" customHeight="false" outlineLevel="0" collapsed="false">
      <c r="DP682" s="85" t="n">
        <v>0</v>
      </c>
      <c r="DQ682" s="85" t="n">
        <v>0</v>
      </c>
      <c r="DR682" s="85" t="n">
        <v>0</v>
      </c>
      <c r="DS682" s="85" t="n">
        <v>0</v>
      </c>
      <c r="DT682" s="85" t="n">
        <v>0</v>
      </c>
      <c r="DU682" s="85" t="n">
        <v>0</v>
      </c>
      <c r="DV682" s="85" t="n">
        <v>0</v>
      </c>
      <c r="DW682" s="85" t="n">
        <v>0</v>
      </c>
      <c r="DX682" s="85" t="n">
        <v>0</v>
      </c>
      <c r="DY682" s="85" t="n">
        <v>0</v>
      </c>
    </row>
    <row r="683" customFormat="false" ht="14.65" hidden="false" customHeight="false" outlineLevel="0" collapsed="false">
      <c r="DP683" s="85" t="n">
        <v>0</v>
      </c>
      <c r="DQ683" s="85" t="n">
        <v>0</v>
      </c>
      <c r="DR683" s="85" t="n">
        <v>0</v>
      </c>
      <c r="DS683" s="85" t="n">
        <v>0</v>
      </c>
      <c r="DT683" s="85" t="n">
        <v>0</v>
      </c>
      <c r="DU683" s="85" t="n">
        <v>0</v>
      </c>
      <c r="DV683" s="85" t="n">
        <v>0</v>
      </c>
      <c r="DW683" s="85" t="n">
        <v>0</v>
      </c>
      <c r="DX683" s="85" t="n">
        <v>0</v>
      </c>
      <c r="DY683" s="85" t="n">
        <v>0</v>
      </c>
    </row>
    <row r="684" customFormat="false" ht="14.65" hidden="false" customHeight="false" outlineLevel="0" collapsed="false">
      <c r="DP684" s="85" t="n">
        <v>0</v>
      </c>
      <c r="DQ684" s="85" t="n">
        <v>0</v>
      </c>
      <c r="DR684" s="85" t="n">
        <v>0</v>
      </c>
      <c r="DS684" s="85" t="n">
        <v>0</v>
      </c>
      <c r="DT684" s="85" t="n">
        <v>0</v>
      </c>
      <c r="DU684" s="85" t="n">
        <v>0</v>
      </c>
      <c r="DV684" s="85" t="n">
        <v>0</v>
      </c>
      <c r="DW684" s="85" t="n">
        <v>0</v>
      </c>
      <c r="DX684" s="85" t="n">
        <v>0</v>
      </c>
      <c r="DY684" s="85" t="n">
        <v>0</v>
      </c>
    </row>
    <row r="685" customFormat="false" ht="14.65" hidden="false" customHeight="false" outlineLevel="0" collapsed="false">
      <c r="DP685" s="85" t="n">
        <v>0</v>
      </c>
      <c r="DQ685" s="85" t="n">
        <v>0</v>
      </c>
      <c r="DR685" s="85" t="n">
        <v>0</v>
      </c>
      <c r="DS685" s="85" t="n">
        <v>0</v>
      </c>
      <c r="DT685" s="85" t="n">
        <v>0</v>
      </c>
      <c r="DU685" s="85" t="n">
        <v>0</v>
      </c>
      <c r="DV685" s="85" t="n">
        <v>0</v>
      </c>
      <c r="DW685" s="85" t="n">
        <v>0</v>
      </c>
      <c r="DX685" s="85" t="n">
        <v>0</v>
      </c>
      <c r="DY685" s="85" t="n">
        <v>0</v>
      </c>
    </row>
    <row r="686" customFormat="false" ht="14.65" hidden="false" customHeight="false" outlineLevel="0" collapsed="false">
      <c r="DP686" s="85" t="n">
        <v>0</v>
      </c>
      <c r="DQ686" s="85" t="n">
        <v>0</v>
      </c>
      <c r="DR686" s="85" t="n">
        <v>0</v>
      </c>
      <c r="DS686" s="85" t="n">
        <v>0</v>
      </c>
      <c r="DT686" s="85" t="n">
        <v>0</v>
      </c>
      <c r="DU686" s="85" t="n">
        <v>0</v>
      </c>
      <c r="DV686" s="85" t="n">
        <v>0</v>
      </c>
      <c r="DW686" s="85" t="n">
        <v>0</v>
      </c>
      <c r="DX686" s="85" t="n">
        <v>0</v>
      </c>
      <c r="DY686" s="85" t="n">
        <v>0</v>
      </c>
    </row>
    <row r="687" customFormat="false" ht="14.65" hidden="false" customHeight="false" outlineLevel="0" collapsed="false">
      <c r="DP687" s="85" t="n">
        <v>0</v>
      </c>
      <c r="DQ687" s="85" t="n">
        <v>0</v>
      </c>
      <c r="DR687" s="85" t="n">
        <v>0</v>
      </c>
      <c r="DS687" s="85" t="n">
        <v>0</v>
      </c>
      <c r="DT687" s="85" t="n">
        <v>0</v>
      </c>
      <c r="DU687" s="85" t="n">
        <v>0</v>
      </c>
      <c r="DV687" s="85" t="n">
        <v>0</v>
      </c>
      <c r="DW687" s="85" t="n">
        <v>0</v>
      </c>
      <c r="DX687" s="85" t="n">
        <v>0</v>
      </c>
      <c r="DY687" s="85" t="n">
        <v>0</v>
      </c>
    </row>
    <row r="688" customFormat="false" ht="14.65" hidden="false" customHeight="false" outlineLevel="0" collapsed="false">
      <c r="DP688" s="85" t="n">
        <v>0</v>
      </c>
      <c r="DQ688" s="85" t="n">
        <v>0</v>
      </c>
      <c r="DR688" s="85" t="n">
        <v>0</v>
      </c>
      <c r="DS688" s="85" t="n">
        <v>0</v>
      </c>
      <c r="DT688" s="85" t="n">
        <v>0</v>
      </c>
      <c r="DU688" s="85" t="n">
        <v>0</v>
      </c>
      <c r="DV688" s="85" t="n">
        <v>0</v>
      </c>
      <c r="DW688" s="85" t="n">
        <v>0</v>
      </c>
      <c r="DX688" s="85" t="n">
        <v>0</v>
      </c>
      <c r="DY688" s="85" t="n">
        <v>0</v>
      </c>
    </row>
    <row r="689" customFormat="false" ht="14.65" hidden="false" customHeight="false" outlineLevel="0" collapsed="false">
      <c r="DP689" s="85" t="n">
        <v>0</v>
      </c>
      <c r="DQ689" s="85" t="n">
        <v>0</v>
      </c>
      <c r="DR689" s="85" t="n">
        <v>0</v>
      </c>
      <c r="DS689" s="85" t="n">
        <v>0</v>
      </c>
      <c r="DT689" s="85" t="n">
        <v>0</v>
      </c>
      <c r="DU689" s="85" t="n">
        <v>0</v>
      </c>
      <c r="DV689" s="85" t="n">
        <v>0</v>
      </c>
      <c r="DW689" s="85" t="n">
        <v>0</v>
      </c>
      <c r="DX689" s="85" t="n">
        <v>0</v>
      </c>
      <c r="DY689" s="85" t="n">
        <v>0</v>
      </c>
    </row>
    <row r="690" customFormat="false" ht="14.65" hidden="false" customHeight="false" outlineLevel="0" collapsed="false">
      <c r="DP690" s="85" t="n">
        <v>0</v>
      </c>
      <c r="DQ690" s="85" t="n">
        <v>0</v>
      </c>
      <c r="DR690" s="85" t="n">
        <v>0</v>
      </c>
      <c r="DS690" s="85" t="n">
        <v>0</v>
      </c>
      <c r="DT690" s="85" t="n">
        <v>0</v>
      </c>
      <c r="DU690" s="85" t="n">
        <v>0</v>
      </c>
      <c r="DV690" s="85" t="n">
        <v>0</v>
      </c>
      <c r="DW690" s="85" t="n">
        <v>0</v>
      </c>
      <c r="DX690" s="85" t="n">
        <v>0</v>
      </c>
      <c r="DY690" s="85" t="n">
        <v>0</v>
      </c>
    </row>
    <row r="691" customFormat="false" ht="14.65" hidden="false" customHeight="false" outlineLevel="0" collapsed="false">
      <c r="DP691" s="85" t="n">
        <v>0</v>
      </c>
      <c r="DQ691" s="85" t="n">
        <v>0</v>
      </c>
      <c r="DR691" s="85" t="n">
        <v>0</v>
      </c>
      <c r="DS691" s="85" t="n">
        <v>0</v>
      </c>
      <c r="DT691" s="85" t="n">
        <v>0</v>
      </c>
      <c r="DU691" s="85" t="n">
        <v>0</v>
      </c>
      <c r="DV691" s="85" t="n">
        <v>0</v>
      </c>
      <c r="DW691" s="85" t="n">
        <v>0</v>
      </c>
      <c r="DX691" s="85" t="n">
        <v>0</v>
      </c>
      <c r="DY691" s="85" t="n">
        <v>0</v>
      </c>
    </row>
    <row r="692" customFormat="false" ht="14.65" hidden="false" customHeight="false" outlineLevel="0" collapsed="false">
      <c r="DP692" s="85" t="n">
        <v>0</v>
      </c>
      <c r="DQ692" s="85" t="n">
        <v>0</v>
      </c>
      <c r="DR692" s="85" t="n">
        <v>0</v>
      </c>
      <c r="DS692" s="85" t="n">
        <v>0</v>
      </c>
      <c r="DT692" s="85" t="n">
        <v>0</v>
      </c>
      <c r="DU692" s="85" t="n">
        <v>0</v>
      </c>
      <c r="DV692" s="85" t="n">
        <v>0</v>
      </c>
      <c r="DW692" s="85" t="n">
        <v>0</v>
      </c>
      <c r="DX692" s="85" t="n">
        <v>0</v>
      </c>
      <c r="DY692" s="85" t="n">
        <v>0</v>
      </c>
    </row>
    <row r="693" customFormat="false" ht="14.65" hidden="false" customHeight="false" outlineLevel="0" collapsed="false">
      <c r="DP693" s="85" t="n">
        <v>0</v>
      </c>
      <c r="DQ693" s="85" t="n">
        <v>0</v>
      </c>
      <c r="DR693" s="85" t="n">
        <v>0</v>
      </c>
      <c r="DS693" s="85" t="n">
        <v>0</v>
      </c>
      <c r="DT693" s="85" t="n">
        <v>0</v>
      </c>
      <c r="DU693" s="85" t="n">
        <v>0</v>
      </c>
      <c r="DV693" s="85" t="n">
        <v>0</v>
      </c>
      <c r="DW693" s="85" t="n">
        <v>0</v>
      </c>
      <c r="DX693" s="85" t="n">
        <v>0</v>
      </c>
      <c r="DY693" s="85" t="n">
        <v>0</v>
      </c>
    </row>
    <row r="694" customFormat="false" ht="14.65" hidden="false" customHeight="false" outlineLevel="0" collapsed="false">
      <c r="DP694" s="85" t="n">
        <v>0</v>
      </c>
      <c r="DQ694" s="85" t="n">
        <v>0</v>
      </c>
      <c r="DR694" s="85" t="n">
        <v>0</v>
      </c>
      <c r="DS694" s="85" t="n">
        <v>0</v>
      </c>
      <c r="DT694" s="85" t="n">
        <v>0</v>
      </c>
      <c r="DU694" s="85" t="n">
        <v>0</v>
      </c>
      <c r="DV694" s="85" t="n">
        <v>0</v>
      </c>
      <c r="DW694" s="85" t="n">
        <v>0</v>
      </c>
      <c r="DX694" s="85" t="n">
        <v>0</v>
      </c>
      <c r="DY694" s="85" t="n">
        <v>0</v>
      </c>
    </row>
    <row r="695" customFormat="false" ht="14.65" hidden="false" customHeight="false" outlineLevel="0" collapsed="false">
      <c r="DP695" s="85" t="n">
        <v>0</v>
      </c>
      <c r="DQ695" s="85" t="n">
        <v>0</v>
      </c>
      <c r="DR695" s="85" t="n">
        <v>0</v>
      </c>
      <c r="DS695" s="85" t="n">
        <v>0</v>
      </c>
      <c r="DT695" s="85" t="n">
        <v>0</v>
      </c>
      <c r="DU695" s="85" t="n">
        <v>0</v>
      </c>
      <c r="DV695" s="85" t="n">
        <v>0</v>
      </c>
      <c r="DW695" s="85" t="n">
        <v>0</v>
      </c>
      <c r="DX695" s="85" t="n">
        <v>0</v>
      </c>
      <c r="DY695" s="85" t="n">
        <v>0</v>
      </c>
    </row>
    <row r="696" customFormat="false" ht="14.65" hidden="false" customHeight="false" outlineLevel="0" collapsed="false">
      <c r="DP696" s="85" t="n">
        <v>0</v>
      </c>
      <c r="DQ696" s="85" t="n">
        <v>0</v>
      </c>
      <c r="DR696" s="85" t="n">
        <v>0</v>
      </c>
      <c r="DS696" s="85" t="n">
        <v>0</v>
      </c>
      <c r="DT696" s="85" t="n">
        <v>0</v>
      </c>
      <c r="DU696" s="85" t="n">
        <v>0</v>
      </c>
      <c r="DV696" s="85" t="n">
        <v>0</v>
      </c>
      <c r="DW696" s="85" t="n">
        <v>0</v>
      </c>
      <c r="DX696" s="85" t="n">
        <v>0</v>
      </c>
      <c r="DY696" s="85" t="n">
        <v>0</v>
      </c>
    </row>
    <row r="697" customFormat="false" ht="14.65" hidden="false" customHeight="false" outlineLevel="0" collapsed="false">
      <c r="DP697" s="85" t="n">
        <v>0</v>
      </c>
      <c r="DQ697" s="85" t="n">
        <v>0</v>
      </c>
      <c r="DR697" s="85" t="n">
        <v>0</v>
      </c>
      <c r="DS697" s="85" t="n">
        <v>0</v>
      </c>
      <c r="DT697" s="85" t="n">
        <v>0</v>
      </c>
      <c r="DU697" s="85" t="n">
        <v>0</v>
      </c>
      <c r="DV697" s="85" t="n">
        <v>0</v>
      </c>
      <c r="DW697" s="85" t="n">
        <v>0</v>
      </c>
      <c r="DX697" s="85" t="n">
        <v>0</v>
      </c>
      <c r="DY697" s="85" t="n">
        <v>0</v>
      </c>
    </row>
    <row r="698" customFormat="false" ht="14.65" hidden="false" customHeight="false" outlineLevel="0" collapsed="false">
      <c r="DP698" s="85" t="n">
        <v>0</v>
      </c>
      <c r="DQ698" s="85" t="n">
        <v>0</v>
      </c>
      <c r="DR698" s="85" t="n">
        <v>0</v>
      </c>
      <c r="DS698" s="85" t="n">
        <v>0</v>
      </c>
      <c r="DT698" s="85" t="n">
        <v>0</v>
      </c>
      <c r="DU698" s="85" t="n">
        <v>0</v>
      </c>
      <c r="DV698" s="85" t="n">
        <v>0</v>
      </c>
      <c r="DW698" s="85" t="n">
        <v>0</v>
      </c>
      <c r="DX698" s="85" t="n">
        <v>0</v>
      </c>
      <c r="DY698" s="85" t="n">
        <v>0</v>
      </c>
    </row>
    <row r="699" customFormat="false" ht="14.65" hidden="false" customHeight="false" outlineLevel="0" collapsed="false">
      <c r="DP699" s="85" t="n">
        <v>0</v>
      </c>
      <c r="DQ699" s="85" t="n">
        <v>0</v>
      </c>
      <c r="DR699" s="85" t="n">
        <v>0</v>
      </c>
      <c r="DS699" s="85" t="n">
        <v>0</v>
      </c>
      <c r="DT699" s="85" t="n">
        <v>0</v>
      </c>
      <c r="DU699" s="85" t="n">
        <v>0</v>
      </c>
      <c r="DV699" s="85" t="n">
        <v>0</v>
      </c>
      <c r="DW699" s="85" t="n">
        <v>0</v>
      </c>
      <c r="DX699" s="85" t="n">
        <v>0</v>
      </c>
      <c r="DY699" s="85" t="n">
        <v>0</v>
      </c>
    </row>
    <row r="700" customFormat="false" ht="14.65" hidden="false" customHeight="false" outlineLevel="0" collapsed="false">
      <c r="DP700" s="85" t="n">
        <v>0</v>
      </c>
      <c r="DQ700" s="85" t="n">
        <v>0</v>
      </c>
      <c r="DR700" s="85" t="n">
        <v>0</v>
      </c>
      <c r="DS700" s="85" t="n">
        <v>0</v>
      </c>
      <c r="DT700" s="85" t="n">
        <v>0</v>
      </c>
      <c r="DU700" s="85" t="n">
        <v>0</v>
      </c>
      <c r="DV700" s="85" t="n">
        <v>0</v>
      </c>
      <c r="DW700" s="85" t="n">
        <v>0</v>
      </c>
      <c r="DX700" s="85" t="n">
        <v>0</v>
      </c>
      <c r="DY700" s="85" t="n">
        <v>0</v>
      </c>
    </row>
    <row r="701" customFormat="false" ht="14.65" hidden="false" customHeight="false" outlineLevel="0" collapsed="false">
      <c r="DP701" s="85" t="n">
        <v>0</v>
      </c>
      <c r="DQ701" s="85" t="n">
        <v>0</v>
      </c>
      <c r="DR701" s="85" t="n">
        <v>0</v>
      </c>
      <c r="DS701" s="85" t="n">
        <v>0</v>
      </c>
      <c r="DT701" s="85" t="n">
        <v>0</v>
      </c>
      <c r="DU701" s="85" t="n">
        <v>0</v>
      </c>
      <c r="DV701" s="85" t="n">
        <v>0</v>
      </c>
      <c r="DW701" s="85" t="n">
        <v>0</v>
      </c>
      <c r="DX701" s="85" t="n">
        <v>0</v>
      </c>
      <c r="DY701" s="85" t="n">
        <v>0</v>
      </c>
    </row>
    <row r="702" customFormat="false" ht="14.65" hidden="false" customHeight="false" outlineLevel="0" collapsed="false">
      <c r="DP702" s="85" t="n">
        <v>0</v>
      </c>
      <c r="DQ702" s="85" t="n">
        <v>0</v>
      </c>
      <c r="DR702" s="85" t="n">
        <v>0</v>
      </c>
      <c r="DS702" s="85" t="n">
        <v>0</v>
      </c>
      <c r="DT702" s="85" t="n">
        <v>0</v>
      </c>
      <c r="DU702" s="85" t="n">
        <v>0</v>
      </c>
      <c r="DV702" s="85" t="n">
        <v>0</v>
      </c>
      <c r="DW702" s="85" t="n">
        <v>0</v>
      </c>
      <c r="DX702" s="85" t="n">
        <v>0</v>
      </c>
      <c r="DY702" s="85" t="n">
        <v>0</v>
      </c>
    </row>
    <row r="703" customFormat="false" ht="14.65" hidden="false" customHeight="false" outlineLevel="0" collapsed="false">
      <c r="DP703" s="85" t="n">
        <v>0</v>
      </c>
      <c r="DQ703" s="85" t="n">
        <v>0</v>
      </c>
      <c r="DR703" s="85" t="n">
        <v>0</v>
      </c>
      <c r="DS703" s="85" t="n">
        <v>0</v>
      </c>
      <c r="DT703" s="85" t="n">
        <v>0</v>
      </c>
      <c r="DU703" s="85" t="n">
        <v>0</v>
      </c>
      <c r="DV703" s="85" t="n">
        <v>0</v>
      </c>
      <c r="DW703" s="85" t="n">
        <v>0</v>
      </c>
      <c r="DX703" s="85" t="n">
        <v>0</v>
      </c>
      <c r="DY703" s="85" t="n">
        <v>0</v>
      </c>
    </row>
    <row r="704" customFormat="false" ht="14.65" hidden="false" customHeight="false" outlineLevel="0" collapsed="false">
      <c r="DP704" s="85" t="n">
        <v>0</v>
      </c>
      <c r="DQ704" s="85" t="n">
        <v>0</v>
      </c>
      <c r="DR704" s="85" t="n">
        <v>0</v>
      </c>
      <c r="DS704" s="85" t="n">
        <v>0</v>
      </c>
      <c r="DT704" s="85" t="n">
        <v>0</v>
      </c>
      <c r="DU704" s="85" t="n">
        <v>0</v>
      </c>
      <c r="DV704" s="85" t="n">
        <v>0</v>
      </c>
      <c r="DW704" s="85" t="n">
        <v>0</v>
      </c>
      <c r="DX704" s="85" t="n">
        <v>0</v>
      </c>
      <c r="DY704" s="85" t="n">
        <v>0</v>
      </c>
    </row>
    <row r="705" customFormat="false" ht="14.65" hidden="false" customHeight="false" outlineLevel="0" collapsed="false">
      <c r="DP705" s="85" t="n">
        <v>0</v>
      </c>
      <c r="DQ705" s="85" t="n">
        <v>0</v>
      </c>
      <c r="DR705" s="85" t="n">
        <v>0</v>
      </c>
      <c r="DS705" s="85" t="n">
        <v>0</v>
      </c>
      <c r="DT705" s="85" t="n">
        <v>0</v>
      </c>
      <c r="DU705" s="85" t="n">
        <v>0</v>
      </c>
      <c r="DV705" s="85" t="n">
        <v>0</v>
      </c>
      <c r="DW705" s="85" t="n">
        <v>0</v>
      </c>
      <c r="DX705" s="85" t="n">
        <v>0</v>
      </c>
      <c r="DY705" s="85" t="n">
        <v>0</v>
      </c>
    </row>
    <row r="706" customFormat="false" ht="14.65" hidden="false" customHeight="false" outlineLevel="0" collapsed="false">
      <c r="DP706" s="85" t="n">
        <v>0</v>
      </c>
      <c r="DQ706" s="85" t="n">
        <v>0</v>
      </c>
      <c r="DR706" s="85" t="n">
        <v>0</v>
      </c>
      <c r="DS706" s="85" t="n">
        <v>0</v>
      </c>
      <c r="DT706" s="85" t="n">
        <v>0</v>
      </c>
      <c r="DU706" s="85" t="n">
        <v>0</v>
      </c>
      <c r="DV706" s="85" t="n">
        <v>0</v>
      </c>
      <c r="DW706" s="85" t="n">
        <v>0</v>
      </c>
      <c r="DX706" s="85" t="n">
        <v>0</v>
      </c>
      <c r="DY706" s="85" t="n">
        <v>0</v>
      </c>
    </row>
    <row r="707" customFormat="false" ht="14.65" hidden="false" customHeight="false" outlineLevel="0" collapsed="false">
      <c r="DP707" s="85" t="n">
        <v>0</v>
      </c>
      <c r="DQ707" s="85" t="n">
        <v>0</v>
      </c>
      <c r="DR707" s="85" t="n">
        <v>0</v>
      </c>
      <c r="DS707" s="85" t="n">
        <v>0</v>
      </c>
      <c r="DT707" s="85" t="n">
        <v>0</v>
      </c>
      <c r="DU707" s="85" t="n">
        <v>0</v>
      </c>
      <c r="DV707" s="85" t="n">
        <v>0</v>
      </c>
      <c r="DW707" s="85" t="n">
        <v>0</v>
      </c>
      <c r="DX707" s="85" t="n">
        <v>0</v>
      </c>
      <c r="DY707" s="85" t="n">
        <v>0</v>
      </c>
    </row>
    <row r="708" customFormat="false" ht="14.65" hidden="false" customHeight="false" outlineLevel="0" collapsed="false">
      <c r="DP708" s="85" t="n">
        <v>0</v>
      </c>
      <c r="DQ708" s="85" t="n">
        <v>0</v>
      </c>
      <c r="DR708" s="85" t="n">
        <v>0</v>
      </c>
      <c r="DS708" s="85" t="n">
        <v>0</v>
      </c>
      <c r="DT708" s="85" t="n">
        <v>0</v>
      </c>
      <c r="DU708" s="85" t="n">
        <v>0</v>
      </c>
      <c r="DV708" s="85" t="n">
        <v>0</v>
      </c>
      <c r="DW708" s="85" t="n">
        <v>0</v>
      </c>
      <c r="DX708" s="85" t="n">
        <v>0</v>
      </c>
      <c r="DY708" s="85" t="n">
        <v>0</v>
      </c>
    </row>
    <row r="709" customFormat="false" ht="14.65" hidden="false" customHeight="false" outlineLevel="0" collapsed="false">
      <c r="DP709" s="85" t="n">
        <v>0</v>
      </c>
      <c r="DQ709" s="85" t="n">
        <v>0</v>
      </c>
      <c r="DR709" s="85" t="n">
        <v>0</v>
      </c>
      <c r="DS709" s="85" t="n">
        <v>0</v>
      </c>
      <c r="DT709" s="85" t="n">
        <v>0</v>
      </c>
      <c r="DU709" s="85" t="n">
        <v>0</v>
      </c>
      <c r="DV709" s="85" t="n">
        <v>0</v>
      </c>
      <c r="DW709" s="85" t="n">
        <v>0</v>
      </c>
      <c r="DX709" s="85" t="n">
        <v>0</v>
      </c>
      <c r="DY709" s="85" t="n">
        <v>0</v>
      </c>
    </row>
    <row r="710" customFormat="false" ht="14.65" hidden="false" customHeight="false" outlineLevel="0" collapsed="false">
      <c r="DP710" s="85" t="n">
        <v>0</v>
      </c>
      <c r="DQ710" s="85" t="n">
        <v>0</v>
      </c>
      <c r="DR710" s="85" t="n">
        <v>0</v>
      </c>
      <c r="DS710" s="85" t="n">
        <v>0</v>
      </c>
      <c r="DT710" s="85" t="n">
        <v>0</v>
      </c>
      <c r="DU710" s="85" t="n">
        <v>0</v>
      </c>
      <c r="DV710" s="85" t="n">
        <v>0</v>
      </c>
      <c r="DW710" s="85" t="n">
        <v>0</v>
      </c>
      <c r="DX710" s="85" t="n">
        <v>0</v>
      </c>
      <c r="DY710" s="85" t="n">
        <v>0</v>
      </c>
    </row>
    <row r="711" customFormat="false" ht="14.65" hidden="false" customHeight="false" outlineLevel="0" collapsed="false">
      <c r="DP711" s="85" t="n">
        <v>0</v>
      </c>
      <c r="DQ711" s="85" t="n">
        <v>0</v>
      </c>
      <c r="DR711" s="85" t="n">
        <v>0</v>
      </c>
      <c r="DS711" s="85" t="n">
        <v>0</v>
      </c>
      <c r="DT711" s="85" t="n">
        <v>0</v>
      </c>
      <c r="DU711" s="85" t="n">
        <v>0</v>
      </c>
      <c r="DV711" s="85" t="n">
        <v>0</v>
      </c>
      <c r="DW711" s="85" t="n">
        <v>0</v>
      </c>
      <c r="DX711" s="85" t="n">
        <v>0</v>
      </c>
      <c r="DY711" s="85" t="n">
        <v>0</v>
      </c>
    </row>
    <row r="712" customFormat="false" ht="14.65" hidden="false" customHeight="false" outlineLevel="0" collapsed="false">
      <c r="DP712" s="85" t="n">
        <v>0</v>
      </c>
      <c r="DQ712" s="85" t="n">
        <v>0</v>
      </c>
      <c r="DR712" s="85" t="n">
        <v>0</v>
      </c>
      <c r="DS712" s="85" t="n">
        <v>0</v>
      </c>
      <c r="DT712" s="85" t="n">
        <v>0</v>
      </c>
      <c r="DU712" s="85" t="n">
        <v>0</v>
      </c>
      <c r="DV712" s="85" t="n">
        <v>0</v>
      </c>
      <c r="DW712" s="85" t="n">
        <v>0</v>
      </c>
      <c r="DX712" s="85" t="n">
        <v>0</v>
      </c>
      <c r="DY712" s="85" t="n">
        <v>0</v>
      </c>
    </row>
    <row r="713" customFormat="false" ht="14.65" hidden="false" customHeight="false" outlineLevel="0" collapsed="false">
      <c r="DP713" s="85" t="n">
        <v>0</v>
      </c>
      <c r="DQ713" s="85" t="n">
        <v>0</v>
      </c>
      <c r="DR713" s="85" t="n">
        <v>0</v>
      </c>
      <c r="DS713" s="85" t="n">
        <v>0</v>
      </c>
      <c r="DT713" s="85" t="n">
        <v>0</v>
      </c>
      <c r="DU713" s="85" t="n">
        <v>0</v>
      </c>
      <c r="DV713" s="85" t="n">
        <v>0</v>
      </c>
      <c r="DW713" s="85" t="n">
        <v>0</v>
      </c>
      <c r="DX713" s="85" t="n">
        <v>0</v>
      </c>
      <c r="DY713" s="85" t="n">
        <v>0</v>
      </c>
    </row>
    <row r="714" customFormat="false" ht="14.65" hidden="false" customHeight="false" outlineLevel="0" collapsed="false">
      <c r="DP714" s="85" t="n">
        <v>0</v>
      </c>
      <c r="DQ714" s="85" t="n">
        <v>0</v>
      </c>
      <c r="DR714" s="85" t="n">
        <v>0</v>
      </c>
      <c r="DS714" s="85" t="n">
        <v>0</v>
      </c>
      <c r="DT714" s="85" t="n">
        <v>0</v>
      </c>
      <c r="DU714" s="85" t="n">
        <v>0</v>
      </c>
      <c r="DV714" s="85" t="n">
        <v>0</v>
      </c>
      <c r="DW714" s="85" t="n">
        <v>0</v>
      </c>
      <c r="DX714" s="85" t="n">
        <v>0</v>
      </c>
      <c r="DY714" s="85" t="n">
        <v>0</v>
      </c>
    </row>
    <row r="715" customFormat="false" ht="14.65" hidden="false" customHeight="false" outlineLevel="0" collapsed="false">
      <c r="DP715" s="85" t="n">
        <v>0</v>
      </c>
      <c r="DQ715" s="85" t="n">
        <v>0</v>
      </c>
      <c r="DR715" s="85" t="n">
        <v>0</v>
      </c>
      <c r="DS715" s="85" t="n">
        <v>0</v>
      </c>
      <c r="DT715" s="85" t="n">
        <v>0</v>
      </c>
      <c r="DU715" s="85" t="n">
        <v>0</v>
      </c>
      <c r="DV715" s="85" t="n">
        <v>0</v>
      </c>
      <c r="DW715" s="85" t="n">
        <v>0</v>
      </c>
      <c r="DX715" s="85" t="n">
        <v>0</v>
      </c>
      <c r="DY715" s="85" t="n">
        <v>0</v>
      </c>
    </row>
    <row r="716" customFormat="false" ht="14.65" hidden="false" customHeight="false" outlineLevel="0" collapsed="false">
      <c r="DP716" s="85" t="n">
        <v>0</v>
      </c>
      <c r="DQ716" s="85" t="n">
        <v>0</v>
      </c>
      <c r="DR716" s="85" t="n">
        <v>0</v>
      </c>
      <c r="DS716" s="85" t="n">
        <v>0</v>
      </c>
      <c r="DT716" s="85" t="n">
        <v>0</v>
      </c>
      <c r="DU716" s="85" t="n">
        <v>0</v>
      </c>
      <c r="DV716" s="85" t="n">
        <v>0</v>
      </c>
      <c r="DW716" s="85" t="n">
        <v>0</v>
      </c>
      <c r="DX716" s="85" t="n">
        <v>0</v>
      </c>
      <c r="DY716" s="85" t="n">
        <v>0</v>
      </c>
    </row>
    <row r="717" customFormat="false" ht="14.65" hidden="false" customHeight="false" outlineLevel="0" collapsed="false">
      <c r="DP717" s="85" t="n">
        <v>0</v>
      </c>
      <c r="DQ717" s="85" t="n">
        <v>0</v>
      </c>
      <c r="DR717" s="85" t="n">
        <v>0</v>
      </c>
      <c r="DS717" s="85" t="n">
        <v>0</v>
      </c>
      <c r="DT717" s="85" t="n">
        <v>0</v>
      </c>
      <c r="DU717" s="85" t="n">
        <v>0</v>
      </c>
      <c r="DV717" s="85" t="n">
        <v>0</v>
      </c>
      <c r="DW717" s="85" t="n">
        <v>0</v>
      </c>
      <c r="DX717" s="85" t="n">
        <v>0</v>
      </c>
      <c r="DY717" s="85" t="n">
        <v>0</v>
      </c>
    </row>
    <row r="718" customFormat="false" ht="14.65" hidden="false" customHeight="false" outlineLevel="0" collapsed="false">
      <c r="DP718" s="85" t="n">
        <v>0</v>
      </c>
      <c r="DQ718" s="85" t="n">
        <v>0</v>
      </c>
      <c r="DR718" s="85" t="n">
        <v>0</v>
      </c>
      <c r="DS718" s="85" t="n">
        <v>0</v>
      </c>
      <c r="DT718" s="85" t="n">
        <v>0</v>
      </c>
      <c r="DU718" s="85" t="n">
        <v>0</v>
      </c>
      <c r="DV718" s="85" t="n">
        <v>0</v>
      </c>
      <c r="DW718" s="85" t="n">
        <v>0</v>
      </c>
      <c r="DX718" s="85" t="n">
        <v>0</v>
      </c>
      <c r="DY718" s="85" t="n">
        <v>0</v>
      </c>
    </row>
    <row r="719" customFormat="false" ht="14.65" hidden="false" customHeight="false" outlineLevel="0" collapsed="false">
      <c r="DP719" s="85" t="n">
        <v>0</v>
      </c>
      <c r="DQ719" s="85" t="n">
        <v>0</v>
      </c>
      <c r="DR719" s="85" t="n">
        <v>0</v>
      </c>
      <c r="DS719" s="85" t="n">
        <v>0</v>
      </c>
      <c r="DT719" s="85" t="n">
        <v>0</v>
      </c>
      <c r="DU719" s="85" t="n">
        <v>0</v>
      </c>
      <c r="DV719" s="85" t="n">
        <v>0</v>
      </c>
      <c r="DW719" s="85" t="n">
        <v>0</v>
      </c>
      <c r="DX719" s="85" t="n">
        <v>0</v>
      </c>
      <c r="DY719" s="85" t="n">
        <v>0</v>
      </c>
    </row>
    <row r="720" customFormat="false" ht="14.65" hidden="false" customHeight="false" outlineLevel="0" collapsed="false">
      <c r="DP720" s="85" t="n">
        <v>0</v>
      </c>
      <c r="DQ720" s="85" t="n">
        <v>0</v>
      </c>
      <c r="DR720" s="85" t="n">
        <v>0</v>
      </c>
      <c r="DS720" s="85" t="n">
        <v>0</v>
      </c>
      <c r="DT720" s="85" t="n">
        <v>0</v>
      </c>
      <c r="DU720" s="85" t="n">
        <v>0</v>
      </c>
      <c r="DV720" s="85" t="n">
        <v>0</v>
      </c>
      <c r="DW720" s="85" t="n">
        <v>0</v>
      </c>
      <c r="DX720" s="85" t="n">
        <v>0</v>
      </c>
      <c r="DY720" s="85" t="n">
        <v>0</v>
      </c>
    </row>
    <row r="721" customFormat="false" ht="14.65" hidden="false" customHeight="false" outlineLevel="0" collapsed="false">
      <c r="DP721" s="85" t="n">
        <v>0</v>
      </c>
      <c r="DQ721" s="85" t="n">
        <v>0</v>
      </c>
      <c r="DR721" s="85" t="n">
        <v>0</v>
      </c>
      <c r="DS721" s="85" t="n">
        <v>0</v>
      </c>
      <c r="DT721" s="85" t="n">
        <v>0</v>
      </c>
      <c r="DU721" s="85" t="n">
        <v>0</v>
      </c>
      <c r="DV721" s="85" t="n">
        <v>0</v>
      </c>
      <c r="DW721" s="85" t="n">
        <v>0</v>
      </c>
      <c r="DX721" s="85" t="n">
        <v>0</v>
      </c>
      <c r="DY721" s="85" t="n">
        <v>0</v>
      </c>
    </row>
    <row r="722" customFormat="false" ht="14.65" hidden="false" customHeight="false" outlineLevel="0" collapsed="false">
      <c r="DP722" s="85" t="n">
        <v>0</v>
      </c>
      <c r="DQ722" s="85" t="n">
        <v>0</v>
      </c>
      <c r="DR722" s="85" t="n">
        <v>0</v>
      </c>
      <c r="DS722" s="85" t="n">
        <v>0</v>
      </c>
      <c r="DT722" s="85" t="n">
        <v>0</v>
      </c>
      <c r="DU722" s="85" t="n">
        <v>0</v>
      </c>
      <c r="DV722" s="85" t="n">
        <v>0</v>
      </c>
      <c r="DW722" s="85" t="n">
        <v>0</v>
      </c>
      <c r="DX722" s="85" t="n">
        <v>0</v>
      </c>
      <c r="DY722" s="85" t="n">
        <v>0</v>
      </c>
    </row>
    <row r="723" customFormat="false" ht="14.65" hidden="false" customHeight="false" outlineLevel="0" collapsed="false">
      <c r="DP723" s="85" t="n">
        <v>0</v>
      </c>
      <c r="DQ723" s="85" t="n">
        <v>0</v>
      </c>
      <c r="DR723" s="85" t="n">
        <v>0</v>
      </c>
      <c r="DS723" s="85" t="n">
        <v>0</v>
      </c>
      <c r="DT723" s="85" t="n">
        <v>0</v>
      </c>
      <c r="DU723" s="85" t="n">
        <v>0</v>
      </c>
      <c r="DV723" s="85" t="n">
        <v>0</v>
      </c>
      <c r="DW723" s="85" t="n">
        <v>0</v>
      </c>
      <c r="DX723" s="85" t="n">
        <v>0</v>
      </c>
      <c r="DY723" s="85" t="n">
        <v>0</v>
      </c>
    </row>
    <row r="724" customFormat="false" ht="14.65" hidden="false" customHeight="false" outlineLevel="0" collapsed="false">
      <c r="DP724" s="85" t="n">
        <v>0</v>
      </c>
      <c r="DQ724" s="85" t="n">
        <v>0</v>
      </c>
      <c r="DR724" s="85" t="n">
        <v>0</v>
      </c>
      <c r="DS724" s="85" t="n">
        <v>0</v>
      </c>
      <c r="DT724" s="85" t="n">
        <v>0</v>
      </c>
      <c r="DU724" s="85" t="n">
        <v>0</v>
      </c>
      <c r="DV724" s="85" t="n">
        <v>0</v>
      </c>
      <c r="DW724" s="85" t="n">
        <v>0</v>
      </c>
      <c r="DX724" s="85" t="n">
        <v>0</v>
      </c>
      <c r="DY724" s="85" t="n">
        <v>0</v>
      </c>
    </row>
    <row r="725" customFormat="false" ht="14.65" hidden="false" customHeight="false" outlineLevel="0" collapsed="false">
      <c r="DP725" s="85" t="n">
        <v>0</v>
      </c>
      <c r="DQ725" s="85" t="n">
        <v>0</v>
      </c>
      <c r="DR725" s="85" t="n">
        <v>0</v>
      </c>
      <c r="DS725" s="85" t="n">
        <v>0</v>
      </c>
      <c r="DT725" s="85" t="n">
        <v>0</v>
      </c>
      <c r="DU725" s="85" t="n">
        <v>0</v>
      </c>
      <c r="DV725" s="85" t="n">
        <v>0</v>
      </c>
      <c r="DW725" s="85" t="n">
        <v>0</v>
      </c>
      <c r="DX725" s="85" t="n">
        <v>0</v>
      </c>
      <c r="DY725" s="85" t="n">
        <v>0</v>
      </c>
    </row>
    <row r="726" customFormat="false" ht="14.65" hidden="false" customHeight="false" outlineLevel="0" collapsed="false">
      <c r="DP726" s="85" t="n">
        <v>0</v>
      </c>
      <c r="DQ726" s="85" t="n">
        <v>0</v>
      </c>
      <c r="DR726" s="85" t="n">
        <v>0</v>
      </c>
      <c r="DS726" s="85" t="n">
        <v>0</v>
      </c>
      <c r="DT726" s="85" t="n">
        <v>0</v>
      </c>
      <c r="DU726" s="85" t="n">
        <v>0</v>
      </c>
      <c r="DV726" s="85" t="n">
        <v>0</v>
      </c>
      <c r="DW726" s="85" t="n">
        <v>0</v>
      </c>
      <c r="DX726" s="85" t="n">
        <v>0</v>
      </c>
      <c r="DY726" s="85" t="n">
        <v>0</v>
      </c>
    </row>
    <row r="727" customFormat="false" ht="14.65" hidden="false" customHeight="false" outlineLevel="0" collapsed="false">
      <c r="DP727" s="85" t="n">
        <v>0</v>
      </c>
      <c r="DQ727" s="85" t="n">
        <v>0</v>
      </c>
      <c r="DR727" s="85" t="n">
        <v>0</v>
      </c>
      <c r="DS727" s="85" t="n">
        <v>0</v>
      </c>
      <c r="DT727" s="85" t="n">
        <v>0</v>
      </c>
      <c r="DU727" s="85" t="n">
        <v>0</v>
      </c>
      <c r="DV727" s="85" t="n">
        <v>0</v>
      </c>
      <c r="DW727" s="85" t="n">
        <v>0</v>
      </c>
      <c r="DX727" s="85" t="n">
        <v>0</v>
      </c>
      <c r="DY727" s="85" t="n">
        <v>0</v>
      </c>
    </row>
    <row r="728" customFormat="false" ht="14.65" hidden="false" customHeight="false" outlineLevel="0" collapsed="false">
      <c r="DP728" s="85" t="n">
        <v>0</v>
      </c>
      <c r="DQ728" s="85" t="n">
        <v>0</v>
      </c>
      <c r="DR728" s="85" t="n">
        <v>0</v>
      </c>
      <c r="DS728" s="85" t="n">
        <v>0</v>
      </c>
      <c r="DT728" s="85" t="n">
        <v>0</v>
      </c>
      <c r="DU728" s="85" t="n">
        <v>0</v>
      </c>
      <c r="DV728" s="85" t="n">
        <v>0</v>
      </c>
      <c r="DW728" s="85" t="n">
        <v>0</v>
      </c>
      <c r="DX728" s="85" t="n">
        <v>0</v>
      </c>
      <c r="DY728" s="85" t="n">
        <v>0</v>
      </c>
    </row>
    <row r="729" customFormat="false" ht="14.65" hidden="false" customHeight="false" outlineLevel="0" collapsed="false">
      <c r="DP729" s="85" t="n">
        <v>0</v>
      </c>
      <c r="DQ729" s="85" t="n">
        <v>0</v>
      </c>
      <c r="DR729" s="85" t="n">
        <v>0</v>
      </c>
      <c r="DS729" s="85" t="n">
        <v>0</v>
      </c>
      <c r="DT729" s="85" t="n">
        <v>0</v>
      </c>
      <c r="DU729" s="85" t="n">
        <v>0</v>
      </c>
      <c r="DV729" s="85" t="n">
        <v>0</v>
      </c>
      <c r="DW729" s="85" t="n">
        <v>0</v>
      </c>
      <c r="DX729" s="85" t="n">
        <v>0</v>
      </c>
      <c r="DY729" s="85" t="n">
        <v>0</v>
      </c>
    </row>
    <row r="730" customFormat="false" ht="14.65" hidden="false" customHeight="false" outlineLevel="0" collapsed="false">
      <c r="DP730" s="85" t="n">
        <v>0</v>
      </c>
      <c r="DQ730" s="85" t="n">
        <v>0</v>
      </c>
      <c r="DR730" s="85" t="n">
        <v>0</v>
      </c>
      <c r="DS730" s="85" t="n">
        <v>0</v>
      </c>
      <c r="DT730" s="85" t="n">
        <v>0</v>
      </c>
      <c r="DU730" s="85" t="n">
        <v>0</v>
      </c>
      <c r="DV730" s="85" t="n">
        <v>0</v>
      </c>
      <c r="DW730" s="85" t="n">
        <v>0</v>
      </c>
      <c r="DX730" s="85" t="n">
        <v>0</v>
      </c>
      <c r="DY730" s="85" t="n">
        <v>0</v>
      </c>
    </row>
    <row r="731" customFormat="false" ht="14.65" hidden="false" customHeight="false" outlineLevel="0" collapsed="false">
      <c r="DP731" s="85" t="n">
        <v>0</v>
      </c>
      <c r="DQ731" s="85" t="n">
        <v>0</v>
      </c>
      <c r="DR731" s="85" t="n">
        <v>0</v>
      </c>
      <c r="DS731" s="85" t="n">
        <v>0</v>
      </c>
      <c r="DT731" s="85" t="n">
        <v>0</v>
      </c>
      <c r="DU731" s="85" t="n">
        <v>0</v>
      </c>
      <c r="DV731" s="85" t="n">
        <v>0</v>
      </c>
      <c r="DW731" s="85" t="n">
        <v>0</v>
      </c>
      <c r="DX731" s="85" t="n">
        <v>0</v>
      </c>
      <c r="DY731" s="85" t="n">
        <v>0</v>
      </c>
    </row>
    <row r="732" customFormat="false" ht="14.65" hidden="false" customHeight="false" outlineLevel="0" collapsed="false">
      <c r="DP732" s="85" t="n">
        <v>0</v>
      </c>
      <c r="DQ732" s="85" t="n">
        <v>0</v>
      </c>
      <c r="DR732" s="85" t="n">
        <v>0</v>
      </c>
      <c r="DS732" s="85" t="n">
        <v>0</v>
      </c>
      <c r="DT732" s="85" t="n">
        <v>0</v>
      </c>
      <c r="DU732" s="85" t="n">
        <v>0</v>
      </c>
      <c r="DV732" s="85" t="n">
        <v>0</v>
      </c>
      <c r="DW732" s="85" t="n">
        <v>0</v>
      </c>
      <c r="DX732" s="85" t="n">
        <v>0</v>
      </c>
      <c r="DY732" s="85" t="n">
        <v>0</v>
      </c>
    </row>
    <row r="733" customFormat="false" ht="14.65" hidden="false" customHeight="false" outlineLevel="0" collapsed="false">
      <c r="DP733" s="85" t="n">
        <v>0</v>
      </c>
      <c r="DQ733" s="85" t="n">
        <v>0</v>
      </c>
      <c r="DR733" s="85" t="n">
        <v>0</v>
      </c>
      <c r="DS733" s="85" t="n">
        <v>0</v>
      </c>
      <c r="DT733" s="85" t="n">
        <v>0</v>
      </c>
      <c r="DU733" s="85" t="n">
        <v>0</v>
      </c>
      <c r="DV733" s="85" t="n">
        <v>0</v>
      </c>
      <c r="DW733" s="85" t="n">
        <v>0</v>
      </c>
      <c r="DX733" s="85" t="n">
        <v>0</v>
      </c>
      <c r="DY733" s="85" t="n">
        <v>0</v>
      </c>
    </row>
    <row r="734" customFormat="false" ht="14.65" hidden="false" customHeight="false" outlineLevel="0" collapsed="false">
      <c r="DP734" s="85" t="n">
        <v>0</v>
      </c>
      <c r="DQ734" s="85" t="n">
        <v>0</v>
      </c>
      <c r="DR734" s="85" t="n">
        <v>0</v>
      </c>
      <c r="DS734" s="85" t="n">
        <v>0</v>
      </c>
      <c r="DT734" s="85" t="n">
        <v>0</v>
      </c>
      <c r="DU734" s="85" t="n">
        <v>0</v>
      </c>
      <c r="DV734" s="85" t="n">
        <v>0</v>
      </c>
      <c r="DW734" s="85" t="n">
        <v>0</v>
      </c>
      <c r="DX734" s="85" t="n">
        <v>0</v>
      </c>
      <c r="DY734" s="85" t="n">
        <v>0</v>
      </c>
    </row>
    <row r="735" customFormat="false" ht="14.65" hidden="false" customHeight="false" outlineLevel="0" collapsed="false">
      <c r="DP735" s="85" t="n">
        <v>0</v>
      </c>
      <c r="DQ735" s="85" t="n">
        <v>0</v>
      </c>
      <c r="DR735" s="85" t="n">
        <v>0</v>
      </c>
      <c r="DS735" s="85" t="n">
        <v>0</v>
      </c>
      <c r="DT735" s="85" t="n">
        <v>0</v>
      </c>
      <c r="DU735" s="85" t="n">
        <v>0</v>
      </c>
      <c r="DV735" s="85" t="n">
        <v>0</v>
      </c>
      <c r="DW735" s="85" t="n">
        <v>0</v>
      </c>
      <c r="DX735" s="85" t="n">
        <v>0</v>
      </c>
      <c r="DY735" s="85" t="n">
        <v>0</v>
      </c>
    </row>
    <row r="736" customFormat="false" ht="14.65" hidden="false" customHeight="false" outlineLevel="0" collapsed="false">
      <c r="DP736" s="85" t="n">
        <v>0</v>
      </c>
      <c r="DQ736" s="85" t="n">
        <v>0</v>
      </c>
      <c r="DR736" s="85" t="n">
        <v>0</v>
      </c>
      <c r="DS736" s="85" t="n">
        <v>0</v>
      </c>
      <c r="DT736" s="85" t="n">
        <v>0</v>
      </c>
      <c r="DU736" s="85" t="n">
        <v>0</v>
      </c>
      <c r="DV736" s="85" t="n">
        <v>0</v>
      </c>
      <c r="DW736" s="85" t="n">
        <v>0</v>
      </c>
      <c r="DX736" s="85" t="n">
        <v>0</v>
      </c>
      <c r="DY736" s="85" t="n">
        <v>0</v>
      </c>
    </row>
    <row r="737" customFormat="false" ht="14.65" hidden="false" customHeight="false" outlineLevel="0" collapsed="false">
      <c r="DP737" s="85" t="n">
        <v>0</v>
      </c>
      <c r="DQ737" s="85" t="n">
        <v>0</v>
      </c>
      <c r="DR737" s="85" t="n">
        <v>0</v>
      </c>
      <c r="DS737" s="85" t="n">
        <v>0</v>
      </c>
      <c r="DT737" s="85" t="n">
        <v>0</v>
      </c>
      <c r="DU737" s="85" t="n">
        <v>0</v>
      </c>
      <c r="DV737" s="85" t="n">
        <v>0</v>
      </c>
      <c r="DW737" s="85" t="n">
        <v>0</v>
      </c>
      <c r="DX737" s="85" t="n">
        <v>0</v>
      </c>
      <c r="DY737" s="85" t="n">
        <v>0</v>
      </c>
    </row>
    <row r="738" customFormat="false" ht="14.65" hidden="false" customHeight="false" outlineLevel="0" collapsed="false">
      <c r="DP738" s="85" t="n">
        <v>0</v>
      </c>
      <c r="DQ738" s="85" t="n">
        <v>0</v>
      </c>
      <c r="DR738" s="85" t="n">
        <v>0</v>
      </c>
      <c r="DS738" s="85" t="n">
        <v>0</v>
      </c>
      <c r="DT738" s="85" t="n">
        <v>0</v>
      </c>
      <c r="DU738" s="85" t="n">
        <v>0</v>
      </c>
      <c r="DV738" s="85" t="n">
        <v>0</v>
      </c>
      <c r="DW738" s="85" t="n">
        <v>0</v>
      </c>
      <c r="DX738" s="85" t="n">
        <v>0</v>
      </c>
      <c r="DY738" s="85" t="n">
        <v>0</v>
      </c>
    </row>
    <row r="739" customFormat="false" ht="14.65" hidden="false" customHeight="false" outlineLevel="0" collapsed="false">
      <c r="DP739" s="85" t="n">
        <v>0</v>
      </c>
      <c r="DQ739" s="85" t="n">
        <v>0</v>
      </c>
      <c r="DR739" s="85" t="n">
        <v>0</v>
      </c>
      <c r="DS739" s="85" t="n">
        <v>0</v>
      </c>
      <c r="DT739" s="85" t="n">
        <v>0</v>
      </c>
      <c r="DU739" s="85" t="n">
        <v>0</v>
      </c>
      <c r="DV739" s="85" t="n">
        <v>0</v>
      </c>
      <c r="DW739" s="85" t="n">
        <v>0</v>
      </c>
      <c r="DX739" s="85" t="n">
        <v>0</v>
      </c>
      <c r="DY739" s="85" t="n">
        <v>0</v>
      </c>
    </row>
    <row r="740" customFormat="false" ht="14.65" hidden="false" customHeight="false" outlineLevel="0" collapsed="false">
      <c r="DP740" s="85" t="n">
        <v>0</v>
      </c>
      <c r="DQ740" s="85" t="n">
        <v>0</v>
      </c>
      <c r="DR740" s="85" t="n">
        <v>0</v>
      </c>
      <c r="DS740" s="85" t="n">
        <v>0</v>
      </c>
      <c r="DT740" s="85" t="n">
        <v>0</v>
      </c>
      <c r="DU740" s="85" t="n">
        <v>0</v>
      </c>
      <c r="DV740" s="85" t="n">
        <v>0</v>
      </c>
      <c r="DW740" s="85" t="n">
        <v>0</v>
      </c>
      <c r="DX740" s="85" t="n">
        <v>0</v>
      </c>
      <c r="DY740" s="85" t="n">
        <v>0</v>
      </c>
    </row>
    <row r="741" customFormat="false" ht="14.65" hidden="false" customHeight="false" outlineLevel="0" collapsed="false">
      <c r="DP741" s="85" t="n">
        <v>0</v>
      </c>
      <c r="DQ741" s="85" t="n">
        <v>0</v>
      </c>
      <c r="DR741" s="85" t="n">
        <v>0</v>
      </c>
      <c r="DS741" s="85" t="n">
        <v>0</v>
      </c>
      <c r="DT741" s="85" t="n">
        <v>0</v>
      </c>
      <c r="DU741" s="85" t="n">
        <v>0</v>
      </c>
      <c r="DV741" s="85" t="n">
        <v>0</v>
      </c>
      <c r="DW741" s="85" t="n">
        <v>0</v>
      </c>
      <c r="DX741" s="85" t="n">
        <v>0</v>
      </c>
      <c r="DY741" s="85" t="n">
        <v>0</v>
      </c>
    </row>
    <row r="742" customFormat="false" ht="14.65" hidden="false" customHeight="false" outlineLevel="0" collapsed="false">
      <c r="DP742" s="85" t="n">
        <v>0</v>
      </c>
      <c r="DQ742" s="85" t="n">
        <v>0</v>
      </c>
      <c r="DR742" s="85" t="n">
        <v>0</v>
      </c>
      <c r="DS742" s="85" t="n">
        <v>0</v>
      </c>
      <c r="DT742" s="85" t="n">
        <v>0</v>
      </c>
      <c r="DU742" s="85" t="n">
        <v>0</v>
      </c>
      <c r="DV742" s="85" t="n">
        <v>0</v>
      </c>
      <c r="DW742" s="85" t="n">
        <v>0</v>
      </c>
      <c r="DX742" s="85" t="n">
        <v>0</v>
      </c>
      <c r="DY742" s="85" t="n">
        <v>0</v>
      </c>
    </row>
    <row r="743" customFormat="false" ht="14.65" hidden="false" customHeight="false" outlineLevel="0" collapsed="false">
      <c r="DP743" s="85" t="n">
        <v>0</v>
      </c>
      <c r="DQ743" s="85" t="n">
        <v>0</v>
      </c>
      <c r="DR743" s="85" t="n">
        <v>0</v>
      </c>
      <c r="DS743" s="85" t="n">
        <v>0</v>
      </c>
      <c r="DT743" s="85" t="n">
        <v>0</v>
      </c>
      <c r="DU743" s="85" t="n">
        <v>0</v>
      </c>
      <c r="DV743" s="85" t="n">
        <v>0</v>
      </c>
      <c r="DW743" s="85" t="n">
        <v>0</v>
      </c>
      <c r="DX743" s="85" t="n">
        <v>0</v>
      </c>
      <c r="DY743" s="85" t="n">
        <v>0</v>
      </c>
    </row>
    <row r="744" customFormat="false" ht="14.65" hidden="false" customHeight="false" outlineLevel="0" collapsed="false">
      <c r="DP744" s="85" t="n">
        <v>0</v>
      </c>
      <c r="DQ744" s="85" t="n">
        <v>0</v>
      </c>
      <c r="DR744" s="85" t="n">
        <v>0</v>
      </c>
      <c r="DS744" s="85" t="n">
        <v>0</v>
      </c>
      <c r="DT744" s="85" t="n">
        <v>0</v>
      </c>
      <c r="DU744" s="85" t="n">
        <v>0</v>
      </c>
      <c r="DV744" s="85" t="n">
        <v>0</v>
      </c>
      <c r="DW744" s="85" t="n">
        <v>0</v>
      </c>
      <c r="DX744" s="85" t="n">
        <v>0</v>
      </c>
      <c r="DY744" s="85" t="n">
        <v>0</v>
      </c>
    </row>
    <row r="745" customFormat="false" ht="14.65" hidden="false" customHeight="false" outlineLevel="0" collapsed="false">
      <c r="DP745" s="85" t="n">
        <v>0</v>
      </c>
      <c r="DQ745" s="85" t="n">
        <v>0</v>
      </c>
      <c r="DR745" s="85" t="n">
        <v>0</v>
      </c>
      <c r="DS745" s="85" t="n">
        <v>0</v>
      </c>
      <c r="DT745" s="85" t="n">
        <v>0</v>
      </c>
      <c r="DU745" s="85" t="n">
        <v>0</v>
      </c>
      <c r="DV745" s="85" t="n">
        <v>0</v>
      </c>
      <c r="DW745" s="85" t="n">
        <v>0</v>
      </c>
      <c r="DX745" s="85" t="n">
        <v>0</v>
      </c>
      <c r="DY745" s="85" t="n">
        <v>0</v>
      </c>
    </row>
    <row r="746" customFormat="false" ht="14.65" hidden="false" customHeight="false" outlineLevel="0" collapsed="false">
      <c r="DP746" s="85" t="n">
        <v>0</v>
      </c>
      <c r="DQ746" s="85" t="n">
        <v>0</v>
      </c>
      <c r="DR746" s="85" t="n">
        <v>0</v>
      </c>
      <c r="DS746" s="85" t="n">
        <v>0</v>
      </c>
      <c r="DT746" s="85" t="n">
        <v>0</v>
      </c>
      <c r="DU746" s="85" t="n">
        <v>0</v>
      </c>
      <c r="DV746" s="85" t="n">
        <v>0</v>
      </c>
      <c r="DW746" s="85" t="n">
        <v>0</v>
      </c>
      <c r="DX746" s="85" t="n">
        <v>0</v>
      </c>
      <c r="DY746" s="85" t="n">
        <v>0</v>
      </c>
    </row>
    <row r="747" customFormat="false" ht="14.65" hidden="false" customHeight="false" outlineLevel="0" collapsed="false">
      <c r="DP747" s="85" t="n">
        <v>0</v>
      </c>
      <c r="DQ747" s="85" t="n">
        <v>0</v>
      </c>
      <c r="DR747" s="85" t="n">
        <v>0</v>
      </c>
      <c r="DS747" s="85" t="n">
        <v>0</v>
      </c>
      <c r="DT747" s="85" t="n">
        <v>0</v>
      </c>
      <c r="DU747" s="85" t="n">
        <v>0</v>
      </c>
      <c r="DV747" s="85" t="n">
        <v>0</v>
      </c>
      <c r="DW747" s="85" t="n">
        <v>0</v>
      </c>
      <c r="DX747" s="85" t="n">
        <v>0</v>
      </c>
      <c r="DY747" s="85" t="n">
        <v>0</v>
      </c>
    </row>
    <row r="748" customFormat="false" ht="14.65" hidden="false" customHeight="false" outlineLevel="0" collapsed="false">
      <c r="DP748" s="85" t="n">
        <v>0</v>
      </c>
      <c r="DQ748" s="85" t="n">
        <v>0</v>
      </c>
      <c r="DR748" s="85" t="n">
        <v>0</v>
      </c>
      <c r="DS748" s="85" t="n">
        <v>0</v>
      </c>
      <c r="DT748" s="85" t="n">
        <v>0</v>
      </c>
      <c r="DU748" s="85" t="n">
        <v>0</v>
      </c>
      <c r="DV748" s="85" t="n">
        <v>0</v>
      </c>
      <c r="DW748" s="85" t="n">
        <v>0</v>
      </c>
      <c r="DX748" s="85" t="n">
        <v>0</v>
      </c>
      <c r="DY748" s="85" t="n">
        <v>0</v>
      </c>
    </row>
    <row r="749" customFormat="false" ht="14.65" hidden="false" customHeight="false" outlineLevel="0" collapsed="false">
      <c r="DP749" s="85" t="n">
        <v>0</v>
      </c>
      <c r="DQ749" s="85" t="n">
        <v>0</v>
      </c>
      <c r="DR749" s="85" t="n">
        <v>0</v>
      </c>
      <c r="DS749" s="85" t="n">
        <v>0</v>
      </c>
      <c r="DT749" s="85" t="n">
        <v>0</v>
      </c>
      <c r="DU749" s="85" t="n">
        <v>0</v>
      </c>
      <c r="DV749" s="85" t="n">
        <v>0</v>
      </c>
      <c r="DW749" s="85" t="n">
        <v>0</v>
      </c>
      <c r="DX749" s="85" t="n">
        <v>0</v>
      </c>
      <c r="DY749" s="85" t="n">
        <v>0</v>
      </c>
    </row>
    <row r="750" customFormat="false" ht="14.65" hidden="false" customHeight="false" outlineLevel="0" collapsed="false">
      <c r="DP750" s="85" t="n">
        <v>0</v>
      </c>
      <c r="DQ750" s="85" t="n">
        <v>0</v>
      </c>
      <c r="DR750" s="85" t="n">
        <v>0</v>
      </c>
      <c r="DS750" s="85" t="n">
        <v>0</v>
      </c>
      <c r="DT750" s="85" t="n">
        <v>0</v>
      </c>
      <c r="DU750" s="85" t="n">
        <v>0</v>
      </c>
      <c r="DV750" s="85" t="n">
        <v>0</v>
      </c>
      <c r="DW750" s="85" t="n">
        <v>0</v>
      </c>
      <c r="DX750" s="85" t="n">
        <v>0</v>
      </c>
      <c r="DY750" s="85" t="n">
        <v>0</v>
      </c>
    </row>
    <row r="751" customFormat="false" ht="14.65" hidden="false" customHeight="false" outlineLevel="0" collapsed="false">
      <c r="DP751" s="85" t="n">
        <v>0</v>
      </c>
      <c r="DQ751" s="85" t="n">
        <v>0</v>
      </c>
      <c r="DR751" s="85" t="n">
        <v>0</v>
      </c>
      <c r="DS751" s="85" t="n">
        <v>0</v>
      </c>
      <c r="DT751" s="85" t="n">
        <v>0</v>
      </c>
      <c r="DU751" s="85" t="n">
        <v>0</v>
      </c>
      <c r="DV751" s="85" t="n">
        <v>0</v>
      </c>
      <c r="DW751" s="85" t="n">
        <v>0</v>
      </c>
      <c r="DX751" s="85" t="n">
        <v>0</v>
      </c>
      <c r="DY751" s="85" t="n">
        <v>0</v>
      </c>
    </row>
    <row r="752" customFormat="false" ht="14.65" hidden="false" customHeight="false" outlineLevel="0" collapsed="false">
      <c r="DP752" s="85" t="n">
        <v>0</v>
      </c>
      <c r="DQ752" s="85" t="n">
        <v>0</v>
      </c>
      <c r="DR752" s="85" t="n">
        <v>0</v>
      </c>
      <c r="DS752" s="85" t="n">
        <v>0</v>
      </c>
      <c r="DT752" s="85" t="n">
        <v>0</v>
      </c>
      <c r="DU752" s="85" t="n">
        <v>0</v>
      </c>
      <c r="DV752" s="85" t="n">
        <v>0</v>
      </c>
      <c r="DW752" s="85" t="n">
        <v>0</v>
      </c>
      <c r="DX752" s="85" t="n">
        <v>0</v>
      </c>
      <c r="DY752" s="85" t="n">
        <v>0</v>
      </c>
    </row>
    <row r="753" customFormat="false" ht="14.65" hidden="false" customHeight="false" outlineLevel="0" collapsed="false">
      <c r="DP753" s="85" t="n">
        <v>0</v>
      </c>
      <c r="DQ753" s="85" t="n">
        <v>0</v>
      </c>
      <c r="DR753" s="85" t="n">
        <v>0</v>
      </c>
      <c r="DS753" s="85" t="n">
        <v>0</v>
      </c>
      <c r="DT753" s="85" t="n">
        <v>0</v>
      </c>
      <c r="DU753" s="85" t="n">
        <v>0</v>
      </c>
      <c r="DV753" s="85" t="n">
        <v>0</v>
      </c>
      <c r="DW753" s="85" t="n">
        <v>0</v>
      </c>
      <c r="DX753" s="85" t="n">
        <v>0</v>
      </c>
      <c r="DY753" s="85" t="n">
        <v>0</v>
      </c>
    </row>
    <row r="754" customFormat="false" ht="14.65" hidden="false" customHeight="false" outlineLevel="0" collapsed="false">
      <c r="DP754" s="85" t="n">
        <v>0</v>
      </c>
      <c r="DQ754" s="85" t="n">
        <v>0</v>
      </c>
      <c r="DR754" s="85" t="n">
        <v>0</v>
      </c>
      <c r="DS754" s="85" t="n">
        <v>0</v>
      </c>
      <c r="DT754" s="85" t="n">
        <v>0</v>
      </c>
      <c r="DU754" s="85" t="n">
        <v>0</v>
      </c>
      <c r="DV754" s="85" t="n">
        <v>0</v>
      </c>
      <c r="DW754" s="85" t="n">
        <v>0</v>
      </c>
      <c r="DX754" s="85" t="n">
        <v>0</v>
      </c>
      <c r="DY754" s="85" t="n">
        <v>0</v>
      </c>
    </row>
    <row r="755" customFormat="false" ht="14.65" hidden="false" customHeight="false" outlineLevel="0" collapsed="false">
      <c r="DP755" s="85" t="n">
        <v>0</v>
      </c>
      <c r="DQ755" s="85" t="n">
        <v>0</v>
      </c>
      <c r="DR755" s="85" t="n">
        <v>0</v>
      </c>
      <c r="DS755" s="85" t="n">
        <v>0</v>
      </c>
      <c r="DT755" s="85" t="n">
        <v>0</v>
      </c>
      <c r="DU755" s="85" t="n">
        <v>0</v>
      </c>
      <c r="DV755" s="85" t="n">
        <v>0</v>
      </c>
      <c r="DW755" s="85" t="n">
        <v>0</v>
      </c>
      <c r="DX755" s="85" t="n">
        <v>0</v>
      </c>
      <c r="DY755" s="85" t="n">
        <v>0</v>
      </c>
    </row>
    <row r="756" customFormat="false" ht="14.65" hidden="false" customHeight="false" outlineLevel="0" collapsed="false">
      <c r="DP756" s="85" t="n">
        <v>0</v>
      </c>
      <c r="DQ756" s="85" t="n">
        <v>0</v>
      </c>
      <c r="DR756" s="85" t="n">
        <v>0</v>
      </c>
      <c r="DS756" s="85" t="n">
        <v>0</v>
      </c>
      <c r="DT756" s="85" t="n">
        <v>0</v>
      </c>
      <c r="DU756" s="85" t="n">
        <v>0</v>
      </c>
      <c r="DV756" s="85" t="n">
        <v>0</v>
      </c>
      <c r="DW756" s="85" t="n">
        <v>0</v>
      </c>
      <c r="DX756" s="85" t="n">
        <v>0</v>
      </c>
      <c r="DY756" s="85" t="n">
        <v>0</v>
      </c>
    </row>
    <row r="757" customFormat="false" ht="14.65" hidden="false" customHeight="false" outlineLevel="0" collapsed="false">
      <c r="DP757" s="85" t="n">
        <v>0</v>
      </c>
      <c r="DQ757" s="85" t="n">
        <v>0</v>
      </c>
      <c r="DR757" s="85" t="n">
        <v>0</v>
      </c>
      <c r="DS757" s="85" t="n">
        <v>0</v>
      </c>
      <c r="DT757" s="85" t="n">
        <v>0</v>
      </c>
      <c r="DU757" s="85" t="n">
        <v>0</v>
      </c>
      <c r="DV757" s="85" t="n">
        <v>0</v>
      </c>
      <c r="DW757" s="85" t="n">
        <v>0</v>
      </c>
      <c r="DX757" s="85" t="n">
        <v>0</v>
      </c>
      <c r="DY757" s="85" t="n">
        <v>0</v>
      </c>
    </row>
    <row r="758" customFormat="false" ht="14.65" hidden="false" customHeight="false" outlineLevel="0" collapsed="false">
      <c r="DP758" s="85" t="n">
        <v>0</v>
      </c>
      <c r="DQ758" s="85" t="n">
        <v>0</v>
      </c>
      <c r="DR758" s="85" t="n">
        <v>0</v>
      </c>
      <c r="DS758" s="85" t="n">
        <v>0</v>
      </c>
      <c r="DT758" s="85" t="n">
        <v>0</v>
      </c>
      <c r="DU758" s="85" t="n">
        <v>0</v>
      </c>
      <c r="DV758" s="85" t="n">
        <v>0</v>
      </c>
      <c r="DW758" s="85" t="n">
        <v>0</v>
      </c>
      <c r="DX758" s="85" t="n">
        <v>0</v>
      </c>
      <c r="DY758" s="85" t="n">
        <v>0</v>
      </c>
    </row>
    <row r="759" customFormat="false" ht="14.65" hidden="false" customHeight="false" outlineLevel="0" collapsed="false">
      <c r="DP759" s="85" t="n">
        <v>0</v>
      </c>
      <c r="DQ759" s="85" t="n">
        <v>0</v>
      </c>
      <c r="DR759" s="85" t="n">
        <v>0</v>
      </c>
      <c r="DS759" s="85" t="n">
        <v>0</v>
      </c>
      <c r="DT759" s="85" t="n">
        <v>0</v>
      </c>
      <c r="DU759" s="85" t="n">
        <v>0</v>
      </c>
      <c r="DV759" s="85" t="n">
        <v>0</v>
      </c>
      <c r="DW759" s="85" t="n">
        <v>0</v>
      </c>
      <c r="DX759" s="85" t="n">
        <v>0</v>
      </c>
      <c r="DY759" s="85" t="n">
        <v>0</v>
      </c>
    </row>
    <row r="760" customFormat="false" ht="14.65" hidden="false" customHeight="false" outlineLevel="0" collapsed="false">
      <c r="DP760" s="85" t="n">
        <v>0</v>
      </c>
      <c r="DQ760" s="85" t="n">
        <v>0</v>
      </c>
      <c r="DR760" s="85" t="n">
        <v>0</v>
      </c>
      <c r="DS760" s="85" t="n">
        <v>0</v>
      </c>
      <c r="DT760" s="85" t="n">
        <v>0</v>
      </c>
      <c r="DU760" s="85" t="n">
        <v>0</v>
      </c>
      <c r="DV760" s="85" t="n">
        <v>0</v>
      </c>
      <c r="DW760" s="85" t="n">
        <v>0</v>
      </c>
      <c r="DX760" s="85" t="n">
        <v>0</v>
      </c>
      <c r="DY760" s="85" t="n">
        <v>0</v>
      </c>
    </row>
    <row r="761" customFormat="false" ht="14.65" hidden="false" customHeight="false" outlineLevel="0" collapsed="false">
      <c r="DP761" s="85" t="n">
        <v>0</v>
      </c>
      <c r="DQ761" s="85" t="n">
        <v>0</v>
      </c>
      <c r="DR761" s="85" t="n">
        <v>0</v>
      </c>
      <c r="DS761" s="85" t="n">
        <v>0</v>
      </c>
      <c r="DT761" s="85" t="n">
        <v>0</v>
      </c>
      <c r="DU761" s="85" t="n">
        <v>0</v>
      </c>
      <c r="DV761" s="85" t="n">
        <v>0</v>
      </c>
      <c r="DW761" s="85" t="n">
        <v>0</v>
      </c>
      <c r="DX761" s="85" t="n">
        <v>0</v>
      </c>
      <c r="DY761" s="85" t="n">
        <v>0</v>
      </c>
    </row>
    <row r="762" customFormat="false" ht="14.65" hidden="false" customHeight="false" outlineLevel="0" collapsed="false">
      <c r="DP762" s="85" t="n">
        <v>0</v>
      </c>
      <c r="DQ762" s="85" t="n">
        <v>0</v>
      </c>
      <c r="DR762" s="85" t="n">
        <v>0</v>
      </c>
      <c r="DS762" s="85" t="n">
        <v>0</v>
      </c>
      <c r="DT762" s="85" t="n">
        <v>0</v>
      </c>
      <c r="DU762" s="85" t="n">
        <v>0</v>
      </c>
      <c r="DV762" s="85" t="n">
        <v>0</v>
      </c>
      <c r="DW762" s="85" t="n">
        <v>0</v>
      </c>
      <c r="DX762" s="85" t="n">
        <v>0</v>
      </c>
      <c r="DY762" s="85" t="n">
        <v>0</v>
      </c>
    </row>
    <row r="763" customFormat="false" ht="14.65" hidden="false" customHeight="false" outlineLevel="0" collapsed="false">
      <c r="DP763" s="85" t="n">
        <v>0</v>
      </c>
      <c r="DQ763" s="85" t="n">
        <v>0</v>
      </c>
      <c r="DR763" s="85" t="n">
        <v>0</v>
      </c>
      <c r="DS763" s="85" t="n">
        <v>0</v>
      </c>
      <c r="DT763" s="85" t="n">
        <v>0</v>
      </c>
      <c r="DU763" s="85" t="n">
        <v>0</v>
      </c>
      <c r="DV763" s="85" t="n">
        <v>0</v>
      </c>
      <c r="DW763" s="85" t="n">
        <v>0</v>
      </c>
      <c r="DX763" s="85" t="n">
        <v>0</v>
      </c>
      <c r="DY763" s="85" t="n">
        <v>0</v>
      </c>
    </row>
    <row r="764" customFormat="false" ht="14.65" hidden="false" customHeight="false" outlineLevel="0" collapsed="false">
      <c r="DP764" s="85" t="n">
        <v>0</v>
      </c>
      <c r="DQ764" s="85" t="n">
        <v>0</v>
      </c>
      <c r="DR764" s="85" t="n">
        <v>0</v>
      </c>
      <c r="DS764" s="85" t="n">
        <v>0</v>
      </c>
      <c r="DT764" s="85" t="n">
        <v>0</v>
      </c>
      <c r="DU764" s="85" t="n">
        <v>0</v>
      </c>
      <c r="DV764" s="85" t="n">
        <v>0</v>
      </c>
      <c r="DW764" s="85" t="n">
        <v>0</v>
      </c>
      <c r="DX764" s="85" t="n">
        <v>0</v>
      </c>
      <c r="DY764" s="85" t="n">
        <v>0</v>
      </c>
    </row>
    <row r="765" customFormat="false" ht="14.65" hidden="false" customHeight="false" outlineLevel="0" collapsed="false">
      <c r="DP765" s="85" t="n">
        <v>0</v>
      </c>
      <c r="DQ765" s="85" t="n">
        <v>0</v>
      </c>
      <c r="DR765" s="85" t="n">
        <v>0</v>
      </c>
      <c r="DS765" s="85" t="n">
        <v>0</v>
      </c>
      <c r="DT765" s="85" t="n">
        <v>0</v>
      </c>
      <c r="DU765" s="85" t="n">
        <v>0</v>
      </c>
      <c r="DV765" s="85" t="n">
        <v>0</v>
      </c>
      <c r="DW765" s="85" t="n">
        <v>0</v>
      </c>
      <c r="DX765" s="85" t="n">
        <v>0</v>
      </c>
      <c r="DY765" s="85" t="n">
        <v>0</v>
      </c>
    </row>
    <row r="766" customFormat="false" ht="14.65" hidden="false" customHeight="false" outlineLevel="0" collapsed="false">
      <c r="DP766" s="85" t="n">
        <v>0</v>
      </c>
      <c r="DQ766" s="85" t="n">
        <v>0</v>
      </c>
      <c r="DR766" s="85" t="n">
        <v>0</v>
      </c>
      <c r="DS766" s="85" t="n">
        <v>0</v>
      </c>
      <c r="DT766" s="85" t="n">
        <v>0</v>
      </c>
      <c r="DU766" s="85" t="n">
        <v>0</v>
      </c>
      <c r="DV766" s="85" t="n">
        <v>0</v>
      </c>
      <c r="DW766" s="85" t="n">
        <v>0</v>
      </c>
      <c r="DX766" s="85" t="n">
        <v>0</v>
      </c>
      <c r="DY766" s="85" t="n">
        <v>0</v>
      </c>
    </row>
    <row r="767" customFormat="false" ht="14.65" hidden="false" customHeight="false" outlineLevel="0" collapsed="false">
      <c r="DP767" s="85" t="n">
        <v>0</v>
      </c>
      <c r="DQ767" s="85" t="n">
        <v>0</v>
      </c>
      <c r="DR767" s="85" t="n">
        <v>0</v>
      </c>
      <c r="DS767" s="85" t="n">
        <v>0</v>
      </c>
      <c r="DT767" s="85" t="n">
        <v>0</v>
      </c>
      <c r="DU767" s="85" t="n">
        <v>0</v>
      </c>
      <c r="DV767" s="85" t="n">
        <v>0</v>
      </c>
      <c r="DW767" s="85" t="n">
        <v>0</v>
      </c>
      <c r="DX767" s="85" t="n">
        <v>0</v>
      </c>
      <c r="DY767" s="85" t="n">
        <v>0</v>
      </c>
    </row>
    <row r="768" customFormat="false" ht="14.65" hidden="false" customHeight="false" outlineLevel="0" collapsed="false">
      <c r="DP768" s="85" t="n">
        <v>0</v>
      </c>
      <c r="DQ768" s="85" t="n">
        <v>0</v>
      </c>
      <c r="DR768" s="85" t="n">
        <v>0</v>
      </c>
      <c r="DS768" s="85" t="n">
        <v>0</v>
      </c>
      <c r="DT768" s="85" t="n">
        <v>0</v>
      </c>
      <c r="DU768" s="85" t="n">
        <v>0</v>
      </c>
      <c r="DV768" s="85" t="n">
        <v>0</v>
      </c>
      <c r="DW768" s="85" t="n">
        <v>0</v>
      </c>
      <c r="DX768" s="85" t="n">
        <v>0</v>
      </c>
      <c r="DY768" s="85" t="n">
        <v>0</v>
      </c>
    </row>
    <row r="769" customFormat="false" ht="14.65" hidden="false" customHeight="false" outlineLevel="0" collapsed="false">
      <c r="DP769" s="85" t="n">
        <v>0</v>
      </c>
      <c r="DQ769" s="85" t="n">
        <v>0</v>
      </c>
      <c r="DR769" s="85" t="n">
        <v>0</v>
      </c>
      <c r="DS769" s="85" t="n">
        <v>0</v>
      </c>
      <c r="DT769" s="85" t="n">
        <v>0</v>
      </c>
      <c r="DU769" s="85" t="n">
        <v>0</v>
      </c>
      <c r="DV769" s="85" t="n">
        <v>0</v>
      </c>
      <c r="DW769" s="85" t="n">
        <v>0</v>
      </c>
      <c r="DX769" s="85" t="n">
        <v>0</v>
      </c>
      <c r="DY769" s="85" t="n">
        <v>0</v>
      </c>
    </row>
    <row r="770" customFormat="false" ht="14.65" hidden="false" customHeight="false" outlineLevel="0" collapsed="false">
      <c r="DP770" s="85" t="n">
        <v>0</v>
      </c>
      <c r="DQ770" s="85" t="n">
        <v>0</v>
      </c>
      <c r="DR770" s="85" t="n">
        <v>0</v>
      </c>
      <c r="DS770" s="85" t="n">
        <v>0</v>
      </c>
      <c r="DT770" s="85" t="n">
        <v>0</v>
      </c>
      <c r="DU770" s="85" t="n">
        <v>0</v>
      </c>
      <c r="DV770" s="85" t="n">
        <v>0</v>
      </c>
      <c r="DW770" s="85" t="n">
        <v>0</v>
      </c>
      <c r="DX770" s="85" t="n">
        <v>0</v>
      </c>
      <c r="DY770" s="85" t="n">
        <v>0</v>
      </c>
    </row>
    <row r="771" customFormat="false" ht="14.65" hidden="false" customHeight="false" outlineLevel="0" collapsed="false">
      <c r="DP771" s="85" t="n">
        <v>0</v>
      </c>
      <c r="DQ771" s="85" t="n">
        <v>0</v>
      </c>
      <c r="DR771" s="85" t="n">
        <v>0</v>
      </c>
      <c r="DS771" s="85" t="n">
        <v>0</v>
      </c>
      <c r="DT771" s="85" t="n">
        <v>0</v>
      </c>
      <c r="DU771" s="85" t="n">
        <v>0</v>
      </c>
      <c r="DV771" s="85" t="n">
        <v>0</v>
      </c>
      <c r="DW771" s="85" t="n">
        <v>0</v>
      </c>
      <c r="DX771" s="85" t="n">
        <v>0</v>
      </c>
      <c r="DY771" s="85" t="n">
        <v>0</v>
      </c>
    </row>
    <row r="772" customFormat="false" ht="14.65" hidden="false" customHeight="false" outlineLevel="0" collapsed="false">
      <c r="DP772" s="85" t="n">
        <v>0</v>
      </c>
      <c r="DQ772" s="85" t="n">
        <v>0</v>
      </c>
      <c r="DR772" s="85" t="n">
        <v>0</v>
      </c>
      <c r="DS772" s="85" t="n">
        <v>0</v>
      </c>
      <c r="DT772" s="85" t="n">
        <v>0</v>
      </c>
      <c r="DU772" s="85" t="n">
        <v>0</v>
      </c>
      <c r="DV772" s="85" t="n">
        <v>0</v>
      </c>
      <c r="DW772" s="85" t="n">
        <v>0</v>
      </c>
      <c r="DX772" s="85" t="n">
        <v>0</v>
      </c>
      <c r="DY772" s="85" t="n">
        <v>0</v>
      </c>
    </row>
    <row r="773" customFormat="false" ht="14.65" hidden="false" customHeight="false" outlineLevel="0" collapsed="false">
      <c r="DP773" s="85" t="n">
        <v>0</v>
      </c>
      <c r="DQ773" s="85" t="n">
        <v>0</v>
      </c>
      <c r="DR773" s="85" t="n">
        <v>0</v>
      </c>
      <c r="DS773" s="85" t="n">
        <v>0</v>
      </c>
      <c r="DT773" s="85" t="n">
        <v>0</v>
      </c>
      <c r="DU773" s="85" t="n">
        <v>0</v>
      </c>
      <c r="DV773" s="85" t="n">
        <v>0</v>
      </c>
      <c r="DW773" s="85" t="n">
        <v>0</v>
      </c>
      <c r="DX773" s="85" t="n">
        <v>0</v>
      </c>
      <c r="DY773" s="85" t="n">
        <v>0</v>
      </c>
    </row>
    <row r="774" customFormat="false" ht="14.65" hidden="false" customHeight="false" outlineLevel="0" collapsed="false">
      <c r="DP774" s="85" t="n">
        <v>0</v>
      </c>
      <c r="DQ774" s="85" t="n">
        <v>0</v>
      </c>
      <c r="DR774" s="85" t="n">
        <v>0</v>
      </c>
      <c r="DS774" s="85" t="n">
        <v>0</v>
      </c>
      <c r="DT774" s="85" t="n">
        <v>0</v>
      </c>
      <c r="DU774" s="85" t="n">
        <v>0</v>
      </c>
      <c r="DV774" s="85" t="n">
        <v>0</v>
      </c>
      <c r="DW774" s="85" t="n">
        <v>0</v>
      </c>
      <c r="DX774" s="85" t="n">
        <v>0</v>
      </c>
      <c r="DY774" s="85" t="n">
        <v>0</v>
      </c>
    </row>
    <row r="775" customFormat="false" ht="14.65" hidden="false" customHeight="false" outlineLevel="0" collapsed="false">
      <c r="DP775" s="85" t="n">
        <v>0</v>
      </c>
      <c r="DQ775" s="85" t="n">
        <v>0</v>
      </c>
      <c r="DR775" s="85" t="n">
        <v>0</v>
      </c>
      <c r="DS775" s="85" t="n">
        <v>0</v>
      </c>
      <c r="DT775" s="85" t="n">
        <v>0</v>
      </c>
      <c r="DU775" s="85" t="n">
        <v>0</v>
      </c>
      <c r="DV775" s="85" t="n">
        <v>0</v>
      </c>
      <c r="DW775" s="85" t="n">
        <v>0</v>
      </c>
      <c r="DX775" s="85" t="n">
        <v>0</v>
      </c>
      <c r="DY775" s="85" t="n">
        <v>0</v>
      </c>
    </row>
    <row r="776" customFormat="false" ht="14.65" hidden="false" customHeight="false" outlineLevel="0" collapsed="false">
      <c r="DP776" s="85" t="n">
        <v>0</v>
      </c>
      <c r="DQ776" s="85" t="n">
        <v>0</v>
      </c>
      <c r="DR776" s="85" t="n">
        <v>0</v>
      </c>
      <c r="DS776" s="85" t="n">
        <v>0</v>
      </c>
      <c r="DT776" s="85" t="n">
        <v>0</v>
      </c>
      <c r="DU776" s="85" t="n">
        <v>0</v>
      </c>
      <c r="DV776" s="85" t="n">
        <v>0</v>
      </c>
      <c r="DW776" s="85" t="n">
        <v>0</v>
      </c>
      <c r="DX776" s="85" t="n">
        <v>0</v>
      </c>
      <c r="DY776" s="85" t="n">
        <v>0</v>
      </c>
    </row>
    <row r="777" customFormat="false" ht="14.65" hidden="false" customHeight="false" outlineLevel="0" collapsed="false">
      <c r="DP777" s="85" t="n">
        <v>0</v>
      </c>
      <c r="DQ777" s="85" t="n">
        <v>0</v>
      </c>
      <c r="DR777" s="85" t="n">
        <v>0</v>
      </c>
      <c r="DS777" s="85" t="n">
        <v>0</v>
      </c>
      <c r="DT777" s="85" t="n">
        <v>0</v>
      </c>
      <c r="DU777" s="85" t="n">
        <v>0</v>
      </c>
      <c r="DV777" s="85" t="n">
        <v>0</v>
      </c>
      <c r="DW777" s="85" t="n">
        <v>0</v>
      </c>
      <c r="DX777" s="85" t="n">
        <v>0</v>
      </c>
      <c r="DY777" s="85" t="n">
        <v>0</v>
      </c>
    </row>
    <row r="778" customFormat="false" ht="14.65" hidden="false" customHeight="false" outlineLevel="0" collapsed="false">
      <c r="DP778" s="85" t="n">
        <v>0</v>
      </c>
      <c r="DQ778" s="85" t="n">
        <v>0</v>
      </c>
      <c r="DR778" s="85" t="n">
        <v>0</v>
      </c>
      <c r="DS778" s="85" t="n">
        <v>0</v>
      </c>
      <c r="DT778" s="85" t="n">
        <v>0</v>
      </c>
      <c r="DU778" s="85" t="n">
        <v>0</v>
      </c>
      <c r="DV778" s="85" t="n">
        <v>0</v>
      </c>
      <c r="DW778" s="85" t="n">
        <v>0</v>
      </c>
      <c r="DX778" s="85" t="n">
        <v>0</v>
      </c>
      <c r="DY778" s="85" t="n">
        <v>0</v>
      </c>
    </row>
    <row r="779" customFormat="false" ht="14.65" hidden="false" customHeight="false" outlineLevel="0" collapsed="false">
      <c r="DP779" s="85" t="n">
        <v>0</v>
      </c>
      <c r="DQ779" s="85" t="n">
        <v>0</v>
      </c>
      <c r="DR779" s="85" t="n">
        <v>0</v>
      </c>
      <c r="DS779" s="85" t="n">
        <v>0</v>
      </c>
      <c r="DT779" s="85" t="n">
        <v>0</v>
      </c>
      <c r="DU779" s="85" t="n">
        <v>0</v>
      </c>
      <c r="DV779" s="85" t="n">
        <v>0</v>
      </c>
      <c r="DW779" s="85" t="n">
        <v>0</v>
      </c>
      <c r="DX779" s="85" t="n">
        <v>0</v>
      </c>
      <c r="DY779" s="85" t="n">
        <v>0</v>
      </c>
    </row>
    <row r="780" customFormat="false" ht="14.65" hidden="false" customHeight="false" outlineLevel="0" collapsed="false">
      <c r="DP780" s="85" t="n">
        <v>0</v>
      </c>
      <c r="DQ780" s="85" t="n">
        <v>0</v>
      </c>
      <c r="DR780" s="85" t="n">
        <v>0</v>
      </c>
      <c r="DS780" s="85" t="n">
        <v>0</v>
      </c>
      <c r="DT780" s="85" t="n">
        <v>0</v>
      </c>
      <c r="DU780" s="85" t="n">
        <v>0</v>
      </c>
      <c r="DV780" s="85" t="n">
        <v>0</v>
      </c>
      <c r="DW780" s="85" t="n">
        <v>0</v>
      </c>
      <c r="DX780" s="85" t="n">
        <v>0</v>
      </c>
      <c r="DY780" s="85" t="n">
        <v>0</v>
      </c>
    </row>
    <row r="781" customFormat="false" ht="14.65" hidden="false" customHeight="false" outlineLevel="0" collapsed="false">
      <c r="DP781" s="85" t="n">
        <v>0</v>
      </c>
      <c r="DQ781" s="85" t="n">
        <v>0</v>
      </c>
      <c r="DR781" s="85" t="n">
        <v>0</v>
      </c>
      <c r="DS781" s="85" t="n">
        <v>0</v>
      </c>
      <c r="DT781" s="85" t="n">
        <v>0</v>
      </c>
      <c r="DU781" s="85" t="n">
        <v>0</v>
      </c>
      <c r="DV781" s="85" t="n">
        <v>0</v>
      </c>
      <c r="DW781" s="85" t="n">
        <v>0</v>
      </c>
      <c r="DX781" s="85" t="n">
        <v>0</v>
      </c>
      <c r="DY781" s="85" t="n">
        <v>0</v>
      </c>
    </row>
    <row r="782" customFormat="false" ht="14.65" hidden="false" customHeight="false" outlineLevel="0" collapsed="false">
      <c r="DP782" s="85" t="n">
        <v>0</v>
      </c>
      <c r="DQ782" s="85" t="n">
        <v>0</v>
      </c>
      <c r="DR782" s="85" t="n">
        <v>0</v>
      </c>
      <c r="DS782" s="85" t="n">
        <v>0</v>
      </c>
      <c r="DT782" s="85" t="n">
        <v>0</v>
      </c>
      <c r="DU782" s="85" t="n">
        <v>0</v>
      </c>
      <c r="DV782" s="85" t="n">
        <v>0</v>
      </c>
      <c r="DW782" s="85" t="n">
        <v>0</v>
      </c>
      <c r="DX782" s="85" t="n">
        <v>0</v>
      </c>
      <c r="DY782" s="85" t="n">
        <v>0</v>
      </c>
    </row>
    <row r="783" customFormat="false" ht="14.65" hidden="false" customHeight="false" outlineLevel="0" collapsed="false">
      <c r="DP783" s="85" t="n">
        <v>0</v>
      </c>
      <c r="DQ783" s="85" t="n">
        <v>0</v>
      </c>
      <c r="DR783" s="85" t="n">
        <v>0</v>
      </c>
      <c r="DS783" s="85" t="n">
        <v>0</v>
      </c>
      <c r="DT783" s="85" t="n">
        <v>0</v>
      </c>
      <c r="DU783" s="85" t="n">
        <v>0</v>
      </c>
      <c r="DV783" s="85" t="n">
        <v>0</v>
      </c>
      <c r="DW783" s="85" t="n">
        <v>0</v>
      </c>
      <c r="DX783" s="85" t="n">
        <v>0</v>
      </c>
      <c r="DY783" s="85" t="n">
        <v>0</v>
      </c>
    </row>
    <row r="784" customFormat="false" ht="14.65" hidden="false" customHeight="false" outlineLevel="0" collapsed="false">
      <c r="DP784" s="85" t="n">
        <v>0</v>
      </c>
      <c r="DQ784" s="85" t="n">
        <v>0</v>
      </c>
      <c r="DR784" s="85" t="n">
        <v>0</v>
      </c>
      <c r="DS784" s="85" t="n">
        <v>0</v>
      </c>
      <c r="DT784" s="85" t="n">
        <v>0</v>
      </c>
      <c r="DU784" s="85" t="n">
        <v>0</v>
      </c>
      <c r="DV784" s="85" t="n">
        <v>0</v>
      </c>
      <c r="DW784" s="85" t="n">
        <v>0</v>
      </c>
      <c r="DX784" s="85" t="n">
        <v>0</v>
      </c>
      <c r="DY784" s="85" t="n">
        <v>0</v>
      </c>
    </row>
    <row r="785" customFormat="false" ht="14.65" hidden="false" customHeight="false" outlineLevel="0" collapsed="false">
      <c r="DP785" s="85" t="n">
        <v>0</v>
      </c>
      <c r="DQ785" s="85" t="n">
        <v>0</v>
      </c>
      <c r="DR785" s="85" t="n">
        <v>0</v>
      </c>
      <c r="DS785" s="85" t="n">
        <v>0</v>
      </c>
      <c r="DT785" s="85" t="n">
        <v>0</v>
      </c>
      <c r="DU785" s="85" t="n">
        <v>0</v>
      </c>
      <c r="DV785" s="85" t="n">
        <v>0</v>
      </c>
      <c r="DW785" s="85" t="n">
        <v>0</v>
      </c>
      <c r="DX785" s="85" t="n">
        <v>0</v>
      </c>
      <c r="DY785" s="85" t="n">
        <v>0</v>
      </c>
    </row>
    <row r="786" customFormat="false" ht="14.65" hidden="false" customHeight="false" outlineLevel="0" collapsed="false">
      <c r="DP786" s="85" t="n">
        <v>0</v>
      </c>
      <c r="DQ786" s="85" t="n">
        <v>0</v>
      </c>
      <c r="DR786" s="85" t="n">
        <v>0</v>
      </c>
      <c r="DS786" s="85" t="n">
        <v>0</v>
      </c>
      <c r="DT786" s="85" t="n">
        <v>0</v>
      </c>
      <c r="DU786" s="85" t="n">
        <v>0</v>
      </c>
      <c r="DV786" s="85" t="n">
        <v>0</v>
      </c>
      <c r="DW786" s="85" t="n">
        <v>0</v>
      </c>
      <c r="DX786" s="85" t="n">
        <v>0</v>
      </c>
      <c r="DY786" s="85" t="n">
        <v>0</v>
      </c>
    </row>
    <row r="787" customFormat="false" ht="14.65" hidden="false" customHeight="false" outlineLevel="0" collapsed="false">
      <c r="DP787" s="85" t="n">
        <v>0</v>
      </c>
      <c r="DQ787" s="85" t="n">
        <v>0</v>
      </c>
      <c r="DR787" s="85" t="n">
        <v>0</v>
      </c>
      <c r="DS787" s="85" t="n">
        <v>0</v>
      </c>
      <c r="DT787" s="85" t="n">
        <v>0</v>
      </c>
      <c r="DU787" s="85" t="n">
        <v>0</v>
      </c>
      <c r="DV787" s="85" t="n">
        <v>0</v>
      </c>
      <c r="DW787" s="85" t="n">
        <v>0</v>
      </c>
      <c r="DX787" s="85" t="n">
        <v>0</v>
      </c>
      <c r="DY787" s="85" t="n">
        <v>0</v>
      </c>
    </row>
    <row r="788" customFormat="false" ht="14.65" hidden="false" customHeight="false" outlineLevel="0" collapsed="false">
      <c r="DP788" s="85" t="n">
        <v>0</v>
      </c>
      <c r="DQ788" s="85" t="n">
        <v>0</v>
      </c>
      <c r="DR788" s="85" t="n">
        <v>0</v>
      </c>
      <c r="DS788" s="85" t="n">
        <v>0</v>
      </c>
      <c r="DT788" s="85" t="n">
        <v>0</v>
      </c>
      <c r="DU788" s="85" t="n">
        <v>0</v>
      </c>
      <c r="DV788" s="85" t="n">
        <v>0</v>
      </c>
      <c r="DW788" s="85" t="n">
        <v>0</v>
      </c>
      <c r="DX788" s="85" t="n">
        <v>0</v>
      </c>
      <c r="DY788" s="85" t="n">
        <v>0</v>
      </c>
    </row>
    <row r="789" customFormat="false" ht="14.65" hidden="false" customHeight="false" outlineLevel="0" collapsed="false">
      <c r="DP789" s="85" t="n">
        <v>0</v>
      </c>
      <c r="DQ789" s="85" t="n">
        <v>0</v>
      </c>
      <c r="DR789" s="85" t="n">
        <v>0</v>
      </c>
      <c r="DS789" s="85" t="n">
        <v>0</v>
      </c>
      <c r="DT789" s="85" t="n">
        <v>0</v>
      </c>
      <c r="DU789" s="85" t="n">
        <v>0</v>
      </c>
      <c r="DV789" s="85" t="n">
        <v>0</v>
      </c>
      <c r="DW789" s="85" t="n">
        <v>0</v>
      </c>
      <c r="DX789" s="85" t="n">
        <v>0</v>
      </c>
      <c r="DY789" s="85" t="n">
        <v>0</v>
      </c>
    </row>
    <row r="790" customFormat="false" ht="14.65" hidden="false" customHeight="false" outlineLevel="0" collapsed="false">
      <c r="DP790" s="85" t="n">
        <v>0</v>
      </c>
      <c r="DQ790" s="85" t="n">
        <v>0</v>
      </c>
      <c r="DR790" s="85" t="n">
        <v>0</v>
      </c>
      <c r="DS790" s="85" t="n">
        <v>0</v>
      </c>
      <c r="DT790" s="85" t="n">
        <v>0</v>
      </c>
      <c r="DU790" s="85" t="n">
        <v>0</v>
      </c>
      <c r="DV790" s="85" t="n">
        <v>0</v>
      </c>
      <c r="DW790" s="85" t="n">
        <v>0</v>
      </c>
      <c r="DX790" s="85" t="n">
        <v>0</v>
      </c>
      <c r="DY790" s="85" t="n">
        <v>0</v>
      </c>
    </row>
    <row r="791" customFormat="false" ht="14.65" hidden="false" customHeight="false" outlineLevel="0" collapsed="false">
      <c r="DP791" s="85" t="n">
        <v>0</v>
      </c>
      <c r="DQ791" s="85" t="n">
        <v>0</v>
      </c>
      <c r="DR791" s="85" t="n">
        <v>0</v>
      </c>
      <c r="DS791" s="85" t="n">
        <v>0</v>
      </c>
      <c r="DT791" s="85" t="n">
        <v>0</v>
      </c>
      <c r="DU791" s="85" t="n">
        <v>0</v>
      </c>
      <c r="DV791" s="85" t="n">
        <v>0</v>
      </c>
      <c r="DW791" s="85" t="n">
        <v>0</v>
      </c>
      <c r="DX791" s="85" t="n">
        <v>0</v>
      </c>
      <c r="DY791" s="85" t="n">
        <v>0</v>
      </c>
    </row>
    <row r="792" customFormat="false" ht="14.65" hidden="false" customHeight="false" outlineLevel="0" collapsed="false">
      <c r="DP792" s="85" t="n">
        <v>0</v>
      </c>
      <c r="DQ792" s="85" t="n">
        <v>0</v>
      </c>
      <c r="DR792" s="85" t="n">
        <v>0</v>
      </c>
      <c r="DS792" s="85" t="n">
        <v>0</v>
      </c>
      <c r="DT792" s="85" t="n">
        <v>0</v>
      </c>
      <c r="DU792" s="85" t="n">
        <v>0</v>
      </c>
      <c r="DV792" s="85" t="n">
        <v>0</v>
      </c>
      <c r="DW792" s="85" t="n">
        <v>0</v>
      </c>
      <c r="DX792" s="85" t="n">
        <v>0</v>
      </c>
      <c r="DY792" s="85" t="n">
        <v>0</v>
      </c>
    </row>
    <row r="793" customFormat="false" ht="14.65" hidden="false" customHeight="false" outlineLevel="0" collapsed="false">
      <c r="DP793" s="85" t="n">
        <v>0</v>
      </c>
      <c r="DQ793" s="85" t="n">
        <v>0</v>
      </c>
      <c r="DR793" s="85" t="n">
        <v>0</v>
      </c>
      <c r="DS793" s="85" t="n">
        <v>0</v>
      </c>
      <c r="DT793" s="85" t="n">
        <v>0</v>
      </c>
      <c r="DU793" s="85" t="n">
        <v>0</v>
      </c>
      <c r="DV793" s="85" t="n">
        <v>0</v>
      </c>
      <c r="DW793" s="85" t="n">
        <v>0</v>
      </c>
      <c r="DX793" s="85" t="n">
        <v>0</v>
      </c>
      <c r="DY793" s="85" t="n">
        <v>0</v>
      </c>
    </row>
    <row r="794" customFormat="false" ht="14.65" hidden="false" customHeight="false" outlineLevel="0" collapsed="false">
      <c r="DP794" s="85" t="n">
        <v>0</v>
      </c>
      <c r="DQ794" s="85" t="n">
        <v>0</v>
      </c>
      <c r="DR794" s="85" t="n">
        <v>0</v>
      </c>
      <c r="DS794" s="85" t="n">
        <v>0</v>
      </c>
      <c r="DT794" s="85" t="n">
        <v>0</v>
      </c>
      <c r="DU794" s="85" t="n">
        <v>0</v>
      </c>
      <c r="DV794" s="85" t="n">
        <v>0</v>
      </c>
      <c r="DW794" s="85" t="n">
        <v>0</v>
      </c>
      <c r="DX794" s="85" t="n">
        <v>0</v>
      </c>
      <c r="DY794" s="85" t="n">
        <v>0</v>
      </c>
    </row>
    <row r="795" customFormat="false" ht="14.65" hidden="false" customHeight="false" outlineLevel="0" collapsed="false">
      <c r="DP795" s="85" t="n">
        <v>0</v>
      </c>
      <c r="DQ795" s="85" t="n">
        <v>0</v>
      </c>
      <c r="DR795" s="85" t="n">
        <v>0</v>
      </c>
      <c r="DS795" s="85" t="n">
        <v>0</v>
      </c>
      <c r="DT795" s="85" t="n">
        <v>0</v>
      </c>
      <c r="DU795" s="85" t="n">
        <v>0</v>
      </c>
      <c r="DV795" s="85" t="n">
        <v>0</v>
      </c>
      <c r="DW795" s="85" t="n">
        <v>0</v>
      </c>
      <c r="DX795" s="85" t="n">
        <v>0</v>
      </c>
      <c r="DY795" s="85" t="n">
        <v>0</v>
      </c>
    </row>
    <row r="796" customFormat="false" ht="14.65" hidden="false" customHeight="false" outlineLevel="0" collapsed="false">
      <c r="DP796" s="85" t="n">
        <v>0</v>
      </c>
      <c r="DQ796" s="85" t="n">
        <v>0</v>
      </c>
      <c r="DR796" s="85" t="n">
        <v>0</v>
      </c>
      <c r="DS796" s="85" t="n">
        <v>0</v>
      </c>
      <c r="DT796" s="85" t="n">
        <v>0</v>
      </c>
      <c r="DU796" s="85" t="n">
        <v>0</v>
      </c>
      <c r="DV796" s="85" t="n">
        <v>0</v>
      </c>
      <c r="DW796" s="85" t="n">
        <v>0</v>
      </c>
      <c r="DX796" s="85" t="n">
        <v>0</v>
      </c>
      <c r="DY796" s="8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3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S3" activeCellId="0" sqref="S3:U3 S3:U3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85" width="8.14"/>
    <col collapsed="false" customWidth="true" hidden="false" outlineLevel="0" max="3" min="2" style="85" width="19.56"/>
    <col collapsed="false" customWidth="true" hidden="false" outlineLevel="0" max="4" min="4" style="85" width="12.99"/>
    <col collapsed="false" customWidth="true" hidden="false" outlineLevel="0" max="5" min="5" style="85" width="14.41"/>
    <col collapsed="false" customWidth="true" hidden="false" outlineLevel="0" max="7" min="6" style="183" width="8.7"/>
    <col collapsed="false" customWidth="true" hidden="false" outlineLevel="0" max="8" min="8" style="187" width="6.41"/>
    <col collapsed="false" customWidth="true" hidden="false" outlineLevel="0" max="9" min="9" style="85" width="10.41"/>
    <col collapsed="false" customWidth="true" hidden="false" outlineLevel="0" max="11" min="10" style="85" width="8.7"/>
    <col collapsed="false" customWidth="false" hidden="false" outlineLevel="0" max="13" min="12" style="85" width="9.14"/>
    <col collapsed="false" customWidth="true" hidden="false" outlineLevel="0" max="14" min="14" style="85" width="10.56"/>
    <col collapsed="false" customWidth="true" hidden="false" outlineLevel="0" max="16" min="15" style="85" width="14.7"/>
    <col collapsed="false" customWidth="true" hidden="false" outlineLevel="0" max="17" min="17" style="85" width="12.99"/>
    <col collapsed="false" customWidth="true" hidden="false" outlineLevel="0" max="18" min="18" style="85" width="13.14"/>
    <col collapsed="false" customWidth="true" hidden="false" outlineLevel="0" max="20" min="19" style="85" width="8.7"/>
    <col collapsed="false" customWidth="true" hidden="false" outlineLevel="0" max="21" min="21" style="85" width="6.41"/>
    <col collapsed="false" customWidth="true" hidden="false" outlineLevel="0" max="22" min="22" style="85" width="10.41"/>
    <col collapsed="false" customWidth="true" hidden="false" outlineLevel="0" max="24" min="23" style="85" width="8.7"/>
    <col collapsed="false" customWidth="false" hidden="false" outlineLevel="0" max="257" min="25" style="85" width="9.14"/>
  </cols>
  <sheetData>
    <row r="1" customFormat="false" ht="14.65" hidden="false" customHeight="false" outlineLevel="0" collapsed="false">
      <c r="F1" s="85"/>
      <c r="G1" s="85"/>
      <c r="H1" s="85"/>
      <c r="N1" s="188" t="s">
        <v>155</v>
      </c>
      <c r="O1" s="189" t="n">
        <f aca="false">MATCH(O3,Location,0)</f>
        <v>25</v>
      </c>
      <c r="P1" s="189" t="n">
        <f aca="false">MATCH(P3,Location,0)</f>
        <v>25</v>
      </c>
      <c r="Q1" s="189" t="n">
        <f aca="false">MATCH(Q3,Transport,0)</f>
        <v>1</v>
      </c>
      <c r="R1" s="189" t="n">
        <f aca="false">MATCH(R3,GasDaily,0)</f>
        <v>10</v>
      </c>
    </row>
    <row r="2" customFormat="false" ht="19.35" hidden="false" customHeight="false" outlineLevel="0" collapsed="false">
      <c r="F2" s="85"/>
      <c r="G2" s="85"/>
      <c r="H2" s="85"/>
      <c r="L2" s="149"/>
      <c r="N2" s="180" t="s">
        <v>8</v>
      </c>
      <c r="O2" s="180" t="s">
        <v>97</v>
      </c>
      <c r="P2" s="180" t="s">
        <v>98</v>
      </c>
      <c r="Q2" s="180" t="s">
        <v>99</v>
      </c>
      <c r="R2" s="180" t="s">
        <v>100</v>
      </c>
      <c r="S2" s="180" t="s">
        <v>101</v>
      </c>
      <c r="T2" s="180" t="s">
        <v>102</v>
      </c>
      <c r="U2" s="180" t="s">
        <v>103</v>
      </c>
      <c r="V2" s="180" t="s">
        <v>156</v>
      </c>
      <c r="W2" s="180" t="s">
        <v>157</v>
      </c>
      <c r="X2" s="180" t="s">
        <v>136</v>
      </c>
    </row>
    <row r="3" customFormat="false" ht="17" hidden="false" customHeight="false" outlineLevel="0" collapsed="false">
      <c r="A3" s="180" t="s">
        <v>8</v>
      </c>
      <c r="B3" s="180" t="s">
        <v>97</v>
      </c>
      <c r="C3" s="180" t="s">
        <v>98</v>
      </c>
      <c r="D3" s="180" t="s">
        <v>99</v>
      </c>
      <c r="E3" s="180" t="s">
        <v>100</v>
      </c>
      <c r="F3" s="180" t="s">
        <v>101</v>
      </c>
      <c r="G3" s="180" t="s">
        <v>102</v>
      </c>
      <c r="H3" s="180" t="s">
        <v>103</v>
      </c>
      <c r="I3" s="180" t="s">
        <v>156</v>
      </c>
      <c r="J3" s="180" t="s">
        <v>157</v>
      </c>
      <c r="K3" s="180" t="s">
        <v>136</v>
      </c>
      <c r="N3" s="0" t="n">
        <v>126</v>
      </c>
      <c r="O3" s="85" t="s">
        <v>49</v>
      </c>
      <c r="P3" s="85" t="s">
        <v>49</v>
      </c>
      <c r="Q3" s="85" t="s">
        <v>48</v>
      </c>
      <c r="R3" s="85" t="s">
        <v>49</v>
      </c>
      <c r="S3" s="183" t="n">
        <v>0.0215</v>
      </c>
      <c r="T3" s="183" t="n">
        <v>0.0022</v>
      </c>
      <c r="U3" s="187" t="n">
        <v>0.017</v>
      </c>
      <c r="V3" s="190" t="n">
        <v>2.125</v>
      </c>
      <c r="W3" s="183" t="n">
        <v>0.0367497456765007</v>
      </c>
      <c r="X3" s="184" t="n">
        <v>0.0604497456765007</v>
      </c>
    </row>
    <row r="4" customFormat="false" ht="17" hidden="false" customHeight="false" outlineLevel="0" collapsed="false">
      <c r="A4" s="85" t="n">
        <v>1</v>
      </c>
      <c r="B4" s="85" t="s">
        <v>158</v>
      </c>
      <c r="C4" s="85" t="s">
        <v>159</v>
      </c>
      <c r="D4" s="85" t="s">
        <v>160</v>
      </c>
      <c r="E4" s="85" t="s">
        <v>161</v>
      </c>
      <c r="F4" s="183" t="n">
        <v>0.0171</v>
      </c>
      <c r="G4" s="183" t="n">
        <v>0.0022</v>
      </c>
      <c r="H4" s="187" t="n">
        <v>0.02919</v>
      </c>
      <c r="I4" s="190" t="n">
        <f aca="false">IF(A4&gt;0,VLOOKUP(E4,GasDaily3,5,0),"")</f>
        <v>2.02</v>
      </c>
      <c r="J4" s="183" t="n">
        <f aca="false">IF(A4&gt;0,((1/(1-H4))-1)*I4,"")</f>
        <v>0.0607367044014795</v>
      </c>
      <c r="K4" s="184" t="n">
        <f aca="false">IF(A4&gt;0,J4+G4+F4,"")</f>
        <v>0.0800367044014795</v>
      </c>
      <c r="N4" s="85" t="n">
        <v>234</v>
      </c>
      <c r="O4" s="85" t="s">
        <v>162</v>
      </c>
      <c r="P4" s="85" t="s">
        <v>163</v>
      </c>
      <c r="Q4" s="85" t="s">
        <v>55</v>
      </c>
      <c r="R4" s="85" t="s">
        <v>164</v>
      </c>
      <c r="S4" s="183" t="n">
        <v>0.0922</v>
      </c>
      <c r="T4" s="183" t="n">
        <v>0</v>
      </c>
      <c r="U4" s="187" t="n">
        <v>0.0037</v>
      </c>
      <c r="V4" s="190" t="n">
        <v>2.28</v>
      </c>
      <c r="W4" s="183" t="n">
        <v>0.00846732911773556</v>
      </c>
      <c r="X4" s="184" t="n">
        <v>0.100667329117736</v>
      </c>
    </row>
    <row r="5" customFormat="false" ht="14.65" hidden="false" customHeight="false" outlineLevel="0" collapsed="false">
      <c r="A5" s="85" t="n">
        <v>2</v>
      </c>
      <c r="B5" s="85" t="s">
        <v>158</v>
      </c>
      <c r="C5" s="85" t="s">
        <v>159</v>
      </c>
      <c r="D5" s="85" t="s">
        <v>165</v>
      </c>
      <c r="E5" s="85" t="s">
        <v>161</v>
      </c>
      <c r="F5" s="183" t="n">
        <v>0.1303</v>
      </c>
      <c r="G5" s="183" t="n">
        <v>0.0022</v>
      </c>
      <c r="H5" s="187" t="n">
        <v>0.02919</v>
      </c>
      <c r="I5" s="190" t="n">
        <f aca="false">IF(A5&gt;0,VLOOKUP(E5,GasDaily3,5,0),"")</f>
        <v>2.02</v>
      </c>
      <c r="J5" s="183" t="n">
        <f aca="false">IF(A5&gt;0,((1/(1-H5))-1)*I5,"")</f>
        <v>0.0607367044014795</v>
      </c>
      <c r="K5" s="184" t="n">
        <f aca="false">IF(A5&gt;0,J5+G5+F5,"")</f>
        <v>0.19323670440148</v>
      </c>
    </row>
    <row r="6" customFormat="false" ht="14.65" hidden="false" customHeight="false" outlineLevel="0" collapsed="false">
      <c r="A6" s="85" t="n">
        <v>3</v>
      </c>
      <c r="B6" s="85" t="s">
        <v>166</v>
      </c>
      <c r="C6" s="85" t="s">
        <v>158</v>
      </c>
      <c r="D6" s="85" t="s">
        <v>167</v>
      </c>
      <c r="E6" s="85" t="s">
        <v>168</v>
      </c>
      <c r="F6" s="183" t="n">
        <v>0.133</v>
      </c>
      <c r="G6" s="183" t="n">
        <v>0.0044</v>
      </c>
      <c r="H6" s="187" t="n">
        <v>0.0064</v>
      </c>
      <c r="I6" s="190" t="n">
        <f aca="false">IF(A6&gt;0,VLOOKUP(E6,GasDaily3,5,0),"")</f>
        <v>1.975</v>
      </c>
      <c r="J6" s="183" t="n">
        <f aca="false">IF(A6&gt;0,((1/(1-H6))-1)*I6,"")</f>
        <v>0.0127214170692432</v>
      </c>
      <c r="K6" s="184" t="n">
        <f aca="false">IF(A6&gt;0,J6+G6+F6,"")</f>
        <v>0.150121417069243</v>
      </c>
    </row>
    <row r="7" customFormat="false" ht="14.65" hidden="false" customHeight="false" outlineLevel="0" collapsed="false">
      <c r="A7" s="85" t="n">
        <v>4</v>
      </c>
      <c r="B7" s="85" t="s">
        <v>166</v>
      </c>
      <c r="C7" s="85" t="s">
        <v>166</v>
      </c>
      <c r="D7" s="85" t="s">
        <v>167</v>
      </c>
      <c r="E7" s="85" t="s">
        <v>168</v>
      </c>
      <c r="F7" s="183" t="n">
        <v>0.0928</v>
      </c>
      <c r="G7" s="183" t="n">
        <v>0.0022</v>
      </c>
      <c r="H7" s="187" t="n">
        <v>0.00487</v>
      </c>
      <c r="I7" s="190" t="n">
        <f aca="false">IF(A7&gt;0,VLOOKUP(E7,GasDaily3,5,0),"")</f>
        <v>1.975</v>
      </c>
      <c r="J7" s="183" t="n">
        <f aca="false">IF(A7&gt;0,((1/(1-H7))-1)*I7,"")</f>
        <v>0.00966532010893054</v>
      </c>
      <c r="K7" s="184" t="n">
        <f aca="false">IF(A7&gt;0,J7+G7+F7,"")</f>
        <v>0.104665320108931</v>
      </c>
    </row>
    <row r="8" customFormat="false" ht="14.65" hidden="false" customHeight="false" outlineLevel="0" collapsed="false">
      <c r="A8" s="85" t="n">
        <v>5</v>
      </c>
      <c r="B8" s="85" t="s">
        <v>166</v>
      </c>
      <c r="C8" s="85" t="s">
        <v>169</v>
      </c>
      <c r="D8" s="85" t="s">
        <v>170</v>
      </c>
      <c r="E8" s="85" t="s">
        <v>168</v>
      </c>
      <c r="F8" s="183" t="n">
        <v>0.0002</v>
      </c>
      <c r="G8" s="183" t="n">
        <v>0.0022</v>
      </c>
      <c r="H8" s="187" t="n">
        <v>0.00487</v>
      </c>
      <c r="I8" s="190" t="n">
        <f aca="false">IF(A8&gt;0,VLOOKUP(E8,GasDaily3,5,0),"")</f>
        <v>1.975</v>
      </c>
      <c r="J8" s="183" t="n">
        <f aca="false">IF(A8&gt;0,((1/(1-H8))-1)*I8,"")</f>
        <v>0.00966532010893054</v>
      </c>
      <c r="K8" s="184" t="n">
        <f aca="false">IF(A8&gt;0,J8+G8+F8,"")</f>
        <v>0.0120653201089305</v>
      </c>
    </row>
    <row r="9" customFormat="false" ht="14.65" hidden="false" customHeight="false" outlineLevel="0" collapsed="false">
      <c r="A9" s="85" t="n">
        <v>6</v>
      </c>
      <c r="B9" s="85" t="s">
        <v>169</v>
      </c>
      <c r="C9" s="85" t="s">
        <v>169</v>
      </c>
      <c r="D9" s="85" t="s">
        <v>170</v>
      </c>
      <c r="E9" s="85" t="s">
        <v>168</v>
      </c>
      <c r="F9" s="183" t="n">
        <v>0</v>
      </c>
      <c r="G9" s="183" t="n">
        <v>0.0022</v>
      </c>
      <c r="H9" s="187" t="n">
        <v>0.00609</v>
      </c>
      <c r="I9" s="190" t="n">
        <f aca="false">IF(A9&gt;0,VLOOKUP(E9,GasDaily3,5,0),"")</f>
        <v>1.975</v>
      </c>
      <c r="J9" s="183" t="n">
        <f aca="false">IF(A9&gt;0,((1/(1-H9))-1)*I9,"")</f>
        <v>0.0121014478172067</v>
      </c>
      <c r="K9" s="184" t="n">
        <f aca="false">IF(A9&gt;0,J9+G9+F9,"")</f>
        <v>0.0143014478172067</v>
      </c>
    </row>
    <row r="10" customFormat="false" ht="14.65" hidden="false" customHeight="false" outlineLevel="0" collapsed="false">
      <c r="A10" s="85" t="n">
        <v>7</v>
      </c>
      <c r="B10" s="85" t="s">
        <v>169</v>
      </c>
      <c r="C10" s="85" t="s">
        <v>169</v>
      </c>
      <c r="D10" s="85" t="s">
        <v>167</v>
      </c>
      <c r="E10" s="85" t="s">
        <v>168</v>
      </c>
      <c r="F10" s="183" t="n">
        <v>0.0402</v>
      </c>
      <c r="G10" s="183" t="n">
        <v>0.0022</v>
      </c>
      <c r="H10" s="187" t="n">
        <v>0.00609</v>
      </c>
      <c r="I10" s="190" t="n">
        <f aca="false">IF(A10&gt;0,VLOOKUP(E10,GasDaily3,5,0),"")</f>
        <v>1.975</v>
      </c>
      <c r="J10" s="183" t="n">
        <f aca="false">IF(A10&gt;0,((1/(1-H10))-1)*I10,"")</f>
        <v>0.0121014478172067</v>
      </c>
      <c r="K10" s="184" t="n">
        <f aca="false">IF(A10&gt;0,J10+G10+F10,"")</f>
        <v>0.0545014478172067</v>
      </c>
    </row>
    <row r="11" customFormat="false" ht="14.65" hidden="false" customHeight="false" outlineLevel="0" collapsed="false">
      <c r="A11" s="85" t="n">
        <v>8</v>
      </c>
      <c r="B11" s="85" t="s">
        <v>171</v>
      </c>
      <c r="C11" s="85" t="s">
        <v>171</v>
      </c>
      <c r="D11" s="85" t="s">
        <v>48</v>
      </c>
      <c r="E11" s="85" t="s">
        <v>171</v>
      </c>
      <c r="F11" s="183" t="n">
        <v>0.0298</v>
      </c>
      <c r="G11" s="183" t="n">
        <v>0.0022</v>
      </c>
      <c r="H11" s="187" t="n">
        <v>0.0228</v>
      </c>
      <c r="I11" s="190" t="n">
        <f aca="false">IF(A11&gt;0,VLOOKUP(E11,GasDaily3,5,0),"")</f>
        <v>2.165</v>
      </c>
      <c r="J11" s="183" t="n">
        <f aca="false">IF(A11&gt;0,((1/(1-H11))-1)*I11,"")</f>
        <v>0.050513712648383</v>
      </c>
      <c r="K11" s="184" t="n">
        <f aca="false">IF(A11&gt;0,J11+G11+F11,"")</f>
        <v>0.082513712648383</v>
      </c>
    </row>
    <row r="12" customFormat="false" ht="14.65" hidden="false" customHeight="false" outlineLevel="0" collapsed="false">
      <c r="A12" s="85" t="n">
        <v>9</v>
      </c>
      <c r="B12" s="85" t="s">
        <v>171</v>
      </c>
      <c r="C12" s="85" t="s">
        <v>172</v>
      </c>
      <c r="D12" s="85" t="s">
        <v>48</v>
      </c>
      <c r="E12" s="85" t="s">
        <v>171</v>
      </c>
      <c r="F12" s="183" t="n">
        <v>0.0298</v>
      </c>
      <c r="G12" s="183" t="n">
        <v>0.0022</v>
      </c>
      <c r="H12" s="187" t="n">
        <v>0.0228</v>
      </c>
      <c r="I12" s="190" t="n">
        <f aca="false">IF(A12&gt;0,VLOOKUP(E12,GasDaily3,5,0),"")</f>
        <v>2.165</v>
      </c>
      <c r="J12" s="183" t="n">
        <f aca="false">IF(A12&gt;0,((1/(1-H12))-1)*I12,"")</f>
        <v>0.050513712648383</v>
      </c>
      <c r="K12" s="184" t="n">
        <f aca="false">IF(A12&gt;0,J12+G12+F12,"")</f>
        <v>0.082513712648383</v>
      </c>
    </row>
    <row r="13" customFormat="false" ht="14.65" hidden="false" customHeight="false" outlineLevel="0" collapsed="false">
      <c r="A13" s="85" t="n">
        <v>10</v>
      </c>
      <c r="B13" s="85" t="s">
        <v>44</v>
      </c>
      <c r="C13" s="85" t="s">
        <v>171</v>
      </c>
      <c r="D13" s="85" t="s">
        <v>48</v>
      </c>
      <c r="E13" s="85" t="s">
        <v>44</v>
      </c>
      <c r="F13" s="183" t="n">
        <v>0.0298</v>
      </c>
      <c r="G13" s="183" t="n">
        <v>0.0022</v>
      </c>
      <c r="H13" s="187" t="n">
        <v>0.0228</v>
      </c>
      <c r="I13" s="190" t="n">
        <f aca="false">IF(A13&gt;0,VLOOKUP(E13,GasDaily3,5,0),"")</f>
        <v>2.17</v>
      </c>
      <c r="J13" s="183" t="n">
        <f aca="false">IF(A13&gt;0,((1/(1-H13))-1)*I13,"")</f>
        <v>0.0506303724928366</v>
      </c>
      <c r="K13" s="184" t="n">
        <f aca="false">IF(A13&gt;0,J13+G13+F13,"")</f>
        <v>0.0826303724928366</v>
      </c>
    </row>
    <row r="14" customFormat="false" ht="14.65" hidden="false" customHeight="false" outlineLevel="0" collapsed="false">
      <c r="A14" s="85" t="n">
        <v>11</v>
      </c>
      <c r="B14" s="85" t="s">
        <v>44</v>
      </c>
      <c r="C14" s="85" t="s">
        <v>44</v>
      </c>
      <c r="D14" s="85" t="s">
        <v>48</v>
      </c>
      <c r="E14" s="85" t="s">
        <v>44</v>
      </c>
      <c r="F14" s="183" t="n">
        <v>0.0298</v>
      </c>
      <c r="G14" s="183" t="n">
        <v>0.0022</v>
      </c>
      <c r="H14" s="187" t="n">
        <v>0.0228</v>
      </c>
      <c r="I14" s="190" t="n">
        <f aca="false">IF(A14&gt;0,VLOOKUP(E14,GasDaily3,5,0),"")</f>
        <v>2.17</v>
      </c>
      <c r="J14" s="183" t="n">
        <f aca="false">IF(A14&gt;0,((1/(1-H14))-1)*I14,"")</f>
        <v>0.0506303724928366</v>
      </c>
      <c r="K14" s="184" t="n">
        <f aca="false">IF(A14&gt;0,J14+G14+F14,"")</f>
        <v>0.0826303724928366</v>
      </c>
      <c r="L14" s="177"/>
      <c r="N14" s="177"/>
      <c r="P14" s="177"/>
      <c r="R14" s="177"/>
      <c r="T14" s="177"/>
      <c r="V14" s="177"/>
      <c r="X14" s="177"/>
      <c r="Z14" s="177"/>
      <c r="AB14" s="177"/>
      <c r="AD14" s="177"/>
      <c r="AF14" s="177"/>
      <c r="AH14" s="177"/>
      <c r="AJ14" s="177"/>
      <c r="AL14" s="177"/>
      <c r="AN14" s="177"/>
      <c r="AP14" s="177"/>
      <c r="AR14" s="177"/>
    </row>
    <row r="15" customFormat="false" ht="14.65" hidden="false" customHeight="false" outlineLevel="0" collapsed="false">
      <c r="A15" s="85" t="n">
        <v>12</v>
      </c>
      <c r="B15" s="85" t="s">
        <v>44</v>
      </c>
      <c r="C15" s="85" t="s">
        <v>172</v>
      </c>
      <c r="D15" s="85" t="s">
        <v>48</v>
      </c>
      <c r="E15" s="85" t="s">
        <v>44</v>
      </c>
      <c r="F15" s="183" t="n">
        <v>0.0298</v>
      </c>
      <c r="G15" s="183" t="n">
        <v>0.0022</v>
      </c>
      <c r="H15" s="187" t="n">
        <v>0.0228</v>
      </c>
      <c r="I15" s="190" t="n">
        <f aca="false">IF(A15&gt;0,VLOOKUP(E15,GasDaily3,5,0),"")</f>
        <v>2.17</v>
      </c>
      <c r="J15" s="183" t="n">
        <f aca="false">IF(A15&gt;0,((1/(1-H15))-1)*I15,"")</f>
        <v>0.0506303724928366</v>
      </c>
      <c r="K15" s="184" t="n">
        <f aca="false">IF(A15&gt;0,J15+G15+F15,"")</f>
        <v>0.0826303724928366</v>
      </c>
      <c r="M15" s="149"/>
      <c r="N15" s="19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  <c r="IW15" s="149"/>
    </row>
    <row r="16" customFormat="false" ht="14.65" hidden="false" customHeight="false" outlineLevel="0" collapsed="false">
      <c r="A16" s="85" t="n">
        <v>13</v>
      </c>
      <c r="B16" s="85" t="s">
        <v>44</v>
      </c>
      <c r="C16" s="85" t="s">
        <v>52</v>
      </c>
      <c r="D16" s="85" t="s">
        <v>48</v>
      </c>
      <c r="E16" s="85" t="s">
        <v>44</v>
      </c>
      <c r="F16" s="183" t="n">
        <v>0.0298</v>
      </c>
      <c r="G16" s="183" t="n">
        <v>0.0022</v>
      </c>
      <c r="H16" s="187" t="n">
        <v>0.0228</v>
      </c>
      <c r="I16" s="190" t="n">
        <f aca="false">IF(A16&gt;0,VLOOKUP(E16,GasDaily3,5,0),"")</f>
        <v>2.17</v>
      </c>
      <c r="J16" s="183" t="n">
        <f aca="false">IF(A16&gt;0,((1/(1-H16))-1)*I16,"")</f>
        <v>0.0506303724928366</v>
      </c>
      <c r="K16" s="184" t="n">
        <f aca="false">IF(A16&gt;0,J16+G16+F16,"")</f>
        <v>0.0826303724928366</v>
      </c>
      <c r="N16" s="177"/>
    </row>
    <row r="17" customFormat="false" ht="14.65" hidden="false" customHeight="false" outlineLevel="0" collapsed="false">
      <c r="A17" s="85" t="n">
        <v>14</v>
      </c>
      <c r="B17" s="85" t="s">
        <v>44</v>
      </c>
      <c r="C17" s="85" t="s">
        <v>52</v>
      </c>
      <c r="D17" s="85" t="s">
        <v>173</v>
      </c>
      <c r="E17" s="85" t="s">
        <v>44</v>
      </c>
      <c r="F17" s="183" t="n">
        <v>0.1511</v>
      </c>
      <c r="G17" s="183" t="n">
        <v>0.0022</v>
      </c>
      <c r="H17" s="187" t="n">
        <v>0.0228</v>
      </c>
      <c r="I17" s="190" t="n">
        <f aca="false">IF(A17&gt;0,VLOOKUP(E17,GasDaily3,5,0),"")</f>
        <v>2.17</v>
      </c>
      <c r="J17" s="183" t="n">
        <f aca="false">IF(A17&gt;0,((1/(1-H17))-1)*I17,"")</f>
        <v>0.0506303724928366</v>
      </c>
      <c r="K17" s="184" t="n">
        <f aca="false">IF(A17&gt;0,J17+G17+F17,"")</f>
        <v>0.203930372492837</v>
      </c>
      <c r="N17" s="177"/>
    </row>
    <row r="18" customFormat="false" ht="14.65" hidden="false" customHeight="false" outlineLevel="0" collapsed="false">
      <c r="A18" s="85" t="n">
        <v>15</v>
      </c>
      <c r="B18" s="85" t="s">
        <v>44</v>
      </c>
      <c r="C18" s="85" t="s">
        <v>52</v>
      </c>
      <c r="D18" s="85" t="s">
        <v>88</v>
      </c>
      <c r="E18" s="85" t="s">
        <v>44</v>
      </c>
      <c r="F18" s="183" t="n">
        <v>0.2126</v>
      </c>
      <c r="G18" s="183" t="n">
        <v>0.0022</v>
      </c>
      <c r="H18" s="187" t="n">
        <v>0.0228</v>
      </c>
      <c r="I18" s="190" t="n">
        <f aca="false">IF(A18&gt;0,VLOOKUP(E18,GasDaily3,5,0),"")</f>
        <v>2.17</v>
      </c>
      <c r="J18" s="183" t="n">
        <f aca="false">IF(A18&gt;0,((1/(1-H18))-1)*I18,"")</f>
        <v>0.0506303724928366</v>
      </c>
      <c r="K18" s="184" t="n">
        <f aca="false">IF(A18&gt;0,J18+G18+F18,"")</f>
        <v>0.265430372492837</v>
      </c>
      <c r="N18" s="177"/>
    </row>
    <row r="19" customFormat="false" ht="14.65" hidden="false" customHeight="false" outlineLevel="0" collapsed="false">
      <c r="A19" s="85" t="n">
        <v>16</v>
      </c>
      <c r="B19" s="85" t="s">
        <v>59</v>
      </c>
      <c r="C19" s="85" t="s">
        <v>57</v>
      </c>
      <c r="D19" s="85" t="s">
        <v>48</v>
      </c>
      <c r="E19" s="85" t="s">
        <v>59</v>
      </c>
      <c r="F19" s="183" t="n">
        <v>0.0136</v>
      </c>
      <c r="G19" s="183" t="n">
        <v>0.0022</v>
      </c>
      <c r="H19" s="187" t="n">
        <v>0.02234</v>
      </c>
      <c r="I19" s="190" t="n">
        <f aca="false">IF(A19&gt;0,VLOOKUP(E19,GasDaily3,5,0),"")</f>
        <v>2.14</v>
      </c>
      <c r="J19" s="183" t="n">
        <f aca="false">IF(A19&gt;0,((1/(1-H19))-1)*I19,"")</f>
        <v>0.0489000265941124</v>
      </c>
      <c r="K19" s="184" t="n">
        <f aca="false">IF(A19&gt;0,J19+G19+F19,"")</f>
        <v>0.0647000265941124</v>
      </c>
      <c r="N19" s="177"/>
    </row>
    <row r="20" customFormat="false" ht="14.65" hidden="false" customHeight="false" outlineLevel="0" collapsed="false">
      <c r="A20" s="85" t="n">
        <v>17</v>
      </c>
      <c r="B20" s="85" t="s">
        <v>59</v>
      </c>
      <c r="C20" s="85" t="s">
        <v>57</v>
      </c>
      <c r="D20" s="85" t="s">
        <v>174</v>
      </c>
      <c r="E20" s="85" t="s">
        <v>59</v>
      </c>
      <c r="F20" s="183" t="n">
        <v>0</v>
      </c>
      <c r="G20" s="183" t="n">
        <v>0</v>
      </c>
      <c r="H20" s="187" t="n">
        <v>0.02234</v>
      </c>
      <c r="I20" s="190" t="n">
        <f aca="false">IF(A20&gt;0,VLOOKUP(E20,GasDaily3,5,0),"")</f>
        <v>2.14</v>
      </c>
      <c r="J20" s="183" t="n">
        <f aca="false">IF(A20&gt;0,((1/(1-H20))-1)*I20,"")</f>
        <v>0.0489000265941124</v>
      </c>
      <c r="K20" s="184" t="n">
        <f aca="false">IF(A20&gt;0,J20+G20+F20,"")</f>
        <v>0.0489000265941124</v>
      </c>
      <c r="N20" s="177"/>
    </row>
    <row r="21" customFormat="false" ht="14.65" hidden="false" customHeight="false" outlineLevel="0" collapsed="false">
      <c r="A21" s="85" t="n">
        <v>18</v>
      </c>
      <c r="B21" s="85" t="s">
        <v>59</v>
      </c>
      <c r="C21" s="85" t="s">
        <v>57</v>
      </c>
      <c r="D21" s="85" t="s">
        <v>173</v>
      </c>
      <c r="E21" s="85" t="s">
        <v>59</v>
      </c>
      <c r="F21" s="183" t="n">
        <v>0.1598</v>
      </c>
      <c r="G21" s="183" t="n">
        <v>0.0022</v>
      </c>
      <c r="H21" s="187" t="n">
        <v>0.02234</v>
      </c>
      <c r="I21" s="190" t="n">
        <f aca="false">IF(A21&gt;0,VLOOKUP(E21,GasDaily3,5,0),"")</f>
        <v>2.14</v>
      </c>
      <c r="J21" s="183" t="n">
        <f aca="false">IF(A21&gt;0,((1/(1-H21))-1)*I21,"")</f>
        <v>0.0489000265941124</v>
      </c>
      <c r="K21" s="184" t="n">
        <f aca="false">IF(A21&gt;0,J21+G21+F21,"")</f>
        <v>0.210900026594112</v>
      </c>
      <c r="N21" s="177"/>
    </row>
    <row r="22" customFormat="false" ht="14.65" hidden="false" customHeight="false" outlineLevel="0" collapsed="false">
      <c r="A22" s="85" t="n">
        <v>19</v>
      </c>
      <c r="B22" s="85" t="s">
        <v>59</v>
      </c>
      <c r="C22" s="85" t="s">
        <v>57</v>
      </c>
      <c r="D22" s="85" t="s">
        <v>88</v>
      </c>
      <c r="E22" s="85" t="s">
        <v>59</v>
      </c>
      <c r="F22" s="183" t="n">
        <v>0.2282</v>
      </c>
      <c r="G22" s="183" t="n">
        <v>0.0022</v>
      </c>
      <c r="H22" s="187" t="n">
        <v>0.02234</v>
      </c>
      <c r="I22" s="190" t="n">
        <f aca="false">IF(A22&gt;0,VLOOKUP(E22,GasDaily3,5,0),"")</f>
        <v>2.14</v>
      </c>
      <c r="J22" s="183" t="n">
        <f aca="false">IF(A22&gt;0,((1/(1-H22))-1)*I22,"")</f>
        <v>0.0489000265941124</v>
      </c>
      <c r="K22" s="184" t="n">
        <f aca="false">IF(A22&gt;0,J22+G22+F22,"")</f>
        <v>0.279300026594112</v>
      </c>
      <c r="N22" s="177"/>
    </row>
    <row r="23" customFormat="false" ht="14.65" hidden="false" customHeight="false" outlineLevel="0" collapsed="false">
      <c r="A23" s="85" t="n">
        <v>20</v>
      </c>
      <c r="B23" s="85" t="s">
        <v>59</v>
      </c>
      <c r="C23" s="85" t="s">
        <v>59</v>
      </c>
      <c r="D23" s="85" t="s">
        <v>48</v>
      </c>
      <c r="E23" s="85" t="s">
        <v>59</v>
      </c>
      <c r="F23" s="183" t="n">
        <v>0</v>
      </c>
      <c r="G23" s="183" t="n">
        <v>0</v>
      </c>
      <c r="H23" s="187" t="n">
        <v>0</v>
      </c>
      <c r="I23" s="190" t="n">
        <f aca="false">IF(A23&gt;0,VLOOKUP(E23,GasDaily3,5,0),"")</f>
        <v>2.14</v>
      </c>
      <c r="J23" s="183" t="n">
        <f aca="false">IF(A23&gt;0,((1/(1-H23))-1)*I23,"")</f>
        <v>0</v>
      </c>
      <c r="K23" s="184" t="n">
        <f aca="false">IF(A23&gt;0,J23+G23+F23,"")</f>
        <v>0</v>
      </c>
      <c r="N23" s="177"/>
    </row>
    <row r="24" customFormat="false" ht="14.65" hidden="false" customHeight="false" outlineLevel="0" collapsed="false">
      <c r="A24" s="85" t="n">
        <v>21</v>
      </c>
      <c r="B24" s="85" t="s">
        <v>59</v>
      </c>
      <c r="C24" s="85" t="s">
        <v>59</v>
      </c>
      <c r="D24" s="85" t="s">
        <v>175</v>
      </c>
      <c r="E24" s="85" t="s">
        <v>59</v>
      </c>
      <c r="F24" s="183" t="n">
        <v>0</v>
      </c>
      <c r="G24" s="183" t="n">
        <v>0</v>
      </c>
      <c r="H24" s="187" t="n">
        <v>0.02234</v>
      </c>
      <c r="I24" s="190" t="n">
        <f aca="false">IF(A24&gt;0,VLOOKUP(E24,GasDaily3,5,0),"")</f>
        <v>2.14</v>
      </c>
      <c r="J24" s="183" t="n">
        <f aca="false">IF(A24&gt;0,((1/(1-H24))-1)*I24,"")</f>
        <v>0.0489000265941124</v>
      </c>
      <c r="K24" s="184" t="n">
        <f aca="false">IF(A24&gt;0,J24+G24+F24,"")</f>
        <v>0.0489000265941124</v>
      </c>
      <c r="N24" s="177"/>
    </row>
    <row r="25" customFormat="false" ht="14.65" hidden="false" customHeight="false" outlineLevel="0" collapsed="false">
      <c r="A25" s="85" t="n">
        <v>22</v>
      </c>
      <c r="B25" s="85" t="s">
        <v>59</v>
      </c>
      <c r="C25" s="85" t="s">
        <v>59</v>
      </c>
      <c r="D25" s="85" t="s">
        <v>176</v>
      </c>
      <c r="E25" s="85" t="s">
        <v>59</v>
      </c>
      <c r="F25" s="183" t="n">
        <v>0</v>
      </c>
      <c r="G25" s="183" t="n">
        <v>0</v>
      </c>
      <c r="H25" s="187" t="n">
        <v>0</v>
      </c>
      <c r="I25" s="190" t="n">
        <f aca="false">IF(A25&gt;0,VLOOKUP(E25,GasDaily3,5,0),"")</f>
        <v>2.14</v>
      </c>
      <c r="J25" s="183" t="n">
        <f aca="false">IF(A25&gt;0,((1/(1-H25))-1)*I25,"")</f>
        <v>0</v>
      </c>
      <c r="K25" s="184" t="n">
        <f aca="false">IF(A25&gt;0,J25+G25+F25,"")</f>
        <v>0</v>
      </c>
      <c r="N25" s="177"/>
    </row>
    <row r="26" customFormat="false" ht="14.65" hidden="false" customHeight="false" outlineLevel="0" collapsed="false">
      <c r="A26" s="85" t="n">
        <v>23</v>
      </c>
      <c r="B26" s="85" t="s">
        <v>59</v>
      </c>
      <c r="C26" s="85" t="s">
        <v>59</v>
      </c>
      <c r="D26" s="85" t="s">
        <v>177</v>
      </c>
      <c r="E26" s="85" t="s">
        <v>59</v>
      </c>
      <c r="F26" s="183" t="n">
        <v>0</v>
      </c>
      <c r="G26" s="183" t="n">
        <v>0</v>
      </c>
      <c r="H26" s="187" t="n">
        <v>0</v>
      </c>
      <c r="I26" s="190" t="n">
        <f aca="false">IF(A26&gt;0,VLOOKUP(E26,GasDaily3,5,0),"")</f>
        <v>2.14</v>
      </c>
      <c r="J26" s="183" t="n">
        <f aca="false">IF(A26&gt;0,((1/(1-H26))-1)*I26,"")</f>
        <v>0</v>
      </c>
      <c r="K26" s="184" t="n">
        <f aca="false">IF(A26&gt;0,J26+G26+F26,"")</f>
        <v>0</v>
      </c>
      <c r="N26" s="177"/>
    </row>
    <row r="27" customFormat="false" ht="14.65" hidden="false" customHeight="false" outlineLevel="0" collapsed="false">
      <c r="A27" s="85" t="n">
        <v>24</v>
      </c>
      <c r="B27" s="85" t="s">
        <v>178</v>
      </c>
      <c r="C27" s="85" t="s">
        <v>178</v>
      </c>
      <c r="D27" s="85" t="s">
        <v>140</v>
      </c>
      <c r="E27" s="85" t="s">
        <v>178</v>
      </c>
      <c r="F27" s="183" t="n">
        <v>0.0439</v>
      </c>
      <c r="G27" s="183" t="n">
        <v>0.0247</v>
      </c>
      <c r="H27" s="187" t="n">
        <v>0.0084</v>
      </c>
      <c r="I27" s="190" t="n">
        <f aca="false">IF(A27&gt;0,VLOOKUP(E27,GasDaily3,5,0),"")</f>
        <v>1.915</v>
      </c>
      <c r="J27" s="183" t="n">
        <f aca="false">IF(A27&gt;0,((1/(1-H27))-1)*I27,"")</f>
        <v>0.0162222670431625</v>
      </c>
      <c r="K27" s="184" t="n">
        <f aca="false">IF(A27&gt;0,J27+G27+F27,"")</f>
        <v>0.0848222670431625</v>
      </c>
      <c r="N27" s="177"/>
    </row>
    <row r="28" customFormat="false" ht="14.65" hidden="false" customHeight="false" outlineLevel="0" collapsed="false">
      <c r="A28" s="85" t="n">
        <v>25</v>
      </c>
      <c r="B28" s="85" t="s">
        <v>178</v>
      </c>
      <c r="C28" s="85" t="s">
        <v>178</v>
      </c>
      <c r="D28" s="85" t="s">
        <v>179</v>
      </c>
      <c r="E28" s="85" t="s">
        <v>178</v>
      </c>
      <c r="F28" s="183" t="n">
        <v>0.0439</v>
      </c>
      <c r="G28" s="183" t="n">
        <v>0.0247</v>
      </c>
      <c r="H28" s="187" t="n">
        <v>0.0089</v>
      </c>
      <c r="I28" s="190" t="n">
        <f aca="false">IF(A28&gt;0,VLOOKUP(E28,GasDaily3,5,0),"")</f>
        <v>1.915</v>
      </c>
      <c r="J28" s="183" t="n">
        <f aca="false">IF(A28&gt;0,((1/(1-H28))-1)*I28,"")</f>
        <v>0.0171965492886694</v>
      </c>
      <c r="K28" s="184" t="n">
        <f aca="false">IF(A28&gt;0,J28+G28+F28,"")</f>
        <v>0.0857965492886694</v>
      </c>
      <c r="N28" s="177"/>
    </row>
    <row r="29" customFormat="false" ht="14.65" hidden="false" customHeight="false" outlineLevel="0" collapsed="false">
      <c r="A29" s="85" t="n">
        <v>26</v>
      </c>
      <c r="B29" s="85" t="s">
        <v>178</v>
      </c>
      <c r="C29" s="85" t="s">
        <v>180</v>
      </c>
      <c r="D29" s="85" t="s">
        <v>140</v>
      </c>
      <c r="E29" s="85" t="s">
        <v>178</v>
      </c>
      <c r="F29" s="183" t="n">
        <v>0.0669</v>
      </c>
      <c r="G29" s="183" t="n">
        <v>0.0247</v>
      </c>
      <c r="H29" s="187" t="n">
        <v>0.0244</v>
      </c>
      <c r="I29" s="190" t="n">
        <f aca="false">IF(A29&gt;0,VLOOKUP(E29,GasDaily3,5,0),"")</f>
        <v>1.915</v>
      </c>
      <c r="J29" s="183" t="n">
        <f aca="false">IF(A29&gt;0,((1/(1-H29))-1)*I29,"")</f>
        <v>0.0478946289462892</v>
      </c>
      <c r="K29" s="184" t="n">
        <f aca="false">IF(A29&gt;0,J29+G29+F29,"")</f>
        <v>0.139494628946289</v>
      </c>
      <c r="N29" s="177"/>
    </row>
    <row r="30" customFormat="false" ht="14.65" hidden="false" customHeight="false" outlineLevel="0" collapsed="false">
      <c r="A30" s="85" t="n">
        <v>27</v>
      </c>
      <c r="B30" s="85" t="s">
        <v>178</v>
      </c>
      <c r="C30" s="85" t="s">
        <v>180</v>
      </c>
      <c r="D30" s="85" t="s">
        <v>179</v>
      </c>
      <c r="E30" s="85" t="s">
        <v>178</v>
      </c>
      <c r="F30" s="183" t="n">
        <v>0.0669</v>
      </c>
      <c r="G30" s="183" t="n">
        <v>0.0247</v>
      </c>
      <c r="H30" s="187" t="n">
        <v>0.0279</v>
      </c>
      <c r="I30" s="190" t="n">
        <f aca="false">IF(A30&gt;0,VLOOKUP(E30,GasDaily3,5,0),"")</f>
        <v>1.915</v>
      </c>
      <c r="J30" s="183" t="n">
        <f aca="false">IF(A30&gt;0,((1/(1-H30))-1)*I30,"")</f>
        <v>0.0549619380722149</v>
      </c>
      <c r="K30" s="184" t="n">
        <f aca="false">IF(A30&gt;0,J30+G30+F30,"")</f>
        <v>0.146561938072215</v>
      </c>
      <c r="N30" s="177"/>
    </row>
    <row r="31" customFormat="false" ht="14.65" hidden="false" customHeight="false" outlineLevel="0" collapsed="false">
      <c r="A31" s="85" t="n">
        <v>28</v>
      </c>
      <c r="B31" s="85" t="s">
        <v>178</v>
      </c>
      <c r="C31" s="85" t="s">
        <v>180</v>
      </c>
      <c r="D31" s="85" t="s">
        <v>181</v>
      </c>
      <c r="E31" s="85" t="s">
        <v>178</v>
      </c>
      <c r="F31" s="183" t="n">
        <v>0.0669</v>
      </c>
      <c r="G31" s="183" t="n">
        <v>0.0022</v>
      </c>
      <c r="H31" s="187" t="n">
        <v>0.0244</v>
      </c>
      <c r="I31" s="190" t="n">
        <f aca="false">IF(A31&gt;0,VLOOKUP(E31,GasDaily3,5,0),"")</f>
        <v>1.915</v>
      </c>
      <c r="J31" s="183" t="n">
        <f aca="false">IF(A31&gt;0,((1/(1-H31))-1)*I31,"")</f>
        <v>0.0478946289462892</v>
      </c>
      <c r="K31" s="184" t="n">
        <f aca="false">IF(A31&gt;0,J31+G31+F31,"")</f>
        <v>0.116994628946289</v>
      </c>
      <c r="N31" s="177"/>
    </row>
    <row r="32" customFormat="false" ht="14.65" hidden="false" customHeight="false" outlineLevel="0" collapsed="false">
      <c r="A32" s="85" t="n">
        <v>29</v>
      </c>
      <c r="B32" s="85" t="s">
        <v>178</v>
      </c>
      <c r="C32" s="85" t="s">
        <v>180</v>
      </c>
      <c r="D32" s="85" t="s">
        <v>182</v>
      </c>
      <c r="E32" s="85" t="s">
        <v>178</v>
      </c>
      <c r="F32" s="183" t="n">
        <v>0.0669</v>
      </c>
      <c r="G32" s="183" t="n">
        <v>0.0022</v>
      </c>
      <c r="H32" s="187" t="n">
        <v>0.0279</v>
      </c>
      <c r="I32" s="190" t="n">
        <f aca="false">IF(A32&gt;0,VLOOKUP(E32,GasDaily3,5,0),"")</f>
        <v>1.915</v>
      </c>
      <c r="J32" s="183" t="n">
        <f aca="false">IF(A32&gt;0,((1/(1-H32))-1)*I32,"")</f>
        <v>0.0549619380722149</v>
      </c>
      <c r="K32" s="184" t="n">
        <f aca="false">IF(A32&gt;0,J32+G32+F32,"")</f>
        <v>0.124061938072215</v>
      </c>
      <c r="N32" s="177"/>
    </row>
    <row r="33" customFormat="false" ht="14.65" hidden="false" customHeight="false" outlineLevel="0" collapsed="false">
      <c r="A33" s="85" t="n">
        <v>30</v>
      </c>
      <c r="B33" s="85" t="s">
        <v>178</v>
      </c>
      <c r="C33" s="85" t="s">
        <v>180</v>
      </c>
      <c r="D33" s="85" t="s">
        <v>173</v>
      </c>
      <c r="E33" s="85" t="s">
        <v>178</v>
      </c>
      <c r="F33" s="183" t="n">
        <v>0.2863</v>
      </c>
      <c r="G33" s="183" t="n">
        <v>0.0247</v>
      </c>
      <c r="H33" s="187" t="n">
        <v>0.0244</v>
      </c>
      <c r="I33" s="190" t="n">
        <f aca="false">IF(A33&gt;0,VLOOKUP(E33,GasDaily3,5,0),"")</f>
        <v>1.915</v>
      </c>
      <c r="J33" s="183" t="n">
        <f aca="false">IF(A33&gt;0,((1/(1-H33))-1)*I33,"")</f>
        <v>0.0478946289462892</v>
      </c>
      <c r="K33" s="184" t="n">
        <f aca="false">IF(A33&gt;0,J33+G33+F33,"")</f>
        <v>0.358894628946289</v>
      </c>
      <c r="N33" s="177"/>
    </row>
    <row r="34" customFormat="false" ht="14.65" hidden="false" customHeight="false" outlineLevel="0" collapsed="false">
      <c r="A34" s="85" t="n">
        <v>31</v>
      </c>
      <c r="B34" s="85" t="s">
        <v>178</v>
      </c>
      <c r="C34" s="85" t="s">
        <v>180</v>
      </c>
      <c r="D34" s="85" t="s">
        <v>88</v>
      </c>
      <c r="E34" s="85" t="s">
        <v>178</v>
      </c>
      <c r="F34" s="183" t="n">
        <v>0.2863</v>
      </c>
      <c r="G34" s="183" t="n">
        <v>0.0247</v>
      </c>
      <c r="H34" s="187" t="n">
        <v>0.0279</v>
      </c>
      <c r="I34" s="190" t="n">
        <f aca="false">IF(A34&gt;0,VLOOKUP(E34,GasDaily3,5,0),"")</f>
        <v>1.915</v>
      </c>
      <c r="J34" s="183" t="n">
        <f aca="false">IF(A34&gt;0,((1/(1-H34))-1)*I34,"")</f>
        <v>0.0549619380722149</v>
      </c>
      <c r="K34" s="184" t="n">
        <f aca="false">IF(A34&gt;0,J34+G34+F34,"")</f>
        <v>0.365961938072215</v>
      </c>
      <c r="N34" s="177"/>
    </row>
    <row r="35" customFormat="false" ht="14.65" hidden="false" customHeight="false" outlineLevel="0" collapsed="false">
      <c r="A35" s="85" t="n">
        <v>32</v>
      </c>
      <c r="B35" s="85" t="s">
        <v>178</v>
      </c>
      <c r="C35" s="85" t="s">
        <v>183</v>
      </c>
      <c r="D35" s="85" t="s">
        <v>140</v>
      </c>
      <c r="E35" s="85" t="s">
        <v>178</v>
      </c>
      <c r="F35" s="183" t="n">
        <v>0.0669</v>
      </c>
      <c r="G35" s="183" t="n">
        <v>0.0247</v>
      </c>
      <c r="H35" s="187" t="n">
        <v>0.0244</v>
      </c>
      <c r="I35" s="190" t="n">
        <f aca="false">IF(A35&gt;0,VLOOKUP(E35,GasDaily3,5,0),"")</f>
        <v>1.915</v>
      </c>
      <c r="J35" s="183" t="n">
        <f aca="false">IF(A35&gt;0,((1/(1-H35))-1)*I35,"")</f>
        <v>0.0478946289462892</v>
      </c>
      <c r="K35" s="184" t="n">
        <f aca="false">IF(A35&gt;0,J35+G35+F35,"")</f>
        <v>0.139494628946289</v>
      </c>
      <c r="N35" s="177"/>
    </row>
    <row r="36" customFormat="false" ht="14.65" hidden="false" customHeight="false" outlineLevel="0" collapsed="false">
      <c r="A36" s="85" t="n">
        <v>33</v>
      </c>
      <c r="B36" s="85" t="s">
        <v>178</v>
      </c>
      <c r="C36" s="85" t="s">
        <v>183</v>
      </c>
      <c r="D36" s="85" t="s">
        <v>179</v>
      </c>
      <c r="E36" s="85" t="s">
        <v>178</v>
      </c>
      <c r="F36" s="183" t="n">
        <v>0.0669</v>
      </c>
      <c r="G36" s="183" t="n">
        <v>0.0247</v>
      </c>
      <c r="H36" s="187" t="n">
        <v>0.0279</v>
      </c>
      <c r="I36" s="190" t="n">
        <f aca="false">IF(A36&gt;0,VLOOKUP(E36,GasDaily3,5,0),"")</f>
        <v>1.915</v>
      </c>
      <c r="J36" s="183" t="n">
        <f aca="false">IF(A36&gt;0,((1/(1-H36))-1)*I36,"")</f>
        <v>0.0549619380722149</v>
      </c>
      <c r="K36" s="184" t="n">
        <f aca="false">IF(A36&gt;0,J36+G36+F36,"")</f>
        <v>0.146561938072215</v>
      </c>
      <c r="N36" s="177"/>
    </row>
    <row r="37" customFormat="false" ht="14.65" hidden="false" customHeight="false" outlineLevel="0" collapsed="false">
      <c r="A37" s="85" t="n">
        <v>34</v>
      </c>
      <c r="B37" s="85" t="s">
        <v>178</v>
      </c>
      <c r="C37" s="85" t="s">
        <v>183</v>
      </c>
      <c r="D37" s="85" t="s">
        <v>181</v>
      </c>
      <c r="E37" s="85" t="s">
        <v>178</v>
      </c>
      <c r="F37" s="183" t="n">
        <v>0.0669</v>
      </c>
      <c r="G37" s="183" t="n">
        <v>0.0022</v>
      </c>
      <c r="H37" s="187" t="n">
        <v>0.0244</v>
      </c>
      <c r="I37" s="190" t="n">
        <f aca="false">IF(A37&gt;0,VLOOKUP(E37,GasDaily3,5,0),"")</f>
        <v>1.915</v>
      </c>
      <c r="J37" s="183" t="n">
        <f aca="false">IF(A37&gt;0,((1/(1-H37))-1)*I37,"")</f>
        <v>0.0478946289462892</v>
      </c>
      <c r="K37" s="184" t="n">
        <f aca="false">IF(A37&gt;0,J37+G37+F37,"")</f>
        <v>0.116994628946289</v>
      </c>
      <c r="N37" s="177"/>
    </row>
    <row r="38" customFormat="false" ht="14.65" hidden="false" customHeight="false" outlineLevel="0" collapsed="false">
      <c r="A38" s="85" t="n">
        <v>35</v>
      </c>
      <c r="B38" s="85" t="s">
        <v>178</v>
      </c>
      <c r="C38" s="85" t="s">
        <v>183</v>
      </c>
      <c r="D38" s="85" t="s">
        <v>182</v>
      </c>
      <c r="E38" s="85" t="s">
        <v>178</v>
      </c>
      <c r="F38" s="183" t="n">
        <v>0.0669</v>
      </c>
      <c r="G38" s="183" t="n">
        <v>0.0022</v>
      </c>
      <c r="H38" s="187" t="n">
        <v>0.0279</v>
      </c>
      <c r="I38" s="190" t="n">
        <f aca="false">IF(A38&gt;0,VLOOKUP(E38,GasDaily3,5,0),"")</f>
        <v>1.915</v>
      </c>
      <c r="J38" s="183" t="n">
        <f aca="false">IF(A38&gt;0,((1/(1-H38))-1)*I38,"")</f>
        <v>0.0549619380722149</v>
      </c>
      <c r="K38" s="184" t="n">
        <f aca="false">IF(A38&gt;0,J38+G38+F38,"")</f>
        <v>0.124061938072215</v>
      </c>
      <c r="N38" s="177"/>
    </row>
    <row r="39" customFormat="false" ht="14.65" hidden="false" customHeight="false" outlineLevel="0" collapsed="false">
      <c r="A39" s="85" t="n">
        <v>36</v>
      </c>
      <c r="B39" s="85" t="s">
        <v>178</v>
      </c>
      <c r="C39" s="85" t="s">
        <v>183</v>
      </c>
      <c r="D39" s="85" t="s">
        <v>173</v>
      </c>
      <c r="E39" s="85" t="s">
        <v>178</v>
      </c>
      <c r="F39" s="183" t="n">
        <v>0.2863</v>
      </c>
      <c r="G39" s="183" t="n">
        <v>0.0247</v>
      </c>
      <c r="H39" s="187" t="n">
        <v>0.0244</v>
      </c>
      <c r="I39" s="190" t="n">
        <f aca="false">IF(A39&gt;0,VLOOKUP(E39,GasDaily3,5,0),"")</f>
        <v>1.915</v>
      </c>
      <c r="J39" s="183" t="n">
        <f aca="false">IF(A39&gt;0,((1/(1-H39))-1)*I39,"")</f>
        <v>0.0478946289462892</v>
      </c>
      <c r="K39" s="184" t="n">
        <f aca="false">IF(A39&gt;0,J39+G39+F39,"")</f>
        <v>0.358894628946289</v>
      </c>
      <c r="N39" s="177"/>
    </row>
    <row r="40" customFormat="false" ht="14.65" hidden="false" customHeight="false" outlineLevel="0" collapsed="false">
      <c r="A40" s="85" t="n">
        <v>37</v>
      </c>
      <c r="B40" s="85" t="s">
        <v>178</v>
      </c>
      <c r="C40" s="85" t="s">
        <v>183</v>
      </c>
      <c r="D40" s="85" t="s">
        <v>88</v>
      </c>
      <c r="E40" s="85" t="s">
        <v>178</v>
      </c>
      <c r="F40" s="183" t="n">
        <v>0.2863</v>
      </c>
      <c r="G40" s="183" t="n">
        <v>0.0247</v>
      </c>
      <c r="H40" s="187" t="n">
        <v>0.0279</v>
      </c>
      <c r="I40" s="190" t="n">
        <f aca="false">IF(A40&gt;0,VLOOKUP(E40,GasDaily3,5,0),"")</f>
        <v>1.915</v>
      </c>
      <c r="J40" s="183" t="n">
        <f aca="false">IF(A40&gt;0,((1/(1-H40))-1)*I40,"")</f>
        <v>0.0549619380722149</v>
      </c>
      <c r="K40" s="184" t="n">
        <f aca="false">IF(A40&gt;0,J40+G40+F40,"")</f>
        <v>0.365961938072215</v>
      </c>
      <c r="N40" s="177"/>
    </row>
    <row r="41" customFormat="false" ht="14.65" hidden="false" customHeight="false" outlineLevel="0" collapsed="false">
      <c r="A41" s="85" t="n">
        <v>38</v>
      </c>
      <c r="B41" s="85" t="s">
        <v>178</v>
      </c>
      <c r="C41" s="85" t="s">
        <v>184</v>
      </c>
      <c r="D41" s="85" t="s">
        <v>140</v>
      </c>
      <c r="E41" s="85" t="s">
        <v>178</v>
      </c>
      <c r="F41" s="183" t="n">
        <v>0.0881</v>
      </c>
      <c r="G41" s="183" t="n">
        <v>0.0022</v>
      </c>
      <c r="H41" s="187" t="n">
        <v>0.0443</v>
      </c>
      <c r="I41" s="190" t="n">
        <f aca="false">IF(A41&gt;0,VLOOKUP(E41,GasDaily3,5,0),"")</f>
        <v>1.915</v>
      </c>
      <c r="J41" s="183" t="n">
        <f aca="false">IF(A41&gt;0,((1/(1-H41))-1)*I41,"")</f>
        <v>0.0887668724495133</v>
      </c>
      <c r="K41" s="184" t="n">
        <f aca="false">IF(A41&gt;0,J41+G41+F41,"")</f>
        <v>0.179066872449513</v>
      </c>
      <c r="N41" s="177"/>
    </row>
    <row r="42" customFormat="false" ht="14.65" hidden="false" customHeight="false" outlineLevel="0" collapsed="false">
      <c r="A42" s="85" t="n">
        <v>39</v>
      </c>
      <c r="B42" s="85" t="s">
        <v>178</v>
      </c>
      <c r="C42" s="85" t="s">
        <v>184</v>
      </c>
      <c r="D42" s="85" t="s">
        <v>179</v>
      </c>
      <c r="E42" s="85" t="s">
        <v>178</v>
      </c>
      <c r="F42" s="183" t="n">
        <v>0.0881</v>
      </c>
      <c r="G42" s="183" t="n">
        <v>0.0022</v>
      </c>
      <c r="H42" s="187" t="n">
        <v>0.0516</v>
      </c>
      <c r="I42" s="190" t="n">
        <f aca="false">IF(A42&gt;0,VLOOKUP(E42,GasDaily3,5,0),"")</f>
        <v>1.915</v>
      </c>
      <c r="J42" s="183" t="n">
        <f aca="false">IF(A42&gt;0,((1/(1-H42))-1)*I42,"")</f>
        <v>0.104190215099114</v>
      </c>
      <c r="K42" s="184" t="n">
        <f aca="false">IF(A42&gt;0,J42+G42+F42,"")</f>
        <v>0.194490215099114</v>
      </c>
      <c r="N42" s="177"/>
    </row>
    <row r="43" customFormat="false" ht="14.65" hidden="false" customHeight="false" outlineLevel="0" collapsed="false">
      <c r="A43" s="85" t="n">
        <v>40</v>
      </c>
      <c r="B43" s="85" t="s">
        <v>178</v>
      </c>
      <c r="C43" s="85" t="s">
        <v>185</v>
      </c>
      <c r="D43" s="85" t="s">
        <v>140</v>
      </c>
      <c r="E43" s="85" t="s">
        <v>178</v>
      </c>
      <c r="F43" s="183" t="n">
        <v>0.0979</v>
      </c>
      <c r="G43" s="183" t="n">
        <v>0.0022</v>
      </c>
      <c r="H43" s="187" t="n">
        <v>0.0504</v>
      </c>
      <c r="I43" s="190" t="n">
        <f aca="false">IF(A43&gt;0,VLOOKUP(E43,GasDaily3,5,0),"")</f>
        <v>1.915</v>
      </c>
      <c r="J43" s="183" t="n">
        <f aca="false">IF(A43&gt;0,((1/(1-H43))-1)*I43,"")</f>
        <v>0.101638584667228</v>
      </c>
      <c r="K43" s="184" t="n">
        <f aca="false">IF(A43&gt;0,J43+G43+F43,"")</f>
        <v>0.201738584667228</v>
      </c>
      <c r="N43" s="177"/>
    </row>
    <row r="44" customFormat="false" ht="14.65" hidden="false" customHeight="false" outlineLevel="0" collapsed="false">
      <c r="A44" s="85" t="n">
        <v>41</v>
      </c>
      <c r="B44" s="85" t="s">
        <v>178</v>
      </c>
      <c r="C44" s="85" t="s">
        <v>185</v>
      </c>
      <c r="D44" s="85" t="s">
        <v>179</v>
      </c>
      <c r="E44" s="85" t="s">
        <v>178</v>
      </c>
      <c r="F44" s="183" t="n">
        <v>0.0979</v>
      </c>
      <c r="G44" s="183" t="n">
        <v>0.0022</v>
      </c>
      <c r="H44" s="187" t="n">
        <v>0.0588</v>
      </c>
      <c r="I44" s="190" t="n">
        <f aca="false">IF(A44&gt;0,VLOOKUP(E44,GasDaily3,5,0),"")</f>
        <v>1.915</v>
      </c>
      <c r="J44" s="183" t="n">
        <f aca="false">IF(A44&gt;0,((1/(1-H44))-1)*I44,"")</f>
        <v>0.119636634084148</v>
      </c>
      <c r="K44" s="184" t="n">
        <f aca="false">IF(A44&gt;0,J44+G44+F44,"")</f>
        <v>0.219736634084148</v>
      </c>
      <c r="N44" s="177"/>
    </row>
    <row r="45" customFormat="false" ht="14.65" hidden="false" customHeight="false" outlineLevel="0" collapsed="false">
      <c r="A45" s="85" t="n">
        <v>42</v>
      </c>
      <c r="B45" s="85" t="s">
        <v>178</v>
      </c>
      <c r="C45" s="85" t="s">
        <v>186</v>
      </c>
      <c r="D45" s="85" t="s">
        <v>140</v>
      </c>
      <c r="E45" s="85" t="s">
        <v>178</v>
      </c>
      <c r="F45" s="183" t="n">
        <v>0.1119</v>
      </c>
      <c r="G45" s="183" t="n">
        <v>0.0022</v>
      </c>
      <c r="H45" s="187" t="n">
        <v>0.058</v>
      </c>
      <c r="I45" s="190" t="n">
        <f aca="false">IF(A45&gt;0,VLOOKUP(E45,GasDaily3,5,0),"")</f>
        <v>1.915</v>
      </c>
      <c r="J45" s="183" t="n">
        <f aca="false">IF(A45&gt;0,((1/(1-H45))-1)*I45,"")</f>
        <v>0.117908704883227</v>
      </c>
      <c r="K45" s="184" t="n">
        <f aca="false">IF(A45&gt;0,J45+G45+F45,"")</f>
        <v>0.232008704883227</v>
      </c>
      <c r="N45" s="177"/>
    </row>
    <row r="46" customFormat="false" ht="14.65" hidden="false" customHeight="false" outlineLevel="0" collapsed="false">
      <c r="A46" s="85" t="n">
        <v>43</v>
      </c>
      <c r="B46" s="85" t="s">
        <v>178</v>
      </c>
      <c r="C46" s="85" t="s">
        <v>186</v>
      </c>
      <c r="D46" s="85" t="s">
        <v>179</v>
      </c>
      <c r="E46" s="85" t="s">
        <v>178</v>
      </c>
      <c r="F46" s="183" t="n">
        <v>0.1119</v>
      </c>
      <c r="G46" s="183" t="n">
        <v>0.0022</v>
      </c>
      <c r="H46" s="187" t="n">
        <v>0.0679</v>
      </c>
      <c r="I46" s="190" t="n">
        <f aca="false">IF(A46&gt;0,VLOOKUP(E46,GasDaily3,5,0),"")</f>
        <v>1.915</v>
      </c>
      <c r="J46" s="183" t="n">
        <f aca="false">IF(A46&gt;0,((1/(1-H46))-1)*I46,"")</f>
        <v>0.139500590065443</v>
      </c>
      <c r="K46" s="184" t="n">
        <f aca="false">IF(A46&gt;0,J46+G46+F46,"")</f>
        <v>0.253600590065443</v>
      </c>
      <c r="N46" s="177"/>
    </row>
    <row r="47" customFormat="false" ht="14.65" hidden="false" customHeight="false" outlineLevel="0" collapsed="false">
      <c r="A47" s="85" t="n">
        <v>44</v>
      </c>
      <c r="B47" s="85" t="s">
        <v>178</v>
      </c>
      <c r="C47" s="85" t="s">
        <v>187</v>
      </c>
      <c r="D47" s="85" t="s">
        <v>140</v>
      </c>
      <c r="E47" s="85" t="s">
        <v>178</v>
      </c>
      <c r="F47" s="183" t="n">
        <v>0.1232</v>
      </c>
      <c r="G47" s="183" t="n">
        <v>0.0022</v>
      </c>
      <c r="H47" s="187" t="n">
        <v>0.0672</v>
      </c>
      <c r="I47" s="190" t="n">
        <f aca="false">IF(A47&gt;0,VLOOKUP(E47,GasDaily3,5,0),"")</f>
        <v>1.915</v>
      </c>
      <c r="J47" s="183" t="n">
        <f aca="false">IF(A47&gt;0,((1/(1-H47))-1)*I47,"")</f>
        <v>0.137958833619211</v>
      </c>
      <c r="K47" s="184" t="n">
        <f aca="false">IF(A47&gt;0,J47+G47+F47,"")</f>
        <v>0.263358833619211</v>
      </c>
      <c r="N47" s="177"/>
    </row>
    <row r="48" customFormat="false" ht="14.65" hidden="false" customHeight="false" outlineLevel="0" collapsed="false">
      <c r="A48" s="85" t="n">
        <v>45</v>
      </c>
      <c r="B48" s="85" t="s">
        <v>178</v>
      </c>
      <c r="C48" s="85" t="s">
        <v>187</v>
      </c>
      <c r="D48" s="85" t="s">
        <v>179</v>
      </c>
      <c r="E48" s="85" t="s">
        <v>178</v>
      </c>
      <c r="F48" s="183" t="n">
        <v>0.1232</v>
      </c>
      <c r="G48" s="183" t="n">
        <v>0.0022</v>
      </c>
      <c r="H48" s="187" t="n">
        <v>0.0788</v>
      </c>
      <c r="I48" s="190" t="n">
        <f aca="false">IF(A48&gt;0,VLOOKUP(E48,GasDaily3,5,0),"")</f>
        <v>1.915</v>
      </c>
      <c r="J48" s="183" t="n">
        <f aca="false">IF(A48&gt;0,((1/(1-H48))-1)*I48,"")</f>
        <v>0.163810247503257</v>
      </c>
      <c r="K48" s="184" t="n">
        <f aca="false">IF(A48&gt;0,J48+G48+F48,"")</f>
        <v>0.289210247503257</v>
      </c>
      <c r="N48" s="177"/>
    </row>
    <row r="49" customFormat="false" ht="14.65" hidden="false" customHeight="false" outlineLevel="0" collapsed="false">
      <c r="A49" s="85" t="n">
        <v>46</v>
      </c>
      <c r="B49" s="85" t="s">
        <v>178</v>
      </c>
      <c r="C49" s="85" t="s">
        <v>188</v>
      </c>
      <c r="D49" s="85" t="s">
        <v>140</v>
      </c>
      <c r="E49" s="85" t="s">
        <v>178</v>
      </c>
      <c r="F49" s="183" t="n">
        <v>0.161</v>
      </c>
      <c r="G49" s="183" t="n">
        <v>0.0022</v>
      </c>
      <c r="H49" s="187" t="n">
        <v>0.0742</v>
      </c>
      <c r="I49" s="190" t="n">
        <f aca="false">IF(A49&gt;0,VLOOKUP(E49,GasDaily3,5,0),"")</f>
        <v>1.915</v>
      </c>
      <c r="J49" s="183" t="n">
        <f aca="false">IF(A49&gt;0,((1/(1-H49))-1)*I49,"")</f>
        <v>0.153481313458631</v>
      </c>
      <c r="K49" s="184" t="n">
        <f aca="false">IF(A49&gt;0,J49+G49+F49,"")</f>
        <v>0.316681313458631</v>
      </c>
      <c r="N49" s="177"/>
    </row>
    <row r="50" customFormat="false" ht="14.65" hidden="false" customHeight="false" outlineLevel="0" collapsed="false">
      <c r="A50" s="85" t="n">
        <v>47</v>
      </c>
      <c r="B50" s="85" t="s">
        <v>178</v>
      </c>
      <c r="C50" s="85" t="s">
        <v>188</v>
      </c>
      <c r="D50" s="85" t="s">
        <v>179</v>
      </c>
      <c r="E50" s="85" t="s">
        <v>178</v>
      </c>
      <c r="F50" s="183" t="n">
        <v>0.161</v>
      </c>
      <c r="G50" s="183" t="n">
        <v>0.0022</v>
      </c>
      <c r="H50" s="187" t="n">
        <v>0.0871</v>
      </c>
      <c r="I50" s="190" t="n">
        <f aca="false">IF(A50&gt;0,VLOOKUP(E50,GasDaily3,5,0),"")</f>
        <v>1.915</v>
      </c>
      <c r="J50" s="183" t="n">
        <f aca="false">IF(A50&gt;0,((1/(1-H50))-1)*I50,"")</f>
        <v>0.182710592616935</v>
      </c>
      <c r="K50" s="184" t="n">
        <f aca="false">IF(A50&gt;0,J50+G50+F50,"")</f>
        <v>0.345910592616935</v>
      </c>
      <c r="N50" s="177"/>
    </row>
    <row r="51" customFormat="false" ht="14.65" hidden="false" customHeight="false" outlineLevel="0" collapsed="false">
      <c r="A51" s="85" t="n">
        <v>48</v>
      </c>
      <c r="B51" s="85" t="s">
        <v>189</v>
      </c>
      <c r="C51" s="85" t="s">
        <v>189</v>
      </c>
      <c r="D51" s="85" t="s">
        <v>140</v>
      </c>
      <c r="E51" s="85" t="s">
        <v>190</v>
      </c>
      <c r="F51" s="183" t="n">
        <v>0.0286</v>
      </c>
      <c r="G51" s="183" t="n">
        <v>0.0247</v>
      </c>
      <c r="H51" s="187" t="n">
        <v>0.0095</v>
      </c>
      <c r="I51" s="190" t="n">
        <f aca="false">IF(A51&gt;0,VLOOKUP(E51,GasDaily3,5,0),"")</f>
        <v>1.945</v>
      </c>
      <c r="J51" s="183" t="n">
        <f aca="false">IF(A51&gt;0,((1/(1-H51))-1)*I51,"")</f>
        <v>0.0186547198384654</v>
      </c>
      <c r="K51" s="184" t="n">
        <f aca="false">IF(A51&gt;0,J51+G51+F51,"")</f>
        <v>0.0719547198384654</v>
      </c>
      <c r="N51" s="177"/>
    </row>
    <row r="52" customFormat="false" ht="14.65" hidden="false" customHeight="false" outlineLevel="0" collapsed="false">
      <c r="A52" s="85" t="n">
        <v>49</v>
      </c>
      <c r="B52" s="85" t="s">
        <v>189</v>
      </c>
      <c r="C52" s="85" t="s">
        <v>189</v>
      </c>
      <c r="D52" s="85" t="s">
        <v>179</v>
      </c>
      <c r="E52" s="85" t="s">
        <v>190</v>
      </c>
      <c r="F52" s="183" t="n">
        <v>0.0286</v>
      </c>
      <c r="G52" s="183" t="n">
        <v>0.0247</v>
      </c>
      <c r="H52" s="187" t="n">
        <v>0.0101</v>
      </c>
      <c r="I52" s="190" t="n">
        <f aca="false">IF(A52&gt;0,VLOOKUP(E52,GasDaily3,5,0),"")</f>
        <v>1.945</v>
      </c>
      <c r="J52" s="183" t="n">
        <f aca="false">IF(A52&gt;0,((1/(1-H52))-1)*I52,"")</f>
        <v>0.0198449338317</v>
      </c>
      <c r="K52" s="184" t="n">
        <f aca="false">IF(A52&gt;0,J52+G52+F52,"")</f>
        <v>0.0731449338317</v>
      </c>
      <c r="N52" s="177"/>
    </row>
    <row r="53" customFormat="false" ht="14.65" hidden="false" customHeight="false" outlineLevel="0" collapsed="false">
      <c r="A53" s="85" t="n">
        <v>50</v>
      </c>
      <c r="B53" s="85" t="s">
        <v>189</v>
      </c>
      <c r="C53" s="85" t="s">
        <v>189</v>
      </c>
      <c r="D53" s="85" t="s">
        <v>181</v>
      </c>
      <c r="E53" s="85" t="s">
        <v>190</v>
      </c>
      <c r="F53" s="183" t="n">
        <v>0.0286</v>
      </c>
      <c r="G53" s="183" t="n">
        <v>0.0022</v>
      </c>
      <c r="H53" s="187" t="n">
        <v>0.0095</v>
      </c>
      <c r="I53" s="190" t="n">
        <f aca="false">IF(A53&gt;0,VLOOKUP(E53,GasDaily3,5,0),"")</f>
        <v>1.945</v>
      </c>
      <c r="J53" s="183" t="n">
        <f aca="false">IF(A53&gt;0,((1/(1-H53))-1)*I53,"")</f>
        <v>0.0186547198384654</v>
      </c>
      <c r="K53" s="184" t="n">
        <f aca="false">IF(A53&gt;0,J53+G53+F53,"")</f>
        <v>0.0494547198384654</v>
      </c>
      <c r="N53" s="177"/>
    </row>
    <row r="54" customFormat="false" ht="14.65" hidden="false" customHeight="false" outlineLevel="0" collapsed="false">
      <c r="A54" s="85" t="n">
        <v>51</v>
      </c>
      <c r="B54" s="85" t="s">
        <v>189</v>
      </c>
      <c r="C54" s="85" t="s">
        <v>189</v>
      </c>
      <c r="D54" s="85" t="s">
        <v>182</v>
      </c>
      <c r="E54" s="85" t="s">
        <v>190</v>
      </c>
      <c r="F54" s="183" t="n">
        <v>0.0286</v>
      </c>
      <c r="G54" s="183" t="n">
        <v>0.0022</v>
      </c>
      <c r="H54" s="187" t="n">
        <v>0.0101</v>
      </c>
      <c r="I54" s="190" t="n">
        <f aca="false">IF(A54&gt;0,VLOOKUP(E54,GasDaily3,5,0),"")</f>
        <v>1.945</v>
      </c>
      <c r="J54" s="183" t="n">
        <f aca="false">IF(A54&gt;0,((1/(1-H54))-1)*I54,"")</f>
        <v>0.0198449338317</v>
      </c>
      <c r="K54" s="184" t="n">
        <f aca="false">IF(A54&gt;0,J54+G54+F54,"")</f>
        <v>0.0506449338317</v>
      </c>
      <c r="N54" s="177"/>
    </row>
    <row r="55" customFormat="false" ht="14.65" hidden="false" customHeight="false" outlineLevel="0" collapsed="false">
      <c r="A55" s="85" t="n">
        <v>52</v>
      </c>
      <c r="B55" s="85" t="s">
        <v>189</v>
      </c>
      <c r="C55" s="85" t="s">
        <v>189</v>
      </c>
      <c r="D55" s="85" t="s">
        <v>173</v>
      </c>
      <c r="E55" s="85" t="s">
        <v>190</v>
      </c>
      <c r="F55" s="183" t="n">
        <v>0.1451</v>
      </c>
      <c r="G55" s="183" t="n">
        <v>0.0247</v>
      </c>
      <c r="H55" s="187" t="n">
        <v>0.0095</v>
      </c>
      <c r="I55" s="190" t="n">
        <f aca="false">IF(A55&gt;0,VLOOKUP(E55,GasDaily3,5,0),"")</f>
        <v>1.945</v>
      </c>
      <c r="J55" s="183" t="n">
        <f aca="false">IF(A55&gt;0,((1/(1-H55))-1)*I55,"")</f>
        <v>0.0186547198384654</v>
      </c>
      <c r="K55" s="184" t="n">
        <f aca="false">IF(A55&gt;0,J55+G55+F55,"")</f>
        <v>0.188454719838465</v>
      </c>
      <c r="N55" s="177"/>
    </row>
    <row r="56" customFormat="false" ht="14.65" hidden="false" customHeight="false" outlineLevel="0" collapsed="false">
      <c r="A56" s="85" t="n">
        <v>53</v>
      </c>
      <c r="B56" s="85" t="s">
        <v>189</v>
      </c>
      <c r="C56" s="85" t="s">
        <v>189</v>
      </c>
      <c r="D56" s="85" t="s">
        <v>88</v>
      </c>
      <c r="E56" s="85" t="s">
        <v>190</v>
      </c>
      <c r="F56" s="183" t="n">
        <v>0.1451</v>
      </c>
      <c r="G56" s="183" t="n">
        <v>0.0247</v>
      </c>
      <c r="H56" s="187" t="n">
        <v>0.0101</v>
      </c>
      <c r="I56" s="190" t="n">
        <f aca="false">IF(A56&gt;0,VLOOKUP(E56,GasDaily3,5,0),"")</f>
        <v>1.945</v>
      </c>
      <c r="J56" s="183" t="n">
        <f aca="false">IF(A56&gt;0,((1/(1-H56))-1)*I56,"")</f>
        <v>0.0198449338317</v>
      </c>
      <c r="K56" s="184" t="n">
        <f aca="false">IF(A56&gt;0,J56+G56+F56,"")</f>
        <v>0.1896449338317</v>
      </c>
      <c r="N56" s="177"/>
    </row>
    <row r="57" customFormat="false" ht="14.65" hidden="false" customHeight="false" outlineLevel="0" collapsed="false">
      <c r="A57" s="85" t="n">
        <v>54</v>
      </c>
      <c r="B57" s="85" t="s">
        <v>189</v>
      </c>
      <c r="C57" s="85" t="s">
        <v>189</v>
      </c>
      <c r="D57" s="85" t="s">
        <v>191</v>
      </c>
      <c r="E57" s="85" t="s">
        <v>190</v>
      </c>
      <c r="F57" s="183" t="n">
        <v>0.1451</v>
      </c>
      <c r="G57" s="183" t="n">
        <v>0.0022</v>
      </c>
      <c r="H57" s="187" t="n">
        <v>0.0095</v>
      </c>
      <c r="I57" s="190" t="n">
        <f aca="false">IF(A57&gt;0,VLOOKUP(E57,GasDaily3,5,0),"")</f>
        <v>1.945</v>
      </c>
      <c r="J57" s="183" t="n">
        <f aca="false">IF(A57&gt;0,((1/(1-H57))-1)*I57,"")</f>
        <v>0.0186547198384654</v>
      </c>
      <c r="K57" s="184" t="n">
        <f aca="false">IF(A57&gt;0,J57+G57+F57,"")</f>
        <v>0.165954719838465</v>
      </c>
      <c r="N57" s="177"/>
    </row>
    <row r="58" customFormat="false" ht="14.65" hidden="false" customHeight="false" outlineLevel="0" collapsed="false">
      <c r="A58" s="85" t="n">
        <v>55</v>
      </c>
      <c r="B58" s="85" t="s">
        <v>189</v>
      </c>
      <c r="C58" s="85" t="s">
        <v>189</v>
      </c>
      <c r="D58" s="85" t="s">
        <v>89</v>
      </c>
      <c r="E58" s="85" t="s">
        <v>190</v>
      </c>
      <c r="F58" s="183" t="n">
        <v>0.1451</v>
      </c>
      <c r="G58" s="183" t="n">
        <v>0.0022</v>
      </c>
      <c r="H58" s="187" t="n">
        <v>0.0101</v>
      </c>
      <c r="I58" s="190" t="n">
        <f aca="false">IF(A58&gt;0,VLOOKUP(E58,GasDaily3,5,0),"")</f>
        <v>1.945</v>
      </c>
      <c r="J58" s="183" t="n">
        <f aca="false">IF(A58&gt;0,((1/(1-H58))-1)*I58,"")</f>
        <v>0.0198449338317</v>
      </c>
      <c r="K58" s="184" t="n">
        <f aca="false">IF(A58&gt;0,J58+G58+F58,"")</f>
        <v>0.1671449338317</v>
      </c>
      <c r="N58" s="177"/>
    </row>
    <row r="59" customFormat="false" ht="14.65" hidden="false" customHeight="false" outlineLevel="0" collapsed="false">
      <c r="A59" s="85" t="n">
        <v>56</v>
      </c>
      <c r="B59" s="85" t="s">
        <v>189</v>
      </c>
      <c r="C59" s="85" t="s">
        <v>192</v>
      </c>
      <c r="D59" s="85" t="s">
        <v>140</v>
      </c>
      <c r="E59" s="85" t="s">
        <v>190</v>
      </c>
      <c r="F59" s="183" t="n">
        <v>0.0286</v>
      </c>
      <c r="G59" s="183" t="n">
        <v>0.0247</v>
      </c>
      <c r="H59" s="187" t="n">
        <v>0.0095</v>
      </c>
      <c r="I59" s="190" t="n">
        <f aca="false">IF(A59&gt;0,VLOOKUP(E59,GasDaily3,5,0),"")</f>
        <v>1.945</v>
      </c>
      <c r="J59" s="183" t="n">
        <f aca="false">IF(A59&gt;0,((1/(1-H59))-1)*I59,"")</f>
        <v>0.0186547198384654</v>
      </c>
      <c r="K59" s="184" t="n">
        <f aca="false">IF(A59&gt;0,J59+G59+F59,"")</f>
        <v>0.0719547198384654</v>
      </c>
      <c r="N59" s="177"/>
    </row>
    <row r="60" customFormat="false" ht="14.65" hidden="false" customHeight="false" outlineLevel="0" collapsed="false">
      <c r="A60" s="85" t="n">
        <v>57</v>
      </c>
      <c r="B60" s="85" t="s">
        <v>189</v>
      </c>
      <c r="C60" s="85" t="s">
        <v>192</v>
      </c>
      <c r="D60" s="85" t="s">
        <v>179</v>
      </c>
      <c r="E60" s="85" t="s">
        <v>190</v>
      </c>
      <c r="F60" s="183" t="n">
        <v>0.0286</v>
      </c>
      <c r="G60" s="183" t="n">
        <v>0.0247</v>
      </c>
      <c r="H60" s="187" t="n">
        <v>0.0101</v>
      </c>
      <c r="I60" s="190" t="n">
        <f aca="false">IF(A60&gt;0,VLOOKUP(E60,GasDaily3,5,0),"")</f>
        <v>1.945</v>
      </c>
      <c r="J60" s="183" t="n">
        <f aca="false">IF(A60&gt;0,((1/(1-H60))-1)*I60,"")</f>
        <v>0.0198449338317</v>
      </c>
      <c r="K60" s="184" t="n">
        <f aca="false">IF(A60&gt;0,J60+G60+F60,"")</f>
        <v>0.0731449338317</v>
      </c>
      <c r="N60" s="177"/>
    </row>
    <row r="61" customFormat="false" ht="14.65" hidden="false" customHeight="false" outlineLevel="0" collapsed="false">
      <c r="A61" s="85" t="n">
        <v>58</v>
      </c>
      <c r="B61" s="85" t="s">
        <v>189</v>
      </c>
      <c r="C61" s="85" t="s">
        <v>192</v>
      </c>
      <c r="D61" s="85" t="s">
        <v>181</v>
      </c>
      <c r="E61" s="85" t="s">
        <v>190</v>
      </c>
      <c r="F61" s="183" t="n">
        <v>0.0286</v>
      </c>
      <c r="G61" s="183" t="n">
        <v>0.0022</v>
      </c>
      <c r="H61" s="187" t="n">
        <v>0.0095</v>
      </c>
      <c r="I61" s="190" t="n">
        <f aca="false">IF(A61&gt;0,VLOOKUP(E61,GasDaily3,5,0),"")</f>
        <v>1.945</v>
      </c>
      <c r="J61" s="183" t="n">
        <f aca="false">IF(A61&gt;0,((1/(1-H61))-1)*I61,"")</f>
        <v>0.0186547198384654</v>
      </c>
      <c r="K61" s="184" t="n">
        <f aca="false">IF(A61&gt;0,J61+G61+F61,"")</f>
        <v>0.0494547198384654</v>
      </c>
      <c r="N61" s="177"/>
    </row>
    <row r="62" customFormat="false" ht="14.65" hidden="false" customHeight="false" outlineLevel="0" collapsed="false">
      <c r="A62" s="85" t="n">
        <v>59</v>
      </c>
      <c r="B62" s="85" t="s">
        <v>189</v>
      </c>
      <c r="C62" s="85" t="s">
        <v>192</v>
      </c>
      <c r="D62" s="85" t="s">
        <v>182</v>
      </c>
      <c r="E62" s="85" t="s">
        <v>190</v>
      </c>
      <c r="F62" s="183" t="n">
        <v>0.0286</v>
      </c>
      <c r="G62" s="183" t="n">
        <v>0.0022</v>
      </c>
      <c r="H62" s="187" t="n">
        <v>0.0101</v>
      </c>
      <c r="I62" s="190" t="n">
        <f aca="false">IF(A62&gt;0,VLOOKUP(E62,GasDaily3,5,0),"")</f>
        <v>1.945</v>
      </c>
      <c r="J62" s="183" t="n">
        <f aca="false">IF(A62&gt;0,((1/(1-H62))-1)*I62,"")</f>
        <v>0.0198449338317</v>
      </c>
      <c r="K62" s="184" t="n">
        <f aca="false">IF(A62&gt;0,J62+G62+F62,"")</f>
        <v>0.0506449338317</v>
      </c>
      <c r="N62" s="177"/>
    </row>
    <row r="63" customFormat="false" ht="14.65" hidden="false" customHeight="false" outlineLevel="0" collapsed="false">
      <c r="A63" s="85" t="n">
        <v>60</v>
      </c>
      <c r="B63" s="85" t="s">
        <v>189</v>
      </c>
      <c r="C63" s="85" t="s">
        <v>192</v>
      </c>
      <c r="D63" s="85" t="s">
        <v>173</v>
      </c>
      <c r="E63" s="85" t="s">
        <v>190</v>
      </c>
      <c r="F63" s="183" t="n">
        <v>0.1451</v>
      </c>
      <c r="G63" s="183" t="n">
        <v>0.0247</v>
      </c>
      <c r="H63" s="187" t="n">
        <v>0.0095</v>
      </c>
      <c r="I63" s="190" t="n">
        <f aca="false">IF(A63&gt;0,VLOOKUP(E63,GasDaily3,5,0),"")</f>
        <v>1.945</v>
      </c>
      <c r="J63" s="183" t="n">
        <f aca="false">IF(A63&gt;0,((1/(1-H63))-1)*I63,"")</f>
        <v>0.0186547198384654</v>
      </c>
      <c r="K63" s="184" t="n">
        <f aca="false">IF(A63&gt;0,J63+G63+F63,"")</f>
        <v>0.188454719838465</v>
      </c>
      <c r="N63" s="177"/>
    </row>
    <row r="64" customFormat="false" ht="14.65" hidden="false" customHeight="false" outlineLevel="0" collapsed="false">
      <c r="A64" s="85" t="n">
        <v>61</v>
      </c>
      <c r="B64" s="85" t="s">
        <v>189</v>
      </c>
      <c r="C64" s="85" t="s">
        <v>192</v>
      </c>
      <c r="D64" s="85" t="s">
        <v>88</v>
      </c>
      <c r="E64" s="85" t="s">
        <v>190</v>
      </c>
      <c r="F64" s="183" t="n">
        <v>0.1451</v>
      </c>
      <c r="G64" s="183" t="n">
        <v>0.0247</v>
      </c>
      <c r="H64" s="187" t="n">
        <v>0.0101</v>
      </c>
      <c r="I64" s="190" t="n">
        <f aca="false">IF(A64&gt;0,VLOOKUP(E64,GasDaily3,5,0),"")</f>
        <v>1.945</v>
      </c>
      <c r="J64" s="183" t="n">
        <f aca="false">IF(A64&gt;0,((1/(1-H64))-1)*I64,"")</f>
        <v>0.0198449338317</v>
      </c>
      <c r="K64" s="184" t="n">
        <f aca="false">IF(A64&gt;0,J64+G64+F64,"")</f>
        <v>0.1896449338317</v>
      </c>
      <c r="N64" s="177"/>
    </row>
    <row r="65" customFormat="false" ht="14.65" hidden="false" customHeight="false" outlineLevel="0" collapsed="false">
      <c r="A65" s="85" t="n">
        <v>62</v>
      </c>
      <c r="B65" s="85" t="s">
        <v>189</v>
      </c>
      <c r="C65" s="85" t="s">
        <v>192</v>
      </c>
      <c r="D65" s="85" t="s">
        <v>191</v>
      </c>
      <c r="E65" s="85" t="s">
        <v>190</v>
      </c>
      <c r="F65" s="183" t="n">
        <v>0.1451</v>
      </c>
      <c r="G65" s="183" t="n">
        <v>0.0022</v>
      </c>
      <c r="H65" s="187" t="n">
        <v>0.0095</v>
      </c>
      <c r="I65" s="190" t="n">
        <f aca="false">IF(A65&gt;0,VLOOKUP(E65,GasDaily3,5,0),"")</f>
        <v>1.945</v>
      </c>
      <c r="J65" s="183" t="n">
        <f aca="false">IF(A65&gt;0,((1/(1-H65))-1)*I65,"")</f>
        <v>0.0186547198384654</v>
      </c>
      <c r="K65" s="184" t="n">
        <f aca="false">IF(A65&gt;0,J65+G65+F65,"")</f>
        <v>0.165954719838465</v>
      </c>
      <c r="N65" s="177"/>
    </row>
    <row r="66" customFormat="false" ht="14.65" hidden="false" customHeight="false" outlineLevel="0" collapsed="false">
      <c r="A66" s="85" t="n">
        <v>63</v>
      </c>
      <c r="B66" s="85" t="s">
        <v>189</v>
      </c>
      <c r="C66" s="85" t="s">
        <v>192</v>
      </c>
      <c r="D66" s="85" t="s">
        <v>89</v>
      </c>
      <c r="E66" s="85" t="s">
        <v>190</v>
      </c>
      <c r="F66" s="183" t="n">
        <v>0.1451</v>
      </c>
      <c r="G66" s="183" t="n">
        <v>0.0022</v>
      </c>
      <c r="H66" s="187" t="n">
        <v>0.0101</v>
      </c>
      <c r="I66" s="190" t="n">
        <f aca="false">IF(A66&gt;0,VLOOKUP(E66,GasDaily3,5,0),"")</f>
        <v>1.945</v>
      </c>
      <c r="J66" s="183" t="n">
        <f aca="false">IF(A66&gt;0,((1/(1-H66))-1)*I66,"")</f>
        <v>0.0198449338317</v>
      </c>
      <c r="K66" s="184" t="n">
        <f aca="false">IF(A66&gt;0,J66+G66+F66,"")</f>
        <v>0.1671449338317</v>
      </c>
      <c r="N66" s="177"/>
    </row>
    <row r="67" customFormat="false" ht="14.65" hidden="false" customHeight="false" outlineLevel="0" collapsed="false">
      <c r="A67" s="85" t="n">
        <v>64</v>
      </c>
      <c r="B67" s="85" t="s">
        <v>189</v>
      </c>
      <c r="C67" s="85" t="s">
        <v>180</v>
      </c>
      <c r="D67" s="85" t="s">
        <v>140</v>
      </c>
      <c r="E67" s="85" t="s">
        <v>190</v>
      </c>
      <c r="F67" s="183" t="n">
        <v>0.0572</v>
      </c>
      <c r="G67" s="183" t="n">
        <v>0.0247</v>
      </c>
      <c r="H67" s="187" t="n">
        <v>0.017</v>
      </c>
      <c r="I67" s="190" t="n">
        <f aca="false">IF(A67&gt;0,VLOOKUP(E67,GasDaily3,5,0),"")</f>
        <v>1.945</v>
      </c>
      <c r="J67" s="183" t="n">
        <f aca="false">IF(A67&gt;0,((1/(1-H67))-1)*I67,"")</f>
        <v>0.0336368260427265</v>
      </c>
      <c r="K67" s="184" t="n">
        <f aca="false">IF(A67&gt;0,J67+G67+F67,"")</f>
        <v>0.115536826042727</v>
      </c>
      <c r="N67" s="177"/>
    </row>
    <row r="68" customFormat="false" ht="14.65" hidden="false" customHeight="false" outlineLevel="0" collapsed="false">
      <c r="A68" s="85" t="n">
        <v>65</v>
      </c>
      <c r="B68" s="85" t="s">
        <v>189</v>
      </c>
      <c r="C68" s="85" t="s">
        <v>180</v>
      </c>
      <c r="D68" s="85" t="s">
        <v>179</v>
      </c>
      <c r="E68" s="85" t="s">
        <v>190</v>
      </c>
      <c r="F68" s="183" t="n">
        <v>0.0572</v>
      </c>
      <c r="G68" s="183" t="n">
        <v>0.0247</v>
      </c>
      <c r="H68" s="187" t="n">
        <v>0.0191</v>
      </c>
      <c r="I68" s="190" t="n">
        <f aca="false">IF(A68&gt;0,VLOOKUP(E68,GasDaily3,5,0),"")</f>
        <v>1.945</v>
      </c>
      <c r="J68" s="183" t="n">
        <f aca="false">IF(A68&gt;0,((1/(1-H68))-1)*I68,"")</f>
        <v>0.0378728718523805</v>
      </c>
      <c r="K68" s="184" t="n">
        <f aca="false">IF(A68&gt;0,J68+G68+F68,"")</f>
        <v>0.119772871852381</v>
      </c>
      <c r="N68" s="177"/>
    </row>
    <row r="69" customFormat="false" ht="14.65" hidden="false" customHeight="false" outlineLevel="0" collapsed="false">
      <c r="A69" s="85" t="n">
        <v>66</v>
      </c>
      <c r="B69" s="85" t="s">
        <v>189</v>
      </c>
      <c r="C69" s="85" t="s">
        <v>180</v>
      </c>
      <c r="D69" s="85" t="s">
        <v>181</v>
      </c>
      <c r="E69" s="85" t="s">
        <v>190</v>
      </c>
      <c r="F69" s="183" t="n">
        <v>0.0572</v>
      </c>
      <c r="G69" s="183" t="n">
        <v>0.0022</v>
      </c>
      <c r="H69" s="187" t="n">
        <v>0.017</v>
      </c>
      <c r="I69" s="190" t="n">
        <f aca="false">IF(A69&gt;0,VLOOKUP(E69,GasDaily3,5,0),"")</f>
        <v>1.945</v>
      </c>
      <c r="J69" s="183" t="n">
        <f aca="false">IF(A69&gt;0,((1/(1-H69))-1)*I69,"")</f>
        <v>0.0336368260427265</v>
      </c>
      <c r="K69" s="184" t="n">
        <f aca="false">IF(A69&gt;0,J69+G69+F69,"")</f>
        <v>0.0930368260427265</v>
      </c>
      <c r="N69" s="177"/>
    </row>
    <row r="70" customFormat="false" ht="14.65" hidden="false" customHeight="false" outlineLevel="0" collapsed="false">
      <c r="A70" s="85" t="n">
        <v>67</v>
      </c>
      <c r="B70" s="85" t="s">
        <v>189</v>
      </c>
      <c r="C70" s="85" t="s">
        <v>180</v>
      </c>
      <c r="D70" s="85" t="s">
        <v>182</v>
      </c>
      <c r="E70" s="85" t="s">
        <v>190</v>
      </c>
      <c r="F70" s="183" t="n">
        <v>0.0572</v>
      </c>
      <c r="G70" s="183" t="n">
        <v>0.0022</v>
      </c>
      <c r="H70" s="187" t="n">
        <v>0.0191</v>
      </c>
      <c r="I70" s="190" t="n">
        <f aca="false">IF(A70&gt;0,VLOOKUP(E70,GasDaily3,5,0),"")</f>
        <v>1.945</v>
      </c>
      <c r="J70" s="183" t="n">
        <f aca="false">IF(A70&gt;0,((1/(1-H70))-1)*I70,"")</f>
        <v>0.0378728718523805</v>
      </c>
      <c r="K70" s="184" t="n">
        <f aca="false">IF(A70&gt;0,J70+G70+F70,"")</f>
        <v>0.0972728718523805</v>
      </c>
      <c r="N70" s="177"/>
    </row>
    <row r="71" customFormat="false" ht="14.65" hidden="false" customHeight="false" outlineLevel="0" collapsed="false">
      <c r="A71" s="85" t="n">
        <v>68</v>
      </c>
      <c r="B71" s="85" t="s">
        <v>192</v>
      </c>
      <c r="C71" s="85" t="s">
        <v>189</v>
      </c>
      <c r="D71" s="85" t="s">
        <v>140</v>
      </c>
      <c r="E71" s="85" t="s">
        <v>193</v>
      </c>
      <c r="F71" s="183" t="n">
        <v>0.0286</v>
      </c>
      <c r="G71" s="183" t="n">
        <v>0.0247</v>
      </c>
      <c r="H71" s="187" t="n">
        <v>0.0095</v>
      </c>
      <c r="I71" s="190" t="n">
        <f aca="false">IF(A71&gt;0,VLOOKUP(E71,GasDaily3,5,0),"")</f>
        <v>1.95</v>
      </c>
      <c r="J71" s="183" t="n">
        <f aca="false">IF(A71&gt;0,((1/(1-H71))-1)*I71,"")</f>
        <v>0.0187026754164563</v>
      </c>
      <c r="K71" s="184" t="n">
        <f aca="false">IF(A71&gt;0,J71+G71+F71,"")</f>
        <v>0.0720026754164563</v>
      </c>
      <c r="N71" s="177"/>
    </row>
    <row r="72" customFormat="false" ht="14.65" hidden="false" customHeight="false" outlineLevel="0" collapsed="false">
      <c r="A72" s="85" t="n">
        <v>69</v>
      </c>
      <c r="B72" s="85" t="s">
        <v>192</v>
      </c>
      <c r="C72" s="85" t="s">
        <v>189</v>
      </c>
      <c r="D72" s="85" t="s">
        <v>179</v>
      </c>
      <c r="E72" s="85" t="s">
        <v>193</v>
      </c>
      <c r="F72" s="183" t="n">
        <v>0.0286</v>
      </c>
      <c r="G72" s="183" t="n">
        <v>0.0247</v>
      </c>
      <c r="H72" s="187" t="n">
        <v>0.0101</v>
      </c>
      <c r="I72" s="190" t="n">
        <f aca="false">IF(A72&gt;0,VLOOKUP(E72,GasDaily3,5,0),"")</f>
        <v>1.95</v>
      </c>
      <c r="J72" s="183" t="n">
        <f aca="false">IF(A72&gt;0,((1/(1-H72))-1)*I72,"")</f>
        <v>0.0198959490857661</v>
      </c>
      <c r="K72" s="184" t="n">
        <f aca="false">IF(A72&gt;0,J72+G72+F72,"")</f>
        <v>0.0731959490857661</v>
      </c>
      <c r="N72" s="177"/>
    </row>
    <row r="73" customFormat="false" ht="14.65" hidden="false" customHeight="false" outlineLevel="0" collapsed="false">
      <c r="A73" s="85" t="n">
        <v>70</v>
      </c>
      <c r="B73" s="85" t="s">
        <v>192</v>
      </c>
      <c r="C73" s="85" t="s">
        <v>189</v>
      </c>
      <c r="D73" s="85" t="s">
        <v>181</v>
      </c>
      <c r="E73" s="85" t="s">
        <v>193</v>
      </c>
      <c r="F73" s="183" t="n">
        <v>0.0286</v>
      </c>
      <c r="G73" s="183" t="n">
        <v>0.0022</v>
      </c>
      <c r="H73" s="187" t="n">
        <v>0.0095</v>
      </c>
      <c r="I73" s="190" t="n">
        <f aca="false">IF(A73&gt;0,VLOOKUP(E73,GasDaily3,5,0),"")</f>
        <v>1.95</v>
      </c>
      <c r="J73" s="183" t="n">
        <f aca="false">IF(A73&gt;0,((1/(1-H73))-1)*I73,"")</f>
        <v>0.0187026754164563</v>
      </c>
      <c r="K73" s="184" t="n">
        <f aca="false">IF(A73&gt;0,J73+G73+F73,"")</f>
        <v>0.0495026754164563</v>
      </c>
    </row>
    <row r="74" customFormat="false" ht="14.65" hidden="false" customHeight="false" outlineLevel="0" collapsed="false">
      <c r="A74" s="85" t="n">
        <v>71</v>
      </c>
      <c r="B74" s="85" t="s">
        <v>192</v>
      </c>
      <c r="C74" s="85" t="s">
        <v>189</v>
      </c>
      <c r="D74" s="85" t="s">
        <v>182</v>
      </c>
      <c r="E74" s="85" t="s">
        <v>193</v>
      </c>
      <c r="F74" s="183" t="n">
        <v>0.0286</v>
      </c>
      <c r="G74" s="183" t="n">
        <v>0.0022</v>
      </c>
      <c r="H74" s="187" t="n">
        <v>0.0101</v>
      </c>
      <c r="I74" s="190" t="n">
        <f aca="false">IF(A74&gt;0,VLOOKUP(E74,GasDaily3,5,0),"")</f>
        <v>1.95</v>
      </c>
      <c r="J74" s="183" t="n">
        <f aca="false">IF(A74&gt;0,((1/(1-H74))-1)*I74,"")</f>
        <v>0.0198959490857661</v>
      </c>
      <c r="K74" s="184" t="n">
        <f aca="false">IF(A74&gt;0,J74+G74+F74,"")</f>
        <v>0.0506959490857661</v>
      </c>
    </row>
    <row r="75" customFormat="false" ht="14.65" hidden="false" customHeight="false" outlineLevel="0" collapsed="false">
      <c r="A75" s="85" t="n">
        <v>72</v>
      </c>
      <c r="B75" s="85" t="s">
        <v>192</v>
      </c>
      <c r="C75" s="85" t="s">
        <v>189</v>
      </c>
      <c r="D75" s="85" t="s">
        <v>173</v>
      </c>
      <c r="E75" s="85" t="s">
        <v>193</v>
      </c>
      <c r="F75" s="183" t="n">
        <v>0.1451</v>
      </c>
      <c r="G75" s="183" t="n">
        <v>0.0247</v>
      </c>
      <c r="H75" s="187" t="n">
        <v>0.0095</v>
      </c>
      <c r="I75" s="190" t="n">
        <f aca="false">IF(A75&gt;0,VLOOKUP(E75,GasDaily3,5,0),"")</f>
        <v>1.95</v>
      </c>
      <c r="J75" s="183" t="n">
        <f aca="false">IF(A75&gt;0,((1/(1-H75))-1)*I75,"")</f>
        <v>0.0187026754164563</v>
      </c>
      <c r="K75" s="184" t="n">
        <f aca="false">IF(A75&gt;0,J75+G75+F75,"")</f>
        <v>0.188502675416456</v>
      </c>
    </row>
    <row r="76" customFormat="false" ht="14.65" hidden="false" customHeight="false" outlineLevel="0" collapsed="false">
      <c r="A76" s="85" t="n">
        <v>73</v>
      </c>
      <c r="B76" s="85" t="s">
        <v>192</v>
      </c>
      <c r="C76" s="85" t="s">
        <v>189</v>
      </c>
      <c r="D76" s="85" t="s">
        <v>88</v>
      </c>
      <c r="E76" s="85" t="s">
        <v>193</v>
      </c>
      <c r="F76" s="183" t="n">
        <v>0.1451</v>
      </c>
      <c r="G76" s="183" t="n">
        <v>0.0247</v>
      </c>
      <c r="H76" s="187" t="n">
        <v>0.0101</v>
      </c>
      <c r="I76" s="190" t="n">
        <f aca="false">IF(A76&gt;0,VLOOKUP(E76,GasDaily3,5,0),"")</f>
        <v>1.95</v>
      </c>
      <c r="J76" s="183" t="n">
        <f aca="false">IF(A76&gt;0,((1/(1-H76))-1)*I76,"")</f>
        <v>0.0198959490857661</v>
      </c>
      <c r="K76" s="184" t="n">
        <f aca="false">IF(A76&gt;0,J76+G76+F76,"")</f>
        <v>0.189695949085766</v>
      </c>
    </row>
    <row r="77" customFormat="false" ht="14.65" hidden="false" customHeight="false" outlineLevel="0" collapsed="false">
      <c r="A77" s="85" t="n">
        <v>74</v>
      </c>
      <c r="B77" s="85" t="s">
        <v>192</v>
      </c>
      <c r="C77" s="85" t="s">
        <v>189</v>
      </c>
      <c r="D77" s="85" t="s">
        <v>191</v>
      </c>
      <c r="E77" s="85" t="s">
        <v>193</v>
      </c>
      <c r="F77" s="183" t="n">
        <v>0.1451</v>
      </c>
      <c r="G77" s="183" t="n">
        <v>0.0022</v>
      </c>
      <c r="H77" s="187" t="n">
        <v>0.0095</v>
      </c>
      <c r="I77" s="190" t="n">
        <f aca="false">IF(A77&gt;0,VLOOKUP(E77,GasDaily3,5,0),"")</f>
        <v>1.95</v>
      </c>
      <c r="J77" s="183" t="n">
        <f aca="false">IF(A77&gt;0,((1/(1-H77))-1)*I77,"")</f>
        <v>0.0187026754164563</v>
      </c>
      <c r="K77" s="184" t="n">
        <f aca="false">IF(A77&gt;0,J77+G77+F77,"")</f>
        <v>0.166002675416456</v>
      </c>
    </row>
    <row r="78" customFormat="false" ht="14.65" hidden="false" customHeight="false" outlineLevel="0" collapsed="false">
      <c r="A78" s="85" t="n">
        <v>75</v>
      </c>
      <c r="B78" s="85" t="s">
        <v>192</v>
      </c>
      <c r="C78" s="85" t="s">
        <v>189</v>
      </c>
      <c r="D78" s="85" t="s">
        <v>89</v>
      </c>
      <c r="E78" s="85" t="s">
        <v>193</v>
      </c>
      <c r="F78" s="183" t="n">
        <v>0.1451</v>
      </c>
      <c r="G78" s="183" t="n">
        <v>0.0022</v>
      </c>
      <c r="H78" s="187" t="n">
        <v>0.0101</v>
      </c>
      <c r="I78" s="190" t="n">
        <f aca="false">IF(A78&gt;0,VLOOKUP(E78,GasDaily3,5,0),"")</f>
        <v>1.95</v>
      </c>
      <c r="J78" s="183" t="n">
        <f aca="false">IF(A78&gt;0,((1/(1-H78))-1)*I78,"")</f>
        <v>0.0198959490857661</v>
      </c>
      <c r="K78" s="184" t="n">
        <f aca="false">IF(A78&gt;0,J78+G78+F78,"")</f>
        <v>0.167195949085766</v>
      </c>
    </row>
    <row r="79" customFormat="false" ht="14.65" hidden="false" customHeight="false" outlineLevel="0" collapsed="false">
      <c r="A79" s="85" t="n">
        <v>76</v>
      </c>
      <c r="B79" s="85" t="s">
        <v>192</v>
      </c>
      <c r="C79" s="85" t="s">
        <v>192</v>
      </c>
      <c r="D79" s="85" t="s">
        <v>140</v>
      </c>
      <c r="E79" s="85" t="s">
        <v>193</v>
      </c>
      <c r="F79" s="183" t="n">
        <v>0.0286</v>
      </c>
      <c r="G79" s="183" t="n">
        <v>0.0247</v>
      </c>
      <c r="H79" s="187" t="n">
        <v>0.0095</v>
      </c>
      <c r="I79" s="190" t="n">
        <f aca="false">IF(A79&gt;0,VLOOKUP(E79,GasDaily3,5,0),"")</f>
        <v>1.95</v>
      </c>
      <c r="J79" s="183" t="n">
        <f aca="false">IF(A79&gt;0,((1/(1-H79))-1)*I79,"")</f>
        <v>0.0187026754164563</v>
      </c>
      <c r="K79" s="184" t="n">
        <f aca="false">IF(A79&gt;0,J79+G79+F79,"")</f>
        <v>0.0720026754164563</v>
      </c>
    </row>
    <row r="80" customFormat="false" ht="14.65" hidden="false" customHeight="false" outlineLevel="0" collapsed="false">
      <c r="A80" s="85" t="n">
        <v>77</v>
      </c>
      <c r="B80" s="85" t="s">
        <v>192</v>
      </c>
      <c r="C80" s="85" t="s">
        <v>192</v>
      </c>
      <c r="D80" s="85" t="s">
        <v>179</v>
      </c>
      <c r="E80" s="85" t="s">
        <v>193</v>
      </c>
      <c r="F80" s="183" t="n">
        <v>0.0286</v>
      </c>
      <c r="G80" s="183" t="n">
        <v>0.0247</v>
      </c>
      <c r="H80" s="187" t="n">
        <v>0.0101</v>
      </c>
      <c r="I80" s="190" t="n">
        <f aca="false">IF(A80&gt;0,VLOOKUP(E80,GasDaily3,5,0),"")</f>
        <v>1.95</v>
      </c>
      <c r="J80" s="183" t="n">
        <f aca="false">IF(A80&gt;0,((1/(1-H80))-1)*I80,"")</f>
        <v>0.0198959490857661</v>
      </c>
      <c r="K80" s="184" t="n">
        <f aca="false">IF(A80&gt;0,J80+G80+F80,"")</f>
        <v>0.0731959490857661</v>
      </c>
    </row>
    <row r="81" customFormat="false" ht="14.65" hidden="false" customHeight="false" outlineLevel="0" collapsed="false">
      <c r="A81" s="85" t="n">
        <v>78</v>
      </c>
      <c r="B81" s="85" t="s">
        <v>192</v>
      </c>
      <c r="C81" s="85" t="s">
        <v>192</v>
      </c>
      <c r="D81" s="85" t="s">
        <v>181</v>
      </c>
      <c r="E81" s="85" t="s">
        <v>193</v>
      </c>
      <c r="F81" s="183" t="n">
        <v>0.0286</v>
      </c>
      <c r="G81" s="183" t="n">
        <v>0.0022</v>
      </c>
      <c r="H81" s="187" t="n">
        <v>0.0095</v>
      </c>
      <c r="I81" s="190" t="n">
        <f aca="false">IF(A81&gt;0,VLOOKUP(E81,GasDaily3,5,0),"")</f>
        <v>1.95</v>
      </c>
      <c r="J81" s="183" t="n">
        <f aca="false">IF(A81&gt;0,((1/(1-H81))-1)*I81,"")</f>
        <v>0.0187026754164563</v>
      </c>
      <c r="K81" s="184" t="n">
        <f aca="false">IF(A81&gt;0,J81+G81+F81,"")</f>
        <v>0.0495026754164563</v>
      </c>
    </row>
    <row r="82" customFormat="false" ht="14.65" hidden="false" customHeight="false" outlineLevel="0" collapsed="false">
      <c r="A82" s="85" t="n">
        <v>79</v>
      </c>
      <c r="B82" s="85" t="s">
        <v>192</v>
      </c>
      <c r="C82" s="85" t="s">
        <v>192</v>
      </c>
      <c r="D82" s="85" t="s">
        <v>182</v>
      </c>
      <c r="E82" s="85" t="s">
        <v>193</v>
      </c>
      <c r="F82" s="183" t="n">
        <v>0.0286</v>
      </c>
      <c r="G82" s="183" t="n">
        <v>0.0022</v>
      </c>
      <c r="H82" s="187" t="n">
        <v>0.0101</v>
      </c>
      <c r="I82" s="190" t="n">
        <f aca="false">IF(A82&gt;0,VLOOKUP(E82,GasDaily3,5,0),"")</f>
        <v>1.95</v>
      </c>
      <c r="J82" s="183" t="n">
        <f aca="false">IF(A82&gt;0,((1/(1-H82))-1)*I82,"")</f>
        <v>0.0198959490857661</v>
      </c>
      <c r="K82" s="184" t="n">
        <f aca="false">IF(A82&gt;0,J82+G82+F82,"")</f>
        <v>0.0506959490857661</v>
      </c>
    </row>
    <row r="83" customFormat="false" ht="14.65" hidden="false" customHeight="false" outlineLevel="0" collapsed="false">
      <c r="A83" s="85" t="n">
        <v>80</v>
      </c>
      <c r="B83" s="85" t="s">
        <v>192</v>
      </c>
      <c r="C83" s="85" t="s">
        <v>192</v>
      </c>
      <c r="D83" s="85" t="s">
        <v>173</v>
      </c>
      <c r="E83" s="85" t="s">
        <v>193</v>
      </c>
      <c r="F83" s="183" t="n">
        <v>0.1451</v>
      </c>
      <c r="G83" s="183" t="n">
        <v>0.0247</v>
      </c>
      <c r="H83" s="187" t="n">
        <v>0.0095</v>
      </c>
      <c r="I83" s="190" t="n">
        <f aca="false">IF(A83&gt;0,VLOOKUP(E83,GasDaily3,5,0),"")</f>
        <v>1.95</v>
      </c>
      <c r="J83" s="183" t="n">
        <f aca="false">IF(A83&gt;0,((1/(1-H83))-1)*I83,"")</f>
        <v>0.0187026754164563</v>
      </c>
      <c r="K83" s="184" t="n">
        <f aca="false">IF(A83&gt;0,J83+G83+F83,"")</f>
        <v>0.188502675416456</v>
      </c>
    </row>
    <row r="84" customFormat="false" ht="14.65" hidden="false" customHeight="false" outlineLevel="0" collapsed="false">
      <c r="A84" s="85" t="n">
        <v>81</v>
      </c>
      <c r="B84" s="85" t="s">
        <v>192</v>
      </c>
      <c r="C84" s="85" t="s">
        <v>192</v>
      </c>
      <c r="D84" s="85" t="s">
        <v>88</v>
      </c>
      <c r="E84" s="85" t="s">
        <v>193</v>
      </c>
      <c r="F84" s="183" t="n">
        <v>0.1451</v>
      </c>
      <c r="G84" s="183" t="n">
        <v>0.0247</v>
      </c>
      <c r="H84" s="187" t="n">
        <v>0.0101</v>
      </c>
      <c r="I84" s="190" t="n">
        <f aca="false">IF(A84&gt;0,VLOOKUP(E84,GasDaily3,5,0),"")</f>
        <v>1.95</v>
      </c>
      <c r="J84" s="183" t="n">
        <f aca="false">IF(A84&gt;0,((1/(1-H84))-1)*I84,"")</f>
        <v>0.0198959490857661</v>
      </c>
      <c r="K84" s="184" t="n">
        <f aca="false">IF(A84&gt;0,J84+G84+F84,"")</f>
        <v>0.189695949085766</v>
      </c>
    </row>
    <row r="85" customFormat="false" ht="14.65" hidden="false" customHeight="false" outlineLevel="0" collapsed="false">
      <c r="A85" s="85" t="n">
        <v>82</v>
      </c>
      <c r="B85" s="85" t="s">
        <v>192</v>
      </c>
      <c r="C85" s="85" t="s">
        <v>192</v>
      </c>
      <c r="D85" s="85" t="s">
        <v>191</v>
      </c>
      <c r="E85" s="85" t="s">
        <v>193</v>
      </c>
      <c r="F85" s="183" t="n">
        <v>0.1451</v>
      </c>
      <c r="G85" s="183" t="n">
        <v>0.0022</v>
      </c>
      <c r="H85" s="187" t="n">
        <v>0.0095</v>
      </c>
      <c r="I85" s="190" t="n">
        <f aca="false">IF(A85&gt;0,VLOOKUP(E85,GasDaily3,5,0),"")</f>
        <v>1.95</v>
      </c>
      <c r="J85" s="183" t="n">
        <f aca="false">IF(A85&gt;0,((1/(1-H85))-1)*I85,"")</f>
        <v>0.0187026754164563</v>
      </c>
      <c r="K85" s="184" t="n">
        <f aca="false">IF(A85&gt;0,J85+G85+F85,"")</f>
        <v>0.166002675416456</v>
      </c>
    </row>
    <row r="86" customFormat="false" ht="14.65" hidden="false" customHeight="false" outlineLevel="0" collapsed="false">
      <c r="A86" s="85" t="n">
        <v>83</v>
      </c>
      <c r="B86" s="85" t="s">
        <v>192</v>
      </c>
      <c r="C86" s="85" t="s">
        <v>192</v>
      </c>
      <c r="D86" s="85" t="s">
        <v>89</v>
      </c>
      <c r="E86" s="85" t="s">
        <v>193</v>
      </c>
      <c r="F86" s="183" t="n">
        <v>0.1451</v>
      </c>
      <c r="G86" s="183" t="n">
        <v>0.0022</v>
      </c>
      <c r="H86" s="187" t="n">
        <v>0.0101</v>
      </c>
      <c r="I86" s="190" t="n">
        <f aca="false">IF(A86&gt;0,VLOOKUP(E86,GasDaily3,5,0),"")</f>
        <v>1.95</v>
      </c>
      <c r="J86" s="183" t="n">
        <f aca="false">IF(A86&gt;0,((1/(1-H86))-1)*I86,"")</f>
        <v>0.0198959490857661</v>
      </c>
      <c r="K86" s="184" t="n">
        <f aca="false">IF(A86&gt;0,J86+G86+F86,"")</f>
        <v>0.167195949085766</v>
      </c>
    </row>
    <row r="87" customFormat="false" ht="14.65" hidden="false" customHeight="false" outlineLevel="0" collapsed="false">
      <c r="A87" s="85" t="n">
        <v>84</v>
      </c>
      <c r="B87" s="85" t="s">
        <v>192</v>
      </c>
      <c r="C87" s="85" t="s">
        <v>180</v>
      </c>
      <c r="D87" s="85" t="s">
        <v>140</v>
      </c>
      <c r="E87" s="85" t="s">
        <v>190</v>
      </c>
      <c r="F87" s="183" t="n">
        <v>0.0572</v>
      </c>
      <c r="G87" s="183" t="n">
        <v>0.0247</v>
      </c>
      <c r="H87" s="187" t="n">
        <v>0.017</v>
      </c>
      <c r="I87" s="190" t="n">
        <f aca="false">IF(A87&gt;0,VLOOKUP(E87,GasDaily3,5,0),"")</f>
        <v>1.945</v>
      </c>
      <c r="J87" s="183" t="n">
        <f aca="false">IF(A87&gt;0,((1/(1-H87))-1)*I87,"")</f>
        <v>0.0336368260427265</v>
      </c>
      <c r="K87" s="184" t="n">
        <f aca="false">IF(A87&gt;0,J87+G87+F87,"")</f>
        <v>0.115536826042727</v>
      </c>
    </row>
    <row r="88" customFormat="false" ht="14.65" hidden="false" customHeight="false" outlineLevel="0" collapsed="false">
      <c r="A88" s="85" t="n">
        <v>85</v>
      </c>
      <c r="B88" s="85" t="s">
        <v>192</v>
      </c>
      <c r="C88" s="85" t="s">
        <v>180</v>
      </c>
      <c r="D88" s="85" t="s">
        <v>179</v>
      </c>
      <c r="E88" s="85" t="s">
        <v>190</v>
      </c>
      <c r="F88" s="183" t="n">
        <v>0.0572</v>
      </c>
      <c r="G88" s="183" t="n">
        <v>0.0247</v>
      </c>
      <c r="H88" s="187" t="n">
        <v>0.0191</v>
      </c>
      <c r="I88" s="190" t="n">
        <f aca="false">IF(A88&gt;0,VLOOKUP(E88,GasDaily3,5,0),"")</f>
        <v>1.945</v>
      </c>
      <c r="J88" s="183" t="n">
        <f aca="false">IF(A88&gt;0,((1/(1-H88))-1)*I88,"")</f>
        <v>0.0378728718523805</v>
      </c>
      <c r="K88" s="184" t="n">
        <f aca="false">IF(A88&gt;0,J88+G88+F88,"")</f>
        <v>0.119772871852381</v>
      </c>
    </row>
    <row r="89" customFormat="false" ht="14.65" hidden="false" customHeight="false" outlineLevel="0" collapsed="false">
      <c r="A89" s="85" t="n">
        <v>86</v>
      </c>
      <c r="B89" s="85" t="s">
        <v>192</v>
      </c>
      <c r="C89" s="85" t="s">
        <v>180</v>
      </c>
      <c r="D89" s="85" t="s">
        <v>181</v>
      </c>
      <c r="E89" s="85" t="s">
        <v>190</v>
      </c>
      <c r="F89" s="183" t="n">
        <v>0.0572</v>
      </c>
      <c r="G89" s="183" t="n">
        <v>0.0022</v>
      </c>
      <c r="H89" s="187" t="n">
        <v>0.017</v>
      </c>
      <c r="I89" s="190" t="n">
        <f aca="false">IF(A89&gt;0,VLOOKUP(E89,GasDaily3,5,0),"")</f>
        <v>1.945</v>
      </c>
      <c r="J89" s="183" t="n">
        <f aca="false">IF(A89&gt;0,((1/(1-H89))-1)*I89,"")</f>
        <v>0.0336368260427265</v>
      </c>
      <c r="K89" s="184" t="n">
        <f aca="false">IF(A89&gt;0,J89+G89+F89,"")</f>
        <v>0.0930368260427265</v>
      </c>
    </row>
    <row r="90" customFormat="false" ht="14.65" hidden="false" customHeight="false" outlineLevel="0" collapsed="false">
      <c r="A90" s="85" t="n">
        <v>87</v>
      </c>
      <c r="B90" s="85" t="s">
        <v>192</v>
      </c>
      <c r="C90" s="85" t="s">
        <v>180</v>
      </c>
      <c r="D90" s="85" t="s">
        <v>182</v>
      </c>
      <c r="E90" s="85" t="s">
        <v>190</v>
      </c>
      <c r="F90" s="183" t="n">
        <v>0.0572</v>
      </c>
      <c r="G90" s="183" t="n">
        <v>0.0022</v>
      </c>
      <c r="H90" s="187" t="n">
        <v>0.0191</v>
      </c>
      <c r="I90" s="190" t="n">
        <f aca="false">IF(A90&gt;0,VLOOKUP(E90,GasDaily3,5,0),"")</f>
        <v>1.945</v>
      </c>
      <c r="J90" s="183" t="n">
        <f aca="false">IF(A90&gt;0,((1/(1-H90))-1)*I90,"")</f>
        <v>0.0378728718523805</v>
      </c>
      <c r="K90" s="184" t="n">
        <f aca="false">IF(A90&gt;0,J90+G90+F90,"")</f>
        <v>0.0972728718523805</v>
      </c>
    </row>
    <row r="91" customFormat="false" ht="14.65" hidden="false" customHeight="false" outlineLevel="0" collapsed="false">
      <c r="A91" s="85" t="n">
        <v>88</v>
      </c>
      <c r="B91" s="85" t="s">
        <v>180</v>
      </c>
      <c r="C91" s="85" t="s">
        <v>180</v>
      </c>
      <c r="D91" s="85" t="s">
        <v>140</v>
      </c>
      <c r="E91" s="85" t="s">
        <v>190</v>
      </c>
      <c r="F91" s="183" t="n">
        <v>0.0572</v>
      </c>
      <c r="G91" s="183" t="n">
        <v>0.0247</v>
      </c>
      <c r="H91" s="187" t="n">
        <v>0.017</v>
      </c>
      <c r="I91" s="190" t="n">
        <f aca="false">IF(A91&gt;0,VLOOKUP(E91,GasDaily3,5,0),"")</f>
        <v>1.945</v>
      </c>
      <c r="J91" s="183" t="n">
        <f aca="false">IF(A91&gt;0,((1/(1-H91))-1)*I91,"")</f>
        <v>0.0336368260427265</v>
      </c>
      <c r="K91" s="184" t="n">
        <f aca="false">IF(A91&gt;0,J91+G91+F91,"")</f>
        <v>0.115536826042727</v>
      </c>
    </row>
    <row r="92" customFormat="false" ht="14.65" hidden="false" customHeight="false" outlineLevel="0" collapsed="false">
      <c r="A92" s="85" t="n">
        <v>89</v>
      </c>
      <c r="B92" s="85" t="s">
        <v>180</v>
      </c>
      <c r="C92" s="85" t="s">
        <v>180</v>
      </c>
      <c r="D92" s="85" t="s">
        <v>179</v>
      </c>
      <c r="E92" s="85" t="s">
        <v>190</v>
      </c>
      <c r="F92" s="183" t="n">
        <v>0.0572</v>
      </c>
      <c r="G92" s="183" t="n">
        <v>0.0247</v>
      </c>
      <c r="H92" s="187" t="n">
        <v>0.0191</v>
      </c>
      <c r="I92" s="190" t="n">
        <f aca="false">IF(A92&gt;0,VLOOKUP(E92,GasDaily3,5,0),"")</f>
        <v>1.945</v>
      </c>
      <c r="J92" s="183" t="n">
        <f aca="false">IF(A92&gt;0,((1/(1-H92))-1)*I92,"")</f>
        <v>0.0378728718523805</v>
      </c>
      <c r="K92" s="184" t="n">
        <f aca="false">IF(A92&gt;0,J92+G92+F92,"")</f>
        <v>0.119772871852381</v>
      </c>
    </row>
    <row r="93" customFormat="false" ht="14.65" hidden="false" customHeight="false" outlineLevel="0" collapsed="false">
      <c r="A93" s="85" t="n">
        <v>90</v>
      </c>
      <c r="B93" s="85" t="s">
        <v>180</v>
      </c>
      <c r="C93" s="85" t="s">
        <v>180</v>
      </c>
      <c r="D93" s="85" t="s">
        <v>181</v>
      </c>
      <c r="E93" s="85" t="s">
        <v>190</v>
      </c>
      <c r="F93" s="183" t="n">
        <v>0.0572</v>
      </c>
      <c r="G93" s="183" t="n">
        <v>0.0022</v>
      </c>
      <c r="H93" s="187" t="n">
        <v>0.017</v>
      </c>
      <c r="I93" s="190" t="n">
        <f aca="false">IF(A93&gt;0,VLOOKUP(E93,GasDaily3,5,0),"")</f>
        <v>1.945</v>
      </c>
      <c r="J93" s="183" t="n">
        <f aca="false">IF(A93&gt;0,((1/(1-H93))-1)*I93,"")</f>
        <v>0.0336368260427265</v>
      </c>
      <c r="K93" s="184" t="n">
        <f aca="false">IF(A93&gt;0,J93+G93+F93,"")</f>
        <v>0.0930368260427265</v>
      </c>
    </row>
    <row r="94" customFormat="false" ht="14.65" hidden="false" customHeight="false" outlineLevel="0" collapsed="false">
      <c r="A94" s="85" t="n">
        <v>91</v>
      </c>
      <c r="B94" s="85" t="s">
        <v>180</v>
      </c>
      <c r="C94" s="85" t="s">
        <v>180</v>
      </c>
      <c r="D94" s="85" t="s">
        <v>182</v>
      </c>
      <c r="E94" s="85" t="s">
        <v>190</v>
      </c>
      <c r="F94" s="183" t="n">
        <v>0.0572</v>
      </c>
      <c r="G94" s="183" t="n">
        <v>0.0022</v>
      </c>
      <c r="H94" s="187" t="n">
        <v>0.0191</v>
      </c>
      <c r="I94" s="190" t="n">
        <f aca="false">IF(A94&gt;0,VLOOKUP(E94,GasDaily3,5,0),"")</f>
        <v>1.945</v>
      </c>
      <c r="J94" s="183" t="n">
        <f aca="false">IF(A94&gt;0,((1/(1-H94))-1)*I94,"")</f>
        <v>0.0378728718523805</v>
      </c>
      <c r="K94" s="184" t="n">
        <f aca="false">IF(A94&gt;0,J94+G94+F94,"")</f>
        <v>0.0972728718523805</v>
      </c>
    </row>
    <row r="95" customFormat="false" ht="14.65" hidden="false" customHeight="false" outlineLevel="0" collapsed="false">
      <c r="A95" s="85" t="n">
        <v>92</v>
      </c>
      <c r="B95" s="85" t="s">
        <v>180</v>
      </c>
      <c r="C95" s="85" t="s">
        <v>183</v>
      </c>
      <c r="D95" s="85" t="s">
        <v>140</v>
      </c>
      <c r="E95" s="85" t="s">
        <v>190</v>
      </c>
      <c r="F95" s="183" t="n">
        <v>0.0572</v>
      </c>
      <c r="G95" s="183" t="n">
        <v>0.0247</v>
      </c>
      <c r="H95" s="187" t="n">
        <v>0.017</v>
      </c>
      <c r="I95" s="190" t="n">
        <f aca="false">IF(A95&gt;0,VLOOKUP(E95,GasDaily3,5,0),"")</f>
        <v>1.945</v>
      </c>
      <c r="J95" s="183" t="n">
        <f aca="false">IF(A95&gt;0,((1/(1-H95))-1)*I95,"")</f>
        <v>0.0336368260427265</v>
      </c>
      <c r="K95" s="184" t="n">
        <f aca="false">IF(A95&gt;0,J95+G95+F95,"")</f>
        <v>0.115536826042727</v>
      </c>
    </row>
    <row r="96" customFormat="false" ht="14.65" hidden="false" customHeight="false" outlineLevel="0" collapsed="false">
      <c r="A96" s="85" t="n">
        <v>93</v>
      </c>
      <c r="B96" s="85" t="s">
        <v>180</v>
      </c>
      <c r="C96" s="85" t="s">
        <v>183</v>
      </c>
      <c r="D96" s="85" t="s">
        <v>179</v>
      </c>
      <c r="E96" s="85" t="s">
        <v>190</v>
      </c>
      <c r="F96" s="183" t="n">
        <v>0.0572</v>
      </c>
      <c r="G96" s="183" t="n">
        <v>0.0247</v>
      </c>
      <c r="H96" s="187" t="n">
        <v>0.0191</v>
      </c>
      <c r="I96" s="190" t="n">
        <f aca="false">IF(A96&gt;0,VLOOKUP(E96,GasDaily3,5,0),"")</f>
        <v>1.945</v>
      </c>
      <c r="J96" s="183" t="n">
        <f aca="false">IF(A96&gt;0,((1/(1-H96))-1)*I96,"")</f>
        <v>0.0378728718523805</v>
      </c>
      <c r="K96" s="184" t="n">
        <f aca="false">IF(A96&gt;0,J96+G96+F96,"")</f>
        <v>0.119772871852381</v>
      </c>
    </row>
    <row r="97" customFormat="false" ht="14.65" hidden="false" customHeight="false" outlineLevel="0" collapsed="false">
      <c r="A97" s="85" t="n">
        <v>94</v>
      </c>
      <c r="B97" s="85" t="s">
        <v>180</v>
      </c>
      <c r="C97" s="85" t="s">
        <v>184</v>
      </c>
      <c r="D97" s="85" t="s">
        <v>140</v>
      </c>
      <c r="E97" s="85" t="s">
        <v>190</v>
      </c>
      <c r="F97" s="183" t="n">
        <v>0.0776</v>
      </c>
      <c r="G97" s="183" t="n">
        <v>0.0022</v>
      </c>
      <c r="H97" s="187" t="n">
        <v>0.0369</v>
      </c>
      <c r="I97" s="190" t="n">
        <f aca="false">IF(A97&gt;0,VLOOKUP(E97,GasDaily3,5,0),"")</f>
        <v>1.945</v>
      </c>
      <c r="J97" s="183" t="n">
        <f aca="false">IF(A97&gt;0,((1/(1-H97))-1)*I97,"")</f>
        <v>0.0745202990343681</v>
      </c>
      <c r="K97" s="184" t="n">
        <f aca="false">IF(A97&gt;0,J97+G97+F97,"")</f>
        <v>0.154320299034368</v>
      </c>
    </row>
    <row r="98" customFormat="false" ht="14.65" hidden="false" customHeight="false" outlineLevel="0" collapsed="false">
      <c r="A98" s="85" t="n">
        <v>95</v>
      </c>
      <c r="B98" s="85" t="s">
        <v>180</v>
      </c>
      <c r="C98" s="85" t="s">
        <v>184</v>
      </c>
      <c r="D98" s="85" t="s">
        <v>179</v>
      </c>
      <c r="E98" s="85" t="s">
        <v>190</v>
      </c>
      <c r="F98" s="183" t="n">
        <v>0.0776</v>
      </c>
      <c r="G98" s="183" t="n">
        <v>0.0022</v>
      </c>
      <c r="H98" s="187" t="n">
        <v>0.0428</v>
      </c>
      <c r="I98" s="190" t="n">
        <f aca="false">IF(A98&gt;0,VLOOKUP(E98,GasDaily3,5,0),"")</f>
        <v>1.945</v>
      </c>
      <c r="J98" s="183" t="n">
        <f aca="false">IF(A98&gt;0,((1/(1-H98))-1)*I98,"")</f>
        <v>0.0869682407020477</v>
      </c>
      <c r="K98" s="184" t="n">
        <f aca="false">IF(A98&gt;0,J98+G98+F98,"")</f>
        <v>0.166768240702048</v>
      </c>
    </row>
    <row r="99" customFormat="false" ht="14.65" hidden="false" customHeight="false" outlineLevel="0" collapsed="false">
      <c r="A99" s="85" t="n">
        <v>96</v>
      </c>
      <c r="B99" s="85" t="s">
        <v>180</v>
      </c>
      <c r="C99" s="85" t="s">
        <v>184</v>
      </c>
      <c r="D99" s="85" t="s">
        <v>173</v>
      </c>
      <c r="E99" s="85" t="s">
        <v>190</v>
      </c>
      <c r="F99" s="183" t="n">
        <v>0.3283</v>
      </c>
      <c r="G99" s="183" t="n">
        <v>0.0247</v>
      </c>
      <c r="H99" s="187" t="n">
        <v>0.0369</v>
      </c>
      <c r="I99" s="190" t="n">
        <f aca="false">IF(A99&gt;0,VLOOKUP(E99,GasDaily3,5,0),"")</f>
        <v>1.945</v>
      </c>
      <c r="J99" s="183" t="n">
        <f aca="false">IF(A99&gt;0,((1/(1-H99))-1)*I99,"")</f>
        <v>0.0745202990343681</v>
      </c>
      <c r="K99" s="184" t="n">
        <f aca="false">IF(A99&gt;0,J99+G99+F99,"")</f>
        <v>0.427520299034368</v>
      </c>
    </row>
    <row r="100" customFormat="false" ht="14.65" hidden="false" customHeight="false" outlineLevel="0" collapsed="false">
      <c r="A100" s="85" t="n">
        <v>97</v>
      </c>
      <c r="B100" s="85" t="s">
        <v>180</v>
      </c>
      <c r="C100" s="85" t="s">
        <v>184</v>
      </c>
      <c r="D100" s="85" t="s">
        <v>88</v>
      </c>
      <c r="E100" s="85" t="s">
        <v>190</v>
      </c>
      <c r="F100" s="183" t="n">
        <v>0.3283</v>
      </c>
      <c r="G100" s="183" t="n">
        <v>0.0247</v>
      </c>
      <c r="H100" s="187" t="n">
        <v>0.0428</v>
      </c>
      <c r="I100" s="190" t="n">
        <f aca="false">IF(A100&gt;0,VLOOKUP(E100,GasDaily3,5,0),"")</f>
        <v>1.945</v>
      </c>
      <c r="J100" s="183" t="n">
        <f aca="false">IF(A100&gt;0,((1/(1-H100))-1)*I100,"")</f>
        <v>0.0869682407020477</v>
      </c>
      <c r="K100" s="184" t="n">
        <f aca="false">IF(A100&gt;0,J100+G100+F100,"")</f>
        <v>0.439968240702048</v>
      </c>
    </row>
    <row r="101" customFormat="false" ht="14.65" hidden="false" customHeight="false" outlineLevel="0" collapsed="false">
      <c r="A101" s="85" t="n">
        <v>98</v>
      </c>
      <c r="B101" s="85" t="s">
        <v>180</v>
      </c>
      <c r="C101" s="85" t="s">
        <v>185</v>
      </c>
      <c r="D101" s="85" t="s">
        <v>140</v>
      </c>
      <c r="E101" s="85" t="s">
        <v>190</v>
      </c>
      <c r="F101" s="183" t="n">
        <v>0.0874</v>
      </c>
      <c r="G101" s="183" t="n">
        <v>0.0022</v>
      </c>
      <c r="H101" s="187" t="n">
        <v>0.0429</v>
      </c>
      <c r="I101" s="190" t="n">
        <f aca="false">IF(A101&gt;0,VLOOKUP(E101,GasDaily3,5,0),"")</f>
        <v>1.945</v>
      </c>
      <c r="J101" s="183" t="n">
        <f aca="false">IF(A101&gt;0,((1/(1-H101))-1)*I101,"")</f>
        <v>0.0871805453975554</v>
      </c>
      <c r="K101" s="184" t="n">
        <f aca="false">IF(A101&gt;0,J101+G101+F101,"")</f>
        <v>0.176780545397555</v>
      </c>
    </row>
    <row r="102" customFormat="false" ht="14.65" hidden="false" customHeight="false" outlineLevel="0" collapsed="false">
      <c r="A102" s="85" t="n">
        <v>99</v>
      </c>
      <c r="B102" s="85" t="s">
        <v>180</v>
      </c>
      <c r="C102" s="85" t="s">
        <v>185</v>
      </c>
      <c r="D102" s="85" t="s">
        <v>179</v>
      </c>
      <c r="E102" s="85" t="s">
        <v>190</v>
      </c>
      <c r="F102" s="183" t="n">
        <v>0.0874</v>
      </c>
      <c r="G102" s="183" t="n">
        <v>0.0022</v>
      </c>
      <c r="H102" s="187" t="n">
        <v>0.0499</v>
      </c>
      <c r="I102" s="190" t="n">
        <f aca="false">IF(A102&gt;0,VLOOKUP(E102,GasDaily3,5,0),"")</f>
        <v>1.945</v>
      </c>
      <c r="J102" s="183" t="n">
        <f aca="false">IF(A102&gt;0,((1/(1-H102))-1)*I102,"")</f>
        <v>0.102152931270393</v>
      </c>
      <c r="K102" s="184" t="n">
        <f aca="false">IF(A102&gt;0,J102+G102+F102,"")</f>
        <v>0.191752931270393</v>
      </c>
    </row>
    <row r="103" customFormat="false" ht="14.65" hidden="false" customHeight="false" outlineLevel="0" collapsed="false">
      <c r="A103" s="85" t="n">
        <v>100</v>
      </c>
      <c r="B103" s="85" t="s">
        <v>180</v>
      </c>
      <c r="C103" s="85" t="s">
        <v>186</v>
      </c>
      <c r="D103" s="85" t="s">
        <v>140</v>
      </c>
      <c r="E103" s="85" t="s">
        <v>190</v>
      </c>
      <c r="F103" s="183" t="n">
        <v>0.1015</v>
      </c>
      <c r="G103" s="183" t="n">
        <v>0.0022</v>
      </c>
      <c r="H103" s="187" t="n">
        <v>0.0506</v>
      </c>
      <c r="I103" s="190" t="n">
        <f aca="false">IF(A103&gt;0,VLOOKUP(E103,GasDaily3,5,0),"")</f>
        <v>1.945</v>
      </c>
      <c r="J103" s="183" t="n">
        <f aca="false">IF(A103&gt;0,((1/(1-H103))-1)*I103,"")</f>
        <v>0.103662313039815</v>
      </c>
      <c r="K103" s="184" t="n">
        <f aca="false">IF(A103&gt;0,J103+G103+F103,"")</f>
        <v>0.207362313039815</v>
      </c>
    </row>
    <row r="104" customFormat="false" ht="14.65" hidden="false" customHeight="false" outlineLevel="0" collapsed="false">
      <c r="A104" s="85" t="n">
        <v>101</v>
      </c>
      <c r="B104" s="85" t="s">
        <v>180</v>
      </c>
      <c r="C104" s="85" t="s">
        <v>186</v>
      </c>
      <c r="D104" s="85" t="s">
        <v>179</v>
      </c>
      <c r="E104" s="85" t="s">
        <v>190</v>
      </c>
      <c r="F104" s="183" t="n">
        <v>0.1015</v>
      </c>
      <c r="G104" s="183" t="n">
        <v>0.0022</v>
      </c>
      <c r="H104" s="187" t="n">
        <v>0.059</v>
      </c>
      <c r="I104" s="190" t="n">
        <f aca="false">IF(A104&gt;0,VLOOKUP(E104,GasDaily3,5,0),"")</f>
        <v>1.945</v>
      </c>
      <c r="J104" s="183" t="n">
        <f aca="false">IF(A104&gt;0,((1/(1-H104))-1)*I104,"")</f>
        <v>0.121950053134963</v>
      </c>
      <c r="K104" s="184" t="n">
        <f aca="false">IF(A104&gt;0,J104+G104+F104,"")</f>
        <v>0.225650053134963</v>
      </c>
    </row>
    <row r="105" customFormat="false" ht="14.65" hidden="false" customHeight="false" outlineLevel="0" collapsed="false">
      <c r="A105" s="85" t="n">
        <v>102</v>
      </c>
      <c r="B105" s="85" t="s">
        <v>180</v>
      </c>
      <c r="C105" s="85" t="s">
        <v>187</v>
      </c>
      <c r="D105" s="85" t="s">
        <v>140</v>
      </c>
      <c r="E105" s="85" t="s">
        <v>190</v>
      </c>
      <c r="F105" s="183" t="n">
        <v>0.1127</v>
      </c>
      <c r="G105" s="183" t="n">
        <v>0.0022</v>
      </c>
      <c r="H105" s="187" t="n">
        <v>0.0597</v>
      </c>
      <c r="I105" s="190" t="n">
        <f aca="false">IF(A105&gt;0,VLOOKUP(E105,GasDaily3,5,0),"")</f>
        <v>1.945</v>
      </c>
      <c r="J105" s="183" t="n">
        <f aca="false">IF(A105&gt;0,((1/(1-H105))-1)*I105,"")</f>
        <v>0.123488780176539</v>
      </c>
      <c r="K105" s="184" t="n">
        <f aca="false">IF(A105&gt;0,J105+G105+F105,"")</f>
        <v>0.238388780176539</v>
      </c>
    </row>
    <row r="106" customFormat="false" ht="14.65" hidden="false" customHeight="false" outlineLevel="0" collapsed="false">
      <c r="A106" s="85" t="n">
        <v>103</v>
      </c>
      <c r="B106" s="85" t="s">
        <v>180</v>
      </c>
      <c r="C106" s="85" t="s">
        <v>187</v>
      </c>
      <c r="D106" s="85" t="s">
        <v>179</v>
      </c>
      <c r="E106" s="85" t="s">
        <v>190</v>
      </c>
      <c r="F106" s="183" t="n">
        <v>0.1127</v>
      </c>
      <c r="G106" s="183" t="n">
        <v>0.0022</v>
      </c>
      <c r="H106" s="187" t="n">
        <v>0.0699</v>
      </c>
      <c r="I106" s="190" t="n">
        <f aca="false">IF(A106&gt;0,VLOOKUP(E106,GasDaily3,5,0),"")</f>
        <v>1.945</v>
      </c>
      <c r="J106" s="183" t="n">
        <f aca="false">IF(A106&gt;0,((1/(1-H106))-1)*I106,"")</f>
        <v>0.146172992151381</v>
      </c>
      <c r="K106" s="184" t="n">
        <f aca="false">IF(A106&gt;0,J106+G106+F106,"")</f>
        <v>0.261072992151381</v>
      </c>
    </row>
    <row r="107" customFormat="false" ht="14.65" hidden="false" customHeight="false" outlineLevel="0" collapsed="false">
      <c r="A107" s="85" t="n">
        <v>104</v>
      </c>
      <c r="B107" s="85" t="s">
        <v>180</v>
      </c>
      <c r="C107" s="85" t="s">
        <v>188</v>
      </c>
      <c r="D107" s="85" t="s">
        <v>140</v>
      </c>
      <c r="E107" s="85" t="s">
        <v>190</v>
      </c>
      <c r="F107" s="183" t="n">
        <v>0.1505</v>
      </c>
      <c r="G107" s="183" t="n">
        <v>0.0022</v>
      </c>
      <c r="H107" s="187" t="n">
        <v>0.0667</v>
      </c>
      <c r="I107" s="190" t="n">
        <f aca="false">IF(A107&gt;0,VLOOKUP(E107,GasDaily3,5,0),"")</f>
        <v>1.945</v>
      </c>
      <c r="J107" s="183" t="n">
        <f aca="false">IF(A107&gt;0,((1/(1-H107))-1)*I107,"")</f>
        <v>0.139003000107147</v>
      </c>
      <c r="K107" s="184" t="n">
        <f aca="false">IF(A107&gt;0,J107+G107+F107,"")</f>
        <v>0.291703000107147</v>
      </c>
    </row>
    <row r="108" customFormat="false" ht="14.65" hidden="false" customHeight="false" outlineLevel="0" collapsed="false">
      <c r="A108" s="85" t="n">
        <v>105</v>
      </c>
      <c r="B108" s="85" t="s">
        <v>180</v>
      </c>
      <c r="C108" s="85" t="s">
        <v>188</v>
      </c>
      <c r="D108" s="85" t="s">
        <v>179</v>
      </c>
      <c r="E108" s="85" t="s">
        <v>190</v>
      </c>
      <c r="F108" s="183" t="n">
        <v>0.1505</v>
      </c>
      <c r="G108" s="183" t="n">
        <v>0.0022</v>
      </c>
      <c r="H108" s="187" t="n">
        <v>0.0782</v>
      </c>
      <c r="I108" s="190" t="n">
        <f aca="false">IF(A108&gt;0,VLOOKUP(E108,GasDaily3,5,0),"")</f>
        <v>1.945</v>
      </c>
      <c r="J108" s="183" t="n">
        <f aca="false">IF(A108&gt;0,((1/(1-H108))-1)*I108,"")</f>
        <v>0.165002169668041</v>
      </c>
      <c r="K108" s="184" t="n">
        <f aca="false">IF(A108&gt;0,J108+G108+F108,"")</f>
        <v>0.317702169668041</v>
      </c>
    </row>
    <row r="109" customFormat="false" ht="14.65" hidden="false" customHeight="false" outlineLevel="0" collapsed="false">
      <c r="A109" s="85" t="n">
        <v>106</v>
      </c>
      <c r="B109" s="85" t="s">
        <v>183</v>
      </c>
      <c r="C109" s="85" t="s">
        <v>180</v>
      </c>
      <c r="D109" s="85" t="s">
        <v>140</v>
      </c>
      <c r="E109" s="85" t="s">
        <v>193</v>
      </c>
      <c r="F109" s="183" t="n">
        <v>0.0572</v>
      </c>
      <c r="G109" s="183" t="n">
        <v>0.0247</v>
      </c>
      <c r="H109" s="187" t="n">
        <v>0.017</v>
      </c>
      <c r="I109" s="190" t="n">
        <f aca="false">IF(A109&gt;0,VLOOKUP(E109,GasDaily3,5,0),"")</f>
        <v>1.95</v>
      </c>
      <c r="J109" s="183" t="n">
        <f aca="false">IF(A109&gt;0,((1/(1-H109))-1)*I109,"")</f>
        <v>0.0337232960325536</v>
      </c>
      <c r="K109" s="184" t="n">
        <f aca="false">IF(A109&gt;0,J109+G109+F109,"")</f>
        <v>0.115623296032554</v>
      </c>
    </row>
    <row r="110" customFormat="false" ht="14.65" hidden="false" customHeight="false" outlineLevel="0" collapsed="false">
      <c r="A110" s="85" t="n">
        <v>107</v>
      </c>
      <c r="B110" s="85" t="s">
        <v>183</v>
      </c>
      <c r="C110" s="85" t="s">
        <v>180</v>
      </c>
      <c r="D110" s="85" t="s">
        <v>179</v>
      </c>
      <c r="E110" s="85" t="s">
        <v>193</v>
      </c>
      <c r="F110" s="183" t="n">
        <v>0.0572</v>
      </c>
      <c r="G110" s="183" t="n">
        <v>0.0247</v>
      </c>
      <c r="H110" s="187" t="n">
        <v>0.0191</v>
      </c>
      <c r="I110" s="190" t="n">
        <f aca="false">IF(A110&gt;0,VLOOKUP(E110,GasDaily3,5,0),"")</f>
        <v>1.95</v>
      </c>
      <c r="J110" s="183" t="n">
        <f aca="false">IF(A110&gt;0,((1/(1-H110))-1)*I110,"")</f>
        <v>0.0379702314201244</v>
      </c>
      <c r="K110" s="184" t="n">
        <f aca="false">IF(A110&gt;0,J110+G110+F110,"")</f>
        <v>0.119870231420124</v>
      </c>
    </row>
    <row r="111" customFormat="false" ht="14.65" hidden="false" customHeight="false" outlineLevel="0" collapsed="false">
      <c r="A111" s="85" t="n">
        <v>108</v>
      </c>
      <c r="B111" s="85" t="s">
        <v>183</v>
      </c>
      <c r="C111" s="85" t="s">
        <v>183</v>
      </c>
      <c r="D111" s="85" t="s">
        <v>140</v>
      </c>
      <c r="E111" s="85" t="s">
        <v>193</v>
      </c>
      <c r="F111" s="183" t="n">
        <v>0.0572</v>
      </c>
      <c r="G111" s="183" t="n">
        <v>0.0247</v>
      </c>
      <c r="H111" s="187" t="n">
        <v>0.017</v>
      </c>
      <c r="I111" s="190" t="n">
        <f aca="false">IF(A111&gt;0,VLOOKUP(E111,GasDaily3,5,0),"")</f>
        <v>1.95</v>
      </c>
      <c r="J111" s="183" t="n">
        <f aca="false">IF(A111&gt;0,((1/(1-H111))-1)*I111,"")</f>
        <v>0.0337232960325536</v>
      </c>
      <c r="K111" s="184" t="n">
        <f aca="false">IF(A111&gt;0,J111+G111+F111,"")</f>
        <v>0.115623296032554</v>
      </c>
    </row>
    <row r="112" customFormat="false" ht="14.65" hidden="false" customHeight="false" outlineLevel="0" collapsed="false">
      <c r="A112" s="85" t="n">
        <v>109</v>
      </c>
      <c r="B112" s="85" t="s">
        <v>183</v>
      </c>
      <c r="C112" s="85" t="s">
        <v>183</v>
      </c>
      <c r="D112" s="85" t="s">
        <v>179</v>
      </c>
      <c r="E112" s="85" t="s">
        <v>193</v>
      </c>
      <c r="F112" s="183" t="n">
        <v>0.0572</v>
      </c>
      <c r="G112" s="183" t="n">
        <v>0.0247</v>
      </c>
      <c r="H112" s="187" t="n">
        <v>0.0191</v>
      </c>
      <c r="I112" s="190" t="n">
        <f aca="false">IF(A112&gt;0,VLOOKUP(E112,GasDaily3,5,0),"")</f>
        <v>1.95</v>
      </c>
      <c r="J112" s="183" t="n">
        <f aca="false">IF(A112&gt;0,((1/(1-H112))-1)*I112,"")</f>
        <v>0.0379702314201244</v>
      </c>
      <c r="K112" s="184" t="n">
        <f aca="false">IF(A112&gt;0,J112+G112+F112,"")</f>
        <v>0.119870231420124</v>
      </c>
    </row>
    <row r="113" customFormat="false" ht="14.65" hidden="false" customHeight="false" outlineLevel="0" collapsed="false">
      <c r="A113" s="85" t="n">
        <v>110</v>
      </c>
      <c r="B113" s="85" t="s">
        <v>183</v>
      </c>
      <c r="C113" s="85" t="s">
        <v>184</v>
      </c>
      <c r="D113" s="85" t="s">
        <v>140</v>
      </c>
      <c r="E113" s="85" t="s">
        <v>193</v>
      </c>
      <c r="F113" s="183" t="n">
        <v>0.0776</v>
      </c>
      <c r="G113" s="183" t="n">
        <v>0.0022</v>
      </c>
      <c r="H113" s="187" t="n">
        <v>0.0369</v>
      </c>
      <c r="I113" s="190" t="n">
        <f aca="false">IF(A113&gt;0,VLOOKUP(E113,GasDaily3,5,0),"")</f>
        <v>1.95</v>
      </c>
      <c r="J113" s="183" t="n">
        <f aca="false">IF(A113&gt;0,((1/(1-H113))-1)*I113,"")</f>
        <v>0.0747118679264873</v>
      </c>
      <c r="K113" s="184" t="n">
        <f aca="false">IF(A113&gt;0,J113+G113+F113,"")</f>
        <v>0.154511867926487</v>
      </c>
    </row>
    <row r="114" customFormat="false" ht="14.65" hidden="false" customHeight="false" outlineLevel="0" collapsed="false">
      <c r="A114" s="85" t="n">
        <v>111</v>
      </c>
      <c r="B114" s="85" t="s">
        <v>183</v>
      </c>
      <c r="C114" s="85" t="s">
        <v>184</v>
      </c>
      <c r="D114" s="85" t="s">
        <v>179</v>
      </c>
      <c r="E114" s="85" t="s">
        <v>193</v>
      </c>
      <c r="F114" s="183" t="n">
        <v>0.0776</v>
      </c>
      <c r="G114" s="183" t="n">
        <v>0.0022</v>
      </c>
      <c r="H114" s="187" t="n">
        <v>0.0428</v>
      </c>
      <c r="I114" s="190" t="n">
        <f aca="false">IF(A114&gt;0,VLOOKUP(E114,GasDaily3,5,0),"")</f>
        <v>1.95</v>
      </c>
      <c r="J114" s="183" t="n">
        <f aca="false">IF(A114&gt;0,((1/(1-H114))-1)*I114,"")</f>
        <v>0.0871918094442124</v>
      </c>
      <c r="K114" s="184" t="n">
        <f aca="false">IF(A114&gt;0,J114+G114+F114,"")</f>
        <v>0.166991809444212</v>
      </c>
    </row>
    <row r="115" customFormat="false" ht="14.65" hidden="false" customHeight="false" outlineLevel="0" collapsed="false">
      <c r="A115" s="85" t="n">
        <v>112</v>
      </c>
      <c r="B115" s="85" t="s">
        <v>183</v>
      </c>
      <c r="C115" s="85" t="s">
        <v>184</v>
      </c>
      <c r="D115" s="85" t="s">
        <v>173</v>
      </c>
      <c r="E115" s="85" t="s">
        <v>193</v>
      </c>
      <c r="F115" s="183" t="n">
        <v>0.3283</v>
      </c>
      <c r="G115" s="183" t="n">
        <v>0.0022</v>
      </c>
      <c r="H115" s="187" t="n">
        <v>0.0369</v>
      </c>
      <c r="I115" s="190" t="n">
        <f aca="false">IF(A115&gt;0,VLOOKUP(E115,GasDaily3,5,0),"")</f>
        <v>1.95</v>
      </c>
      <c r="J115" s="183" t="n">
        <f aca="false">IF(A115&gt;0,((1/(1-H115))-1)*I115,"")</f>
        <v>0.0747118679264873</v>
      </c>
      <c r="K115" s="184" t="n">
        <f aca="false">IF(A115&gt;0,J115+G115+F115,"")</f>
        <v>0.405211867926487</v>
      </c>
    </row>
    <row r="116" customFormat="false" ht="14.65" hidden="false" customHeight="false" outlineLevel="0" collapsed="false">
      <c r="A116" s="85" t="n">
        <v>113</v>
      </c>
      <c r="B116" s="85" t="s">
        <v>183</v>
      </c>
      <c r="C116" s="85" t="s">
        <v>184</v>
      </c>
      <c r="D116" s="85" t="s">
        <v>88</v>
      </c>
      <c r="E116" s="85" t="s">
        <v>193</v>
      </c>
      <c r="F116" s="183" t="n">
        <v>0.3283</v>
      </c>
      <c r="G116" s="183" t="n">
        <v>0.0022</v>
      </c>
      <c r="H116" s="187" t="n">
        <v>0.0428</v>
      </c>
      <c r="I116" s="190" t="n">
        <f aca="false">IF(A116&gt;0,VLOOKUP(E116,GasDaily3,5,0),"")</f>
        <v>1.95</v>
      </c>
      <c r="J116" s="183" t="n">
        <f aca="false">IF(A116&gt;0,((1/(1-H116))-1)*I116,"")</f>
        <v>0.0871918094442124</v>
      </c>
      <c r="K116" s="184" t="n">
        <f aca="false">IF(A116&gt;0,J116+G116+F116,"")</f>
        <v>0.417691809444212</v>
      </c>
    </row>
    <row r="117" customFormat="false" ht="14.65" hidden="false" customHeight="false" outlineLevel="0" collapsed="false">
      <c r="A117" s="85" t="n">
        <v>114</v>
      </c>
      <c r="B117" s="85" t="s">
        <v>183</v>
      </c>
      <c r="C117" s="85" t="s">
        <v>185</v>
      </c>
      <c r="D117" s="85" t="s">
        <v>140</v>
      </c>
      <c r="E117" s="85" t="s">
        <v>193</v>
      </c>
      <c r="F117" s="183" t="n">
        <v>0.0874</v>
      </c>
      <c r="G117" s="183" t="n">
        <v>0.0022</v>
      </c>
      <c r="H117" s="187" t="n">
        <v>0.0429</v>
      </c>
      <c r="I117" s="190" t="n">
        <f aca="false">IF(A117&gt;0,VLOOKUP(E117,GasDaily3,5,0),"")</f>
        <v>1.95</v>
      </c>
      <c r="J117" s="183" t="n">
        <f aca="false">IF(A117&gt;0,((1/(1-H117))-1)*I117,"")</f>
        <v>0.0874046599101455</v>
      </c>
      <c r="K117" s="184" t="n">
        <f aca="false">IF(A117&gt;0,J117+G117+F117,"")</f>
        <v>0.177004659910146</v>
      </c>
    </row>
    <row r="118" customFormat="false" ht="14.65" hidden="false" customHeight="false" outlineLevel="0" collapsed="false">
      <c r="A118" s="85" t="n">
        <v>115</v>
      </c>
      <c r="B118" s="85" t="s">
        <v>183</v>
      </c>
      <c r="C118" s="85" t="s">
        <v>185</v>
      </c>
      <c r="D118" s="85" t="s">
        <v>179</v>
      </c>
      <c r="E118" s="85" t="s">
        <v>193</v>
      </c>
      <c r="F118" s="183" t="n">
        <v>0.0874</v>
      </c>
      <c r="G118" s="183" t="n">
        <v>0.0022</v>
      </c>
      <c r="H118" s="187" t="n">
        <v>0.0499</v>
      </c>
      <c r="I118" s="190" t="n">
        <f aca="false">IF(A118&gt;0,VLOOKUP(E118,GasDaily3,5,0),"")</f>
        <v>1.95</v>
      </c>
      <c r="J118" s="183" t="n">
        <f aca="false">IF(A118&gt;0,((1/(1-H118))-1)*I118,"")</f>
        <v>0.10241553520682</v>
      </c>
      <c r="K118" s="184" t="n">
        <f aca="false">IF(A118&gt;0,J118+G118+F118,"")</f>
        <v>0.19201553520682</v>
      </c>
    </row>
    <row r="119" customFormat="false" ht="14.65" hidden="false" customHeight="false" outlineLevel="0" collapsed="false">
      <c r="A119" s="85" t="n">
        <v>116</v>
      </c>
      <c r="B119" s="85" t="s">
        <v>183</v>
      </c>
      <c r="C119" s="85" t="s">
        <v>186</v>
      </c>
      <c r="D119" s="85" t="s">
        <v>140</v>
      </c>
      <c r="E119" s="85" t="s">
        <v>193</v>
      </c>
      <c r="F119" s="183" t="n">
        <v>0.1015</v>
      </c>
      <c r="G119" s="183" t="n">
        <v>0.0022</v>
      </c>
      <c r="H119" s="187" t="n">
        <v>0.0506</v>
      </c>
      <c r="I119" s="190" t="n">
        <f aca="false">IF(A119&gt;0,VLOOKUP(E119,GasDaily3,5,0),"")</f>
        <v>1.95</v>
      </c>
      <c r="J119" s="183" t="n">
        <f aca="false">IF(A119&gt;0,((1/(1-H119))-1)*I119,"")</f>
        <v>0.103928797135033</v>
      </c>
      <c r="K119" s="184" t="n">
        <f aca="false">IF(A119&gt;0,J119+G119+F119,"")</f>
        <v>0.207628797135033</v>
      </c>
    </row>
    <row r="120" customFormat="false" ht="14.65" hidden="false" customHeight="false" outlineLevel="0" collapsed="false">
      <c r="A120" s="85" t="n">
        <v>117</v>
      </c>
      <c r="B120" s="85" t="s">
        <v>183</v>
      </c>
      <c r="C120" s="85" t="s">
        <v>186</v>
      </c>
      <c r="D120" s="85" t="s">
        <v>179</v>
      </c>
      <c r="E120" s="85" t="s">
        <v>193</v>
      </c>
      <c r="F120" s="183" t="n">
        <v>0.1015</v>
      </c>
      <c r="G120" s="183" t="n">
        <v>0.0022</v>
      </c>
      <c r="H120" s="187" t="n">
        <v>0.059</v>
      </c>
      <c r="I120" s="190" t="n">
        <f aca="false">IF(A120&gt;0,VLOOKUP(E120,GasDaily3,5,0),"")</f>
        <v>1.95</v>
      </c>
      <c r="J120" s="183" t="n">
        <f aca="false">IF(A120&gt;0,((1/(1-H120))-1)*I120,"")</f>
        <v>0.122263549415515</v>
      </c>
      <c r="K120" s="184" t="n">
        <f aca="false">IF(A120&gt;0,J120+G120+F120,"")</f>
        <v>0.225963549415515</v>
      </c>
    </row>
    <row r="121" customFormat="false" ht="14.65" hidden="false" customHeight="false" outlineLevel="0" collapsed="false">
      <c r="A121" s="85" t="n">
        <v>118</v>
      </c>
      <c r="B121" s="85" t="s">
        <v>183</v>
      </c>
      <c r="C121" s="85" t="s">
        <v>187</v>
      </c>
      <c r="D121" s="85" t="s">
        <v>140</v>
      </c>
      <c r="E121" s="85" t="s">
        <v>193</v>
      </c>
      <c r="F121" s="183" t="n">
        <v>0.1127</v>
      </c>
      <c r="G121" s="183" t="n">
        <v>0.0022</v>
      </c>
      <c r="H121" s="187" t="n">
        <v>0.0597</v>
      </c>
      <c r="I121" s="190" t="n">
        <f aca="false">IF(A121&gt;0,VLOOKUP(E121,GasDaily3,5,0),"")</f>
        <v>1.95</v>
      </c>
      <c r="J121" s="183" t="n">
        <f aca="false">IF(A121&gt;0,((1/(1-H121))-1)*I121,"")</f>
        <v>0.1238062320536</v>
      </c>
      <c r="K121" s="184" t="n">
        <f aca="false">IF(A121&gt;0,J121+G121+F121,"")</f>
        <v>0.2387062320536</v>
      </c>
    </row>
    <row r="122" customFormat="false" ht="14.65" hidden="false" customHeight="false" outlineLevel="0" collapsed="false">
      <c r="A122" s="85" t="n">
        <v>119</v>
      </c>
      <c r="B122" s="85" t="s">
        <v>183</v>
      </c>
      <c r="C122" s="85" t="s">
        <v>187</v>
      </c>
      <c r="D122" s="85" t="s">
        <v>179</v>
      </c>
      <c r="E122" s="85" t="s">
        <v>193</v>
      </c>
      <c r="F122" s="183" t="n">
        <v>0.1127</v>
      </c>
      <c r="G122" s="183" t="n">
        <v>0.0022</v>
      </c>
      <c r="H122" s="187" t="n">
        <v>0.0699</v>
      </c>
      <c r="I122" s="190" t="n">
        <f aca="false">IF(A122&gt;0,VLOOKUP(E122,GasDaily3,5,0),"")</f>
        <v>1.95</v>
      </c>
      <c r="J122" s="183" t="n">
        <f aca="false">IF(A122&gt;0,((1/(1-H122))-1)*I122,"")</f>
        <v>0.146548758198043</v>
      </c>
      <c r="K122" s="184" t="n">
        <f aca="false">IF(A122&gt;0,J122+G122+F122,"")</f>
        <v>0.261448758198043</v>
      </c>
    </row>
    <row r="123" customFormat="false" ht="14.65" hidden="false" customHeight="false" outlineLevel="0" collapsed="false">
      <c r="A123" s="85" t="n">
        <v>120</v>
      </c>
      <c r="B123" s="85" t="s">
        <v>183</v>
      </c>
      <c r="C123" s="85" t="s">
        <v>188</v>
      </c>
      <c r="D123" s="85" t="s">
        <v>140</v>
      </c>
      <c r="E123" s="85" t="s">
        <v>193</v>
      </c>
      <c r="F123" s="183" t="n">
        <v>0.1505</v>
      </c>
      <c r="G123" s="183" t="n">
        <v>0.0022</v>
      </c>
      <c r="H123" s="187" t="n">
        <v>0.0667</v>
      </c>
      <c r="I123" s="190" t="n">
        <f aca="false">IF(A123&gt;0,VLOOKUP(E123,GasDaily3,5,0),"")</f>
        <v>1.95</v>
      </c>
      <c r="J123" s="183" t="n">
        <f aca="false">IF(A123&gt;0,((1/(1-H123))-1)*I123,"")</f>
        <v>0.139360334297654</v>
      </c>
      <c r="K123" s="184" t="n">
        <f aca="false">IF(A123&gt;0,J123+G123+F123,"")</f>
        <v>0.292060334297654</v>
      </c>
    </row>
    <row r="124" customFormat="false" ht="14.65" hidden="false" customHeight="false" outlineLevel="0" collapsed="false">
      <c r="A124" s="85" t="n">
        <v>121</v>
      </c>
      <c r="B124" s="85" t="s">
        <v>183</v>
      </c>
      <c r="C124" s="85" t="s">
        <v>188</v>
      </c>
      <c r="D124" s="85" t="s">
        <v>179</v>
      </c>
      <c r="E124" s="85" t="s">
        <v>193</v>
      </c>
      <c r="F124" s="183" t="n">
        <v>0.1505</v>
      </c>
      <c r="G124" s="183" t="n">
        <v>0.0022</v>
      </c>
      <c r="H124" s="187" t="n">
        <v>0.0782</v>
      </c>
      <c r="I124" s="190" t="n">
        <f aca="false">IF(A124&gt;0,VLOOKUP(E124,GasDaily3,5,0),"")</f>
        <v>1.95</v>
      </c>
      <c r="J124" s="183" t="n">
        <f aca="false">IF(A124&gt;0,((1/(1-H124))-1)*I124,"")</f>
        <v>0.165426339770015</v>
      </c>
      <c r="K124" s="184" t="n">
        <f aca="false">IF(A124&gt;0,J124+G124+F124,"")</f>
        <v>0.318126339770015</v>
      </c>
    </row>
    <row r="125" customFormat="false" ht="14.65" hidden="false" customHeight="false" outlineLevel="0" collapsed="false">
      <c r="A125" s="85" t="n">
        <v>122</v>
      </c>
      <c r="B125" s="85" t="s">
        <v>187</v>
      </c>
      <c r="C125" s="85" t="s">
        <v>187</v>
      </c>
      <c r="D125" s="85" t="s">
        <v>140</v>
      </c>
      <c r="E125" s="85" t="s">
        <v>187</v>
      </c>
      <c r="F125" s="183" t="n">
        <v>0.0427</v>
      </c>
      <c r="G125" s="183" t="n">
        <v>0.0022</v>
      </c>
      <c r="H125" s="187" t="n">
        <v>0.0117</v>
      </c>
      <c r="I125" s="190" t="n">
        <f aca="false">IF(A125&gt;0,VLOOKUP(E125,GasDaily3,5,0),"")</f>
        <v>2.15</v>
      </c>
      <c r="J125" s="183" t="n">
        <f aca="false">IF(A125&gt;0,((1/(1-H125))-1)*I125,"")</f>
        <v>0.0254527977334817</v>
      </c>
      <c r="K125" s="184" t="n">
        <f aca="false">IF(A125&gt;0,J125+G125+F125,"")</f>
        <v>0.0703527977334817</v>
      </c>
    </row>
    <row r="126" customFormat="false" ht="14.65" hidden="false" customHeight="false" outlineLevel="0" collapsed="false">
      <c r="A126" s="85" t="n">
        <v>123</v>
      </c>
      <c r="B126" s="85" t="s">
        <v>187</v>
      </c>
      <c r="C126" s="85" t="s">
        <v>187</v>
      </c>
      <c r="D126" s="85" t="s">
        <v>179</v>
      </c>
      <c r="E126" s="85" t="s">
        <v>187</v>
      </c>
      <c r="F126" s="183" t="n">
        <v>0.0427</v>
      </c>
      <c r="G126" s="183" t="n">
        <v>0.0022</v>
      </c>
      <c r="H126" s="187" t="n">
        <v>0.0128</v>
      </c>
      <c r="I126" s="190" t="n">
        <f aca="false">IF(A126&gt;0,VLOOKUP(E126,GasDaily3,5,0),"")</f>
        <v>2.15</v>
      </c>
      <c r="J126" s="183" t="n">
        <f aca="false">IF(A126&gt;0,((1/(1-H126))-1)*I126,"")</f>
        <v>0.0278768233387357</v>
      </c>
      <c r="K126" s="184" t="n">
        <f aca="false">IF(A126&gt;0,J126+G126+F126,"")</f>
        <v>0.0727768233387357</v>
      </c>
    </row>
    <row r="127" customFormat="false" ht="14.65" hidden="false" customHeight="false" outlineLevel="0" collapsed="false">
      <c r="A127" s="85" t="n">
        <v>124</v>
      </c>
      <c r="B127" s="85" t="s">
        <v>187</v>
      </c>
      <c r="C127" s="85" t="s">
        <v>188</v>
      </c>
      <c r="D127" s="85" t="s">
        <v>140</v>
      </c>
      <c r="E127" s="85" t="s">
        <v>187</v>
      </c>
      <c r="F127" s="183" t="n">
        <v>0.0876</v>
      </c>
      <c r="G127" s="183" t="n">
        <v>0.0022</v>
      </c>
      <c r="H127" s="187" t="n">
        <v>0.0186</v>
      </c>
      <c r="I127" s="190" t="n">
        <f aca="false">IF(A127&gt;0,VLOOKUP(E127,GasDaily3,5,0),"")</f>
        <v>2.15</v>
      </c>
      <c r="J127" s="183" t="n">
        <f aca="false">IF(A127&gt;0,((1/(1-H127))-1)*I127,"")</f>
        <v>0.0407479111473404</v>
      </c>
      <c r="K127" s="184" t="n">
        <f aca="false">IF(A127&gt;0,J127+G127+F127,"")</f>
        <v>0.13054791114734</v>
      </c>
    </row>
    <row r="128" customFormat="false" ht="14.65" hidden="false" customHeight="false" outlineLevel="0" collapsed="false">
      <c r="A128" s="85" t="n">
        <v>125</v>
      </c>
      <c r="B128" s="85" t="s">
        <v>187</v>
      </c>
      <c r="C128" s="85" t="s">
        <v>188</v>
      </c>
      <c r="D128" s="85" t="s">
        <v>179</v>
      </c>
      <c r="E128" s="85" t="s">
        <v>187</v>
      </c>
      <c r="F128" s="183" t="n">
        <v>0.0876</v>
      </c>
      <c r="G128" s="183" t="n">
        <v>0.0022</v>
      </c>
      <c r="H128" s="187" t="n">
        <v>0.0209</v>
      </c>
      <c r="I128" s="190" t="n">
        <f aca="false">IF(A128&gt;0,VLOOKUP(E128,GasDaily3,5,0),"")</f>
        <v>2.15</v>
      </c>
      <c r="J128" s="183" t="n">
        <f aca="false">IF(A128&gt;0,((1/(1-H128))-1)*I128,"")</f>
        <v>0.0458941885404962</v>
      </c>
      <c r="K128" s="184" t="n">
        <f aca="false">IF(A128&gt;0,J128+G128+F128,"")</f>
        <v>0.135694188540496</v>
      </c>
    </row>
    <row r="129" customFormat="false" ht="14.65" hidden="false" customHeight="false" outlineLevel="0" collapsed="false">
      <c r="A129" s="85" t="n">
        <v>126</v>
      </c>
      <c r="B129" s="85" t="s">
        <v>49</v>
      </c>
      <c r="C129" s="85" t="s">
        <v>49</v>
      </c>
      <c r="D129" s="85" t="s">
        <v>48</v>
      </c>
      <c r="E129" s="85" t="s">
        <v>49</v>
      </c>
      <c r="F129" s="183" t="n">
        <v>0.0215</v>
      </c>
      <c r="G129" s="183" t="n">
        <v>0.0022</v>
      </c>
      <c r="H129" s="187" t="n">
        <v>0.017</v>
      </c>
      <c r="I129" s="190" t="n">
        <f aca="false">IF(A129&gt;0,VLOOKUP(E129,GasDaily3,5,0),"")</f>
        <v>1.93</v>
      </c>
      <c r="J129" s="183" t="n">
        <f aca="false">IF(A129&gt;0,((1/(1-H129))-1)*I129,"")</f>
        <v>0.0333774160732453</v>
      </c>
      <c r="K129" s="184" t="n">
        <f aca="false">IF(A129&gt;0,J129+G129+F129,"")</f>
        <v>0.0570774160732453</v>
      </c>
    </row>
    <row r="130" customFormat="false" ht="14.65" hidden="false" customHeight="false" outlineLevel="0" collapsed="false">
      <c r="A130" s="85" t="n">
        <v>127</v>
      </c>
      <c r="B130" s="85" t="s">
        <v>49</v>
      </c>
      <c r="C130" s="85" t="s">
        <v>49</v>
      </c>
      <c r="D130" s="85" t="s">
        <v>55</v>
      </c>
      <c r="E130" s="85" t="s">
        <v>49</v>
      </c>
      <c r="F130" s="183" t="n">
        <v>0.211</v>
      </c>
      <c r="G130" s="183" t="n">
        <v>0.0022</v>
      </c>
      <c r="H130" s="187" t="n">
        <v>0.017</v>
      </c>
      <c r="I130" s="190" t="n">
        <f aca="false">IF(A130&gt;0,VLOOKUP(E130,GasDaily3,5,0),"")</f>
        <v>1.93</v>
      </c>
      <c r="J130" s="183" t="n">
        <f aca="false">IF(A130&gt;0,((1/(1-H130))-1)*I130,"")</f>
        <v>0.0333774160732453</v>
      </c>
      <c r="K130" s="184" t="n">
        <f aca="false">IF(A130&gt;0,J130+G130+F130,"")</f>
        <v>0.246577416073245</v>
      </c>
    </row>
    <row r="131" customFormat="false" ht="14.65" hidden="false" customHeight="false" outlineLevel="0" collapsed="false">
      <c r="A131" s="85" t="n">
        <v>128</v>
      </c>
      <c r="B131" s="85" t="s">
        <v>49</v>
      </c>
      <c r="C131" s="85" t="s">
        <v>71</v>
      </c>
      <c r="D131" s="85" t="s">
        <v>48</v>
      </c>
      <c r="E131" s="85" t="s">
        <v>49</v>
      </c>
      <c r="F131" s="183" t="n">
        <v>0.0322</v>
      </c>
      <c r="G131" s="183" t="n">
        <v>0.0022</v>
      </c>
      <c r="H131" s="187" t="n">
        <v>0.0279</v>
      </c>
      <c r="I131" s="190" t="n">
        <f aca="false">IF(A131&gt;0,VLOOKUP(E131,GasDaily3,5,0),"")</f>
        <v>1.93</v>
      </c>
      <c r="J131" s="183" t="n">
        <f aca="false">IF(A131&gt;0,((1/(1-H131))-1)*I131,"")</f>
        <v>0.0553924493364881</v>
      </c>
      <c r="K131" s="184" t="n">
        <f aca="false">IF(A131&gt;0,J131+G131+F131,"")</f>
        <v>0.0897924493364881</v>
      </c>
    </row>
    <row r="132" customFormat="false" ht="14.65" hidden="false" customHeight="false" outlineLevel="0" collapsed="false">
      <c r="A132" s="85" t="n">
        <v>129</v>
      </c>
      <c r="B132" s="85" t="s">
        <v>49</v>
      </c>
      <c r="C132" s="85" t="s">
        <v>71</v>
      </c>
      <c r="D132" s="85" t="s">
        <v>55</v>
      </c>
      <c r="E132" s="85" t="s">
        <v>49</v>
      </c>
      <c r="F132" s="183" t="n">
        <v>0.2671</v>
      </c>
      <c r="G132" s="183" t="n">
        <v>0.0022</v>
      </c>
      <c r="H132" s="187" t="n">
        <v>0.0279</v>
      </c>
      <c r="I132" s="190" t="n">
        <f aca="false">IF(A132&gt;0,VLOOKUP(E132,GasDaily3,5,0),"")</f>
        <v>1.93</v>
      </c>
      <c r="J132" s="183" t="n">
        <f aca="false">IF(A132&gt;0,((1/(1-H132))-1)*I132,"")</f>
        <v>0.0553924493364881</v>
      </c>
      <c r="K132" s="184" t="n">
        <f aca="false">IF(A132&gt;0,J132+G132+F132,"")</f>
        <v>0.324692449336488</v>
      </c>
    </row>
    <row r="133" customFormat="false" ht="14.65" hidden="false" customHeight="false" outlineLevel="0" collapsed="false">
      <c r="A133" s="85" t="n">
        <v>130</v>
      </c>
      <c r="B133" s="85" t="s">
        <v>49</v>
      </c>
      <c r="C133" s="85" t="s">
        <v>60</v>
      </c>
      <c r="D133" s="85" t="s">
        <v>48</v>
      </c>
      <c r="E133" s="85" t="s">
        <v>49</v>
      </c>
      <c r="F133" s="183" t="n">
        <v>0.023</v>
      </c>
      <c r="G133" s="183" t="n">
        <v>0.0022</v>
      </c>
      <c r="H133" s="187" t="n">
        <v>0.0187</v>
      </c>
      <c r="I133" s="190" t="n">
        <f aca="false">IF(A133&gt;0,VLOOKUP(E133,GasDaily3,5,0),"")</f>
        <v>1.93</v>
      </c>
      <c r="J133" s="183" t="n">
        <f aca="false">IF(A133&gt;0,((1/(1-H133))-1)*I133,"")</f>
        <v>0.0367787628655867</v>
      </c>
      <c r="K133" s="184" t="n">
        <f aca="false">IF(A133&gt;0,J133+G133+F133,"")</f>
        <v>0.0619787628655867</v>
      </c>
    </row>
    <row r="134" customFormat="false" ht="14.65" hidden="false" customHeight="false" outlineLevel="0" collapsed="false">
      <c r="A134" s="85" t="n">
        <v>131</v>
      </c>
      <c r="B134" s="85" t="s">
        <v>49</v>
      </c>
      <c r="C134" s="85" t="s">
        <v>60</v>
      </c>
      <c r="D134" s="85" t="s">
        <v>55</v>
      </c>
      <c r="E134" s="85" t="s">
        <v>49</v>
      </c>
      <c r="F134" s="183" t="n">
        <v>0.2206</v>
      </c>
      <c r="G134" s="183" t="n">
        <v>0.0022</v>
      </c>
      <c r="H134" s="187" t="n">
        <v>0.0187</v>
      </c>
      <c r="I134" s="190" t="n">
        <f aca="false">IF(A134&gt;0,VLOOKUP(E134,GasDaily3,5,0),"")</f>
        <v>1.93</v>
      </c>
      <c r="J134" s="183" t="n">
        <f aca="false">IF(A134&gt;0,((1/(1-H134))-1)*I134,"")</f>
        <v>0.0367787628655867</v>
      </c>
      <c r="K134" s="184" t="n">
        <f aca="false">IF(A134&gt;0,J134+G134+F134,"")</f>
        <v>0.259578762865587</v>
      </c>
    </row>
    <row r="135" customFormat="false" ht="14.65" hidden="false" customHeight="false" outlineLevel="0" collapsed="false">
      <c r="A135" s="85" t="n">
        <v>132</v>
      </c>
      <c r="B135" s="85" t="s">
        <v>49</v>
      </c>
      <c r="C135" s="85" t="s">
        <v>43</v>
      </c>
      <c r="D135" s="85" t="s">
        <v>48</v>
      </c>
      <c r="E135" s="85" t="s">
        <v>49</v>
      </c>
      <c r="F135" s="183" t="n">
        <v>0.0322</v>
      </c>
      <c r="G135" s="183" t="n">
        <v>0.0022</v>
      </c>
      <c r="H135" s="187" t="n">
        <v>0.0279</v>
      </c>
      <c r="I135" s="190" t="n">
        <f aca="false">IF(A135&gt;0,VLOOKUP(E135,GasDaily3,5,0),"")</f>
        <v>1.93</v>
      </c>
      <c r="J135" s="183" t="n">
        <f aca="false">IF(A135&gt;0,((1/(1-H135))-1)*I135,"")</f>
        <v>0.0553924493364881</v>
      </c>
      <c r="K135" s="184" t="n">
        <f aca="false">IF(A135&gt;0,J135+G135+F135,"")</f>
        <v>0.0897924493364881</v>
      </c>
    </row>
    <row r="136" customFormat="false" ht="14.65" hidden="false" customHeight="false" outlineLevel="0" collapsed="false">
      <c r="A136" s="85" t="n">
        <v>133</v>
      </c>
      <c r="B136" s="85" t="s">
        <v>49</v>
      </c>
      <c r="C136" s="85" t="s">
        <v>43</v>
      </c>
      <c r="D136" s="85" t="s">
        <v>55</v>
      </c>
      <c r="E136" s="85" t="s">
        <v>49</v>
      </c>
      <c r="F136" s="183" t="n">
        <v>0.2671</v>
      </c>
      <c r="G136" s="183" t="n">
        <v>0.0022</v>
      </c>
      <c r="H136" s="187" t="n">
        <v>0.0279</v>
      </c>
      <c r="I136" s="190" t="n">
        <f aca="false">IF(A136&gt;0,VLOOKUP(E136,GasDaily3,5,0),"")</f>
        <v>1.93</v>
      </c>
      <c r="J136" s="183" t="n">
        <f aca="false">IF(A136&gt;0,((1/(1-H136))-1)*I136,"")</f>
        <v>0.0553924493364881</v>
      </c>
      <c r="K136" s="184" t="n">
        <f aca="false">IF(A136&gt;0,J136+G136+F136,"")</f>
        <v>0.324692449336488</v>
      </c>
    </row>
    <row r="137" customFormat="false" ht="14.65" hidden="false" customHeight="false" outlineLevel="0" collapsed="false">
      <c r="A137" s="85" t="n">
        <v>134</v>
      </c>
      <c r="B137" s="85" t="s">
        <v>49</v>
      </c>
      <c r="C137" s="85" t="s">
        <v>77</v>
      </c>
      <c r="D137" s="85" t="s">
        <v>48</v>
      </c>
      <c r="E137" s="85" t="s">
        <v>49</v>
      </c>
      <c r="F137" s="183" t="n">
        <v>0.0812</v>
      </c>
      <c r="G137" s="183" t="n">
        <v>0.0022</v>
      </c>
      <c r="H137" s="187" t="n">
        <v>0.0436</v>
      </c>
      <c r="I137" s="190" t="n">
        <f aca="false">IF(A137&gt;0,VLOOKUP(E137,GasDaily3,5,0),"")</f>
        <v>1.93</v>
      </c>
      <c r="J137" s="183" t="n">
        <f aca="false">IF(A137&gt;0,((1/(1-H137))-1)*I137,"")</f>
        <v>0.0879841070681721</v>
      </c>
      <c r="K137" s="184" t="n">
        <f aca="false">IF(A137&gt;0,J137+G137+F137,"")</f>
        <v>0.171384107068172</v>
      </c>
    </row>
    <row r="138" customFormat="false" ht="14.65" hidden="false" customHeight="false" outlineLevel="0" collapsed="false">
      <c r="A138" s="85" t="n">
        <v>135</v>
      </c>
      <c r="B138" s="85" t="s">
        <v>49</v>
      </c>
      <c r="C138" s="85" t="s">
        <v>77</v>
      </c>
      <c r="D138" s="85" t="s">
        <v>55</v>
      </c>
      <c r="E138" s="85" t="s">
        <v>49</v>
      </c>
      <c r="F138" s="183" t="n">
        <v>0.4368</v>
      </c>
      <c r="G138" s="183" t="n">
        <v>0.0022</v>
      </c>
      <c r="H138" s="187" t="n">
        <v>0.0436</v>
      </c>
      <c r="I138" s="190" t="n">
        <f aca="false">IF(A138&gt;0,VLOOKUP(E138,GasDaily3,5,0),"")</f>
        <v>1.93</v>
      </c>
      <c r="J138" s="183" t="n">
        <f aca="false">IF(A138&gt;0,((1/(1-H138))-1)*I138,"")</f>
        <v>0.0879841070681721</v>
      </c>
      <c r="K138" s="184" t="n">
        <f aca="false">IF(A138&gt;0,J138+G138+F138,"")</f>
        <v>0.526984107068172</v>
      </c>
    </row>
    <row r="139" customFormat="false" ht="14.65" hidden="false" customHeight="false" outlineLevel="0" collapsed="false">
      <c r="A139" s="85" t="n">
        <v>136</v>
      </c>
      <c r="B139" s="85" t="s">
        <v>49</v>
      </c>
      <c r="C139" s="85" t="s">
        <v>47</v>
      </c>
      <c r="D139" s="85" t="s">
        <v>48</v>
      </c>
      <c r="E139" s="85" t="s">
        <v>49</v>
      </c>
      <c r="F139" s="183" t="n">
        <v>0.1084</v>
      </c>
      <c r="G139" s="183" t="n">
        <v>0.0022</v>
      </c>
      <c r="H139" s="187" t="n">
        <v>0.0606</v>
      </c>
      <c r="I139" s="190" t="n">
        <f aca="false">IF(A139&gt;0,VLOOKUP(E139,GasDaily3,5,0),"")</f>
        <v>1.93</v>
      </c>
      <c r="J139" s="183" t="n">
        <f aca="false">IF(A139&gt;0,((1/(1-H139))-1)*I139,"")</f>
        <v>0.124502874175005</v>
      </c>
      <c r="K139" s="184" t="n">
        <f aca="false">IF(A139&gt;0,J139+G139+F139,"")</f>
        <v>0.235102874175005</v>
      </c>
    </row>
    <row r="140" customFormat="false" ht="14.65" hidden="false" customHeight="false" outlineLevel="0" collapsed="false">
      <c r="A140" s="85" t="n">
        <v>137</v>
      </c>
      <c r="B140" s="85" t="s">
        <v>49</v>
      </c>
      <c r="C140" s="85" t="s">
        <v>47</v>
      </c>
      <c r="D140" s="85" t="s">
        <v>55</v>
      </c>
      <c r="E140" s="85" t="s">
        <v>49</v>
      </c>
      <c r="F140" s="183" t="n">
        <v>0.604</v>
      </c>
      <c r="G140" s="183" t="n">
        <v>0.0022</v>
      </c>
      <c r="H140" s="187" t="n">
        <v>0.0606</v>
      </c>
      <c r="I140" s="190" t="n">
        <f aca="false">IF(A140&gt;0,VLOOKUP(E140,GasDaily3,5,0),"")</f>
        <v>1.93</v>
      </c>
      <c r="J140" s="183" t="n">
        <f aca="false">IF(A140&gt;0,((1/(1-H140))-1)*I140,"")</f>
        <v>0.124502874175005</v>
      </c>
      <c r="K140" s="184" t="n">
        <f aca="false">IF(A140&gt;0,J140+G140+F140,"")</f>
        <v>0.730702874175005</v>
      </c>
    </row>
    <row r="141" customFormat="false" ht="14.65" hidden="false" customHeight="false" outlineLevel="0" collapsed="false">
      <c r="A141" s="85" t="n">
        <v>138</v>
      </c>
      <c r="B141" s="85" t="s">
        <v>49</v>
      </c>
      <c r="C141" s="85" t="s">
        <v>84</v>
      </c>
      <c r="D141" s="85" t="s">
        <v>48</v>
      </c>
      <c r="E141" s="85" t="s">
        <v>49</v>
      </c>
      <c r="F141" s="183" t="n">
        <v>0.1267</v>
      </c>
      <c r="G141" s="183" t="n">
        <v>0.0022</v>
      </c>
      <c r="H141" s="187" t="n">
        <v>0.0721</v>
      </c>
      <c r="I141" s="190" t="n">
        <f aca="false">IF(A141&gt;0,VLOOKUP(E141,GasDaily3,5,0),"")</f>
        <v>1.93</v>
      </c>
      <c r="J141" s="183" t="n">
        <f aca="false">IF(A141&gt;0,((1/(1-H141))-1)*I141,"")</f>
        <v>0.149965513525165</v>
      </c>
      <c r="K141" s="184" t="n">
        <f aca="false">IF(A141&gt;0,J141+G141+F141,"")</f>
        <v>0.278865513525165</v>
      </c>
    </row>
    <row r="142" customFormat="false" ht="14.65" hidden="false" customHeight="false" outlineLevel="0" collapsed="false">
      <c r="A142" s="85" t="n">
        <v>139</v>
      </c>
      <c r="B142" s="85" t="s">
        <v>49</v>
      </c>
      <c r="C142" s="85" t="s">
        <v>84</v>
      </c>
      <c r="D142" s="85" t="s">
        <v>55</v>
      </c>
      <c r="E142" s="85" t="s">
        <v>49</v>
      </c>
      <c r="F142" s="183" t="n">
        <v>0.7181</v>
      </c>
      <c r="G142" s="183" t="n">
        <v>0.0022</v>
      </c>
      <c r="H142" s="187" t="n">
        <v>0.0721</v>
      </c>
      <c r="I142" s="190" t="n">
        <f aca="false">IF(A142&gt;0,VLOOKUP(E142,GasDaily3,5,0),"")</f>
        <v>1.93</v>
      </c>
      <c r="J142" s="183" t="n">
        <f aca="false">IF(A142&gt;0,((1/(1-H142))-1)*I142,"")</f>
        <v>0.149965513525165</v>
      </c>
      <c r="K142" s="184" t="n">
        <f aca="false">IF(A142&gt;0,J142+G142+F142,"")</f>
        <v>0.870265513525165</v>
      </c>
    </row>
    <row r="143" customFormat="false" ht="14.65" hidden="false" customHeight="false" outlineLevel="0" collapsed="false">
      <c r="A143" s="85" t="n">
        <v>140</v>
      </c>
      <c r="B143" s="85" t="s">
        <v>71</v>
      </c>
      <c r="C143" s="85" t="s">
        <v>71</v>
      </c>
      <c r="D143" s="85" t="s">
        <v>48</v>
      </c>
      <c r="E143" s="85" t="s">
        <v>71</v>
      </c>
      <c r="F143" s="183" t="n">
        <v>0.0211</v>
      </c>
      <c r="G143" s="183" t="n">
        <v>0.0022</v>
      </c>
      <c r="H143" s="187" t="n">
        <v>0.0167</v>
      </c>
      <c r="I143" s="190" t="n">
        <f aca="false">IF(A143&gt;0,VLOOKUP(E143,GasDaily3,5,0),"")</f>
        <v>1.975</v>
      </c>
      <c r="J143" s="183" t="n">
        <f aca="false">IF(A143&gt;0,((1/(1-H143))-1)*I143,"")</f>
        <v>0.0335426624631343</v>
      </c>
      <c r="K143" s="184" t="n">
        <f aca="false">IF(A143&gt;0,J143+G143+F143,"")</f>
        <v>0.0568426624631343</v>
      </c>
    </row>
    <row r="144" customFormat="false" ht="14.65" hidden="false" customHeight="false" outlineLevel="0" collapsed="false">
      <c r="A144" s="85" t="n">
        <v>141</v>
      </c>
      <c r="B144" s="85" t="s">
        <v>71</v>
      </c>
      <c r="C144" s="85" t="s">
        <v>71</v>
      </c>
      <c r="D144" s="85" t="s">
        <v>55</v>
      </c>
      <c r="E144" s="85" t="s">
        <v>71</v>
      </c>
      <c r="F144" s="183" t="n">
        <v>0.0871</v>
      </c>
      <c r="G144" s="183" t="n">
        <v>0.0022</v>
      </c>
      <c r="H144" s="187" t="n">
        <v>0.0167</v>
      </c>
      <c r="I144" s="190" t="n">
        <f aca="false">IF(A144&gt;0,VLOOKUP(E144,GasDaily3,5,0),"")</f>
        <v>1.975</v>
      </c>
      <c r="J144" s="183" t="n">
        <f aca="false">IF(A144&gt;0,((1/(1-H144))-1)*I144,"")</f>
        <v>0.0335426624631343</v>
      </c>
      <c r="K144" s="184" t="n">
        <f aca="false">IF(A144&gt;0,J144+G144+F144,"")</f>
        <v>0.122842662463134</v>
      </c>
    </row>
    <row r="145" customFormat="false" ht="14.65" hidden="false" customHeight="false" outlineLevel="0" collapsed="false">
      <c r="A145" s="85" t="n">
        <v>142</v>
      </c>
      <c r="B145" s="85" t="s">
        <v>71</v>
      </c>
      <c r="C145" s="85" t="s">
        <v>77</v>
      </c>
      <c r="D145" s="85" t="s">
        <v>48</v>
      </c>
      <c r="E145" s="85" t="s">
        <v>71</v>
      </c>
      <c r="F145" s="183" t="n">
        <v>0.0701</v>
      </c>
      <c r="G145" s="183" t="n">
        <v>0.0022</v>
      </c>
      <c r="H145" s="187" t="n">
        <v>0.0324</v>
      </c>
      <c r="I145" s="190" t="n">
        <f aca="false">IF(A145&gt;0,VLOOKUP(E145,GasDaily3,5,0),"")</f>
        <v>1.975</v>
      </c>
      <c r="J145" s="183" t="n">
        <f aca="false">IF(A145&gt;0,((1/(1-H145))-1)*I145,"")</f>
        <v>0.066132699462588</v>
      </c>
      <c r="K145" s="184" t="n">
        <f aca="false">IF(A145&gt;0,J145+G145+F145,"")</f>
        <v>0.138432699462588</v>
      </c>
    </row>
    <row r="146" customFormat="false" ht="14.65" hidden="false" customHeight="false" outlineLevel="0" collapsed="false">
      <c r="A146" s="85" t="n">
        <v>143</v>
      </c>
      <c r="B146" s="85" t="s">
        <v>71</v>
      </c>
      <c r="C146" s="85" t="s">
        <v>77</v>
      </c>
      <c r="D146" s="85" t="s">
        <v>55</v>
      </c>
      <c r="E146" s="85" t="s">
        <v>71</v>
      </c>
      <c r="F146" s="183" t="n">
        <v>0.2569</v>
      </c>
      <c r="G146" s="183" t="n">
        <v>0.0022</v>
      </c>
      <c r="H146" s="187" t="n">
        <v>0.0324</v>
      </c>
      <c r="I146" s="190" t="n">
        <f aca="false">IF(A146&gt;0,VLOOKUP(E146,GasDaily3,5,0),"")</f>
        <v>1.975</v>
      </c>
      <c r="J146" s="183" t="n">
        <f aca="false">IF(A146&gt;0,((1/(1-H146))-1)*I146,"")</f>
        <v>0.066132699462588</v>
      </c>
      <c r="K146" s="184" t="n">
        <f aca="false">IF(A146&gt;0,J146+G146+F146,"")</f>
        <v>0.325232699462588</v>
      </c>
    </row>
    <row r="147" customFormat="false" ht="14.65" hidden="false" customHeight="false" outlineLevel="0" collapsed="false">
      <c r="A147" s="85" t="n">
        <v>144</v>
      </c>
      <c r="B147" s="85" t="s">
        <v>71</v>
      </c>
      <c r="C147" s="85" t="s">
        <v>47</v>
      </c>
      <c r="D147" s="85" t="s">
        <v>48</v>
      </c>
      <c r="E147" s="85" t="s">
        <v>71</v>
      </c>
      <c r="F147" s="183" t="n">
        <v>0.0972</v>
      </c>
      <c r="G147" s="183" t="n">
        <v>0.0022</v>
      </c>
      <c r="H147" s="187" t="n">
        <v>0.0494</v>
      </c>
      <c r="I147" s="190" t="n">
        <f aca="false">IF(A147&gt;0,VLOOKUP(E147,GasDaily3,5,0),"")</f>
        <v>1.975</v>
      </c>
      <c r="J147" s="183" t="n">
        <f aca="false">IF(A147&gt;0,((1/(1-H147))-1)*I147,"")</f>
        <v>0.102635177782453</v>
      </c>
      <c r="K147" s="184" t="n">
        <f aca="false">IF(A147&gt;0,J147+G147+F147,"")</f>
        <v>0.202035177782453</v>
      </c>
    </row>
    <row r="148" customFormat="false" ht="14.65" hidden="false" customHeight="false" outlineLevel="0" collapsed="false">
      <c r="A148" s="85" t="n">
        <v>145</v>
      </c>
      <c r="B148" s="85" t="s">
        <v>71</v>
      </c>
      <c r="C148" s="85" t="s">
        <v>47</v>
      </c>
      <c r="D148" s="85" t="s">
        <v>55</v>
      </c>
      <c r="E148" s="85" t="s">
        <v>71</v>
      </c>
      <c r="F148" s="183" t="n">
        <v>0.424</v>
      </c>
      <c r="G148" s="183" t="n">
        <v>0.0022</v>
      </c>
      <c r="H148" s="187" t="n">
        <v>0.0494</v>
      </c>
      <c r="I148" s="190" t="n">
        <f aca="false">IF(A148&gt;0,VLOOKUP(E148,GasDaily3,5,0),"")</f>
        <v>1.975</v>
      </c>
      <c r="J148" s="183" t="n">
        <f aca="false">IF(A148&gt;0,((1/(1-H148))-1)*I148,"")</f>
        <v>0.102635177782453</v>
      </c>
      <c r="K148" s="184" t="n">
        <f aca="false">IF(A148&gt;0,J148+G148+F148,"")</f>
        <v>0.528835177782453</v>
      </c>
    </row>
    <row r="149" customFormat="false" ht="14.65" hidden="false" customHeight="false" outlineLevel="0" collapsed="false">
      <c r="A149" s="85" t="n">
        <v>146</v>
      </c>
      <c r="B149" s="85" t="s">
        <v>71</v>
      </c>
      <c r="C149" s="85" t="s">
        <v>84</v>
      </c>
      <c r="D149" s="85" t="s">
        <v>48</v>
      </c>
      <c r="E149" s="85" t="s">
        <v>71</v>
      </c>
      <c r="F149" s="183" t="n">
        <v>0.1156</v>
      </c>
      <c r="G149" s="183" t="n">
        <v>0.0022</v>
      </c>
      <c r="H149" s="187" t="n">
        <v>0.0609</v>
      </c>
      <c r="I149" s="190" t="n">
        <f aca="false">IF(A149&gt;0,VLOOKUP(E149,GasDaily3,5,0),"")</f>
        <v>1.975</v>
      </c>
      <c r="J149" s="183" t="n">
        <f aca="false">IF(A149&gt;0,((1/(1-H149))-1)*I149,"")</f>
        <v>0.128077414545842</v>
      </c>
      <c r="K149" s="184" t="n">
        <f aca="false">IF(A149&gt;0,J149+G149+F149,"")</f>
        <v>0.245877414545842</v>
      </c>
    </row>
    <row r="150" customFormat="false" ht="14.65" hidden="false" customHeight="false" outlineLevel="0" collapsed="false">
      <c r="A150" s="85" t="n">
        <v>147</v>
      </c>
      <c r="B150" s="85" t="s">
        <v>71</v>
      </c>
      <c r="C150" s="85" t="s">
        <v>84</v>
      </c>
      <c r="D150" s="85" t="s">
        <v>55</v>
      </c>
      <c r="E150" s="85" t="s">
        <v>71</v>
      </c>
      <c r="F150" s="183" t="n">
        <v>0.5381</v>
      </c>
      <c r="G150" s="183" t="n">
        <v>0.0022</v>
      </c>
      <c r="H150" s="187" t="n">
        <v>0.0609</v>
      </c>
      <c r="I150" s="190" t="n">
        <f aca="false">IF(A150&gt;0,VLOOKUP(E150,GasDaily3,5,0),"")</f>
        <v>1.975</v>
      </c>
      <c r="J150" s="183" t="n">
        <f aca="false">IF(A150&gt;0,((1/(1-H150))-1)*I150,"")</f>
        <v>0.128077414545842</v>
      </c>
      <c r="K150" s="184" t="n">
        <f aca="false">IF(A150&gt;0,J150+G150+F150,"")</f>
        <v>0.668377414545842</v>
      </c>
    </row>
    <row r="151" customFormat="false" ht="14.65" hidden="false" customHeight="false" outlineLevel="0" collapsed="false">
      <c r="A151" s="85" t="n">
        <v>148</v>
      </c>
      <c r="B151" s="85" t="s">
        <v>60</v>
      </c>
      <c r="C151" s="85" t="s">
        <v>71</v>
      </c>
      <c r="D151" s="85" t="s">
        <v>48</v>
      </c>
      <c r="E151" s="85" t="s">
        <v>60</v>
      </c>
      <c r="F151" s="183" t="n">
        <v>0.0244</v>
      </c>
      <c r="G151" s="183" t="n">
        <v>0.0022</v>
      </c>
      <c r="H151" s="187" t="n">
        <v>0.0201</v>
      </c>
      <c r="I151" s="190" t="n">
        <f aca="false">IF(A151&gt;0,VLOOKUP(E151,GasDaily3,5,0),"")</f>
        <v>1.955</v>
      </c>
      <c r="J151" s="183" t="n">
        <f aca="false">IF(A151&gt;0,((1/(1-H151))-1)*I151,"")</f>
        <v>0.0401015409735689</v>
      </c>
      <c r="K151" s="184" t="n">
        <f aca="false">IF(A151&gt;0,J151+G151+F151,"")</f>
        <v>0.0667015409735689</v>
      </c>
    </row>
    <row r="152" customFormat="false" ht="14.65" hidden="false" customHeight="false" outlineLevel="0" collapsed="false">
      <c r="A152" s="85" t="n">
        <v>149</v>
      </c>
      <c r="B152" s="85" t="s">
        <v>60</v>
      </c>
      <c r="C152" s="85" t="s">
        <v>71</v>
      </c>
      <c r="D152" s="85" t="s">
        <v>55</v>
      </c>
      <c r="E152" s="85" t="s">
        <v>60</v>
      </c>
      <c r="F152" s="183" t="n">
        <v>0.1156</v>
      </c>
      <c r="G152" s="183" t="n">
        <v>0.0022</v>
      </c>
      <c r="H152" s="187" t="n">
        <v>0.0201</v>
      </c>
      <c r="I152" s="190" t="n">
        <f aca="false">IF(A152&gt;0,VLOOKUP(E152,GasDaily3,5,0),"")</f>
        <v>1.955</v>
      </c>
      <c r="J152" s="183" t="n">
        <f aca="false">IF(A152&gt;0,((1/(1-H152))-1)*I152,"")</f>
        <v>0.0401015409735689</v>
      </c>
      <c r="K152" s="184" t="n">
        <f aca="false">IF(A152&gt;0,J152+G152+F152,"")</f>
        <v>0.157901540973569</v>
      </c>
    </row>
    <row r="153" customFormat="false" ht="14.65" hidden="false" customHeight="false" outlineLevel="0" collapsed="false">
      <c r="A153" s="85" t="n">
        <v>150</v>
      </c>
      <c r="B153" s="85" t="s">
        <v>60</v>
      </c>
      <c r="C153" s="85" t="s">
        <v>60</v>
      </c>
      <c r="D153" s="85" t="s">
        <v>48</v>
      </c>
      <c r="E153" s="85" t="s">
        <v>60</v>
      </c>
      <c r="F153" s="183" t="n">
        <v>0.0152</v>
      </c>
      <c r="G153" s="183" t="n">
        <v>0.0022</v>
      </c>
      <c r="H153" s="187" t="n">
        <v>0.0109</v>
      </c>
      <c r="I153" s="190" t="n">
        <f aca="false">IF(A153&gt;0,VLOOKUP(E153,GasDaily3,5,0),"")</f>
        <v>1.955</v>
      </c>
      <c r="J153" s="183" t="n">
        <f aca="false">IF(A153&gt;0,((1/(1-H153))-1)*I153,"")</f>
        <v>0.0215443332322313</v>
      </c>
      <c r="K153" s="184" t="n">
        <f aca="false">IF(A153&gt;0,J153+G153+F153,"")</f>
        <v>0.0389443332322313</v>
      </c>
    </row>
    <row r="154" customFormat="false" ht="14.65" hidden="false" customHeight="false" outlineLevel="0" collapsed="false">
      <c r="A154" s="85" t="n">
        <v>151</v>
      </c>
      <c r="B154" s="85" t="s">
        <v>60</v>
      </c>
      <c r="C154" s="85" t="s">
        <v>60</v>
      </c>
      <c r="D154" s="85" t="s">
        <v>55</v>
      </c>
      <c r="E154" s="85" t="s">
        <v>60</v>
      </c>
      <c r="F154" s="183" t="n">
        <v>0.0724</v>
      </c>
      <c r="G154" s="183" t="n">
        <v>0.0022</v>
      </c>
      <c r="H154" s="187" t="n">
        <v>0.0109</v>
      </c>
      <c r="I154" s="190" t="n">
        <f aca="false">IF(A154&gt;0,VLOOKUP(E154,GasDaily3,5,0),"")</f>
        <v>1.955</v>
      </c>
      <c r="J154" s="183" t="n">
        <f aca="false">IF(A154&gt;0,((1/(1-H154))-1)*I154,"")</f>
        <v>0.0215443332322313</v>
      </c>
      <c r="K154" s="184" t="n">
        <f aca="false">IF(A154&gt;0,J154+G154+F154,"")</f>
        <v>0.0961443332322313</v>
      </c>
    </row>
    <row r="155" customFormat="false" ht="14.65" hidden="false" customHeight="false" outlineLevel="0" collapsed="false">
      <c r="A155" s="85" t="n">
        <v>152</v>
      </c>
      <c r="B155" s="85" t="s">
        <v>60</v>
      </c>
      <c r="C155" s="85" t="s">
        <v>43</v>
      </c>
      <c r="D155" s="85" t="s">
        <v>48</v>
      </c>
      <c r="E155" s="85" t="s">
        <v>60</v>
      </c>
      <c r="F155" s="183" t="n">
        <v>0.0244</v>
      </c>
      <c r="G155" s="183" t="n">
        <v>0.0022</v>
      </c>
      <c r="H155" s="187" t="n">
        <v>0.0201</v>
      </c>
      <c r="I155" s="190" t="n">
        <f aca="false">IF(A155&gt;0,VLOOKUP(E155,GasDaily3,5,0),"")</f>
        <v>1.955</v>
      </c>
      <c r="J155" s="183" t="n">
        <f aca="false">IF(A155&gt;0,((1/(1-H155))-1)*I155,"")</f>
        <v>0.0401015409735689</v>
      </c>
      <c r="K155" s="184" t="n">
        <f aca="false">IF(A155&gt;0,J155+G155+F155,"")</f>
        <v>0.0667015409735689</v>
      </c>
    </row>
    <row r="156" customFormat="false" ht="14.65" hidden="false" customHeight="false" outlineLevel="0" collapsed="false">
      <c r="A156" s="85" t="n">
        <v>153</v>
      </c>
      <c r="B156" s="85" t="s">
        <v>60</v>
      </c>
      <c r="C156" s="85" t="s">
        <v>43</v>
      </c>
      <c r="D156" s="85" t="s">
        <v>55</v>
      </c>
      <c r="E156" s="85" t="s">
        <v>60</v>
      </c>
      <c r="F156" s="183" t="n">
        <v>0.1156</v>
      </c>
      <c r="G156" s="183" t="n">
        <v>0.0022</v>
      </c>
      <c r="H156" s="187" t="n">
        <v>0.0201</v>
      </c>
      <c r="I156" s="190" t="n">
        <f aca="false">IF(A156&gt;0,VLOOKUP(E156,GasDaily3,5,0),"")</f>
        <v>1.955</v>
      </c>
      <c r="J156" s="183" t="n">
        <f aca="false">IF(A156&gt;0,((1/(1-H156))-1)*I156,"")</f>
        <v>0.0401015409735689</v>
      </c>
      <c r="K156" s="184" t="n">
        <f aca="false">IF(A156&gt;0,J156+G156+F156,"")</f>
        <v>0.157901540973569</v>
      </c>
    </row>
    <row r="157" customFormat="false" ht="14.65" hidden="false" customHeight="false" outlineLevel="0" collapsed="false">
      <c r="A157" s="85" t="n">
        <v>154</v>
      </c>
      <c r="B157" s="85" t="s">
        <v>60</v>
      </c>
      <c r="C157" s="85" t="s">
        <v>77</v>
      </c>
      <c r="D157" s="85" t="s">
        <v>48</v>
      </c>
      <c r="E157" s="85" t="s">
        <v>60</v>
      </c>
      <c r="F157" s="183" t="n">
        <v>0.0735</v>
      </c>
      <c r="G157" s="183" t="n">
        <v>0.0022</v>
      </c>
      <c r="H157" s="187" t="n">
        <v>0.0358</v>
      </c>
      <c r="I157" s="190" t="n">
        <f aca="false">IF(A157&gt;0,VLOOKUP(E157,GasDaily3,5,0),"")</f>
        <v>1.955</v>
      </c>
      <c r="J157" s="183" t="n">
        <f aca="false">IF(A157&gt;0,((1/(1-H157))-1)*I157,"")</f>
        <v>0.0725876374196225</v>
      </c>
      <c r="K157" s="184" t="n">
        <f aca="false">IF(A157&gt;0,J157+G157+F157,"")</f>
        <v>0.148287637419623</v>
      </c>
    </row>
    <row r="158" customFormat="false" ht="14.65" hidden="false" customHeight="false" outlineLevel="0" collapsed="false">
      <c r="A158" s="85" t="n">
        <v>155</v>
      </c>
      <c r="B158" s="85" t="s">
        <v>60</v>
      </c>
      <c r="C158" s="85" t="s">
        <v>77</v>
      </c>
      <c r="D158" s="85" t="s">
        <v>55</v>
      </c>
      <c r="E158" s="85" t="s">
        <v>60</v>
      </c>
      <c r="F158" s="183" t="n">
        <v>0.2854</v>
      </c>
      <c r="G158" s="183" t="n">
        <v>0.0022</v>
      </c>
      <c r="H158" s="187" t="n">
        <v>0.0358</v>
      </c>
      <c r="I158" s="190" t="n">
        <f aca="false">IF(A158&gt;0,VLOOKUP(E158,GasDaily3,5,0),"")</f>
        <v>1.955</v>
      </c>
      <c r="J158" s="183" t="n">
        <f aca="false">IF(A158&gt;0,((1/(1-H158))-1)*I158,"")</f>
        <v>0.0725876374196225</v>
      </c>
      <c r="K158" s="184" t="n">
        <f aca="false">IF(A158&gt;0,J158+G158+F158,"")</f>
        <v>0.360187637419623</v>
      </c>
    </row>
    <row r="159" customFormat="false" ht="14.65" hidden="false" customHeight="false" outlineLevel="0" collapsed="false">
      <c r="A159" s="85" t="n">
        <v>156</v>
      </c>
      <c r="B159" s="85" t="s">
        <v>60</v>
      </c>
      <c r="C159" s="85" t="s">
        <v>47</v>
      </c>
      <c r="D159" s="85" t="s">
        <v>48</v>
      </c>
      <c r="E159" s="85" t="s">
        <v>60</v>
      </c>
      <c r="F159" s="183" t="n">
        <v>0.1006</v>
      </c>
      <c r="G159" s="183" t="n">
        <v>0.0022</v>
      </c>
      <c r="H159" s="187" t="n">
        <v>0.0528</v>
      </c>
      <c r="I159" s="190" t="n">
        <f aca="false">IF(A159&gt;0,VLOOKUP(E159,GasDaily3,5,0),"")</f>
        <v>1.955</v>
      </c>
      <c r="J159" s="183" t="n">
        <f aca="false">IF(A159&gt;0,((1/(1-H159))-1)*I159,"")</f>
        <v>0.10897804054054</v>
      </c>
      <c r="K159" s="184" t="n">
        <f aca="false">IF(A159&gt;0,J159+G159+F159,"")</f>
        <v>0.21177804054054</v>
      </c>
    </row>
    <row r="160" customFormat="false" ht="14.65" hidden="false" customHeight="false" outlineLevel="0" collapsed="false">
      <c r="A160" s="85" t="n">
        <v>157</v>
      </c>
      <c r="B160" s="85" t="s">
        <v>60</v>
      </c>
      <c r="C160" s="85" t="s">
        <v>47</v>
      </c>
      <c r="D160" s="85" t="s">
        <v>55</v>
      </c>
      <c r="E160" s="85" t="s">
        <v>60</v>
      </c>
      <c r="F160" s="183" t="n">
        <v>0.4525</v>
      </c>
      <c r="G160" s="183" t="n">
        <v>0.0022</v>
      </c>
      <c r="H160" s="187" t="n">
        <v>0.0528</v>
      </c>
      <c r="I160" s="190" t="n">
        <f aca="false">IF(A160&gt;0,VLOOKUP(E160,GasDaily3,5,0),"")</f>
        <v>1.955</v>
      </c>
      <c r="J160" s="183" t="n">
        <f aca="false">IF(A160&gt;0,((1/(1-H160))-1)*I160,"")</f>
        <v>0.10897804054054</v>
      </c>
      <c r="K160" s="184" t="n">
        <f aca="false">IF(A160&gt;0,J160+G160+F160,"")</f>
        <v>0.563678040540541</v>
      </c>
    </row>
    <row r="161" customFormat="false" ht="14.65" hidden="false" customHeight="false" outlineLevel="0" collapsed="false">
      <c r="A161" s="85" t="n">
        <v>158</v>
      </c>
      <c r="B161" s="85" t="s">
        <v>60</v>
      </c>
      <c r="C161" s="85" t="s">
        <v>84</v>
      </c>
      <c r="D161" s="85" t="s">
        <v>48</v>
      </c>
      <c r="E161" s="85" t="s">
        <v>60</v>
      </c>
      <c r="F161" s="183" t="n">
        <v>0.119</v>
      </c>
      <c r="G161" s="183" t="n">
        <v>0.0022</v>
      </c>
      <c r="H161" s="187" t="n">
        <v>0.0643</v>
      </c>
      <c r="I161" s="190" t="n">
        <f aca="false">IF(A161&gt;0,VLOOKUP(E161,GasDaily3,5,0),"")</f>
        <v>1.955</v>
      </c>
      <c r="J161" s="183" t="n">
        <f aca="false">IF(A161&gt;0,((1/(1-H161))-1)*I161,"")</f>
        <v>0.134344875494282</v>
      </c>
      <c r="K161" s="184" t="n">
        <f aca="false">IF(A161&gt;0,J161+G161+F161,"")</f>
        <v>0.255544875494282</v>
      </c>
    </row>
    <row r="162" customFormat="false" ht="14.65" hidden="false" customHeight="false" outlineLevel="0" collapsed="false">
      <c r="A162" s="85" t="n">
        <v>159</v>
      </c>
      <c r="B162" s="85" t="s">
        <v>60</v>
      </c>
      <c r="C162" s="85" t="s">
        <v>84</v>
      </c>
      <c r="D162" s="85" t="s">
        <v>55</v>
      </c>
      <c r="E162" s="85" t="s">
        <v>60</v>
      </c>
      <c r="F162" s="183" t="n">
        <v>0.5666</v>
      </c>
      <c r="G162" s="183" t="n">
        <v>0.0022</v>
      </c>
      <c r="H162" s="187" t="n">
        <v>0.0643</v>
      </c>
      <c r="I162" s="190" t="n">
        <f aca="false">IF(A162&gt;0,VLOOKUP(E162,GasDaily3,5,0),"")</f>
        <v>1.955</v>
      </c>
      <c r="J162" s="183" t="n">
        <f aca="false">IF(A162&gt;0,((1/(1-H162))-1)*I162,"")</f>
        <v>0.134344875494282</v>
      </c>
      <c r="K162" s="184" t="n">
        <f aca="false">IF(A162&gt;0,J162+G162+F162,"")</f>
        <v>0.703144875494282</v>
      </c>
    </row>
    <row r="163" customFormat="false" ht="14.65" hidden="false" customHeight="false" outlineLevel="0" collapsed="false">
      <c r="A163" s="85" t="n">
        <v>160</v>
      </c>
      <c r="B163" s="85" t="s">
        <v>43</v>
      </c>
      <c r="C163" s="85" t="s">
        <v>71</v>
      </c>
      <c r="D163" s="85" t="s">
        <v>48</v>
      </c>
      <c r="E163" s="85" t="s">
        <v>60</v>
      </c>
      <c r="F163" s="183" t="n">
        <v>0.0211</v>
      </c>
      <c r="G163" s="183" t="n">
        <v>0.0022</v>
      </c>
      <c r="H163" s="187" t="n">
        <v>0.0167</v>
      </c>
      <c r="I163" s="190" t="n">
        <f aca="false">IF(A163&gt;0,VLOOKUP(E163,GasDaily3,5,0),"")</f>
        <v>1.955</v>
      </c>
      <c r="J163" s="183" t="n">
        <f aca="false">IF(A163&gt;0,((1/(1-H163))-1)*I163,"")</f>
        <v>0.033202989931862</v>
      </c>
      <c r="K163" s="184" t="n">
        <f aca="false">IF(A163&gt;0,J163+G163+F163,"")</f>
        <v>0.056502989931862</v>
      </c>
    </row>
    <row r="164" customFormat="false" ht="14.65" hidden="false" customHeight="false" outlineLevel="0" collapsed="false">
      <c r="A164" s="85" t="n">
        <v>161</v>
      </c>
      <c r="B164" s="85" t="s">
        <v>43</v>
      </c>
      <c r="C164" s="85" t="s">
        <v>71</v>
      </c>
      <c r="D164" s="85" t="s">
        <v>55</v>
      </c>
      <c r="E164" s="85" t="s">
        <v>43</v>
      </c>
      <c r="F164" s="183" t="n">
        <v>0.0936</v>
      </c>
      <c r="G164" s="183" t="n">
        <v>0.0022</v>
      </c>
      <c r="H164" s="187" t="n">
        <v>0.0167</v>
      </c>
      <c r="I164" s="190" t="n">
        <f aca="false">IF(A164&gt;0,VLOOKUP(E164,GasDaily3,5,0),"")</f>
        <v>1.955</v>
      </c>
      <c r="J164" s="183" t="n">
        <f aca="false">IF(A164&gt;0,((1/(1-H164))-1)*I164,"")</f>
        <v>0.033202989931862</v>
      </c>
      <c r="K164" s="184" t="n">
        <f aca="false">IF(A164&gt;0,J164+G164+F164,"")</f>
        <v>0.129002989931862</v>
      </c>
    </row>
    <row r="165" customFormat="false" ht="14.65" hidden="false" customHeight="false" outlineLevel="0" collapsed="false">
      <c r="A165" s="85" t="n">
        <v>162</v>
      </c>
      <c r="B165" s="85" t="s">
        <v>43</v>
      </c>
      <c r="C165" s="85" t="s">
        <v>43</v>
      </c>
      <c r="D165" s="85" t="s">
        <v>48</v>
      </c>
      <c r="E165" s="85" t="s">
        <v>43</v>
      </c>
      <c r="F165" s="183" t="n">
        <v>0.0211</v>
      </c>
      <c r="G165" s="183" t="n">
        <v>0.0022</v>
      </c>
      <c r="H165" s="187" t="n">
        <v>0.0167</v>
      </c>
      <c r="I165" s="190" t="n">
        <f aca="false">IF(A165&gt;0,VLOOKUP(E165,GasDaily3,5,0),"")</f>
        <v>1.955</v>
      </c>
      <c r="J165" s="183" t="n">
        <f aca="false">IF(A165&gt;0,((1/(1-H165))-1)*I165,"")</f>
        <v>0.033202989931862</v>
      </c>
      <c r="K165" s="184" t="n">
        <f aca="false">IF(A165&gt;0,J165+G165+F165,"")</f>
        <v>0.056502989931862</v>
      </c>
    </row>
    <row r="166" customFormat="false" ht="14.65" hidden="false" customHeight="false" outlineLevel="0" collapsed="false">
      <c r="A166" s="85" t="n">
        <v>163</v>
      </c>
      <c r="B166" s="85" t="s">
        <v>43</v>
      </c>
      <c r="C166" s="85" t="s">
        <v>43</v>
      </c>
      <c r="D166" s="85" t="s">
        <v>55</v>
      </c>
      <c r="E166" s="85" t="s">
        <v>43</v>
      </c>
      <c r="F166" s="183" t="n">
        <v>0.0936</v>
      </c>
      <c r="G166" s="183" t="n">
        <v>0.0022</v>
      </c>
      <c r="H166" s="187" t="n">
        <v>0.0167</v>
      </c>
      <c r="I166" s="190" t="n">
        <f aca="false">IF(A166&gt;0,VLOOKUP(E166,GasDaily3,5,0),"")</f>
        <v>1.955</v>
      </c>
      <c r="J166" s="183" t="n">
        <f aca="false">IF(A166&gt;0,((1/(1-H166))-1)*I166,"")</f>
        <v>0.033202989931862</v>
      </c>
      <c r="K166" s="184" t="n">
        <f aca="false">IF(A166&gt;0,J166+G166+F166,"")</f>
        <v>0.129002989931862</v>
      </c>
    </row>
    <row r="167" customFormat="false" ht="14.65" hidden="false" customHeight="false" outlineLevel="0" collapsed="false">
      <c r="A167" s="85" t="n">
        <v>164</v>
      </c>
      <c r="B167" s="85" t="s">
        <v>43</v>
      </c>
      <c r="C167" s="85" t="s">
        <v>77</v>
      </c>
      <c r="D167" s="85" t="s">
        <v>48</v>
      </c>
      <c r="E167" s="85" t="s">
        <v>43</v>
      </c>
      <c r="F167" s="183" t="n">
        <v>0.0701</v>
      </c>
      <c r="G167" s="183" t="n">
        <v>0.0022</v>
      </c>
      <c r="H167" s="187" t="n">
        <v>0.0324</v>
      </c>
      <c r="I167" s="190" t="n">
        <f aca="false">IF(A167&gt;0,VLOOKUP(E167,GasDaily3,5,0),"")</f>
        <v>1.955</v>
      </c>
      <c r="J167" s="183" t="n">
        <f aca="false">IF(A167&gt;0,((1/(1-H167))-1)*I167,"")</f>
        <v>0.0654630012401821</v>
      </c>
      <c r="K167" s="184" t="n">
        <f aca="false">IF(A167&gt;0,J167+G167+F167,"")</f>
        <v>0.137763001240182</v>
      </c>
    </row>
    <row r="168" customFormat="false" ht="14.65" hidden="false" customHeight="false" outlineLevel="0" collapsed="false">
      <c r="A168" s="85" t="n">
        <v>165</v>
      </c>
      <c r="B168" s="85" t="s">
        <v>43</v>
      </c>
      <c r="C168" s="85" t="s">
        <v>77</v>
      </c>
      <c r="D168" s="85" t="s">
        <v>55</v>
      </c>
      <c r="E168" s="85" t="s">
        <v>43</v>
      </c>
      <c r="F168" s="183" t="n">
        <v>0.2634</v>
      </c>
      <c r="G168" s="183" t="n">
        <v>0.0022</v>
      </c>
      <c r="H168" s="187" t="n">
        <v>0.0324</v>
      </c>
      <c r="I168" s="190" t="n">
        <f aca="false">IF(A168&gt;0,VLOOKUP(E168,GasDaily3,5,0),"")</f>
        <v>1.955</v>
      </c>
      <c r="J168" s="183" t="n">
        <f aca="false">IF(A168&gt;0,((1/(1-H168))-1)*I168,"")</f>
        <v>0.0654630012401821</v>
      </c>
      <c r="K168" s="184" t="n">
        <f aca="false">IF(A168&gt;0,J168+G168+F168,"")</f>
        <v>0.331063001240182</v>
      </c>
    </row>
    <row r="169" customFormat="false" ht="14.65" hidden="false" customHeight="false" outlineLevel="0" collapsed="false">
      <c r="A169" s="85" t="n">
        <v>166</v>
      </c>
      <c r="B169" s="85" t="s">
        <v>43</v>
      </c>
      <c r="C169" s="85" t="s">
        <v>47</v>
      </c>
      <c r="D169" s="85" t="s">
        <v>48</v>
      </c>
      <c r="E169" s="85" t="s">
        <v>43</v>
      </c>
      <c r="F169" s="183" t="n">
        <v>0.0972</v>
      </c>
      <c r="G169" s="183" t="n">
        <v>0.0022</v>
      </c>
      <c r="H169" s="187" t="n">
        <v>0.0494</v>
      </c>
      <c r="I169" s="190" t="n">
        <f aca="false">IF(A169&gt;0,VLOOKUP(E169,GasDaily3,5,0),"")</f>
        <v>1.955</v>
      </c>
      <c r="J169" s="183" t="n">
        <f aca="false">IF(A169&gt;0,((1/(1-H169))-1)*I169,"")</f>
        <v>0.101595834209973</v>
      </c>
      <c r="K169" s="184" t="n">
        <f aca="false">IF(A169&gt;0,J169+G169+F169,"")</f>
        <v>0.200995834209973</v>
      </c>
    </row>
    <row r="170" customFormat="false" ht="14.65" hidden="false" customHeight="false" outlineLevel="0" collapsed="false">
      <c r="A170" s="85" t="n">
        <v>167</v>
      </c>
      <c r="B170" s="85" t="s">
        <v>43</v>
      </c>
      <c r="C170" s="85" t="s">
        <v>47</v>
      </c>
      <c r="D170" s="85" t="s">
        <v>55</v>
      </c>
      <c r="E170" s="85" t="s">
        <v>43</v>
      </c>
      <c r="F170" s="183" t="n">
        <v>0.4305</v>
      </c>
      <c r="G170" s="183" t="n">
        <v>0.0022</v>
      </c>
      <c r="H170" s="187" t="n">
        <v>0.0494</v>
      </c>
      <c r="I170" s="190" t="n">
        <f aca="false">IF(A170&gt;0,VLOOKUP(E170,GasDaily3,5,0),"")</f>
        <v>1.955</v>
      </c>
      <c r="J170" s="183" t="n">
        <f aca="false">IF(A170&gt;0,((1/(1-H170))-1)*I170,"")</f>
        <v>0.101595834209973</v>
      </c>
      <c r="K170" s="184" t="n">
        <f aca="false">IF(A170&gt;0,J170+G170+F170,"")</f>
        <v>0.534295834209973</v>
      </c>
    </row>
    <row r="171" customFormat="false" ht="14.65" hidden="false" customHeight="false" outlineLevel="0" collapsed="false">
      <c r="A171" s="85" t="n">
        <v>168</v>
      </c>
      <c r="B171" s="85" t="s">
        <v>43</v>
      </c>
      <c r="C171" s="85" t="s">
        <v>84</v>
      </c>
      <c r="D171" s="85" t="s">
        <v>48</v>
      </c>
      <c r="E171" s="85" t="s">
        <v>43</v>
      </c>
      <c r="F171" s="183" t="n">
        <v>0.1156</v>
      </c>
      <c r="G171" s="183" t="n">
        <v>0.0022</v>
      </c>
      <c r="H171" s="187" t="n">
        <v>0.0609</v>
      </c>
      <c r="I171" s="190" t="n">
        <f aca="false">IF(A171&gt;0,VLOOKUP(E171,GasDaily3,5,0),"")</f>
        <v>1.955</v>
      </c>
      <c r="J171" s="183" t="n">
        <f aca="false">IF(A171&gt;0,((1/(1-H171))-1)*I171,"")</f>
        <v>0.126780428069428</v>
      </c>
      <c r="K171" s="184" t="n">
        <f aca="false">IF(A171&gt;0,J171+G171+F171,"")</f>
        <v>0.244580428069428</v>
      </c>
    </row>
    <row r="172" customFormat="false" ht="14.65" hidden="false" customHeight="false" outlineLevel="0" collapsed="false">
      <c r="A172" s="85" t="n">
        <v>169</v>
      </c>
      <c r="B172" s="85" t="s">
        <v>43</v>
      </c>
      <c r="C172" s="85" t="s">
        <v>84</v>
      </c>
      <c r="D172" s="85" t="s">
        <v>55</v>
      </c>
      <c r="E172" s="85" t="s">
        <v>43</v>
      </c>
      <c r="F172" s="183" t="n">
        <v>0.5446</v>
      </c>
      <c r="G172" s="183" t="n">
        <v>0.0022</v>
      </c>
      <c r="H172" s="187" t="n">
        <v>0.0609</v>
      </c>
      <c r="I172" s="190" t="n">
        <f aca="false">IF(A172&gt;0,VLOOKUP(E172,GasDaily3,5,0),"")</f>
        <v>1.955</v>
      </c>
      <c r="J172" s="183" t="n">
        <f aca="false">IF(A172&gt;0,((1/(1-H172))-1)*I172,"")</f>
        <v>0.126780428069428</v>
      </c>
      <c r="K172" s="184" t="n">
        <f aca="false">IF(A172&gt;0,J172+G172+F172,"")</f>
        <v>0.673580428069428</v>
      </c>
    </row>
    <row r="173" customFormat="false" ht="14.65" hidden="false" customHeight="false" outlineLevel="0" collapsed="false">
      <c r="A173" s="85" t="n">
        <v>170</v>
      </c>
      <c r="B173" s="85" t="s">
        <v>77</v>
      </c>
      <c r="C173" s="85" t="s">
        <v>77</v>
      </c>
      <c r="D173" s="85" t="s">
        <v>48</v>
      </c>
      <c r="E173" s="85" t="s">
        <v>77</v>
      </c>
      <c r="F173" s="183" t="n">
        <v>0.049</v>
      </c>
      <c r="G173" s="183" t="n">
        <v>0.0022</v>
      </c>
      <c r="H173" s="187" t="n">
        <v>0.0157</v>
      </c>
      <c r="I173" s="190" t="n">
        <f aca="false">IF(A173&gt;0,VLOOKUP(E173,GasDaily3,5,0),"")</f>
        <v>2.015</v>
      </c>
      <c r="J173" s="183" t="n">
        <f aca="false">IF(A173&gt;0,((1/(1-H173))-1)*I173,"")</f>
        <v>0.0321400995631415</v>
      </c>
      <c r="K173" s="184" t="n">
        <f aca="false">IF(A173&gt;0,J173+G173+F173,"")</f>
        <v>0.0833400995631415</v>
      </c>
    </row>
    <row r="174" customFormat="false" ht="14.65" hidden="false" customHeight="false" outlineLevel="0" collapsed="false">
      <c r="A174" s="85" t="n">
        <v>171</v>
      </c>
      <c r="B174" s="85" t="s">
        <v>77</v>
      </c>
      <c r="C174" s="85" t="s">
        <v>77</v>
      </c>
      <c r="D174" s="85" t="s">
        <v>55</v>
      </c>
      <c r="E174" s="85" t="s">
        <v>77</v>
      </c>
      <c r="F174" s="183" t="n">
        <v>0.1698</v>
      </c>
      <c r="G174" s="183" t="n">
        <v>0.0022</v>
      </c>
      <c r="H174" s="187" t="n">
        <v>0.0157</v>
      </c>
      <c r="I174" s="190" t="n">
        <f aca="false">IF(A174&gt;0,VLOOKUP(E174,GasDaily3,5,0),"")</f>
        <v>2.015</v>
      </c>
      <c r="J174" s="183" t="n">
        <f aca="false">IF(A174&gt;0,((1/(1-H174))-1)*I174,"")</f>
        <v>0.0321400995631415</v>
      </c>
      <c r="K174" s="184" t="n">
        <f aca="false">IF(A174&gt;0,J174+G174+F174,"")</f>
        <v>0.204140099563142</v>
      </c>
    </row>
    <row r="175" customFormat="false" ht="14.65" hidden="false" customHeight="false" outlineLevel="0" collapsed="false">
      <c r="A175" s="85" t="n">
        <v>172</v>
      </c>
      <c r="B175" s="85" t="s">
        <v>77</v>
      </c>
      <c r="C175" s="85" t="s">
        <v>47</v>
      </c>
      <c r="D175" s="85" t="s">
        <v>48</v>
      </c>
      <c r="E175" s="85" t="s">
        <v>77</v>
      </c>
      <c r="F175" s="183" t="n">
        <v>0.0761</v>
      </c>
      <c r="G175" s="183" t="n">
        <v>0.0022</v>
      </c>
      <c r="H175" s="187" t="n">
        <v>0.0327</v>
      </c>
      <c r="I175" s="190" t="n">
        <f aca="false">IF(A175&gt;0,VLOOKUP(E175,GasDaily3,5,0),"")</f>
        <v>2.015</v>
      </c>
      <c r="J175" s="183" t="n">
        <f aca="false">IF(A175&gt;0,((1/(1-H175))-1)*I175,"")</f>
        <v>0.0681179572004547</v>
      </c>
      <c r="K175" s="184" t="n">
        <f aca="false">IF(A175&gt;0,J175+G175+F175,"")</f>
        <v>0.146417957200455</v>
      </c>
    </row>
    <row r="176" customFormat="false" ht="14.65" hidden="false" customHeight="false" outlineLevel="0" collapsed="false">
      <c r="A176" s="85" t="n">
        <v>173</v>
      </c>
      <c r="B176" s="85" t="s">
        <v>77</v>
      </c>
      <c r="C176" s="85" t="s">
        <v>47</v>
      </c>
      <c r="D176" s="85" t="s">
        <v>55</v>
      </c>
      <c r="E176" s="85" t="s">
        <v>77</v>
      </c>
      <c r="F176" s="183" t="n">
        <v>0.3369</v>
      </c>
      <c r="G176" s="183" t="n">
        <v>0.0022</v>
      </c>
      <c r="H176" s="187" t="n">
        <v>0.0327</v>
      </c>
      <c r="I176" s="190" t="n">
        <f aca="false">IF(A176&gt;0,VLOOKUP(E176,GasDaily3,5,0),"")</f>
        <v>2.015</v>
      </c>
      <c r="J176" s="183" t="n">
        <f aca="false">IF(A176&gt;0,((1/(1-H176))-1)*I176,"")</f>
        <v>0.0681179572004547</v>
      </c>
      <c r="K176" s="184" t="n">
        <f aca="false">IF(A176&gt;0,J176+G176+F176,"")</f>
        <v>0.407217957200455</v>
      </c>
    </row>
    <row r="177" customFormat="false" ht="14.65" hidden="false" customHeight="false" outlineLevel="0" collapsed="false">
      <c r="A177" s="85" t="n">
        <v>174</v>
      </c>
      <c r="B177" s="85" t="s">
        <v>77</v>
      </c>
      <c r="C177" s="85" t="s">
        <v>84</v>
      </c>
      <c r="D177" s="85" t="s">
        <v>48</v>
      </c>
      <c r="E177" s="85" t="s">
        <v>77</v>
      </c>
      <c r="F177" s="183" t="n">
        <v>0.0945</v>
      </c>
      <c r="G177" s="183" t="n">
        <v>0.0022</v>
      </c>
      <c r="H177" s="187" t="n">
        <v>0.0442</v>
      </c>
      <c r="I177" s="190" t="n">
        <f aca="false">IF(A177&gt;0,VLOOKUP(E177,GasDaily3,5,0),"")</f>
        <v>2.015</v>
      </c>
      <c r="J177" s="183" t="n">
        <f aca="false">IF(A177&gt;0,((1/(1-H177))-1)*I177,"")</f>
        <v>0.0931816279556392</v>
      </c>
      <c r="K177" s="184" t="n">
        <f aca="false">IF(A177&gt;0,J177+G177+F177,"")</f>
        <v>0.189881627955639</v>
      </c>
    </row>
    <row r="178" customFormat="false" ht="14.65" hidden="false" customHeight="false" outlineLevel="0" collapsed="false">
      <c r="A178" s="85" t="n">
        <v>175</v>
      </c>
      <c r="B178" s="85" t="s">
        <v>77</v>
      </c>
      <c r="C178" s="85" t="s">
        <v>84</v>
      </c>
      <c r="D178" s="85" t="s">
        <v>55</v>
      </c>
      <c r="E178" s="85" t="s">
        <v>77</v>
      </c>
      <c r="F178" s="183" t="n">
        <v>0.4511</v>
      </c>
      <c r="G178" s="183" t="n">
        <v>0.0022</v>
      </c>
      <c r="H178" s="187" t="n">
        <v>0.0442</v>
      </c>
      <c r="I178" s="190" t="n">
        <f aca="false">IF(A178&gt;0,VLOOKUP(E178,GasDaily3,5,0),"")</f>
        <v>2.015</v>
      </c>
      <c r="J178" s="183" t="n">
        <f aca="false">IF(A178&gt;0,((1/(1-H178))-1)*I178,"")</f>
        <v>0.0931816279556392</v>
      </c>
      <c r="K178" s="184" t="n">
        <f aca="false">IF(A178&gt;0,J178+G178+F178,"")</f>
        <v>0.546481627955639</v>
      </c>
    </row>
    <row r="179" customFormat="false" ht="14.65" hidden="false" customHeight="false" outlineLevel="0" collapsed="false">
      <c r="A179" s="85" t="n">
        <v>176</v>
      </c>
      <c r="B179" s="85" t="s">
        <v>47</v>
      </c>
      <c r="C179" s="85" t="s">
        <v>47</v>
      </c>
      <c r="D179" s="85" t="s">
        <v>48</v>
      </c>
      <c r="E179" s="85" t="s">
        <v>47</v>
      </c>
      <c r="F179" s="183" t="n">
        <v>0.0628</v>
      </c>
      <c r="G179" s="183" t="n">
        <v>0.0022</v>
      </c>
      <c r="H179" s="187" t="n">
        <v>0.0245</v>
      </c>
      <c r="I179" s="190" t="n">
        <f aca="false">IF(A179&gt;0,VLOOKUP(E179,GasDaily3,5,0),"")</f>
        <v>2.13</v>
      </c>
      <c r="J179" s="183" t="n">
        <f aca="false">IF(A179&gt;0,((1/(1-H179))-1)*I179,"")</f>
        <v>0.0534956432598668</v>
      </c>
      <c r="K179" s="184" t="n">
        <f aca="false">IF(A179&gt;0,J179+G179+F179,"")</f>
        <v>0.118495643259867</v>
      </c>
    </row>
    <row r="180" customFormat="false" ht="14.65" hidden="false" customHeight="false" outlineLevel="0" collapsed="false">
      <c r="A180" s="85" t="n">
        <v>177</v>
      </c>
      <c r="B180" s="85" t="s">
        <v>47</v>
      </c>
      <c r="C180" s="85" t="s">
        <v>47</v>
      </c>
      <c r="D180" s="85" t="s">
        <v>55</v>
      </c>
      <c r="E180" s="85" t="s">
        <v>47</v>
      </c>
      <c r="F180" s="183" t="n">
        <v>0.255</v>
      </c>
      <c r="G180" s="183" t="n">
        <v>0.0022</v>
      </c>
      <c r="H180" s="187" t="n">
        <v>0.0245</v>
      </c>
      <c r="I180" s="190" t="n">
        <f aca="false">IF(A180&gt;0,VLOOKUP(E180,GasDaily3,5,0),"")</f>
        <v>2.13</v>
      </c>
      <c r="J180" s="183" t="n">
        <f aca="false">IF(A180&gt;0,((1/(1-H180))-1)*I180,"")</f>
        <v>0.0534956432598668</v>
      </c>
      <c r="K180" s="184" t="n">
        <f aca="false">IF(A180&gt;0,J180+G180+F180,"")</f>
        <v>0.310695643259867</v>
      </c>
    </row>
    <row r="181" customFormat="false" ht="14.65" hidden="false" customHeight="false" outlineLevel="0" collapsed="false">
      <c r="A181" s="85" t="n">
        <v>178</v>
      </c>
      <c r="B181" s="85" t="s">
        <v>47</v>
      </c>
      <c r="C181" s="85" t="s">
        <v>84</v>
      </c>
      <c r="D181" s="85" t="s">
        <v>48</v>
      </c>
      <c r="E181" s="85" t="s">
        <v>47</v>
      </c>
      <c r="F181" s="183" t="n">
        <v>0.0813</v>
      </c>
      <c r="G181" s="183" t="n">
        <v>0.0022</v>
      </c>
      <c r="H181" s="187" t="n">
        <v>0.036</v>
      </c>
      <c r="I181" s="190" t="n">
        <f aca="false">IF(A181&gt;0,VLOOKUP(E181,GasDaily3,5,0),"")</f>
        <v>2.13</v>
      </c>
      <c r="J181" s="183" t="n">
        <f aca="false">IF(A181&gt;0,((1/(1-H181))-1)*I181,"")</f>
        <v>0.0795435684647305</v>
      </c>
      <c r="K181" s="184" t="n">
        <f aca="false">IF(A181&gt;0,J181+G181+F181,"")</f>
        <v>0.16304356846473</v>
      </c>
    </row>
    <row r="182" customFormat="false" ht="14.65" hidden="false" customHeight="false" outlineLevel="0" collapsed="false">
      <c r="A182" s="85" t="n">
        <v>179</v>
      </c>
      <c r="B182" s="85" t="s">
        <v>47</v>
      </c>
      <c r="C182" s="85" t="s">
        <v>84</v>
      </c>
      <c r="D182" s="85" t="s">
        <v>55</v>
      </c>
      <c r="E182" s="85" t="s">
        <v>47</v>
      </c>
      <c r="F182" s="183" t="n">
        <v>0.369</v>
      </c>
      <c r="G182" s="183" t="n">
        <v>0.0022</v>
      </c>
      <c r="H182" s="187" t="n">
        <v>0.036</v>
      </c>
      <c r="I182" s="190" t="n">
        <f aca="false">IF(A182&gt;0,VLOOKUP(E182,GasDaily3,5,0),"")</f>
        <v>2.13</v>
      </c>
      <c r="J182" s="183" t="n">
        <f aca="false">IF(A182&gt;0,((1/(1-H182))-1)*I182,"")</f>
        <v>0.0795435684647305</v>
      </c>
      <c r="K182" s="184" t="n">
        <f aca="false">IF(A182&gt;0,J182+G182+F182,"")</f>
        <v>0.45074356846473</v>
      </c>
    </row>
    <row r="183" customFormat="false" ht="14.65" hidden="false" customHeight="false" outlineLevel="0" collapsed="false">
      <c r="A183" s="85" t="n">
        <v>180</v>
      </c>
      <c r="B183" s="85" t="s">
        <v>84</v>
      </c>
      <c r="C183" s="85" t="s">
        <v>84</v>
      </c>
      <c r="D183" s="85" t="s">
        <v>48</v>
      </c>
      <c r="E183" s="85" t="s">
        <v>84</v>
      </c>
      <c r="F183" s="183" t="n">
        <v>0.0543</v>
      </c>
      <c r="G183" s="183" t="n">
        <v>0.0022</v>
      </c>
      <c r="H183" s="187" t="n">
        <v>0.0191</v>
      </c>
      <c r="I183" s="190" t="n">
        <f aca="false">IF(A183&gt;0,VLOOKUP(E183,GasDaily3,5,0),"")</f>
        <v>2.28</v>
      </c>
      <c r="J183" s="183" t="n">
        <f aca="false">IF(A183&gt;0,((1/(1-H183))-1)*I183,"")</f>
        <v>0.0443959628912224</v>
      </c>
      <c r="K183" s="184" t="n">
        <f aca="false">IF(A183&gt;0,J183+G183+F183,"")</f>
        <v>0.100895962891222</v>
      </c>
    </row>
    <row r="184" customFormat="false" ht="14.65" hidden="false" customHeight="false" outlineLevel="0" collapsed="false">
      <c r="A184" s="85" t="n">
        <v>181</v>
      </c>
      <c r="B184" s="85" t="s">
        <v>84</v>
      </c>
      <c r="C184" s="85" t="s">
        <v>84</v>
      </c>
      <c r="D184" s="85" t="s">
        <v>55</v>
      </c>
      <c r="E184" s="85" t="s">
        <v>84</v>
      </c>
      <c r="F184" s="183" t="n">
        <v>0.2019</v>
      </c>
      <c r="G184" s="183" t="n">
        <v>0.0022</v>
      </c>
      <c r="H184" s="187" t="n">
        <v>0.0191</v>
      </c>
      <c r="I184" s="190" t="n">
        <f aca="false">IF(A184&gt;0,VLOOKUP(E184,GasDaily3,5,0),"")</f>
        <v>2.28</v>
      </c>
      <c r="J184" s="183" t="n">
        <f aca="false">IF(A184&gt;0,((1/(1-H184))-1)*I184,"")</f>
        <v>0.0443959628912224</v>
      </c>
      <c r="K184" s="184" t="n">
        <f aca="false">IF(A184&gt;0,J184+G184+F184,"")</f>
        <v>0.248495962891222</v>
      </c>
    </row>
    <row r="185" customFormat="false" ht="14.65" hidden="false" customHeight="false" outlineLevel="0" collapsed="false">
      <c r="A185" s="85" t="n">
        <v>182</v>
      </c>
      <c r="B185" s="85" t="s">
        <v>194</v>
      </c>
      <c r="C185" s="85" t="s">
        <v>194</v>
      </c>
      <c r="D185" s="85" t="s">
        <v>140</v>
      </c>
      <c r="E185" s="85" t="s">
        <v>195</v>
      </c>
      <c r="F185" s="183" t="n">
        <v>0.0057</v>
      </c>
      <c r="G185" s="183" t="n">
        <v>0.0022</v>
      </c>
      <c r="H185" s="187" t="n">
        <v>0.0032</v>
      </c>
      <c r="I185" s="190" t="n">
        <f aca="false">IF(A185&gt;0,VLOOKUP(E185,GasDaily3,5,0),"")</f>
        <v>1.985</v>
      </c>
      <c r="J185" s="183" t="n">
        <f aca="false">IF(A185&gt;0,((1/(1-H185))-1)*I185,"")</f>
        <v>0.00637239165329048</v>
      </c>
      <c r="K185" s="184" t="n">
        <f aca="false">IF(A185&gt;0,J185+G185+F185,"")</f>
        <v>0.0142723916532905</v>
      </c>
    </row>
    <row r="186" customFormat="false" ht="14.65" hidden="false" customHeight="false" outlineLevel="0" collapsed="false">
      <c r="A186" s="85" t="n">
        <v>183</v>
      </c>
      <c r="B186" s="85" t="s">
        <v>194</v>
      </c>
      <c r="C186" s="85" t="s">
        <v>194</v>
      </c>
      <c r="D186" s="85" t="s">
        <v>179</v>
      </c>
      <c r="E186" s="85" t="s">
        <v>195</v>
      </c>
      <c r="F186" s="183" t="n">
        <v>0.0057</v>
      </c>
      <c r="G186" s="183" t="n">
        <v>0.0022</v>
      </c>
      <c r="H186" s="187" t="n">
        <v>0.0032</v>
      </c>
      <c r="I186" s="190" t="n">
        <f aca="false">IF(A186&gt;0,VLOOKUP(E186,GasDaily3,5,0),"")</f>
        <v>1.985</v>
      </c>
      <c r="J186" s="183" t="n">
        <f aca="false">IF(A186&gt;0,((1/(1-H186))-1)*I186,"")</f>
        <v>0.00637239165329048</v>
      </c>
      <c r="K186" s="184" t="n">
        <f aca="false">IF(A186&gt;0,J186+G186+F186,"")</f>
        <v>0.0142723916532905</v>
      </c>
    </row>
    <row r="187" customFormat="false" ht="14.65" hidden="false" customHeight="false" outlineLevel="0" collapsed="false">
      <c r="A187" s="85" t="n">
        <v>184</v>
      </c>
      <c r="B187" s="85" t="s">
        <v>194</v>
      </c>
      <c r="C187" s="85" t="s">
        <v>194</v>
      </c>
      <c r="D187" s="85" t="s">
        <v>173</v>
      </c>
      <c r="E187" s="85" t="s">
        <v>195</v>
      </c>
      <c r="F187" s="183" t="n">
        <v>0.1072</v>
      </c>
      <c r="G187" s="183" t="n">
        <v>0.0022</v>
      </c>
      <c r="H187" s="187" t="n">
        <v>0.0036</v>
      </c>
      <c r="I187" s="190" t="n">
        <f aca="false">IF(A187&gt;0,VLOOKUP(E187,GasDaily3,5,0),"")</f>
        <v>1.985</v>
      </c>
      <c r="J187" s="183" t="n">
        <f aca="false">IF(A187&gt;0,((1/(1-H187))-1)*I187,"")</f>
        <v>0.00717181854676858</v>
      </c>
      <c r="K187" s="184" t="n">
        <f aca="false">IF(A187&gt;0,J187+G187+F187,"")</f>
        <v>0.116571818546769</v>
      </c>
    </row>
    <row r="188" customFormat="false" ht="14.65" hidden="false" customHeight="false" outlineLevel="0" collapsed="false">
      <c r="A188" s="85" t="n">
        <v>185</v>
      </c>
      <c r="B188" s="85" t="s">
        <v>194</v>
      </c>
      <c r="C188" s="85" t="s">
        <v>194</v>
      </c>
      <c r="D188" s="85" t="s">
        <v>88</v>
      </c>
      <c r="E188" s="85" t="s">
        <v>195</v>
      </c>
      <c r="F188" s="183" t="n">
        <v>0.1072</v>
      </c>
      <c r="G188" s="183" t="n">
        <v>0.0022</v>
      </c>
      <c r="H188" s="187" t="n">
        <v>0.0032</v>
      </c>
      <c r="I188" s="190" t="n">
        <f aca="false">IF(A188&gt;0,VLOOKUP(E188,GasDaily3,5,0),"")</f>
        <v>1.985</v>
      </c>
      <c r="J188" s="183" t="n">
        <f aca="false">IF(A188&gt;0,((1/(1-H188))-1)*I188,"")</f>
        <v>0.00637239165329048</v>
      </c>
      <c r="K188" s="184" t="n">
        <f aca="false">IF(A188&gt;0,J188+G188+F188,"")</f>
        <v>0.11577239165329</v>
      </c>
    </row>
    <row r="189" customFormat="false" ht="14.65" hidden="false" customHeight="false" outlineLevel="0" collapsed="false">
      <c r="A189" s="85" t="n">
        <v>186</v>
      </c>
      <c r="B189" s="85" t="s">
        <v>194</v>
      </c>
      <c r="C189" s="85" t="s">
        <v>196</v>
      </c>
      <c r="D189" s="85" t="s">
        <v>140</v>
      </c>
      <c r="E189" s="85" t="s">
        <v>195</v>
      </c>
      <c r="F189" s="183" t="n">
        <v>0.0169</v>
      </c>
      <c r="G189" s="183" t="n">
        <v>0.0022</v>
      </c>
      <c r="H189" s="187" t="n">
        <v>0.0223</v>
      </c>
      <c r="I189" s="190" t="n">
        <f aca="false">IF(A189&gt;0,VLOOKUP(E189,GasDaily3,5,0),"")</f>
        <v>1.985</v>
      </c>
      <c r="J189" s="183" t="n">
        <f aca="false">IF(A189&gt;0,((1/(1-H189))-1)*I189,"")</f>
        <v>0.045275135522144</v>
      </c>
      <c r="K189" s="184" t="n">
        <f aca="false">IF(A189&gt;0,J189+G189+F189,"")</f>
        <v>0.064375135522144</v>
      </c>
    </row>
    <row r="190" customFormat="false" ht="14.65" hidden="false" customHeight="false" outlineLevel="0" collapsed="false">
      <c r="A190" s="85" t="n">
        <v>187</v>
      </c>
      <c r="B190" s="85" t="s">
        <v>194</v>
      </c>
      <c r="C190" s="85" t="s">
        <v>196</v>
      </c>
      <c r="D190" s="85" t="s">
        <v>179</v>
      </c>
      <c r="E190" s="85" t="s">
        <v>195</v>
      </c>
      <c r="F190" s="183" t="n">
        <v>0.0169</v>
      </c>
      <c r="G190" s="183" t="n">
        <v>0.0022</v>
      </c>
      <c r="H190" s="187" t="n">
        <v>0.0205</v>
      </c>
      <c r="I190" s="190" t="n">
        <f aca="false">IF(A190&gt;0,VLOOKUP(E190,GasDaily3,5,0),"")</f>
        <v>1.985</v>
      </c>
      <c r="J190" s="183" t="n">
        <f aca="false">IF(A190&gt;0,((1/(1-H190))-1)*I190,"")</f>
        <v>0.0415441551812148</v>
      </c>
      <c r="K190" s="184" t="n">
        <f aca="false">IF(A190&gt;0,J190+G190+F190,"")</f>
        <v>0.0606441551812148</v>
      </c>
    </row>
    <row r="191" customFormat="false" ht="14.65" hidden="false" customHeight="false" outlineLevel="0" collapsed="false">
      <c r="A191" s="85" t="n">
        <v>188</v>
      </c>
      <c r="B191" s="85" t="s">
        <v>194</v>
      </c>
      <c r="C191" s="85" t="s">
        <v>196</v>
      </c>
      <c r="D191" s="85" t="s">
        <v>173</v>
      </c>
      <c r="E191" s="85" t="s">
        <v>195</v>
      </c>
      <c r="F191" s="183" t="n">
        <v>0.2525</v>
      </c>
      <c r="G191" s="183" t="n">
        <v>0.0022</v>
      </c>
      <c r="H191" s="187" t="n">
        <v>0.0223</v>
      </c>
      <c r="I191" s="190" t="n">
        <f aca="false">IF(A191&gt;0,VLOOKUP(E191,GasDaily3,5,0),"")</f>
        <v>1.985</v>
      </c>
      <c r="J191" s="183" t="n">
        <f aca="false">IF(A191&gt;0,((1/(1-H191))-1)*I191,"")</f>
        <v>0.045275135522144</v>
      </c>
      <c r="K191" s="184" t="n">
        <f aca="false">IF(A191&gt;0,J191+G191+F191,"")</f>
        <v>0.299975135522144</v>
      </c>
    </row>
    <row r="192" customFormat="false" ht="14.65" hidden="false" customHeight="false" outlineLevel="0" collapsed="false">
      <c r="A192" s="85" t="n">
        <v>189</v>
      </c>
      <c r="B192" s="85" t="s">
        <v>194</v>
      </c>
      <c r="C192" s="85" t="s">
        <v>196</v>
      </c>
      <c r="D192" s="85" t="s">
        <v>88</v>
      </c>
      <c r="E192" s="85" t="s">
        <v>195</v>
      </c>
      <c r="F192" s="183" t="n">
        <v>0.2525</v>
      </c>
      <c r="G192" s="183" t="n">
        <v>0.0022</v>
      </c>
      <c r="H192" s="187" t="n">
        <v>0.0205</v>
      </c>
      <c r="I192" s="190" t="n">
        <f aca="false">IF(A192&gt;0,VLOOKUP(E192,GasDaily3,5,0),"")</f>
        <v>1.985</v>
      </c>
      <c r="J192" s="183" t="n">
        <f aca="false">IF(A192&gt;0,((1/(1-H192))-1)*I192,"")</f>
        <v>0.0415441551812148</v>
      </c>
      <c r="K192" s="184" t="n">
        <f aca="false">IF(A192&gt;0,J192+G192+F192,"")</f>
        <v>0.296244155181215</v>
      </c>
    </row>
    <row r="193" customFormat="false" ht="14.65" hidden="false" customHeight="false" outlineLevel="0" collapsed="false">
      <c r="A193" s="85" t="n">
        <v>190</v>
      </c>
      <c r="B193" s="85" t="s">
        <v>194</v>
      </c>
      <c r="C193" s="85" t="s">
        <v>197</v>
      </c>
      <c r="D193" s="85" t="s">
        <v>140</v>
      </c>
      <c r="E193" s="85" t="s">
        <v>195</v>
      </c>
      <c r="F193" s="183" t="n">
        <v>0.0233</v>
      </c>
      <c r="G193" s="183" t="n">
        <v>0.0022</v>
      </c>
      <c r="H193" s="187" t="n">
        <v>0.0263</v>
      </c>
      <c r="I193" s="190" t="n">
        <f aca="false">IF(A193&gt;0,VLOOKUP(E193,GasDaily3,5,0),"")</f>
        <v>1.985</v>
      </c>
      <c r="J193" s="183" t="n">
        <f aca="false">IF(A193&gt;0,((1/(1-H193))-1)*I193,"")</f>
        <v>0.053615590017459</v>
      </c>
      <c r="K193" s="184" t="n">
        <f aca="false">IF(A193&gt;0,J193+G193+F193,"")</f>
        <v>0.0791155900174591</v>
      </c>
    </row>
    <row r="194" customFormat="false" ht="14.65" hidden="false" customHeight="false" outlineLevel="0" collapsed="false">
      <c r="A194" s="85" t="n">
        <v>191</v>
      </c>
      <c r="B194" s="85" t="s">
        <v>194</v>
      </c>
      <c r="C194" s="85" t="s">
        <v>197</v>
      </c>
      <c r="D194" s="85" t="s">
        <v>179</v>
      </c>
      <c r="E194" s="85" t="s">
        <v>195</v>
      </c>
      <c r="F194" s="183" t="n">
        <v>0.0233</v>
      </c>
      <c r="G194" s="183" t="n">
        <v>0.0022</v>
      </c>
      <c r="H194" s="187" t="n">
        <v>0.0211</v>
      </c>
      <c r="I194" s="190" t="n">
        <f aca="false">IF(A194&gt;0,VLOOKUP(E194,GasDaily3,5,0),"")</f>
        <v>1.985</v>
      </c>
      <c r="J194" s="183" t="n">
        <f aca="false">IF(A194&gt;0,((1/(1-H194))-1)*I194,"")</f>
        <v>0.0427862907344978</v>
      </c>
      <c r="K194" s="184" t="n">
        <f aca="false">IF(A194&gt;0,J194+G194+F194,"")</f>
        <v>0.0682862907344978</v>
      </c>
    </row>
    <row r="195" customFormat="false" ht="14.65" hidden="false" customHeight="false" outlineLevel="0" collapsed="false">
      <c r="A195" s="85" t="n">
        <v>192</v>
      </c>
      <c r="B195" s="85" t="s">
        <v>194</v>
      </c>
      <c r="C195" s="85" t="s">
        <v>197</v>
      </c>
      <c r="D195" s="85" t="s">
        <v>173</v>
      </c>
      <c r="E195" s="85" t="s">
        <v>195</v>
      </c>
      <c r="F195" s="183" t="n">
        <v>0.3</v>
      </c>
      <c r="G195" s="183" t="n">
        <v>0.0022</v>
      </c>
      <c r="H195" s="187" t="n">
        <v>0.0263</v>
      </c>
      <c r="I195" s="190" t="n">
        <f aca="false">IF(A195&gt;0,VLOOKUP(E195,GasDaily3,5,0),"")</f>
        <v>1.985</v>
      </c>
      <c r="J195" s="183" t="n">
        <f aca="false">IF(A195&gt;0,((1/(1-H195))-1)*I195,"")</f>
        <v>0.053615590017459</v>
      </c>
      <c r="K195" s="184" t="n">
        <f aca="false">IF(A195&gt;0,J195+G195+F195,"")</f>
        <v>0.355815590017459</v>
      </c>
    </row>
    <row r="196" customFormat="false" ht="14.65" hidden="false" customHeight="false" outlineLevel="0" collapsed="false">
      <c r="A196" s="85" t="n">
        <v>193</v>
      </c>
      <c r="B196" s="85" t="s">
        <v>194</v>
      </c>
      <c r="C196" s="85" t="s">
        <v>197</v>
      </c>
      <c r="D196" s="85" t="s">
        <v>88</v>
      </c>
      <c r="E196" s="85" t="s">
        <v>195</v>
      </c>
      <c r="F196" s="183" t="n">
        <v>0.3</v>
      </c>
      <c r="G196" s="183" t="n">
        <v>0.0022</v>
      </c>
      <c r="H196" s="187" t="n">
        <v>0.0211</v>
      </c>
      <c r="I196" s="190" t="n">
        <f aca="false">IF(A196&gt;0,VLOOKUP(E196,GasDaily3,5,0),"")</f>
        <v>1.985</v>
      </c>
      <c r="J196" s="183" t="n">
        <f aca="false">IF(A196&gt;0,((1/(1-H196))-1)*I196,"")</f>
        <v>0.0427862907344978</v>
      </c>
      <c r="K196" s="184" t="n">
        <f aca="false">IF(A196&gt;0,J196+G196+F196,"")</f>
        <v>0.344986290734498</v>
      </c>
    </row>
    <row r="197" customFormat="false" ht="14.65" hidden="false" customHeight="false" outlineLevel="0" collapsed="false">
      <c r="A197" s="85" t="n">
        <v>194</v>
      </c>
      <c r="B197" s="85" t="s">
        <v>194</v>
      </c>
      <c r="C197" s="85" t="s">
        <v>198</v>
      </c>
      <c r="D197" s="85" t="s">
        <v>140</v>
      </c>
      <c r="E197" s="85" t="s">
        <v>195</v>
      </c>
      <c r="F197" s="183" t="n">
        <v>0.0301</v>
      </c>
      <c r="G197" s="183" t="n">
        <v>0.0022</v>
      </c>
      <c r="H197" s="187" t="n">
        <v>0.0278</v>
      </c>
      <c r="I197" s="190" t="n">
        <f aca="false">IF(A197&gt;0,VLOOKUP(E197,GasDaily3,5,0),"")</f>
        <v>1.985</v>
      </c>
      <c r="J197" s="183" t="n">
        <f aca="false">IF(A197&gt;0,((1/(1-H197))-1)*I197,"")</f>
        <v>0.0567609545361037</v>
      </c>
      <c r="K197" s="184" t="n">
        <f aca="false">IF(A197&gt;0,J197+G197+F197,"")</f>
        <v>0.0890609545361037</v>
      </c>
    </row>
    <row r="198" customFormat="false" ht="14.65" hidden="false" customHeight="false" outlineLevel="0" collapsed="false">
      <c r="A198" s="85" t="n">
        <v>195</v>
      </c>
      <c r="B198" s="85" t="s">
        <v>194</v>
      </c>
      <c r="C198" s="85" t="s">
        <v>198</v>
      </c>
      <c r="D198" s="85" t="s">
        <v>179</v>
      </c>
      <c r="E198" s="85" t="s">
        <v>195</v>
      </c>
      <c r="F198" s="183" t="n">
        <v>0.0301</v>
      </c>
      <c r="G198" s="183" t="n">
        <v>0.0022</v>
      </c>
      <c r="H198" s="187" t="n">
        <v>0.0265</v>
      </c>
      <c r="I198" s="190" t="n">
        <f aca="false">IF(A198&gt;0,VLOOKUP(E198,GasDaily3,5,0),"")</f>
        <v>1.985</v>
      </c>
      <c r="J198" s="183" t="n">
        <f aca="false">IF(A198&gt;0,((1/(1-H198))-1)*I198,"")</f>
        <v>0.0540344119157677</v>
      </c>
      <c r="K198" s="184" t="n">
        <f aca="false">IF(A198&gt;0,J198+G198+F198,"")</f>
        <v>0.0863344119157677</v>
      </c>
    </row>
    <row r="199" customFormat="false" ht="14.65" hidden="false" customHeight="false" outlineLevel="0" collapsed="false">
      <c r="A199" s="85" t="n">
        <v>196</v>
      </c>
      <c r="B199" s="85" t="s">
        <v>194</v>
      </c>
      <c r="C199" s="85" t="s">
        <v>198</v>
      </c>
      <c r="D199" s="85" t="s">
        <v>173</v>
      </c>
      <c r="E199" s="85" t="s">
        <v>195</v>
      </c>
      <c r="F199" s="183" t="n">
        <v>0.35</v>
      </c>
      <c r="G199" s="183" t="n">
        <v>0.0022</v>
      </c>
      <c r="H199" s="187" t="n">
        <v>0.0278</v>
      </c>
      <c r="I199" s="190" t="n">
        <f aca="false">IF(A199&gt;0,VLOOKUP(E199,GasDaily3,5,0),"")</f>
        <v>1.985</v>
      </c>
      <c r="J199" s="183" t="n">
        <f aca="false">IF(A199&gt;0,((1/(1-H199))-1)*I199,"")</f>
        <v>0.0567609545361037</v>
      </c>
      <c r="K199" s="184" t="n">
        <f aca="false">IF(A199&gt;0,J199+G199+F199,"")</f>
        <v>0.408960954536104</v>
      </c>
    </row>
    <row r="200" customFormat="false" ht="14.65" hidden="false" customHeight="false" outlineLevel="0" collapsed="false">
      <c r="A200" s="85" t="n">
        <v>197</v>
      </c>
      <c r="B200" s="85" t="s">
        <v>194</v>
      </c>
      <c r="C200" s="85" t="s">
        <v>198</v>
      </c>
      <c r="D200" s="85" t="s">
        <v>88</v>
      </c>
      <c r="E200" s="85" t="s">
        <v>195</v>
      </c>
      <c r="F200" s="183" t="n">
        <v>0.35</v>
      </c>
      <c r="G200" s="183" t="n">
        <v>0.0022</v>
      </c>
      <c r="H200" s="187" t="n">
        <v>0.0265</v>
      </c>
      <c r="I200" s="190" t="n">
        <f aca="false">IF(A200&gt;0,VLOOKUP(E200,GasDaily3,5,0),"")</f>
        <v>1.985</v>
      </c>
      <c r="J200" s="183" t="n">
        <f aca="false">IF(A200&gt;0,((1/(1-H200))-1)*I200,"")</f>
        <v>0.0540344119157677</v>
      </c>
      <c r="K200" s="184" t="n">
        <f aca="false">IF(A200&gt;0,J200+G200+F200,"")</f>
        <v>0.406234411915768</v>
      </c>
    </row>
    <row r="201" customFormat="false" ht="14.65" hidden="false" customHeight="false" outlineLevel="0" collapsed="false">
      <c r="A201" s="85" t="n">
        <v>198</v>
      </c>
      <c r="B201" s="85" t="s">
        <v>194</v>
      </c>
      <c r="C201" s="85" t="s">
        <v>139</v>
      </c>
      <c r="D201" s="85" t="s">
        <v>140</v>
      </c>
      <c r="E201" s="85" t="s">
        <v>195</v>
      </c>
      <c r="F201" s="183" t="n">
        <v>0.0333</v>
      </c>
      <c r="G201" s="183" t="n">
        <v>0.0022</v>
      </c>
      <c r="H201" s="187" t="n">
        <v>0.039</v>
      </c>
      <c r="I201" s="190" t="n">
        <f aca="false">IF(A201&gt;0,VLOOKUP(E201,GasDaily3,5,0),"")</f>
        <v>1.985</v>
      </c>
      <c r="J201" s="183" t="n">
        <f aca="false">IF(A201&gt;0,((1/(1-H201))-1)*I201,"")</f>
        <v>0.0805567117585851</v>
      </c>
      <c r="K201" s="184" t="n">
        <f aca="false">IF(A201&gt;0,J201+G201+F201,"")</f>
        <v>0.116056711758585</v>
      </c>
    </row>
    <row r="202" customFormat="false" ht="14.65" hidden="false" customHeight="false" outlineLevel="0" collapsed="false">
      <c r="A202" s="85" t="n">
        <v>199</v>
      </c>
      <c r="B202" s="85" t="s">
        <v>194</v>
      </c>
      <c r="C202" s="85" t="s">
        <v>139</v>
      </c>
      <c r="D202" s="85" t="s">
        <v>179</v>
      </c>
      <c r="E202" s="85" t="s">
        <v>195</v>
      </c>
      <c r="F202" s="183" t="n">
        <v>0.0333</v>
      </c>
      <c r="G202" s="183" t="n">
        <v>0.0022</v>
      </c>
      <c r="H202" s="187" t="n">
        <v>0.0303</v>
      </c>
      <c r="I202" s="190" t="n">
        <f aca="false">IF(A202&gt;0,VLOOKUP(E202,GasDaily3,5,0),"")</f>
        <v>1.985</v>
      </c>
      <c r="J202" s="183" t="n">
        <f aca="false">IF(A202&gt;0,((1/(1-H202))-1)*I202,"")</f>
        <v>0.0620248530473342</v>
      </c>
      <c r="K202" s="184" t="n">
        <f aca="false">IF(A202&gt;0,J202+G202+F202,"")</f>
        <v>0.0975248530473342</v>
      </c>
    </row>
    <row r="203" customFormat="false" ht="14.65" hidden="false" customHeight="false" outlineLevel="0" collapsed="false">
      <c r="A203" s="85" t="n">
        <v>200</v>
      </c>
      <c r="B203" s="85" t="s">
        <v>194</v>
      </c>
      <c r="C203" s="85" t="s">
        <v>139</v>
      </c>
      <c r="D203" s="85" t="s">
        <v>173</v>
      </c>
      <c r="E203" s="85" t="s">
        <v>195</v>
      </c>
      <c r="F203" s="183" t="n">
        <v>0.385</v>
      </c>
      <c r="G203" s="183" t="n">
        <v>0.0022</v>
      </c>
      <c r="H203" s="187" t="n">
        <v>0.039</v>
      </c>
      <c r="I203" s="190" t="n">
        <f aca="false">IF(A203&gt;0,VLOOKUP(E203,GasDaily3,5,0),"")</f>
        <v>1.985</v>
      </c>
      <c r="J203" s="183" t="n">
        <f aca="false">IF(A203&gt;0,((1/(1-H203))-1)*I203,"")</f>
        <v>0.0805567117585851</v>
      </c>
      <c r="K203" s="184" t="n">
        <f aca="false">IF(A203&gt;0,J203+G203+F203,"")</f>
        <v>0.467756711758585</v>
      </c>
    </row>
    <row r="204" customFormat="false" ht="14.65" hidden="false" customHeight="false" outlineLevel="0" collapsed="false">
      <c r="A204" s="85" t="n">
        <v>201</v>
      </c>
      <c r="B204" s="85" t="s">
        <v>194</v>
      </c>
      <c r="C204" s="85" t="s">
        <v>139</v>
      </c>
      <c r="D204" s="85" t="s">
        <v>88</v>
      </c>
      <c r="E204" s="85" t="s">
        <v>195</v>
      </c>
      <c r="F204" s="183" t="n">
        <v>0.385</v>
      </c>
      <c r="G204" s="183" t="n">
        <v>0.0022</v>
      </c>
      <c r="H204" s="187" t="n">
        <v>0.0303</v>
      </c>
      <c r="I204" s="190" t="n">
        <f aca="false">IF(A204&gt;0,VLOOKUP(E204,GasDaily3,5,0),"")</f>
        <v>1.985</v>
      </c>
      <c r="J204" s="183" t="n">
        <f aca="false">IF(A204&gt;0,((1/(1-H204))-1)*I204,"")</f>
        <v>0.0620248530473342</v>
      </c>
      <c r="K204" s="184" t="n">
        <f aca="false">IF(A204&gt;0,J204+G204+F204,"")</f>
        <v>0.449224853047334</v>
      </c>
    </row>
    <row r="205" customFormat="false" ht="14.65" hidden="false" customHeight="false" outlineLevel="0" collapsed="false">
      <c r="A205" s="85" t="n">
        <v>202</v>
      </c>
      <c r="B205" s="85" t="s">
        <v>196</v>
      </c>
      <c r="C205" s="85" t="s">
        <v>196</v>
      </c>
      <c r="D205" s="85" t="s">
        <v>140</v>
      </c>
      <c r="E205" s="85" t="s">
        <v>195</v>
      </c>
      <c r="F205" s="183" t="n">
        <v>0.0148</v>
      </c>
      <c r="G205" s="183" t="n">
        <v>0.0022</v>
      </c>
      <c r="H205" s="187" t="n">
        <v>0.0223</v>
      </c>
      <c r="I205" s="190" t="n">
        <f aca="false">IF(A205&gt;0,VLOOKUP(E205,GasDaily3,5,0),"")</f>
        <v>1.985</v>
      </c>
      <c r="J205" s="183" t="n">
        <f aca="false">IF(A205&gt;0,((1/(1-H205))-1)*I205,"")</f>
        <v>0.045275135522144</v>
      </c>
      <c r="K205" s="184" t="n">
        <f aca="false">IF(A205&gt;0,J205+G205+F205,"")</f>
        <v>0.062275135522144</v>
      </c>
    </row>
    <row r="206" customFormat="false" ht="14.65" hidden="false" customHeight="false" outlineLevel="0" collapsed="false">
      <c r="A206" s="85" t="n">
        <v>203</v>
      </c>
      <c r="B206" s="85" t="s">
        <v>196</v>
      </c>
      <c r="C206" s="85" t="s">
        <v>196</v>
      </c>
      <c r="D206" s="85" t="s">
        <v>179</v>
      </c>
      <c r="E206" s="85" t="s">
        <v>195</v>
      </c>
      <c r="F206" s="183" t="n">
        <v>0.0148</v>
      </c>
      <c r="G206" s="183" t="n">
        <v>0.0022</v>
      </c>
      <c r="H206" s="187" t="n">
        <v>0.0205</v>
      </c>
      <c r="I206" s="190" t="n">
        <f aca="false">IF(A206&gt;0,VLOOKUP(E206,GasDaily3,5,0),"")</f>
        <v>1.985</v>
      </c>
      <c r="J206" s="183" t="n">
        <f aca="false">IF(A206&gt;0,((1/(1-H206))-1)*I206,"")</f>
        <v>0.0415441551812148</v>
      </c>
      <c r="K206" s="184" t="n">
        <f aca="false">IF(A206&gt;0,J206+G206+F206,"")</f>
        <v>0.0585441551812148</v>
      </c>
    </row>
    <row r="207" customFormat="false" ht="14.65" hidden="false" customHeight="false" outlineLevel="0" collapsed="false">
      <c r="A207" s="85" t="n">
        <v>204</v>
      </c>
      <c r="B207" s="85" t="s">
        <v>196</v>
      </c>
      <c r="C207" s="85" t="s">
        <v>196</v>
      </c>
      <c r="D207" s="85" t="s">
        <v>173</v>
      </c>
      <c r="E207" s="85" t="s">
        <v>195</v>
      </c>
      <c r="F207" s="183" t="n">
        <v>0.24</v>
      </c>
      <c r="G207" s="183" t="n">
        <v>0.0022</v>
      </c>
      <c r="H207" s="187" t="n">
        <v>0.0223</v>
      </c>
      <c r="I207" s="190" t="n">
        <f aca="false">IF(A207&gt;0,VLOOKUP(E207,GasDaily3,5,0),"")</f>
        <v>1.985</v>
      </c>
      <c r="J207" s="183" t="n">
        <f aca="false">IF(A207&gt;0,((1/(1-H207))-1)*I207,"")</f>
        <v>0.045275135522144</v>
      </c>
      <c r="K207" s="184" t="n">
        <f aca="false">IF(A207&gt;0,J207+G207+F207,"")</f>
        <v>0.287475135522144</v>
      </c>
    </row>
    <row r="208" customFormat="false" ht="14.65" hidden="false" customHeight="false" outlineLevel="0" collapsed="false">
      <c r="A208" s="85" t="n">
        <v>205</v>
      </c>
      <c r="B208" s="85" t="s">
        <v>196</v>
      </c>
      <c r="C208" s="85" t="s">
        <v>196</v>
      </c>
      <c r="D208" s="85" t="s">
        <v>88</v>
      </c>
      <c r="E208" s="85" t="s">
        <v>195</v>
      </c>
      <c r="F208" s="183" t="n">
        <v>0.24</v>
      </c>
      <c r="G208" s="183" t="n">
        <v>0.0022</v>
      </c>
      <c r="H208" s="187" t="n">
        <v>0.0205</v>
      </c>
      <c r="I208" s="190" t="n">
        <f aca="false">IF(A208&gt;0,VLOOKUP(E208,GasDaily3,5,0),"")</f>
        <v>1.985</v>
      </c>
      <c r="J208" s="183" t="n">
        <f aca="false">IF(A208&gt;0,((1/(1-H208))-1)*I208,"")</f>
        <v>0.0415441551812148</v>
      </c>
      <c r="K208" s="184" t="n">
        <f aca="false">IF(A208&gt;0,J208+G208+F208,"")</f>
        <v>0.283744155181215</v>
      </c>
    </row>
    <row r="209" customFormat="false" ht="14.65" hidden="false" customHeight="false" outlineLevel="0" collapsed="false">
      <c r="A209" s="85" t="n">
        <v>206</v>
      </c>
      <c r="B209" s="85" t="s">
        <v>196</v>
      </c>
      <c r="C209" s="85" t="s">
        <v>197</v>
      </c>
      <c r="D209" s="85" t="s">
        <v>140</v>
      </c>
      <c r="E209" s="85" t="s">
        <v>195</v>
      </c>
      <c r="F209" s="183" t="n">
        <v>0.0215</v>
      </c>
      <c r="G209" s="183" t="n">
        <v>0.0022</v>
      </c>
      <c r="H209" s="187" t="n">
        <v>0.0263</v>
      </c>
      <c r="I209" s="190" t="n">
        <f aca="false">IF(A209&gt;0,VLOOKUP(E209,GasDaily3,5,0),"")</f>
        <v>1.985</v>
      </c>
      <c r="J209" s="183" t="n">
        <f aca="false">IF(A209&gt;0,((1/(1-H209))-1)*I209,"")</f>
        <v>0.053615590017459</v>
      </c>
      <c r="K209" s="184" t="n">
        <f aca="false">IF(A209&gt;0,J209+G209+F209,"")</f>
        <v>0.077315590017459</v>
      </c>
    </row>
    <row r="210" customFormat="false" ht="14.65" hidden="false" customHeight="false" outlineLevel="0" collapsed="false">
      <c r="A210" s="85" t="n">
        <v>207</v>
      </c>
      <c r="B210" s="85" t="s">
        <v>196</v>
      </c>
      <c r="C210" s="85" t="s">
        <v>197</v>
      </c>
      <c r="D210" s="85" t="s">
        <v>179</v>
      </c>
      <c r="E210" s="85" t="s">
        <v>195</v>
      </c>
      <c r="F210" s="183" t="n">
        <v>0.0215</v>
      </c>
      <c r="G210" s="183" t="n">
        <v>0.0022</v>
      </c>
      <c r="H210" s="187" t="n">
        <v>0.0211</v>
      </c>
      <c r="I210" s="190" t="n">
        <f aca="false">IF(A210&gt;0,VLOOKUP(E210,GasDaily3,5,0),"")</f>
        <v>1.985</v>
      </c>
      <c r="J210" s="183" t="n">
        <f aca="false">IF(A210&gt;0,((1/(1-H210))-1)*I210,"")</f>
        <v>0.0427862907344978</v>
      </c>
      <c r="K210" s="184" t="n">
        <f aca="false">IF(A210&gt;0,J210+G210+F210,"")</f>
        <v>0.0664862907344978</v>
      </c>
    </row>
    <row r="211" customFormat="false" ht="14.65" hidden="false" customHeight="false" outlineLevel="0" collapsed="false">
      <c r="A211" s="85" t="n">
        <v>208</v>
      </c>
      <c r="B211" s="85" t="s">
        <v>196</v>
      </c>
      <c r="C211" s="85" t="s">
        <v>197</v>
      </c>
      <c r="D211" s="85" t="s">
        <v>173</v>
      </c>
      <c r="E211" s="85" t="s">
        <v>195</v>
      </c>
      <c r="F211" s="183" t="n">
        <v>0.285</v>
      </c>
      <c r="G211" s="183" t="n">
        <v>0.0022</v>
      </c>
      <c r="H211" s="187" t="n">
        <v>0.0263</v>
      </c>
      <c r="I211" s="190" t="n">
        <f aca="false">IF(A211&gt;0,VLOOKUP(E211,GasDaily3,5,0),"")</f>
        <v>1.985</v>
      </c>
      <c r="J211" s="183" t="n">
        <f aca="false">IF(A211&gt;0,((1/(1-H211))-1)*I211,"")</f>
        <v>0.053615590017459</v>
      </c>
      <c r="K211" s="184" t="n">
        <f aca="false">IF(A211&gt;0,J211+G211+F211,"")</f>
        <v>0.340815590017459</v>
      </c>
    </row>
    <row r="212" customFormat="false" ht="14.65" hidden="false" customHeight="false" outlineLevel="0" collapsed="false">
      <c r="A212" s="85" t="n">
        <v>209</v>
      </c>
      <c r="B212" s="85" t="s">
        <v>196</v>
      </c>
      <c r="C212" s="85" t="s">
        <v>197</v>
      </c>
      <c r="D212" s="85" t="s">
        <v>88</v>
      </c>
      <c r="E212" s="85" t="s">
        <v>195</v>
      </c>
      <c r="F212" s="183" t="n">
        <v>0.285</v>
      </c>
      <c r="G212" s="183" t="n">
        <v>0.0022</v>
      </c>
      <c r="H212" s="187" t="n">
        <v>0.0211</v>
      </c>
      <c r="I212" s="190" t="n">
        <f aca="false">IF(A212&gt;0,VLOOKUP(E212,GasDaily3,5,0),"")</f>
        <v>1.985</v>
      </c>
      <c r="J212" s="183" t="n">
        <f aca="false">IF(A212&gt;0,((1/(1-H212))-1)*I212,"")</f>
        <v>0.0427862907344978</v>
      </c>
      <c r="K212" s="184" t="n">
        <f aca="false">IF(A212&gt;0,J212+G212+F212,"")</f>
        <v>0.329986290734498</v>
      </c>
    </row>
    <row r="213" customFormat="false" ht="14.65" hidden="false" customHeight="false" outlineLevel="0" collapsed="false">
      <c r="A213" s="85" t="n">
        <v>210</v>
      </c>
      <c r="B213" s="85" t="s">
        <v>196</v>
      </c>
      <c r="C213" s="85" t="s">
        <v>198</v>
      </c>
      <c r="D213" s="85" t="s">
        <v>140</v>
      </c>
      <c r="E213" s="85" t="s">
        <v>195</v>
      </c>
      <c r="F213" s="183" t="n">
        <v>0.028</v>
      </c>
      <c r="G213" s="183" t="n">
        <v>0.0022</v>
      </c>
      <c r="H213" s="187" t="n">
        <v>0.0278</v>
      </c>
      <c r="I213" s="190" t="n">
        <f aca="false">IF(A213&gt;0,VLOOKUP(E213,GasDaily3,5,0),"")</f>
        <v>1.985</v>
      </c>
      <c r="J213" s="183" t="n">
        <f aca="false">IF(A213&gt;0,((1/(1-H213))-1)*I213,"")</f>
        <v>0.0567609545361037</v>
      </c>
      <c r="K213" s="184" t="n">
        <f aca="false">IF(A213&gt;0,J213+G213+F213,"")</f>
        <v>0.0869609545361037</v>
      </c>
    </row>
    <row r="214" customFormat="false" ht="14.65" hidden="false" customHeight="false" outlineLevel="0" collapsed="false">
      <c r="A214" s="85" t="n">
        <v>211</v>
      </c>
      <c r="B214" s="85" t="s">
        <v>196</v>
      </c>
      <c r="C214" s="85" t="s">
        <v>198</v>
      </c>
      <c r="D214" s="85" t="s">
        <v>179</v>
      </c>
      <c r="E214" s="85" t="s">
        <v>195</v>
      </c>
      <c r="F214" s="183" t="n">
        <v>0.028</v>
      </c>
      <c r="G214" s="183" t="n">
        <v>0.0022</v>
      </c>
      <c r="H214" s="187" t="n">
        <v>0.0265</v>
      </c>
      <c r="I214" s="190" t="n">
        <f aca="false">IF(A214&gt;0,VLOOKUP(E214,GasDaily3,5,0),"")</f>
        <v>1.985</v>
      </c>
      <c r="J214" s="183" t="n">
        <f aca="false">IF(A214&gt;0,((1/(1-H214))-1)*I214,"")</f>
        <v>0.0540344119157677</v>
      </c>
      <c r="K214" s="184" t="n">
        <f aca="false">IF(A214&gt;0,J214+G214+F214,"")</f>
        <v>0.0842344119157677</v>
      </c>
    </row>
    <row r="215" customFormat="false" ht="14.65" hidden="false" customHeight="false" outlineLevel="0" collapsed="false">
      <c r="A215" s="85" t="n">
        <v>212</v>
      </c>
      <c r="B215" s="85" t="s">
        <v>196</v>
      </c>
      <c r="C215" s="85" t="s">
        <v>198</v>
      </c>
      <c r="D215" s="85" t="s">
        <v>173</v>
      </c>
      <c r="E215" s="85" t="s">
        <v>195</v>
      </c>
      <c r="F215" s="183" t="n">
        <v>0.335</v>
      </c>
      <c r="G215" s="183" t="n">
        <v>0.0022</v>
      </c>
      <c r="H215" s="187" t="n">
        <v>0.0278</v>
      </c>
      <c r="I215" s="190" t="n">
        <f aca="false">IF(A215&gt;0,VLOOKUP(E215,GasDaily3,5,0),"")</f>
        <v>1.985</v>
      </c>
      <c r="J215" s="183" t="n">
        <f aca="false">IF(A215&gt;0,((1/(1-H215))-1)*I215,"")</f>
        <v>0.0567609545361037</v>
      </c>
      <c r="K215" s="184" t="n">
        <f aca="false">IF(A215&gt;0,J215+G215+F215,"")</f>
        <v>0.393960954536104</v>
      </c>
    </row>
    <row r="216" customFormat="false" ht="14.65" hidden="false" customHeight="false" outlineLevel="0" collapsed="false">
      <c r="A216" s="85" t="n">
        <v>213</v>
      </c>
      <c r="B216" s="85" t="s">
        <v>196</v>
      </c>
      <c r="C216" s="85" t="s">
        <v>198</v>
      </c>
      <c r="D216" s="85" t="s">
        <v>88</v>
      </c>
      <c r="E216" s="85" t="s">
        <v>195</v>
      </c>
      <c r="F216" s="183" t="n">
        <v>0.335</v>
      </c>
      <c r="G216" s="183" t="n">
        <v>0.0022</v>
      </c>
      <c r="H216" s="187" t="n">
        <v>0.0265</v>
      </c>
      <c r="I216" s="190" t="n">
        <f aca="false">IF(A216&gt;0,VLOOKUP(E216,GasDaily3,5,0),"")</f>
        <v>1.985</v>
      </c>
      <c r="J216" s="183" t="n">
        <f aca="false">IF(A216&gt;0,((1/(1-H216))-1)*I216,"")</f>
        <v>0.0540344119157677</v>
      </c>
      <c r="K216" s="184" t="n">
        <f aca="false">IF(A216&gt;0,J216+G216+F216,"")</f>
        <v>0.391234411915768</v>
      </c>
    </row>
    <row r="217" customFormat="false" ht="14.65" hidden="false" customHeight="false" outlineLevel="0" collapsed="false">
      <c r="A217" s="85" t="n">
        <v>214</v>
      </c>
      <c r="B217" s="85" t="s">
        <v>196</v>
      </c>
      <c r="C217" s="85" t="s">
        <v>139</v>
      </c>
      <c r="D217" s="85" t="s">
        <v>140</v>
      </c>
      <c r="E217" s="85" t="s">
        <v>195</v>
      </c>
      <c r="F217" s="183" t="n">
        <v>0.0306</v>
      </c>
      <c r="G217" s="183" t="n">
        <v>0.0022</v>
      </c>
      <c r="H217" s="187" t="n">
        <v>0.039</v>
      </c>
      <c r="I217" s="190" t="n">
        <f aca="false">IF(A217&gt;0,VLOOKUP(E217,GasDaily3,5,0),"")</f>
        <v>1.985</v>
      </c>
      <c r="J217" s="183" t="n">
        <f aca="false">IF(A217&gt;0,((1/(1-H217))-1)*I217,"")</f>
        <v>0.0805567117585851</v>
      </c>
      <c r="K217" s="184" t="n">
        <f aca="false">IF(A217&gt;0,J217+G217+F217,"")</f>
        <v>0.113356711758585</v>
      </c>
    </row>
    <row r="218" customFormat="false" ht="14.65" hidden="false" customHeight="false" outlineLevel="0" collapsed="false">
      <c r="A218" s="85" t="n">
        <v>215</v>
      </c>
      <c r="B218" s="85" t="s">
        <v>196</v>
      </c>
      <c r="C218" s="85" t="s">
        <v>139</v>
      </c>
      <c r="D218" s="85" t="s">
        <v>179</v>
      </c>
      <c r="E218" s="85" t="s">
        <v>195</v>
      </c>
      <c r="F218" s="183" t="n">
        <v>0.0306</v>
      </c>
      <c r="G218" s="183" t="n">
        <v>0.0022</v>
      </c>
      <c r="H218" s="187" t="n">
        <v>0.0303</v>
      </c>
      <c r="I218" s="190" t="n">
        <f aca="false">IF(A218&gt;0,VLOOKUP(E218,GasDaily3,5,0),"")</f>
        <v>1.985</v>
      </c>
      <c r="J218" s="183" t="n">
        <f aca="false">IF(A218&gt;0,((1/(1-H218))-1)*I218,"")</f>
        <v>0.0620248530473342</v>
      </c>
      <c r="K218" s="184" t="n">
        <f aca="false">IF(A218&gt;0,J218+G218+F218,"")</f>
        <v>0.0948248530473342</v>
      </c>
    </row>
    <row r="219" customFormat="false" ht="14.65" hidden="false" customHeight="false" outlineLevel="0" collapsed="false">
      <c r="A219" s="85" t="n">
        <v>216</v>
      </c>
      <c r="B219" s="85" t="s">
        <v>196</v>
      </c>
      <c r="C219" s="85" t="s">
        <v>139</v>
      </c>
      <c r="D219" s="85" t="s">
        <v>173</v>
      </c>
      <c r="E219" s="85" t="s">
        <v>195</v>
      </c>
      <c r="F219" s="183" t="n">
        <v>0.37</v>
      </c>
      <c r="G219" s="183" t="n">
        <v>0.0022</v>
      </c>
      <c r="H219" s="187" t="n">
        <v>0.039</v>
      </c>
      <c r="I219" s="190" t="n">
        <f aca="false">IF(A219&gt;0,VLOOKUP(E219,GasDaily3,5,0),"")</f>
        <v>1.985</v>
      </c>
      <c r="J219" s="183" t="n">
        <f aca="false">IF(A219&gt;0,((1/(1-H219))-1)*I219,"")</f>
        <v>0.0805567117585851</v>
      </c>
      <c r="K219" s="184" t="n">
        <f aca="false">IF(A219&gt;0,J219+G219+F219,"")</f>
        <v>0.452756711758585</v>
      </c>
    </row>
    <row r="220" customFormat="false" ht="14.65" hidden="false" customHeight="false" outlineLevel="0" collapsed="false">
      <c r="A220" s="85" t="n">
        <v>217</v>
      </c>
      <c r="B220" s="85" t="s">
        <v>196</v>
      </c>
      <c r="C220" s="85" t="s">
        <v>139</v>
      </c>
      <c r="D220" s="85" t="s">
        <v>88</v>
      </c>
      <c r="E220" s="85" t="s">
        <v>195</v>
      </c>
      <c r="F220" s="183" t="n">
        <v>0.37</v>
      </c>
      <c r="G220" s="183" t="n">
        <v>0.0022</v>
      </c>
      <c r="H220" s="187" t="n">
        <v>0.0303</v>
      </c>
      <c r="I220" s="190" t="n">
        <f aca="false">IF(A220&gt;0,VLOOKUP(E220,GasDaily3,5,0),"")</f>
        <v>1.985</v>
      </c>
      <c r="J220" s="183" t="n">
        <f aca="false">IF(A220&gt;0,((1/(1-H220))-1)*I220,"")</f>
        <v>0.0620248530473342</v>
      </c>
      <c r="K220" s="184" t="n">
        <f aca="false">IF(A220&gt;0,J220+G220+F220,"")</f>
        <v>0.434224853047334</v>
      </c>
    </row>
    <row r="221" customFormat="false" ht="14.65" hidden="false" customHeight="false" outlineLevel="0" collapsed="false">
      <c r="A221" s="85" t="n">
        <v>218</v>
      </c>
      <c r="B221" s="85" t="s">
        <v>199</v>
      </c>
      <c r="C221" s="85" t="s">
        <v>199</v>
      </c>
      <c r="D221" s="85" t="s">
        <v>55</v>
      </c>
      <c r="E221" s="85" t="s">
        <v>200</v>
      </c>
      <c r="F221" s="183" t="n">
        <v>0.0753</v>
      </c>
      <c r="G221" s="183" t="n">
        <v>0</v>
      </c>
      <c r="H221" s="187" t="n">
        <v>0.0033</v>
      </c>
      <c r="I221" s="190" t="n">
        <f aca="false">IF(A221&gt;0,VLOOKUP(E221,GasDaily3,5,0),"")</f>
        <v>1.95</v>
      </c>
      <c r="J221" s="183" t="n">
        <f aca="false">IF(A221&gt;0,((1/(1-H221))-1)*I221,"")</f>
        <v>0.00645630580917018</v>
      </c>
      <c r="K221" s="184" t="n">
        <f aca="false">IF(A221&gt;0,J221+G221+F221,"")</f>
        <v>0.0817563058091702</v>
      </c>
    </row>
    <row r="222" customFormat="false" ht="14.65" hidden="false" customHeight="false" outlineLevel="0" collapsed="false">
      <c r="A222" s="85" t="n">
        <v>219</v>
      </c>
      <c r="B222" s="85" t="s">
        <v>199</v>
      </c>
      <c r="C222" s="85" t="s">
        <v>201</v>
      </c>
      <c r="D222" s="85" t="s">
        <v>55</v>
      </c>
      <c r="E222" s="85" t="s">
        <v>200</v>
      </c>
      <c r="F222" s="183" t="n">
        <v>0.1015</v>
      </c>
      <c r="G222" s="183" t="n">
        <v>0</v>
      </c>
      <c r="H222" s="187" t="n">
        <v>0.0074</v>
      </c>
      <c r="I222" s="190" t="n">
        <f aca="false">IF(A222&gt;0,VLOOKUP(E222,GasDaily3,5,0),"")</f>
        <v>1.95</v>
      </c>
      <c r="J222" s="183" t="n">
        <f aca="false">IF(A222&gt;0,((1/(1-H222))-1)*I222,"")</f>
        <v>0.0145375780777754</v>
      </c>
      <c r="K222" s="184" t="n">
        <f aca="false">IF(A222&gt;0,J222+G222+F222,"")</f>
        <v>0.116037578077775</v>
      </c>
    </row>
    <row r="223" customFormat="false" ht="14.65" hidden="false" customHeight="false" outlineLevel="0" collapsed="false">
      <c r="A223" s="85" t="n">
        <v>220</v>
      </c>
      <c r="B223" s="85" t="s">
        <v>199</v>
      </c>
      <c r="C223" s="85" t="s">
        <v>163</v>
      </c>
      <c r="D223" s="85" t="s">
        <v>48</v>
      </c>
      <c r="E223" s="85" t="s">
        <v>200</v>
      </c>
      <c r="F223" s="183" t="n">
        <v>0.0062</v>
      </c>
      <c r="G223" s="183" t="n">
        <v>0</v>
      </c>
      <c r="H223" s="187" t="n">
        <v>0.0111</v>
      </c>
      <c r="I223" s="190" t="n">
        <f aca="false">IF(A223&gt;0,VLOOKUP(E223,GasDaily3,5,0),"")</f>
        <v>1.95</v>
      </c>
      <c r="J223" s="183" t="n">
        <f aca="false">IF(A223&gt;0,((1/(1-H223))-1)*I223,"")</f>
        <v>0.0218879563150976</v>
      </c>
      <c r="K223" s="184" t="n">
        <f aca="false">IF(A223&gt;0,J223+G223+F223,"")</f>
        <v>0.0280879563150976</v>
      </c>
    </row>
    <row r="224" customFormat="false" ht="14.65" hidden="false" customHeight="false" outlineLevel="0" collapsed="false">
      <c r="A224" s="85" t="n">
        <v>221</v>
      </c>
      <c r="B224" s="85" t="s">
        <v>199</v>
      </c>
      <c r="C224" s="85" t="s">
        <v>163</v>
      </c>
      <c r="D224" s="85" t="s">
        <v>55</v>
      </c>
      <c r="E224" s="85" t="s">
        <v>200</v>
      </c>
      <c r="F224" s="183" t="n">
        <v>0.1389</v>
      </c>
      <c r="G224" s="183" t="n">
        <v>0</v>
      </c>
      <c r="H224" s="187" t="n">
        <v>0.0111</v>
      </c>
      <c r="I224" s="190" t="n">
        <f aca="false">IF(A224&gt;0,VLOOKUP(E224,GasDaily3,5,0),"")</f>
        <v>1.95</v>
      </c>
      <c r="J224" s="183" t="n">
        <f aca="false">IF(A224&gt;0,((1/(1-H224))-1)*I224,"")</f>
        <v>0.0218879563150976</v>
      </c>
      <c r="K224" s="184" t="n">
        <f aca="false">IF(A224&gt;0,J224+G224+F224,"")</f>
        <v>0.160787956315098</v>
      </c>
    </row>
    <row r="225" customFormat="false" ht="14.65" hidden="false" customHeight="false" outlineLevel="0" collapsed="false">
      <c r="A225" s="85" t="n">
        <v>222</v>
      </c>
      <c r="B225" s="85" t="s">
        <v>199</v>
      </c>
      <c r="C225" s="85" t="s">
        <v>202</v>
      </c>
      <c r="D225" s="85" t="s">
        <v>48</v>
      </c>
      <c r="E225" s="85" t="s">
        <v>200</v>
      </c>
      <c r="F225" s="183" t="n">
        <v>0.0271</v>
      </c>
      <c r="G225" s="183" t="n">
        <v>0.0032</v>
      </c>
      <c r="H225" s="187" t="n">
        <v>0.0479</v>
      </c>
      <c r="I225" s="190" t="n">
        <f aca="false">IF(A225&gt;0,VLOOKUP(E225,GasDaily3,5,0),"")</f>
        <v>1.95</v>
      </c>
      <c r="J225" s="183" t="n">
        <f aca="false">IF(A225&gt;0,((1/(1-H225))-1)*I225,"")</f>
        <v>0.0981041907362672</v>
      </c>
      <c r="K225" s="184" t="n">
        <f aca="false">IF(A225&gt;0,J225+G225+F225,"")</f>
        <v>0.128404190736267</v>
      </c>
    </row>
    <row r="226" customFormat="false" ht="14.65" hidden="false" customHeight="false" outlineLevel="0" collapsed="false">
      <c r="A226" s="85" t="n">
        <v>223</v>
      </c>
      <c r="B226" s="85" t="s">
        <v>201</v>
      </c>
      <c r="C226" s="85" t="s">
        <v>201</v>
      </c>
      <c r="D226" s="85" t="s">
        <v>55</v>
      </c>
      <c r="E226" s="85" t="s">
        <v>203</v>
      </c>
      <c r="F226" s="183" t="n">
        <v>0.081</v>
      </c>
      <c r="G226" s="183" t="n">
        <v>0</v>
      </c>
      <c r="H226" s="187" t="n">
        <v>0.0041</v>
      </c>
      <c r="I226" s="190" t="n">
        <f aca="false">IF(A226&gt;0,VLOOKUP(E226,GasDaily3,5,0),"")</f>
        <v>1.98</v>
      </c>
      <c r="J226" s="183" t="n">
        <f aca="false">IF(A226&gt;0,((1/(1-H226))-1)*I226,"")</f>
        <v>0.00815142082538414</v>
      </c>
      <c r="K226" s="184" t="n">
        <f aca="false">IF(A226&gt;0,J226+G226+F226,"")</f>
        <v>0.0891514208253842</v>
      </c>
    </row>
    <row r="227" customFormat="false" ht="14.65" hidden="false" customHeight="false" outlineLevel="0" collapsed="false">
      <c r="A227" s="85" t="n">
        <v>224</v>
      </c>
      <c r="B227" s="85" t="s">
        <v>201</v>
      </c>
      <c r="C227" s="85" t="s">
        <v>163</v>
      </c>
      <c r="D227" s="85" t="s">
        <v>48</v>
      </c>
      <c r="E227" s="85" t="s">
        <v>203</v>
      </c>
      <c r="F227" s="183" t="n">
        <v>0.0047</v>
      </c>
      <c r="G227" s="183" t="n">
        <v>0</v>
      </c>
      <c r="H227" s="187" t="n">
        <v>0.0078</v>
      </c>
      <c r="I227" s="190" t="n">
        <f aca="false">IF(A227&gt;0,VLOOKUP(E227,GasDaily3,5,0),"")</f>
        <v>1.98</v>
      </c>
      <c r="J227" s="183" t="n">
        <f aca="false">IF(A227&gt;0,((1/(1-H227))-1)*I227,"")</f>
        <v>0.0155654101995567</v>
      </c>
      <c r="K227" s="184" t="n">
        <f aca="false">IF(A227&gt;0,J227+G227+F227,"")</f>
        <v>0.0202654101995567</v>
      </c>
    </row>
    <row r="228" customFormat="false" ht="14.65" hidden="false" customHeight="false" outlineLevel="0" collapsed="false">
      <c r="A228" s="85" t="n">
        <v>225</v>
      </c>
      <c r="B228" s="85" t="s">
        <v>201</v>
      </c>
      <c r="C228" s="85" t="s">
        <v>163</v>
      </c>
      <c r="D228" s="85" t="s">
        <v>55</v>
      </c>
      <c r="E228" s="85" t="s">
        <v>203</v>
      </c>
      <c r="F228" s="183" t="n">
        <v>0.1184</v>
      </c>
      <c r="G228" s="183" t="n">
        <v>0</v>
      </c>
      <c r="H228" s="187" t="n">
        <v>0.0078</v>
      </c>
      <c r="I228" s="190" t="n">
        <f aca="false">IF(A228&gt;0,VLOOKUP(E228,GasDaily3,5,0),"")</f>
        <v>1.98</v>
      </c>
      <c r="J228" s="183" t="n">
        <f aca="false">IF(A228&gt;0,((1/(1-H228))-1)*I228,"")</f>
        <v>0.0155654101995567</v>
      </c>
      <c r="K228" s="184" t="n">
        <f aca="false">IF(A228&gt;0,J228+G228+F228,"")</f>
        <v>0.133965410199557</v>
      </c>
    </row>
    <row r="229" customFormat="false" ht="14.65" hidden="false" customHeight="false" outlineLevel="0" collapsed="false">
      <c r="A229" s="85" t="n">
        <v>226</v>
      </c>
      <c r="B229" s="85" t="s">
        <v>201</v>
      </c>
      <c r="C229" s="85" t="s">
        <v>204</v>
      </c>
      <c r="D229" s="85" t="s">
        <v>55</v>
      </c>
      <c r="E229" s="85" t="s">
        <v>203</v>
      </c>
      <c r="F229" s="183" t="n">
        <v>0.2572</v>
      </c>
      <c r="G229" s="183" t="n">
        <v>0</v>
      </c>
      <c r="H229" s="187" t="n">
        <v>0.0245</v>
      </c>
      <c r="I229" s="190" t="n">
        <f aca="false">IF(A229&gt;0,VLOOKUP(E229,GasDaily3,5,0),"")</f>
        <v>1.98</v>
      </c>
      <c r="J229" s="183" t="n">
        <f aca="false">IF(A229&gt;0,((1/(1-H229))-1)*I229,"")</f>
        <v>0.0497283444387494</v>
      </c>
      <c r="K229" s="184" t="n">
        <f aca="false">IF(A229&gt;0,J229+G229+F229,"")</f>
        <v>0.306928344438749</v>
      </c>
    </row>
    <row r="230" customFormat="false" ht="14.65" hidden="false" customHeight="false" outlineLevel="0" collapsed="false">
      <c r="A230" s="85" t="n">
        <v>227</v>
      </c>
      <c r="B230" s="85" t="s">
        <v>201</v>
      </c>
      <c r="C230" s="85" t="s">
        <v>202</v>
      </c>
      <c r="D230" s="85" t="s">
        <v>48</v>
      </c>
      <c r="E230" s="85" t="s">
        <v>203</v>
      </c>
      <c r="F230" s="183" t="n">
        <v>0.0256</v>
      </c>
      <c r="G230" s="183" t="n">
        <v>0.0032</v>
      </c>
      <c r="H230" s="187" t="n">
        <v>0.0446</v>
      </c>
      <c r="I230" s="190" t="n">
        <f aca="false">IF(A230&gt;0,VLOOKUP(E230,GasDaily3,5,0),"")</f>
        <v>1.98</v>
      </c>
      <c r="J230" s="183" t="n">
        <f aca="false">IF(A230&gt;0,((1/(1-H230))-1)*I230,"")</f>
        <v>0.0924303956458026</v>
      </c>
      <c r="K230" s="184" t="n">
        <f aca="false">IF(A230&gt;0,J230+G230+F230,"")</f>
        <v>0.121230395645803</v>
      </c>
    </row>
    <row r="231" customFormat="false" ht="14.65" hidden="false" customHeight="false" outlineLevel="0" collapsed="false">
      <c r="A231" s="85" t="n">
        <v>228</v>
      </c>
      <c r="B231" s="85" t="s">
        <v>163</v>
      </c>
      <c r="C231" s="85" t="s">
        <v>163</v>
      </c>
      <c r="D231" s="85" t="s">
        <v>48</v>
      </c>
      <c r="E231" s="85" t="s">
        <v>164</v>
      </c>
      <c r="F231" s="183" t="n">
        <v>0.0024</v>
      </c>
      <c r="G231" s="183" t="n">
        <v>0.0032</v>
      </c>
      <c r="H231" s="187" t="n">
        <v>0.0037</v>
      </c>
      <c r="I231" s="190" t="n">
        <f aca="false">IF(A231&gt;0,VLOOKUP(E231,GasDaily3,5,0),"")</f>
        <v>2.01</v>
      </c>
      <c r="J231" s="183" t="n">
        <f aca="false">IF(A231&gt;0,((1/(1-H231))-1)*I231,"")</f>
        <v>0.0074646190906353</v>
      </c>
      <c r="K231" s="184" t="n">
        <f aca="false">IF(A231&gt;0,J231+G231+F231,"")</f>
        <v>0.0130646190906353</v>
      </c>
    </row>
    <row r="232" customFormat="false" ht="14.65" hidden="false" customHeight="false" outlineLevel="0" collapsed="false">
      <c r="A232" s="85" t="n">
        <v>229</v>
      </c>
      <c r="B232" s="85" t="s">
        <v>163</v>
      </c>
      <c r="C232" s="85" t="s">
        <v>163</v>
      </c>
      <c r="D232" s="85" t="s">
        <v>55</v>
      </c>
      <c r="E232" s="85" t="s">
        <v>164</v>
      </c>
      <c r="F232" s="183" t="n">
        <v>0.0922</v>
      </c>
      <c r="G232" s="183" t="n">
        <v>0</v>
      </c>
      <c r="H232" s="187" t="n">
        <v>0.0037</v>
      </c>
      <c r="I232" s="190" t="n">
        <f aca="false">IF(A232&gt;0,VLOOKUP(E232,GasDaily3,5,0),"")</f>
        <v>2.01</v>
      </c>
      <c r="J232" s="183" t="n">
        <f aca="false">IF(A232&gt;0,((1/(1-H232))-1)*I232,"")</f>
        <v>0.0074646190906353</v>
      </c>
      <c r="K232" s="184" t="n">
        <f aca="false">IF(A232&gt;0,J232+G232+F232,"")</f>
        <v>0.0996646190906353</v>
      </c>
    </row>
    <row r="233" customFormat="false" ht="14.65" hidden="false" customHeight="false" outlineLevel="0" collapsed="false">
      <c r="A233" s="85" t="n">
        <v>230</v>
      </c>
      <c r="B233" s="85" t="s">
        <v>163</v>
      </c>
      <c r="C233" s="85" t="s">
        <v>204</v>
      </c>
      <c r="D233" s="85" t="s">
        <v>48</v>
      </c>
      <c r="E233" s="85" t="s">
        <v>164</v>
      </c>
      <c r="F233" s="183" t="n">
        <v>0.0119</v>
      </c>
      <c r="G233" s="183" t="n">
        <v>0.0032</v>
      </c>
      <c r="H233" s="187" t="n">
        <v>0.0204</v>
      </c>
      <c r="I233" s="190" t="n">
        <f aca="false">IF(A233&gt;0,VLOOKUP(E233,GasDaily3,5,0),"")</f>
        <v>2.01</v>
      </c>
      <c r="J233" s="183" t="n">
        <f aca="false">IF(A233&gt;0,((1/(1-H233))-1)*I233,"")</f>
        <v>0.0418579011841567</v>
      </c>
      <c r="K233" s="184" t="n">
        <f aca="false">IF(A233&gt;0,J233+G233+F233,"")</f>
        <v>0.0569579011841567</v>
      </c>
    </row>
    <row r="234" customFormat="false" ht="14.65" hidden="false" customHeight="false" outlineLevel="0" collapsed="false">
      <c r="A234" s="85" t="n">
        <v>231</v>
      </c>
      <c r="B234" s="85" t="s">
        <v>163</v>
      </c>
      <c r="C234" s="85" t="s">
        <v>204</v>
      </c>
      <c r="D234" s="85" t="s">
        <v>55</v>
      </c>
      <c r="E234" s="85" t="s">
        <v>164</v>
      </c>
      <c r="F234" s="183" t="n">
        <v>0.231</v>
      </c>
      <c r="G234" s="183" t="n">
        <v>0</v>
      </c>
      <c r="H234" s="187" t="n">
        <v>0.0204</v>
      </c>
      <c r="I234" s="190" t="n">
        <f aca="false">IF(A234&gt;0,VLOOKUP(E234,GasDaily3,5,0),"")</f>
        <v>2.01</v>
      </c>
      <c r="J234" s="183" t="n">
        <f aca="false">IF(A234&gt;0,((1/(1-H234))-1)*I234,"")</f>
        <v>0.0418579011841567</v>
      </c>
      <c r="K234" s="184" t="n">
        <f aca="false">IF(A234&gt;0,J234+G234+F234,"")</f>
        <v>0.272857901184157</v>
      </c>
    </row>
    <row r="235" customFormat="false" ht="14.65" hidden="false" customHeight="false" outlineLevel="0" collapsed="false">
      <c r="A235" s="85" t="n">
        <v>232</v>
      </c>
      <c r="B235" s="85" t="s">
        <v>163</v>
      </c>
      <c r="C235" s="85" t="s">
        <v>205</v>
      </c>
      <c r="D235" s="85" t="s">
        <v>48</v>
      </c>
      <c r="E235" s="85" t="s">
        <v>164</v>
      </c>
      <c r="F235" s="183" t="n">
        <v>0.0194</v>
      </c>
      <c r="G235" s="183" t="n">
        <v>0.0032</v>
      </c>
      <c r="H235" s="187" t="n">
        <v>0.0333</v>
      </c>
      <c r="I235" s="190" t="n">
        <f aca="false">IF(A235&gt;0,VLOOKUP(E235,GasDaily3,5,0),"")</f>
        <v>2.01</v>
      </c>
      <c r="J235" s="183" t="n">
        <f aca="false">IF(A235&gt;0,((1/(1-H235))-1)*I235,"")</f>
        <v>0.0692386469432087</v>
      </c>
      <c r="K235" s="184" t="n">
        <f aca="false">IF(A235&gt;0,J235+G235+F235,"")</f>
        <v>0.0918386469432087</v>
      </c>
    </row>
    <row r="236" customFormat="false" ht="14.65" hidden="false" customHeight="false" outlineLevel="0" collapsed="false">
      <c r="A236" s="85" t="n">
        <v>233</v>
      </c>
      <c r="B236" s="85" t="s">
        <v>163</v>
      </c>
      <c r="C236" s="85" t="s">
        <v>202</v>
      </c>
      <c r="D236" s="85" t="s">
        <v>48</v>
      </c>
      <c r="E236" s="85" t="s">
        <v>164</v>
      </c>
      <c r="F236" s="183" t="n">
        <v>0.0233</v>
      </c>
      <c r="G236" s="183" t="n">
        <v>0.0032</v>
      </c>
      <c r="H236" s="187" t="n">
        <v>0.0405</v>
      </c>
      <c r="I236" s="190" t="n">
        <f aca="false">IF(A236&gt;0,VLOOKUP(E236,GasDaily3,5,0),"")</f>
        <v>2.01</v>
      </c>
      <c r="J236" s="183" t="n">
        <f aca="false">IF(A236&gt;0,((1/(1-H236))-1)*I236,"")</f>
        <v>0.0848410630536739</v>
      </c>
      <c r="K236" s="184" t="n">
        <f aca="false">IF(A236&gt;0,J236+G236+F236,"")</f>
        <v>0.111341063053674</v>
      </c>
    </row>
    <row r="237" customFormat="false" ht="14.65" hidden="false" customHeight="false" outlineLevel="0" collapsed="false">
      <c r="A237" s="85" t="n">
        <v>234</v>
      </c>
      <c r="B237" s="85" t="s">
        <v>162</v>
      </c>
      <c r="C237" s="85" t="s">
        <v>163</v>
      </c>
      <c r="D237" s="85" t="s">
        <v>55</v>
      </c>
      <c r="E237" s="85" t="s">
        <v>164</v>
      </c>
      <c r="F237" s="183" t="n">
        <v>0.0922</v>
      </c>
      <c r="G237" s="183" t="n">
        <v>0</v>
      </c>
      <c r="H237" s="187" t="n">
        <v>0.0037</v>
      </c>
      <c r="I237" s="190" t="n">
        <f aca="false">IF(A237&gt;0,VLOOKUP(E237,GasDaily3,5,0),"")</f>
        <v>2.01</v>
      </c>
      <c r="J237" s="183" t="n">
        <f aca="false">IF(A237&gt;0,((1/(1-H237))-1)*I237,"")</f>
        <v>0.0074646190906353</v>
      </c>
      <c r="K237" s="184" t="n">
        <f aca="false">IF(A237&gt;0,J237+G237+F237,"")</f>
        <v>0.0996646190906353</v>
      </c>
    </row>
    <row r="238" customFormat="false" ht="14.65" hidden="false" customHeight="false" outlineLevel="0" collapsed="false">
      <c r="A238" s="85" t="n">
        <v>235</v>
      </c>
      <c r="B238" s="85" t="s">
        <v>204</v>
      </c>
      <c r="C238" s="85" t="s">
        <v>204</v>
      </c>
      <c r="D238" s="85" t="s">
        <v>48</v>
      </c>
      <c r="E238" s="85" t="s">
        <v>206</v>
      </c>
      <c r="F238" s="183" t="n">
        <v>0.0099</v>
      </c>
      <c r="G238" s="183" t="n">
        <v>0.0032</v>
      </c>
      <c r="H238" s="187" t="n">
        <v>0.0167</v>
      </c>
      <c r="I238" s="190" t="n">
        <f aca="false">IF(A238&gt;0,VLOOKUP(E238,GasDaily3,5,0),"")</f>
        <v>2.025</v>
      </c>
      <c r="J238" s="183" t="n">
        <f aca="false">IF(A238&gt;0,((1/(1-H238))-1)*I238,"")</f>
        <v>0.0343918437913149</v>
      </c>
      <c r="K238" s="184" t="n">
        <f aca="false">IF(A238&gt;0,J238+G238+F238,"")</f>
        <v>0.0474918437913149</v>
      </c>
    </row>
    <row r="239" customFormat="false" ht="14.65" hidden="false" customHeight="false" outlineLevel="0" collapsed="false">
      <c r="A239" s="85" t="n">
        <v>236</v>
      </c>
      <c r="B239" s="85" t="s">
        <v>204</v>
      </c>
      <c r="C239" s="85" t="s">
        <v>204</v>
      </c>
      <c r="D239" s="85" t="s">
        <v>55</v>
      </c>
      <c r="E239" s="85" t="s">
        <v>206</v>
      </c>
      <c r="F239" s="183" t="n">
        <v>0.1936</v>
      </c>
      <c r="G239" s="183" t="n">
        <v>0</v>
      </c>
      <c r="H239" s="187" t="n">
        <v>0.0167</v>
      </c>
      <c r="I239" s="190" t="n">
        <f aca="false">IF(A239&gt;0,VLOOKUP(E239,GasDaily3,5,0),"")</f>
        <v>2.025</v>
      </c>
      <c r="J239" s="183" t="n">
        <f aca="false">IF(A239&gt;0,((1/(1-H239))-1)*I239,"")</f>
        <v>0.0343918437913149</v>
      </c>
      <c r="K239" s="184" t="n">
        <f aca="false">IF(A239&gt;0,J239+G239+F239,"")</f>
        <v>0.227991843791315</v>
      </c>
    </row>
    <row r="240" customFormat="false" ht="14.65" hidden="false" customHeight="false" outlineLevel="0" collapsed="false">
      <c r="A240" s="85" t="n">
        <v>237</v>
      </c>
      <c r="B240" s="85" t="s">
        <v>204</v>
      </c>
      <c r="C240" s="85" t="s">
        <v>202</v>
      </c>
      <c r="D240" s="85" t="s">
        <v>48</v>
      </c>
      <c r="E240" s="85" t="s">
        <v>206</v>
      </c>
      <c r="F240" s="183" t="n">
        <v>0.0213</v>
      </c>
      <c r="G240" s="183" t="n">
        <v>0.0032</v>
      </c>
      <c r="H240" s="187" t="n">
        <v>0.0368</v>
      </c>
      <c r="I240" s="190" t="n">
        <f aca="false">IF(A240&gt;0,VLOOKUP(E240,GasDaily3,5,0),"")</f>
        <v>2.025</v>
      </c>
      <c r="J240" s="183" t="n">
        <f aca="false">IF(A240&gt;0,((1/(1-H240))-1)*I240,"")</f>
        <v>0.0773671096345514</v>
      </c>
      <c r="K240" s="184" t="n">
        <f aca="false">IF(A240&gt;0,J240+G240+F240,"")</f>
        <v>0.101867109634551</v>
      </c>
    </row>
    <row r="241" customFormat="false" ht="14.65" hidden="false" customHeight="false" outlineLevel="0" collapsed="false">
      <c r="A241" s="85" t="n">
        <v>238</v>
      </c>
      <c r="B241" s="177" t="s">
        <v>207</v>
      </c>
      <c r="C241" s="85" t="s">
        <v>207</v>
      </c>
      <c r="D241" s="177" t="s">
        <v>48</v>
      </c>
      <c r="E241" s="85" t="s">
        <v>206</v>
      </c>
      <c r="F241" s="183" t="n">
        <v>0.0029</v>
      </c>
      <c r="G241" s="183" t="n">
        <v>0</v>
      </c>
      <c r="H241" s="187" t="n">
        <v>0.0049</v>
      </c>
      <c r="I241" s="190" t="n">
        <f aca="false">IF(A241&gt;0,VLOOKUP(E241,GasDaily3,5,0),"")</f>
        <v>2.025</v>
      </c>
      <c r="J241" s="183" t="n">
        <f aca="false">IF(A241&gt;0,((1/(1-H241))-1)*I241,"")</f>
        <v>0.00997135966234553</v>
      </c>
      <c r="K241" s="184" t="n">
        <f aca="false">IF(A241&gt;0,J241+G241+F241,"")</f>
        <v>0.0128713596623455</v>
      </c>
    </row>
    <row r="242" customFormat="false" ht="14.65" hidden="false" customHeight="false" outlineLevel="0" collapsed="false">
      <c r="A242" s="85" t="n">
        <v>239</v>
      </c>
      <c r="B242" s="85" t="s">
        <v>207</v>
      </c>
      <c r="C242" s="85" t="s">
        <v>207</v>
      </c>
      <c r="D242" s="85" t="s">
        <v>55</v>
      </c>
      <c r="E242" s="85" t="s">
        <v>206</v>
      </c>
      <c r="F242" s="183" t="n">
        <v>0.0888</v>
      </c>
      <c r="G242" s="183" t="n">
        <v>0</v>
      </c>
      <c r="H242" s="187" t="n">
        <v>0.0049</v>
      </c>
      <c r="I242" s="190" t="n">
        <f aca="false">IF(A242&gt;0,VLOOKUP(E242,GasDaily3,5,0),"")</f>
        <v>2.025</v>
      </c>
      <c r="J242" s="183" t="n">
        <f aca="false">IF(A242&gt;0,((1/(1-H242))-1)*I242,"")</f>
        <v>0.00997135966234553</v>
      </c>
      <c r="K242" s="184" t="n">
        <f aca="false">IF(A242&gt;0,J242+G242+F242,"")</f>
        <v>0.0987713596623455</v>
      </c>
    </row>
    <row r="243" customFormat="false" ht="14.65" hidden="false" customHeight="false" outlineLevel="0" collapsed="false">
      <c r="A243" s="85" t="n">
        <v>240</v>
      </c>
      <c r="B243" s="85" t="s">
        <v>205</v>
      </c>
      <c r="C243" s="85" t="s">
        <v>205</v>
      </c>
      <c r="D243" s="85" t="s">
        <v>48</v>
      </c>
      <c r="E243" s="85" t="s">
        <v>202</v>
      </c>
      <c r="F243" s="183" t="n">
        <v>0.0079</v>
      </c>
      <c r="G243" s="183" t="n">
        <v>0.0032</v>
      </c>
      <c r="H243" s="187" t="n">
        <v>0.0129</v>
      </c>
      <c r="I243" s="190" t="n">
        <f aca="false">IF(A243&gt;0,VLOOKUP(E243,GasDaily3,5,0),"")</f>
        <v>2.33</v>
      </c>
      <c r="J243" s="183" t="n">
        <f aca="false">IF(A243&gt;0,((1/(1-H243))-1)*I243,"")</f>
        <v>0.0304498024516259</v>
      </c>
      <c r="K243" s="184" t="n">
        <f aca="false">IF(A243&gt;0,J243+G243+F243,"")</f>
        <v>0.0415498024516259</v>
      </c>
    </row>
    <row r="244" customFormat="false" ht="14.65" hidden="false" customHeight="false" outlineLevel="0" collapsed="false">
      <c r="A244" s="85" t="n">
        <v>241</v>
      </c>
      <c r="B244" s="85" t="s">
        <v>202</v>
      </c>
      <c r="C244" s="85" t="s">
        <v>202</v>
      </c>
      <c r="D244" s="85" t="s">
        <v>48</v>
      </c>
      <c r="E244" s="85" t="s">
        <v>202</v>
      </c>
      <c r="F244" s="183" t="n">
        <v>0.0043</v>
      </c>
      <c r="G244" s="183" t="n">
        <v>0.0032</v>
      </c>
      <c r="H244" s="187" t="n">
        <v>0.0072</v>
      </c>
      <c r="I244" s="190" t="n">
        <f aca="false">IF(A244&gt;0,VLOOKUP(E244,GasDaily3,5,0),"")</f>
        <v>2.33</v>
      </c>
      <c r="J244" s="183" t="n">
        <f aca="false">IF(A244&gt;0,((1/(1-H244))-1)*I244,"")</f>
        <v>0.0168976631748591</v>
      </c>
      <c r="K244" s="184" t="n">
        <f aca="false">IF(A244&gt;0,J244+G244+F244,"")</f>
        <v>0.0243976631748591</v>
      </c>
    </row>
    <row r="245" customFormat="false" ht="14.65" hidden="false" customHeight="false" outlineLevel="0" collapsed="false">
      <c r="A245" s="85" t="n">
        <v>242</v>
      </c>
      <c r="B245" s="85" t="s">
        <v>202</v>
      </c>
      <c r="C245" s="85" t="s">
        <v>202</v>
      </c>
      <c r="D245" s="85" t="s">
        <v>55</v>
      </c>
      <c r="E245" s="85" t="s">
        <v>202</v>
      </c>
      <c r="F245" s="183" t="n">
        <v>0.112</v>
      </c>
      <c r="G245" s="183" t="n">
        <v>0.0032</v>
      </c>
      <c r="H245" s="187" t="n">
        <v>0.0072</v>
      </c>
      <c r="I245" s="190" t="n">
        <f aca="false">IF(A245&gt;0,VLOOKUP(E245,GasDaily3,5,0),"")</f>
        <v>2.33</v>
      </c>
      <c r="J245" s="183" t="n">
        <f aca="false">IF(A245&gt;0,((1/(1-H245))-1)*I245,"")</f>
        <v>0.0168976631748591</v>
      </c>
      <c r="K245" s="184" t="n">
        <f aca="false">IF(A245&gt;0,J245+G245+F245,"")</f>
        <v>0.132097663174859</v>
      </c>
    </row>
    <row r="246" customFormat="false" ht="14.65" hidden="false" customHeight="false" outlineLevel="0" collapsed="false">
      <c r="I246" s="190" t="str">
        <f aca="false">IF(A246&gt;0,VLOOKUP(E246,GasDaily3,5,0),"")</f>
        <v/>
      </c>
      <c r="J246" s="183" t="str">
        <f aca="false">IF(A246&gt;0,((1/(1-H246))-1)*I246,"")</f>
        <v/>
      </c>
      <c r="K246" s="184" t="str">
        <f aca="false">IF(A246&gt;0,J246+G246+F246,"")</f>
        <v/>
      </c>
    </row>
    <row r="247" customFormat="false" ht="14.65" hidden="false" customHeight="false" outlineLevel="0" collapsed="false">
      <c r="I247" s="190" t="str">
        <f aca="false">IF(A247&gt;0,VLOOKUP(E247,GasDaily3,5,0),"")</f>
        <v/>
      </c>
      <c r="J247" s="183" t="str">
        <f aca="false">IF(A247&gt;0,((1/(1-H247))-1)*I247,"")</f>
        <v/>
      </c>
      <c r="K247" s="184" t="str">
        <f aca="false">IF(A247&gt;0,J247+G247+F247,"")</f>
        <v/>
      </c>
    </row>
    <row r="248" customFormat="false" ht="14.65" hidden="false" customHeight="false" outlineLevel="0" collapsed="false">
      <c r="I248" s="190" t="str">
        <f aca="false">IF(A248&gt;0,VLOOKUP(E248,GasDaily3,5,0),"")</f>
        <v/>
      </c>
      <c r="J248" s="183" t="str">
        <f aca="false">IF(A248&gt;0,((1/(1-H248))-1)*I248,"")</f>
        <v/>
      </c>
      <c r="K248" s="184" t="str">
        <f aca="false">IF(A248&gt;0,J248+G248+F248,"")</f>
        <v/>
      </c>
    </row>
    <row r="249" customFormat="false" ht="14.65" hidden="false" customHeight="false" outlineLevel="0" collapsed="false">
      <c r="I249" s="190" t="str">
        <f aca="false">IF(A249&gt;0,VLOOKUP(E249,GasDaily3,5,0),"")</f>
        <v/>
      </c>
      <c r="J249" s="183" t="str">
        <f aca="false">IF(A249&gt;0,((1/(1-H249))-1)*I249,"")</f>
        <v/>
      </c>
      <c r="K249" s="184" t="str">
        <f aca="false">IF(A249&gt;0,J249+G249+F249,"")</f>
        <v/>
      </c>
    </row>
    <row r="250" customFormat="false" ht="14.65" hidden="false" customHeight="false" outlineLevel="0" collapsed="false">
      <c r="I250" s="190" t="str">
        <f aca="false">IF(A250&gt;0,VLOOKUP(E250,GasDaily3,5,0),"")</f>
        <v/>
      </c>
      <c r="J250" s="183" t="str">
        <f aca="false">IF(A250&gt;0,((1/(1-H250))-1)*I250,"")</f>
        <v/>
      </c>
      <c r="K250" s="184" t="str">
        <f aca="false">IF(A250&gt;0,J250+G250+F250,"")</f>
        <v/>
      </c>
    </row>
    <row r="251" customFormat="false" ht="14.65" hidden="false" customHeight="false" outlineLevel="0" collapsed="false">
      <c r="I251" s="190" t="str">
        <f aca="false">IF(A251&gt;0,VLOOKUP(E251,GasDaily3,5,0),"")</f>
        <v/>
      </c>
      <c r="J251" s="183" t="str">
        <f aca="false">IF(A251&gt;0,((1/(1-H251))-1)*I251,"")</f>
        <v/>
      </c>
      <c r="K251" s="184" t="str">
        <f aca="false">IF(A251&gt;0,J251+G251+F251,"")</f>
        <v/>
      </c>
    </row>
    <row r="252" customFormat="false" ht="14.65" hidden="false" customHeight="false" outlineLevel="0" collapsed="false">
      <c r="I252" s="190" t="str">
        <f aca="false">IF(A252&gt;0,VLOOKUP(E252,GasDaily3,5,0),"")</f>
        <v/>
      </c>
      <c r="J252" s="183" t="str">
        <f aca="false">IF(A252&gt;0,((1/(1-H252))-1)*I252,"")</f>
        <v/>
      </c>
      <c r="K252" s="184" t="str">
        <f aca="false">IF(A252&gt;0,J252+G252+F252,"")</f>
        <v/>
      </c>
    </row>
    <row r="253" customFormat="false" ht="14.65" hidden="false" customHeight="false" outlineLevel="0" collapsed="false">
      <c r="I253" s="190" t="str">
        <f aca="false">IF(A253&gt;0,VLOOKUP(E253,GasDaily3,5,0),"")</f>
        <v/>
      </c>
      <c r="J253" s="183" t="str">
        <f aca="false">IF(A253&gt;0,((1/(1-H253))-1)*I253,"")</f>
        <v/>
      </c>
      <c r="K253" s="184" t="str">
        <f aca="false">IF(A253&gt;0,J253+G253+F253,"")</f>
        <v/>
      </c>
    </row>
    <row r="254" customFormat="false" ht="14.65" hidden="false" customHeight="false" outlineLevel="0" collapsed="false">
      <c r="I254" s="190" t="str">
        <f aca="false">IF(A254&gt;0,VLOOKUP(E254,GasDaily3,5,0),"")</f>
        <v/>
      </c>
      <c r="J254" s="183" t="str">
        <f aca="false">IF(A254&gt;0,((1/(1-H254))-1)*I254,"")</f>
        <v/>
      </c>
      <c r="K254" s="184" t="str">
        <f aca="false">IF(A254&gt;0,J254+G254+F254,"")</f>
        <v/>
      </c>
    </row>
    <row r="255" customFormat="false" ht="14.65" hidden="false" customHeight="false" outlineLevel="0" collapsed="false">
      <c r="I255" s="190" t="str">
        <f aca="false">IF(A255&gt;0,VLOOKUP(E255,GasDaily3,5,0),"")</f>
        <v/>
      </c>
      <c r="J255" s="183" t="str">
        <f aca="false">IF(A255&gt;0,((1/(1-H255))-1)*I255,"")</f>
        <v/>
      </c>
      <c r="K255" s="184" t="str">
        <f aca="false">IF(A255&gt;0,J255+G255+F255,"")</f>
        <v/>
      </c>
    </row>
    <row r="256" customFormat="false" ht="14.65" hidden="false" customHeight="false" outlineLevel="0" collapsed="false">
      <c r="I256" s="190" t="str">
        <f aca="false">IF(A256&gt;0,VLOOKUP(E256,GasDaily3,5,0),"")</f>
        <v/>
      </c>
      <c r="J256" s="183" t="str">
        <f aca="false">IF(A256&gt;0,((1/(1-H256))-1)*I256,"")</f>
        <v/>
      </c>
      <c r="K256" s="184" t="str">
        <f aca="false">IF(A256&gt;0,J256+G256+F256,"")</f>
        <v/>
      </c>
    </row>
    <row r="257" customFormat="false" ht="14.65" hidden="false" customHeight="false" outlineLevel="0" collapsed="false">
      <c r="I257" s="190" t="str">
        <f aca="false">IF(A257&gt;0,VLOOKUP(E257,GasDaily3,5,0),"")</f>
        <v/>
      </c>
      <c r="J257" s="183" t="str">
        <f aca="false">IF(A257&gt;0,((1/(1-H257))-1)*I257,"")</f>
        <v/>
      </c>
      <c r="K257" s="184" t="str">
        <f aca="false">IF(A257&gt;0,J257+G257+F257,"")</f>
        <v/>
      </c>
    </row>
    <row r="258" customFormat="false" ht="14.65" hidden="false" customHeight="false" outlineLevel="0" collapsed="false">
      <c r="I258" s="190" t="str">
        <f aca="false">IF(A258&gt;0,VLOOKUP(E258,GasDaily3,5,0),"")</f>
        <v/>
      </c>
      <c r="J258" s="183" t="str">
        <f aca="false">IF(A258&gt;0,((1/(1-H258))-1)*I258,"")</f>
        <v/>
      </c>
      <c r="K258" s="184" t="str">
        <f aca="false">IF(A258&gt;0,J258+G258+F258,"")</f>
        <v/>
      </c>
    </row>
    <row r="259" customFormat="false" ht="14.65" hidden="false" customHeight="false" outlineLevel="0" collapsed="false">
      <c r="I259" s="190" t="str">
        <f aca="false">IF(A259&gt;0,VLOOKUP(E259,GasDaily3,5,0),"")</f>
        <v/>
      </c>
      <c r="J259" s="183" t="str">
        <f aca="false">IF(A259&gt;0,((1/(1-H259))-1)*I259,"")</f>
        <v/>
      </c>
      <c r="K259" s="184" t="str">
        <f aca="false">IF(A259&gt;0,J259+G259+F259,"")</f>
        <v/>
      </c>
    </row>
    <row r="260" customFormat="false" ht="14.65" hidden="false" customHeight="false" outlineLevel="0" collapsed="false">
      <c r="I260" s="190" t="str">
        <f aca="false">IF(A260&gt;0,VLOOKUP(E260,GasDaily3,5,0),"")</f>
        <v/>
      </c>
      <c r="J260" s="183" t="str">
        <f aca="false">IF(A260&gt;0,((1/(1-H260))-1)*I260,"")</f>
        <v/>
      </c>
      <c r="K260" s="184" t="str">
        <f aca="false">IF(A260&gt;0,J260+G260+F260,"")</f>
        <v/>
      </c>
    </row>
    <row r="261" customFormat="false" ht="14.65" hidden="false" customHeight="false" outlineLevel="0" collapsed="false">
      <c r="I261" s="190" t="str">
        <f aca="false">IF(A261&gt;0,VLOOKUP(E261,GasDaily3,5,0),"")</f>
        <v/>
      </c>
      <c r="J261" s="183" t="str">
        <f aca="false">IF(A261&gt;0,((1/(1-H261))-1)*I261,"")</f>
        <v/>
      </c>
      <c r="K261" s="184" t="str">
        <f aca="false">IF(A261&gt;0,J261+G261+F261,"")</f>
        <v/>
      </c>
    </row>
    <row r="262" customFormat="false" ht="14.65" hidden="false" customHeight="false" outlineLevel="0" collapsed="false">
      <c r="I262" s="190" t="str">
        <f aca="false">IF(A262&gt;0,VLOOKUP(E262,GasDaily3,5,0),"")</f>
        <v/>
      </c>
      <c r="J262" s="183" t="str">
        <f aca="false">IF(A262&gt;0,((1/(1-H262))-1)*I262,"")</f>
        <v/>
      </c>
      <c r="K262" s="184" t="str">
        <f aca="false">IF(A262&gt;0,J262+G262+F262,"")</f>
        <v/>
      </c>
    </row>
    <row r="263" customFormat="false" ht="14.65" hidden="false" customHeight="false" outlineLevel="0" collapsed="false">
      <c r="I263" s="190" t="str">
        <f aca="false">IF(A263&gt;0,VLOOKUP(E263,GasDaily3,5,0),"")</f>
        <v/>
      </c>
      <c r="J263" s="183" t="str">
        <f aca="false">IF(A263&gt;0,((1/(1-H263))-1)*I263,"")</f>
        <v/>
      </c>
      <c r="K263" s="184" t="str">
        <f aca="false">IF(A263&gt;0,J263+G263+F263,"")</f>
        <v/>
      </c>
    </row>
    <row r="264" customFormat="false" ht="14.65" hidden="false" customHeight="false" outlineLevel="0" collapsed="false">
      <c r="I264" s="190" t="str">
        <f aca="false">IF(A264&gt;0,VLOOKUP(E264,GasDaily3,5,0),"")</f>
        <v/>
      </c>
      <c r="J264" s="183" t="str">
        <f aca="false">IF(A264&gt;0,((1/(1-H264))-1)*I264,"")</f>
        <v/>
      </c>
      <c r="K264" s="184" t="str">
        <f aca="false">IF(A264&gt;0,J264+G264+F264,"")</f>
        <v/>
      </c>
    </row>
    <row r="265" customFormat="false" ht="14.65" hidden="false" customHeight="false" outlineLevel="0" collapsed="false">
      <c r="I265" s="190" t="str">
        <f aca="false">IF(A265&gt;0,VLOOKUP(E265,GasDaily3,5,0),"")</f>
        <v/>
      </c>
      <c r="J265" s="183" t="str">
        <f aca="false">IF(A265&gt;0,((1/(1-H265))-1)*I265,"")</f>
        <v/>
      </c>
      <c r="K265" s="184" t="str">
        <f aca="false">IF(A265&gt;0,J265+G265+F265,"")</f>
        <v/>
      </c>
    </row>
    <row r="266" customFormat="false" ht="14.65" hidden="false" customHeight="false" outlineLevel="0" collapsed="false">
      <c r="I266" s="190" t="str">
        <f aca="false">IF(A266&gt;0,VLOOKUP(E266,GasDaily3,5,0),"")</f>
        <v/>
      </c>
      <c r="J266" s="183" t="str">
        <f aca="false">IF(A266&gt;0,((1/(1-H266))-1)*I266,"")</f>
        <v/>
      </c>
      <c r="K266" s="184" t="str">
        <f aca="false">IF(A266&gt;0,J266+G266+F266,"")</f>
        <v/>
      </c>
    </row>
    <row r="267" customFormat="false" ht="14.65" hidden="false" customHeight="false" outlineLevel="0" collapsed="false">
      <c r="I267" s="190" t="str">
        <f aca="false">IF(A267&gt;0,VLOOKUP(E267,GasDaily3,5,0),"")</f>
        <v/>
      </c>
      <c r="J267" s="183" t="str">
        <f aca="false">IF(A267&gt;0,((1/(1-H267))-1)*I267,"")</f>
        <v/>
      </c>
      <c r="K267" s="184" t="str">
        <f aca="false">IF(A267&gt;0,J267+G267+F267,"")</f>
        <v/>
      </c>
    </row>
    <row r="268" customFormat="false" ht="14.65" hidden="false" customHeight="false" outlineLevel="0" collapsed="false">
      <c r="I268" s="190" t="str">
        <f aca="false">IF(A268&gt;0,VLOOKUP(E268,GasDaily3,5,0),"")</f>
        <v/>
      </c>
      <c r="J268" s="183" t="str">
        <f aca="false">IF(A268&gt;0,((1/(1-H268))-1)*I268,"")</f>
        <v/>
      </c>
      <c r="K268" s="184" t="str">
        <f aca="false">IF(A268&gt;0,J268+G268+F268,"")</f>
        <v/>
      </c>
    </row>
    <row r="269" customFormat="false" ht="14.65" hidden="false" customHeight="false" outlineLevel="0" collapsed="false">
      <c r="I269" s="190" t="str">
        <f aca="false">IF(A269&gt;0,VLOOKUP(E269,GasDaily3,5,0),"")</f>
        <v/>
      </c>
      <c r="J269" s="183" t="str">
        <f aca="false">IF(A269&gt;0,((1/(1-H269))-1)*I269,"")</f>
        <v/>
      </c>
      <c r="K269" s="184" t="str">
        <f aca="false">IF(A269&gt;0,J269+G269+F269,"")</f>
        <v/>
      </c>
    </row>
    <row r="270" customFormat="false" ht="14.65" hidden="false" customHeight="false" outlineLevel="0" collapsed="false">
      <c r="I270" s="190" t="str">
        <f aca="false">IF(A270&gt;0,VLOOKUP(E270,GasDaily3,5,0),"")</f>
        <v/>
      </c>
      <c r="J270" s="183" t="str">
        <f aca="false">IF(A270&gt;0,((1/(1-H270))-1)*I270,"")</f>
        <v/>
      </c>
      <c r="K270" s="184" t="str">
        <f aca="false">IF(A270&gt;0,J270+G270+F270,"")</f>
        <v/>
      </c>
    </row>
    <row r="271" customFormat="false" ht="14.65" hidden="false" customHeight="false" outlineLevel="0" collapsed="false">
      <c r="I271" s="190" t="str">
        <f aca="false">IF(A271&gt;0,VLOOKUP(E271,GasDaily3,5,0),"")</f>
        <v/>
      </c>
      <c r="J271" s="183" t="str">
        <f aca="false">IF(A271&gt;0,((1/(1-H271))-1)*I271,"")</f>
        <v/>
      </c>
      <c r="K271" s="184" t="str">
        <f aca="false">IF(A271&gt;0,J271+G271+F271,"")</f>
        <v/>
      </c>
    </row>
    <row r="272" customFormat="false" ht="14.65" hidden="false" customHeight="false" outlineLevel="0" collapsed="false">
      <c r="I272" s="190" t="str">
        <f aca="false">IF(A272&gt;0,VLOOKUP(E272,GasDaily3,5,0),"")</f>
        <v/>
      </c>
      <c r="J272" s="183" t="str">
        <f aca="false">IF(A272&gt;0,((1/(1-H272))-1)*I272,"")</f>
        <v/>
      </c>
      <c r="K272" s="184" t="str">
        <f aca="false">IF(A272&gt;0,J272+G272+F272,"")</f>
        <v/>
      </c>
    </row>
    <row r="273" customFormat="false" ht="14.65" hidden="false" customHeight="false" outlineLevel="0" collapsed="false">
      <c r="I273" s="190" t="str">
        <f aca="false">IF(A273&gt;0,VLOOKUP(E273,GasDaily3,5,0),"")</f>
        <v/>
      </c>
      <c r="J273" s="183" t="str">
        <f aca="false">IF(A273&gt;0,((1/(1-H273))-1)*I273,"")</f>
        <v/>
      </c>
      <c r="K273" s="184" t="str">
        <f aca="false">IF(A273&gt;0,J273+G273+F273,"")</f>
        <v/>
      </c>
    </row>
    <row r="274" customFormat="false" ht="14.65" hidden="false" customHeight="false" outlineLevel="0" collapsed="false">
      <c r="I274" s="190" t="str">
        <f aca="false">IF(A274&gt;0,VLOOKUP(E274,GasDaily3,5,0),"")</f>
        <v/>
      </c>
      <c r="J274" s="183" t="str">
        <f aca="false">IF(A274&gt;0,((1/(1-H274))-1)*I274,"")</f>
        <v/>
      </c>
      <c r="K274" s="184" t="str">
        <f aca="false">IF(A274&gt;0,J274+G274+F274,"")</f>
        <v/>
      </c>
    </row>
    <row r="275" customFormat="false" ht="14.65" hidden="false" customHeight="false" outlineLevel="0" collapsed="false">
      <c r="I275" s="190" t="str">
        <f aca="false">IF(A275&gt;0,VLOOKUP(E275,GasDaily3,5,0),"")</f>
        <v/>
      </c>
      <c r="J275" s="183" t="str">
        <f aca="false">IF(A275&gt;0,((1/(1-H275))-1)*I275,"")</f>
        <v/>
      </c>
      <c r="K275" s="184" t="str">
        <f aca="false">IF(A275&gt;0,J275+G275+F275,"")</f>
        <v/>
      </c>
    </row>
    <row r="276" customFormat="false" ht="14.65" hidden="false" customHeight="false" outlineLevel="0" collapsed="false">
      <c r="I276" s="190" t="str">
        <f aca="false">IF(A276&gt;0,VLOOKUP(E276,GasDaily3,5,0),"")</f>
        <v/>
      </c>
      <c r="J276" s="183" t="str">
        <f aca="false">IF(A276&gt;0,((1/(1-H276))-1)*I276,"")</f>
        <v/>
      </c>
      <c r="K276" s="184" t="str">
        <f aca="false">IF(A276&gt;0,J276+G276+F276,"")</f>
        <v/>
      </c>
    </row>
    <row r="277" customFormat="false" ht="14.65" hidden="false" customHeight="false" outlineLevel="0" collapsed="false">
      <c r="I277" s="190" t="str">
        <f aca="false">IF(A277&gt;0,VLOOKUP(E277,GasDaily3,5,0),"")</f>
        <v/>
      </c>
      <c r="J277" s="183" t="str">
        <f aca="false">IF(A277&gt;0,((1/(1-H277))-1)*I277,"")</f>
        <v/>
      </c>
      <c r="K277" s="184" t="str">
        <f aca="false">IF(A277&gt;0,J277+G277+F277,"")</f>
        <v/>
      </c>
    </row>
    <row r="278" customFormat="false" ht="14.65" hidden="false" customHeight="false" outlineLevel="0" collapsed="false">
      <c r="I278" s="190" t="str">
        <f aca="false">IF(A278&gt;0,VLOOKUP(E278,GasDaily3,5,0),"")</f>
        <v/>
      </c>
      <c r="J278" s="183" t="str">
        <f aca="false">IF(A278&gt;0,((1/(1-H278))-1)*I278,"")</f>
        <v/>
      </c>
      <c r="K278" s="184" t="str">
        <f aca="false">IF(A278&gt;0,J278+G278+F278,"")</f>
        <v/>
      </c>
    </row>
    <row r="279" customFormat="false" ht="14.65" hidden="false" customHeight="false" outlineLevel="0" collapsed="false">
      <c r="I279" s="190" t="str">
        <f aca="false">IF(A279&gt;0,VLOOKUP(E279,GasDaily3,5,0),"")</f>
        <v/>
      </c>
      <c r="J279" s="183" t="str">
        <f aca="false">IF(A279&gt;0,((1/(1-H279))-1)*I279,"")</f>
        <v/>
      </c>
      <c r="K279" s="184" t="str">
        <f aca="false">IF(A279&gt;0,J279+G279+F279,"")</f>
        <v/>
      </c>
    </row>
    <row r="280" customFormat="false" ht="14.65" hidden="false" customHeight="false" outlineLevel="0" collapsed="false">
      <c r="I280" s="190" t="str">
        <f aca="false">IF(A280&gt;0,VLOOKUP(E280,GasDaily3,5,0),"")</f>
        <v/>
      </c>
      <c r="J280" s="183" t="str">
        <f aca="false">IF(A280&gt;0,((1/(1-H280))-1)*I280,"")</f>
        <v/>
      </c>
      <c r="K280" s="184" t="str">
        <f aca="false">IF(A280&gt;0,J280+G280+F280,"")</f>
        <v/>
      </c>
    </row>
    <row r="281" customFormat="false" ht="14.65" hidden="false" customHeight="false" outlineLevel="0" collapsed="false">
      <c r="I281" s="190" t="str">
        <f aca="false">IF(A281&gt;0,VLOOKUP(E281,GasDaily3,5,0),"")</f>
        <v/>
      </c>
      <c r="J281" s="183" t="str">
        <f aca="false">IF(A281&gt;0,((1/(1-H281))-1)*I281,"")</f>
        <v/>
      </c>
      <c r="K281" s="184" t="str">
        <f aca="false">IF(A281&gt;0,J281+G281+F281,"")</f>
        <v/>
      </c>
    </row>
    <row r="282" customFormat="false" ht="14.65" hidden="false" customHeight="false" outlineLevel="0" collapsed="false">
      <c r="I282" s="190" t="str">
        <f aca="false">IF(A282&gt;0,VLOOKUP(E282,GasDaily3,5,0),"")</f>
        <v/>
      </c>
      <c r="J282" s="183" t="str">
        <f aca="false">IF(A282&gt;0,((1/(1-H282))-1)*I282,"")</f>
        <v/>
      </c>
      <c r="K282" s="184" t="str">
        <f aca="false">IF(A282&gt;0,J282+G282+F282,"")</f>
        <v/>
      </c>
    </row>
    <row r="283" customFormat="false" ht="14.65" hidden="false" customHeight="false" outlineLevel="0" collapsed="false">
      <c r="I283" s="190" t="str">
        <f aca="false">IF(A283&gt;0,VLOOKUP(E283,GasDaily3,5,0),"")</f>
        <v/>
      </c>
      <c r="J283" s="183" t="str">
        <f aca="false">IF(A283&gt;0,((1/(1-H283))-1)*I283,"")</f>
        <v/>
      </c>
      <c r="K283" s="184" t="str">
        <f aca="false">IF(A283&gt;0,J283+G283+F283,"")</f>
        <v/>
      </c>
    </row>
    <row r="284" customFormat="false" ht="14.65" hidden="false" customHeight="false" outlineLevel="0" collapsed="false">
      <c r="I284" s="190" t="str">
        <f aca="false">IF(A284&gt;0,VLOOKUP(E284,GasDaily3,5,0),"")</f>
        <v/>
      </c>
      <c r="J284" s="183" t="str">
        <f aca="false">IF(A284&gt;0,((1/(1-H284))-1)*I284,"")</f>
        <v/>
      </c>
      <c r="K284" s="184" t="str">
        <f aca="false">IF(A284&gt;0,J284+G284+F284,"")</f>
        <v/>
      </c>
    </row>
    <row r="285" customFormat="false" ht="14.65" hidden="false" customHeight="false" outlineLevel="0" collapsed="false">
      <c r="I285" s="190" t="str">
        <f aca="false">IF(A285&gt;0,VLOOKUP(E285,GasDaily3,5,0),"")</f>
        <v/>
      </c>
      <c r="J285" s="183" t="str">
        <f aca="false">IF(A285&gt;0,((1/(1-H285))-1)*I285,"")</f>
        <v/>
      </c>
      <c r="K285" s="184" t="str">
        <f aca="false">IF(A285&gt;0,J285+G285+F285,"")</f>
        <v/>
      </c>
    </row>
    <row r="286" customFormat="false" ht="14.65" hidden="false" customHeight="false" outlineLevel="0" collapsed="false">
      <c r="I286" s="190" t="str">
        <f aca="false">IF(A286&gt;0,VLOOKUP(E286,GasDaily3,5,0),"")</f>
        <v/>
      </c>
      <c r="J286" s="183" t="str">
        <f aca="false">IF(A286&gt;0,((1/(1-H286))-1)*I286,"")</f>
        <v/>
      </c>
      <c r="K286" s="184" t="str">
        <f aca="false">IF(A286&gt;0,J286+G286+F286,"")</f>
        <v/>
      </c>
    </row>
    <row r="287" customFormat="false" ht="14.65" hidden="false" customHeight="false" outlineLevel="0" collapsed="false">
      <c r="I287" s="190" t="str">
        <f aca="false">IF(A287&gt;0,VLOOKUP(E287,GasDaily3,5,0),"")</f>
        <v/>
      </c>
      <c r="J287" s="183" t="str">
        <f aca="false">IF(A287&gt;0,((1/(1-H287))-1)*I287,"")</f>
        <v/>
      </c>
      <c r="K287" s="184" t="str">
        <f aca="false">IF(A287&gt;0,J287+G287+F287,"")</f>
        <v/>
      </c>
    </row>
    <row r="288" customFormat="false" ht="14.65" hidden="false" customHeight="false" outlineLevel="0" collapsed="false">
      <c r="I288" s="190" t="str">
        <f aca="false">IF(A288&gt;0,VLOOKUP(E288,GasDaily3,5,0),"")</f>
        <v/>
      </c>
      <c r="J288" s="183" t="str">
        <f aca="false">IF(A288&gt;0,((1/(1-H288))-1)*I288,"")</f>
        <v/>
      </c>
      <c r="K288" s="184" t="str">
        <f aca="false">IF(A288&gt;0,J288+G288+F288,"")</f>
        <v/>
      </c>
    </row>
    <row r="289" customFormat="false" ht="14.65" hidden="false" customHeight="false" outlineLevel="0" collapsed="false">
      <c r="I289" s="190" t="str">
        <f aca="false">IF(A289&gt;0,VLOOKUP(E289,GasDaily3,5,0),"")</f>
        <v/>
      </c>
      <c r="J289" s="183" t="str">
        <f aca="false">IF(A289&gt;0,((1/(1-H289))-1)*I289,"")</f>
        <v/>
      </c>
      <c r="K289" s="184" t="str">
        <f aca="false">IF(A289&gt;0,J289+G289+F289,"")</f>
        <v/>
      </c>
    </row>
    <row r="290" customFormat="false" ht="14.65" hidden="false" customHeight="false" outlineLevel="0" collapsed="false">
      <c r="I290" s="190" t="str">
        <f aca="false">IF(A290&gt;0,VLOOKUP(E290,GasDaily3,5,0),"")</f>
        <v/>
      </c>
      <c r="J290" s="183" t="str">
        <f aca="false">IF(A290&gt;0,((1/(1-H290))-1)*I290,"")</f>
        <v/>
      </c>
      <c r="K290" s="184" t="str">
        <f aca="false">IF(A290&gt;0,J290+G290+F290,"")</f>
        <v/>
      </c>
    </row>
    <row r="291" customFormat="false" ht="14.65" hidden="false" customHeight="false" outlineLevel="0" collapsed="false">
      <c r="I291" s="190" t="str">
        <f aca="false">IF(A291&gt;0,VLOOKUP(E291,GasDaily3,5,0),"")</f>
        <v/>
      </c>
      <c r="J291" s="183" t="str">
        <f aca="false">IF(A291&gt;0,((1/(1-H291))-1)*I291,"")</f>
        <v/>
      </c>
      <c r="K291" s="184" t="str">
        <f aca="false">IF(A291&gt;0,J291+G291+F291,"")</f>
        <v/>
      </c>
    </row>
    <row r="292" customFormat="false" ht="14.65" hidden="false" customHeight="false" outlineLevel="0" collapsed="false">
      <c r="I292" s="190" t="str">
        <f aca="false">IF(A292&gt;0,VLOOKUP(E292,GasDaily3,5,0),"")</f>
        <v/>
      </c>
      <c r="J292" s="183" t="str">
        <f aca="false">IF(A292&gt;0,((1/(1-H292))-1)*I292,"")</f>
        <v/>
      </c>
      <c r="K292" s="184" t="str">
        <f aca="false">IF(A292&gt;0,J292+G292+F292,"")</f>
        <v/>
      </c>
    </row>
    <row r="293" customFormat="false" ht="14.65" hidden="false" customHeight="false" outlineLevel="0" collapsed="false">
      <c r="I293" s="190" t="str">
        <f aca="false">IF(A293&gt;0,VLOOKUP(E293,GasDaily3,5,0),"")</f>
        <v/>
      </c>
      <c r="J293" s="183" t="str">
        <f aca="false">IF(A293&gt;0,((1/(1-H293))-1)*I293,"")</f>
        <v/>
      </c>
      <c r="K293" s="184" t="str">
        <f aca="false">IF(A293&gt;0,J293+G293+F293,"")</f>
        <v/>
      </c>
    </row>
    <row r="294" customFormat="false" ht="14.65" hidden="false" customHeight="false" outlineLevel="0" collapsed="false">
      <c r="I294" s="190" t="str">
        <f aca="false">IF(A294&gt;0,VLOOKUP(E294,GasDaily3,5,0),"")</f>
        <v/>
      </c>
      <c r="J294" s="183" t="str">
        <f aca="false">IF(A294&gt;0,((1/(1-H294))-1)*I294,"")</f>
        <v/>
      </c>
      <c r="K294" s="184" t="str">
        <f aca="false">IF(A294&gt;0,J294+G294+F294,"")</f>
        <v/>
      </c>
    </row>
    <row r="295" customFormat="false" ht="14.65" hidden="false" customHeight="false" outlineLevel="0" collapsed="false">
      <c r="I295" s="190" t="str">
        <f aca="false">IF(A295&gt;0,VLOOKUP(E295,GasDaily3,5,0),"")</f>
        <v/>
      </c>
      <c r="J295" s="183" t="str">
        <f aca="false">IF(A295&gt;0,((1/(1-H295))-1)*I295,"")</f>
        <v/>
      </c>
      <c r="K295" s="184" t="str">
        <f aca="false">IF(A295&gt;0,J295+G295+F295,"")</f>
        <v/>
      </c>
    </row>
    <row r="296" customFormat="false" ht="14.65" hidden="false" customHeight="false" outlineLevel="0" collapsed="false">
      <c r="I296" s="190" t="str">
        <f aca="false">IF(A296&gt;0,VLOOKUP(E296,GasDaily3,5,0),"")</f>
        <v/>
      </c>
      <c r="J296" s="183" t="str">
        <f aca="false">IF(A296&gt;0,((1/(1-H296))-1)*I296,"")</f>
        <v/>
      </c>
      <c r="K296" s="184" t="str">
        <f aca="false">IF(A296&gt;0,J296+G296+F296,"")</f>
        <v/>
      </c>
    </row>
    <row r="297" customFormat="false" ht="14.65" hidden="false" customHeight="false" outlineLevel="0" collapsed="false">
      <c r="I297" s="190" t="str">
        <f aca="false">IF(A297&gt;0,VLOOKUP(E297,GasDaily3,5,0),"")</f>
        <v/>
      </c>
      <c r="J297" s="183" t="str">
        <f aca="false">IF(A297&gt;0,((1/(1-H297))-1)*I297,"")</f>
        <v/>
      </c>
      <c r="K297" s="184" t="str">
        <f aca="false">IF(A297&gt;0,J297+G297+F297,"")</f>
        <v/>
      </c>
    </row>
    <row r="298" customFormat="false" ht="14.65" hidden="false" customHeight="false" outlineLevel="0" collapsed="false">
      <c r="I298" s="190" t="str">
        <f aca="false">IF(A298&gt;0,VLOOKUP(E298,GasDaily3,5,0),"")</f>
        <v/>
      </c>
      <c r="J298" s="183" t="str">
        <f aca="false">IF(A298&gt;0,((1/(1-H298))-1)*I298,"")</f>
        <v/>
      </c>
      <c r="K298" s="184" t="str">
        <f aca="false">IF(A298&gt;0,J298+G298+F298,"")</f>
        <v/>
      </c>
    </row>
    <row r="299" customFormat="false" ht="14.65" hidden="false" customHeight="false" outlineLevel="0" collapsed="false">
      <c r="I299" s="190" t="str">
        <f aca="false">IF(A299&gt;0,VLOOKUP(E299,GasDaily3,5,0),"")</f>
        <v/>
      </c>
      <c r="J299" s="183" t="str">
        <f aca="false">IF(A299&gt;0,((1/(1-H299))-1)*I299,"")</f>
        <v/>
      </c>
      <c r="K299" s="184" t="str">
        <f aca="false">IF(A299&gt;0,J299+G299+F299,"")</f>
        <v/>
      </c>
    </row>
    <row r="300" customFormat="false" ht="14.65" hidden="false" customHeight="false" outlineLevel="0" collapsed="false">
      <c r="I300" s="190" t="str">
        <f aca="false">IF(A300&gt;0,VLOOKUP(E300,GasDaily3,5,0),"")</f>
        <v/>
      </c>
      <c r="J300" s="183" t="str">
        <f aca="false">IF(A300&gt;0,((1/(1-H300))-1)*I300,"")</f>
        <v/>
      </c>
      <c r="K300" s="184" t="str">
        <f aca="false">IF(A300&gt;0,J300+G300+F300,"")</f>
        <v/>
      </c>
    </row>
    <row r="301" customFormat="false" ht="14.65" hidden="false" customHeight="false" outlineLevel="0" collapsed="false">
      <c r="I301" s="190" t="str">
        <f aca="false">IF(A301&gt;0,VLOOKUP(E301,GasDaily3,5,0),"")</f>
        <v/>
      </c>
      <c r="J301" s="183" t="str">
        <f aca="false">IF(A301&gt;0,((1/(1-H301))-1)*I301,"")</f>
        <v/>
      </c>
      <c r="K301" s="184" t="str">
        <f aca="false">IF(A301&gt;0,J301+G301+F301,"")</f>
        <v/>
      </c>
    </row>
    <row r="302" customFormat="false" ht="14.65" hidden="false" customHeight="false" outlineLevel="0" collapsed="false">
      <c r="I302" s="190" t="str">
        <f aca="false">IF(A302&gt;0,VLOOKUP(E302,GasDaily3,5,0),"")</f>
        <v/>
      </c>
      <c r="J302" s="183" t="str">
        <f aca="false">IF(A302&gt;0,((1/(1-H302))-1)*I302,"")</f>
        <v/>
      </c>
      <c r="K302" s="184" t="str">
        <f aca="false">IF(A302&gt;0,J302+G302+F302,"")</f>
        <v/>
      </c>
    </row>
    <row r="303" customFormat="false" ht="14.65" hidden="false" customHeight="false" outlineLevel="0" collapsed="false">
      <c r="I303" s="190" t="str">
        <f aca="false">IF(A303&gt;0,VLOOKUP(E303,GasDaily3,5,0),"")</f>
        <v/>
      </c>
      <c r="J303" s="183" t="str">
        <f aca="false">IF(A303&gt;0,((1/(1-H303))-1)*I303,"")</f>
        <v/>
      </c>
      <c r="K303" s="184" t="str">
        <f aca="false">IF(A303&gt;0,J303+G303+F303,"")</f>
        <v/>
      </c>
    </row>
    <row r="304" customFormat="false" ht="14.65" hidden="false" customHeight="false" outlineLevel="0" collapsed="false">
      <c r="I304" s="190" t="str">
        <f aca="false">IF(A304&gt;0,VLOOKUP(E304,GasDaily3,5,0),"")</f>
        <v/>
      </c>
      <c r="J304" s="183" t="str">
        <f aca="false">IF(A304&gt;0,((1/(1-H304))-1)*I304,"")</f>
        <v/>
      </c>
      <c r="K304" s="184" t="str">
        <f aca="false">IF(A304&gt;0,J304+G304+F304,"")</f>
        <v/>
      </c>
    </row>
    <row r="305" customFormat="false" ht="14.65" hidden="false" customHeight="false" outlineLevel="0" collapsed="false">
      <c r="I305" s="190" t="str">
        <f aca="false">IF(A305&gt;0,VLOOKUP(E305,GasDaily3,5,0),"")</f>
        <v/>
      </c>
      <c r="J305" s="183" t="str">
        <f aca="false">IF(A305&gt;0,((1/(1-H305))-1)*I305,"")</f>
        <v/>
      </c>
      <c r="K305" s="184" t="str">
        <f aca="false">IF(A305&gt;0,J305+G305+F305,"")</f>
        <v/>
      </c>
    </row>
    <row r="306" customFormat="false" ht="14.65" hidden="false" customHeight="false" outlineLevel="0" collapsed="false">
      <c r="I306" s="190" t="str">
        <f aca="false">IF(A306&gt;0,VLOOKUP(E306,GasDaily3,5,0),"")</f>
        <v/>
      </c>
      <c r="J306" s="183" t="str">
        <f aca="false">IF(A306&gt;0,((1/(1-H306))-1)*I306,"")</f>
        <v/>
      </c>
      <c r="K306" s="184" t="str">
        <f aca="false">IF(A306&gt;0,J306+G306+F306,"")</f>
        <v/>
      </c>
    </row>
    <row r="307" customFormat="false" ht="14.65" hidden="false" customHeight="false" outlineLevel="0" collapsed="false">
      <c r="I307" s="190" t="str">
        <f aca="false">IF(A307&gt;0,VLOOKUP(E307,GasDaily3,5,0),"")</f>
        <v/>
      </c>
      <c r="J307" s="183" t="str">
        <f aca="false">IF(A307&gt;0,((1/(1-H307))-1)*I307,"")</f>
        <v/>
      </c>
      <c r="K307" s="184" t="str">
        <f aca="false">IF(A307&gt;0,J307+G307+F307,"")</f>
        <v/>
      </c>
    </row>
    <row r="308" customFormat="false" ht="14.65" hidden="false" customHeight="false" outlineLevel="0" collapsed="false">
      <c r="I308" s="190" t="str">
        <f aca="false">IF(A308&gt;0,VLOOKUP(E308,GasDaily3,5,0),"")</f>
        <v/>
      </c>
      <c r="J308" s="183" t="str">
        <f aca="false">IF(A308&gt;0,((1/(1-H308))-1)*I308,"")</f>
        <v/>
      </c>
      <c r="K308" s="184" t="str">
        <f aca="false">IF(A308&gt;0,J308+G308+F308,"")</f>
        <v/>
      </c>
    </row>
    <row r="309" customFormat="false" ht="14.65" hidden="false" customHeight="false" outlineLevel="0" collapsed="false">
      <c r="I309" s="190" t="str">
        <f aca="false">IF(A309&gt;0,VLOOKUP(E309,GasDaily3,5,0),"")</f>
        <v/>
      </c>
      <c r="J309" s="183" t="str">
        <f aca="false">IF(A309&gt;0,((1/(1-H309))-1)*I309,"")</f>
        <v/>
      </c>
      <c r="K309" s="184" t="str">
        <f aca="false">IF(A309&gt;0,J309+G309+F309,"")</f>
        <v/>
      </c>
    </row>
    <row r="310" customFormat="false" ht="14.65" hidden="false" customHeight="false" outlineLevel="0" collapsed="false">
      <c r="I310" s="190" t="str">
        <f aca="false">IF(A310&gt;0,VLOOKUP(E310,GasDaily3,5,0),"")</f>
        <v/>
      </c>
      <c r="J310" s="183" t="str">
        <f aca="false">IF(A310&gt;0,((1/(1-H310))-1)*I310,"")</f>
        <v/>
      </c>
      <c r="K310" s="184" t="str">
        <f aca="false">IF(A310&gt;0,J310+G310+F310,"")</f>
        <v/>
      </c>
    </row>
    <row r="311" customFormat="false" ht="14.65" hidden="false" customHeight="false" outlineLevel="0" collapsed="false">
      <c r="I311" s="190" t="str">
        <f aca="false">IF(A311&gt;0,VLOOKUP(E311,GasDaily3,5,0),"")</f>
        <v/>
      </c>
      <c r="J311" s="183" t="str">
        <f aca="false">IF(A311&gt;0,((1/(1-H311))-1)*I311,"")</f>
        <v/>
      </c>
      <c r="K311" s="184" t="str">
        <f aca="false">IF(A311&gt;0,J311+G311+F311,"")</f>
        <v/>
      </c>
    </row>
    <row r="312" customFormat="false" ht="14.65" hidden="false" customHeight="false" outlineLevel="0" collapsed="false">
      <c r="I312" s="190" t="str">
        <f aca="false">IF(A312&gt;0,VLOOKUP(E312,GasDaily3,5,0),"")</f>
        <v/>
      </c>
      <c r="J312" s="183" t="str">
        <f aca="false">IF(A312&gt;0,((1/(1-H312))-1)*I312,"")</f>
        <v/>
      </c>
      <c r="K312" s="184" t="str">
        <f aca="false">IF(A312&gt;0,J312+G312+F312,"")</f>
        <v/>
      </c>
    </row>
    <row r="313" customFormat="false" ht="14.65" hidden="false" customHeight="false" outlineLevel="0" collapsed="false">
      <c r="I313" s="190" t="str">
        <f aca="false">IF(A313&gt;0,VLOOKUP(E313,GasDaily3,5,0),"")</f>
        <v/>
      </c>
      <c r="J313" s="183" t="str">
        <f aca="false">IF(A313&gt;0,((1/(1-H313))-1)*I313,"")</f>
        <v/>
      </c>
      <c r="K313" s="184" t="str">
        <f aca="false">IF(A313&gt;0,J313+G313+F313,"")</f>
        <v/>
      </c>
    </row>
    <row r="314" customFormat="false" ht="14.65" hidden="false" customHeight="false" outlineLevel="0" collapsed="false">
      <c r="I314" s="190" t="str">
        <f aca="false">IF(A314&gt;0,VLOOKUP(E314,GasDaily3,5,0),"")</f>
        <v/>
      </c>
      <c r="J314" s="183" t="str">
        <f aca="false">IF(A314&gt;0,((1/(1-H314))-1)*I314,"")</f>
        <v/>
      </c>
      <c r="K314" s="184" t="str">
        <f aca="false">IF(A314&gt;0,J314+G314+F314,"")</f>
        <v/>
      </c>
    </row>
    <row r="315" customFormat="false" ht="14.65" hidden="false" customHeight="false" outlineLevel="0" collapsed="false">
      <c r="I315" s="190" t="str">
        <f aca="false">IF(A315&gt;0,VLOOKUP(E315,GasDaily3,5,0),"")</f>
        <v/>
      </c>
      <c r="J315" s="183" t="str">
        <f aca="false">IF(A315&gt;0,((1/(1-H315))-1)*I315,"")</f>
        <v/>
      </c>
      <c r="K315" s="184" t="str">
        <f aca="false">IF(A315&gt;0,J315+G315+F315,"")</f>
        <v/>
      </c>
    </row>
    <row r="316" customFormat="false" ht="14.65" hidden="false" customHeight="false" outlineLevel="0" collapsed="false">
      <c r="I316" s="190" t="str">
        <f aca="false">IF(A316&gt;0,VLOOKUP(E316,GasDaily3,5,0),"")</f>
        <v/>
      </c>
      <c r="J316" s="183" t="str">
        <f aca="false">IF(A316&gt;0,((1/(1-H316))-1)*I316,"")</f>
        <v/>
      </c>
      <c r="K316" s="184" t="str">
        <f aca="false">IF(A316&gt;0,J316+G316+F316,"")</f>
        <v/>
      </c>
    </row>
    <row r="317" customFormat="false" ht="14.65" hidden="false" customHeight="false" outlineLevel="0" collapsed="false">
      <c r="I317" s="190" t="str">
        <f aca="false">IF(A317&gt;0,VLOOKUP(E317,GasDaily3,5,0),"")</f>
        <v/>
      </c>
      <c r="J317" s="183" t="str">
        <f aca="false">IF(A317&gt;0,((1/(1-H317))-1)*I317,"")</f>
        <v/>
      </c>
      <c r="K317" s="184" t="str">
        <f aca="false">IF(A317&gt;0,J317+G317+F317,"")</f>
        <v/>
      </c>
    </row>
    <row r="318" customFormat="false" ht="14.65" hidden="false" customHeight="false" outlineLevel="0" collapsed="false">
      <c r="I318" s="190" t="str">
        <f aca="false">IF(A318&gt;0,VLOOKUP(E318,GasDaily3,5,0),"")</f>
        <v/>
      </c>
      <c r="J318" s="183" t="str">
        <f aca="false">IF(A318&gt;0,((1/(1-H318))-1)*I318,"")</f>
        <v/>
      </c>
      <c r="K318" s="184" t="str">
        <f aca="false">IF(A318&gt;0,J318+G318+F318,"")</f>
        <v/>
      </c>
    </row>
    <row r="319" customFormat="false" ht="14.65" hidden="false" customHeight="false" outlineLevel="0" collapsed="false">
      <c r="I319" s="190" t="str">
        <f aca="false">IF(A319&gt;0,VLOOKUP(E319,GasDaily3,5,0),"")</f>
        <v/>
      </c>
      <c r="J319" s="183" t="str">
        <f aca="false">IF(A319&gt;0,((1/(1-H319))-1)*I319,"")</f>
        <v/>
      </c>
      <c r="K319" s="184" t="str">
        <f aca="false">IF(A319&gt;0,J319+G319+F319,"")</f>
        <v/>
      </c>
    </row>
    <row r="320" customFormat="false" ht="14.65" hidden="false" customHeight="false" outlineLevel="0" collapsed="false">
      <c r="I320" s="190" t="str">
        <f aca="false">IF(A320&gt;0,VLOOKUP(E320,GasDaily3,5,0),"")</f>
        <v/>
      </c>
      <c r="J320" s="183" t="str">
        <f aca="false">IF(A320&gt;0,((1/(1-H320))-1)*I320,"")</f>
        <v/>
      </c>
      <c r="K320" s="184" t="str">
        <f aca="false">IF(A320&gt;0,J320+G320+F320,"")</f>
        <v/>
      </c>
    </row>
    <row r="321" customFormat="false" ht="14.65" hidden="false" customHeight="false" outlineLevel="0" collapsed="false">
      <c r="I321" s="190" t="str">
        <f aca="false">IF(A321&gt;0,VLOOKUP(E321,GasDaily3,5,0),"")</f>
        <v/>
      </c>
      <c r="J321" s="183" t="str">
        <f aca="false">IF(A321&gt;0,((1/(1-H321))-1)*I321,"")</f>
        <v/>
      </c>
      <c r="K321" s="184" t="str">
        <f aca="false">IF(A321&gt;0,J321+G321+F321,"")</f>
        <v/>
      </c>
    </row>
    <row r="322" customFormat="false" ht="14.65" hidden="false" customHeight="false" outlineLevel="0" collapsed="false">
      <c r="I322" s="190" t="str">
        <f aca="false">IF(A322&gt;0,VLOOKUP(E322,GasDaily3,5,0),"")</f>
        <v/>
      </c>
      <c r="J322" s="183" t="str">
        <f aca="false">IF(A322&gt;0,((1/(1-H322))-1)*I322,"")</f>
        <v/>
      </c>
      <c r="K322" s="184" t="str">
        <f aca="false">IF(A322&gt;0,J322+G322+F322,"")</f>
        <v/>
      </c>
    </row>
    <row r="323" customFormat="false" ht="14.65" hidden="false" customHeight="false" outlineLevel="0" collapsed="false">
      <c r="I323" s="190" t="str">
        <f aca="false">IF(A323&gt;0,VLOOKUP(E323,GasDaily3,5,0),"")</f>
        <v/>
      </c>
      <c r="J323" s="183" t="str">
        <f aca="false">IF(A323&gt;0,((1/(1-H323))-1)*I323,"")</f>
        <v/>
      </c>
      <c r="K323" s="184" t="str">
        <f aca="false">IF(A323&gt;0,J323+G323+F323,"")</f>
        <v/>
      </c>
    </row>
    <row r="324" customFormat="false" ht="14.65" hidden="false" customHeight="false" outlineLevel="0" collapsed="false">
      <c r="I324" s="190" t="str">
        <f aca="false">IF(A324&gt;0,VLOOKUP(E324,GasDaily3,5,0),"")</f>
        <v/>
      </c>
      <c r="J324" s="183" t="str">
        <f aca="false">IF(A324&gt;0,((1/(1-H324))-1)*I324,"")</f>
        <v/>
      </c>
      <c r="K324" s="184" t="str">
        <f aca="false">IF(A324&gt;0,J324+G324+F324,"")</f>
        <v/>
      </c>
    </row>
    <row r="325" customFormat="false" ht="14.65" hidden="false" customHeight="false" outlineLevel="0" collapsed="false">
      <c r="I325" s="190" t="str">
        <f aca="false">IF(A325&gt;0,VLOOKUP(E325,GasDaily3,5,0),"")</f>
        <v/>
      </c>
      <c r="J325" s="183" t="str">
        <f aca="false">IF(A325&gt;0,((1/(1-H325))-1)*I325,"")</f>
        <v/>
      </c>
      <c r="K325" s="184" t="str">
        <f aca="false">IF(A325&gt;0,J325+G325+F325,"")</f>
        <v/>
      </c>
    </row>
    <row r="326" customFormat="false" ht="14.65" hidden="false" customHeight="false" outlineLevel="0" collapsed="false">
      <c r="I326" s="190" t="str">
        <f aca="false">IF(A326&gt;0,VLOOKUP(E326,GasDaily3,5,0),"")</f>
        <v/>
      </c>
      <c r="J326" s="183" t="str">
        <f aca="false">IF(A326&gt;0,((1/(1-H326))-1)*I326,"")</f>
        <v/>
      </c>
      <c r="K326" s="184" t="str">
        <f aca="false">IF(A326&gt;0,J326+G326+F326,"")</f>
        <v/>
      </c>
    </row>
    <row r="327" customFormat="false" ht="14.65" hidden="false" customHeight="false" outlineLevel="0" collapsed="false">
      <c r="I327" s="190" t="str">
        <f aca="false">IF(A327&gt;0,VLOOKUP(E327,GasDaily3,5,0),"")</f>
        <v/>
      </c>
      <c r="J327" s="183" t="str">
        <f aca="false">IF(A327&gt;0,((1/(1-H327))-1)*I327,"")</f>
        <v/>
      </c>
      <c r="K327" s="184" t="str">
        <f aca="false">IF(A327&gt;0,J327+G327+F327,"")</f>
        <v/>
      </c>
    </row>
    <row r="328" customFormat="false" ht="14.65" hidden="false" customHeight="false" outlineLevel="0" collapsed="false">
      <c r="I328" s="190" t="str">
        <f aca="false">IF(A328&gt;0,VLOOKUP(E328,GasDaily3,5,0),"")</f>
        <v/>
      </c>
      <c r="J328" s="183" t="str">
        <f aca="false">IF(A328&gt;0,((1/(1-H328))-1)*I328,"")</f>
        <v/>
      </c>
      <c r="K328" s="184" t="str">
        <f aca="false">IF(A328&gt;0,J328+G328+F328,"")</f>
        <v/>
      </c>
    </row>
    <row r="329" customFormat="false" ht="14.65" hidden="false" customHeight="false" outlineLevel="0" collapsed="false">
      <c r="I329" s="190" t="str">
        <f aca="false">IF(A329&gt;0,VLOOKUP(E329,GasDaily3,5,0),"")</f>
        <v/>
      </c>
      <c r="J329" s="183" t="str">
        <f aca="false">IF(A329&gt;0,((1/(1-H329))-1)*I329,"")</f>
        <v/>
      </c>
      <c r="K329" s="184" t="str">
        <f aca="false">IF(A329&gt;0,J329+G329+F329,"")</f>
        <v/>
      </c>
    </row>
    <row r="330" customFormat="false" ht="14.65" hidden="false" customHeight="false" outlineLevel="0" collapsed="false">
      <c r="I330" s="190" t="str">
        <f aca="false">IF(A330&gt;0,VLOOKUP(E330,GasDaily3,5,0),"")</f>
        <v/>
      </c>
      <c r="J330" s="183" t="str">
        <f aca="false">IF(A330&gt;0,((1/(1-H330))-1)*I330,"")</f>
        <v/>
      </c>
      <c r="K330" s="184" t="str">
        <f aca="false">IF(A330&gt;0,J330+G330+F330,"")</f>
        <v/>
      </c>
    </row>
    <row r="331" customFormat="false" ht="14.65" hidden="false" customHeight="false" outlineLevel="0" collapsed="false">
      <c r="I331" s="190" t="str">
        <f aca="false">IF(A331&gt;0,VLOOKUP(E331,GasDaily3,5,0),"")</f>
        <v/>
      </c>
      <c r="J331" s="183" t="str">
        <f aca="false">IF(A331&gt;0,((1/(1-H331))-1)*I331,"")</f>
        <v/>
      </c>
      <c r="K331" s="184" t="str">
        <f aca="false">IF(A331&gt;0,J331+G331+F331,"")</f>
        <v/>
      </c>
    </row>
    <row r="332" customFormat="false" ht="14.65" hidden="false" customHeight="false" outlineLevel="0" collapsed="false">
      <c r="I332" s="190" t="str">
        <f aca="false">IF(A332&gt;0,VLOOKUP(E332,GasDaily3,5,0),"")</f>
        <v/>
      </c>
      <c r="J332" s="183" t="str">
        <f aca="false">IF(A332&gt;0,((1/(1-H332))-1)*I332,"")</f>
        <v/>
      </c>
      <c r="K332" s="184" t="str">
        <f aca="false">IF(A332&gt;0,J332+G332+F332,"")</f>
        <v/>
      </c>
    </row>
    <row r="333" customFormat="false" ht="14.65" hidden="false" customHeight="false" outlineLevel="0" collapsed="false">
      <c r="I333" s="190" t="str">
        <f aca="false">IF(A333&gt;0,VLOOKUP(E333,GasDaily3,5,0),"")</f>
        <v/>
      </c>
      <c r="J333" s="183" t="str">
        <f aca="false">IF(A333&gt;0,((1/(1-H333))-1)*I333,"")</f>
        <v/>
      </c>
      <c r="K333" s="184" t="str">
        <f aca="false">IF(A333&gt;0,J333+G333+F333,"")</f>
        <v/>
      </c>
    </row>
    <row r="334" customFormat="false" ht="14.65" hidden="false" customHeight="false" outlineLevel="0" collapsed="false">
      <c r="I334" s="190" t="str">
        <f aca="false">IF(A334&gt;0,VLOOKUP(E334,GasDaily3,5,0),"")</f>
        <v/>
      </c>
      <c r="J334" s="183" t="str">
        <f aca="false">IF(A334&gt;0,((1/(1-H334))-1)*I334,"")</f>
        <v/>
      </c>
      <c r="K334" s="184" t="str">
        <f aca="false">IF(A334&gt;0,J334+G334+F334,"")</f>
        <v/>
      </c>
    </row>
    <row r="335" customFormat="false" ht="14.65" hidden="false" customHeight="false" outlineLevel="0" collapsed="false">
      <c r="I335" s="190" t="str">
        <f aca="false">IF(A335&gt;0,VLOOKUP(E335,GasDaily3,5,0),"")</f>
        <v/>
      </c>
      <c r="J335" s="183" t="str">
        <f aca="false">IF(A335&gt;0,((1/(1-H335))-1)*I335,"")</f>
        <v/>
      </c>
      <c r="K335" s="184" t="str">
        <f aca="false">IF(A335&gt;0,J335+G335+F335,"")</f>
        <v/>
      </c>
    </row>
    <row r="336" customFormat="false" ht="14.65" hidden="false" customHeight="false" outlineLevel="0" collapsed="false">
      <c r="I336" s="190" t="str">
        <f aca="false">IF(A336&gt;0,VLOOKUP(E336,GasDaily3,5,0),"")</f>
        <v/>
      </c>
      <c r="J336" s="183" t="str">
        <f aca="false">IF(A336&gt;0,((1/(1-H336))-1)*I336,"")</f>
        <v/>
      </c>
      <c r="K336" s="184" t="str">
        <f aca="false">IF(A336&gt;0,J336+G336+F336,"")</f>
        <v/>
      </c>
    </row>
    <row r="337" customFormat="false" ht="14.65" hidden="false" customHeight="false" outlineLevel="0" collapsed="false">
      <c r="I337" s="190" t="str">
        <f aca="false">IF(A337&gt;0,VLOOKUP(E337,GasDaily3,5,0),"")</f>
        <v/>
      </c>
      <c r="J337" s="183" t="str">
        <f aca="false">IF(A337&gt;0,((1/(1-H337))-1)*I337,"")</f>
        <v/>
      </c>
      <c r="K337" s="184" t="str">
        <f aca="false">IF(A337&gt;0,J337+G337+F337,"")</f>
        <v/>
      </c>
    </row>
    <row r="338" customFormat="false" ht="14.65" hidden="false" customHeight="false" outlineLevel="0" collapsed="false">
      <c r="I338" s="190" t="str">
        <f aca="false">IF(A338&gt;0,VLOOKUP(E338,GasDaily3,5,0),"")</f>
        <v/>
      </c>
      <c r="J338" s="183" t="str">
        <f aca="false">IF(A338&gt;0,((1/(1-H338))-1)*I338,"")</f>
        <v/>
      </c>
      <c r="K338" s="184" t="str">
        <f aca="false">IF(A338&gt;0,J338+G338+F338,"")</f>
        <v/>
      </c>
    </row>
    <row r="339" customFormat="false" ht="14.65" hidden="false" customHeight="false" outlineLevel="0" collapsed="false">
      <c r="I339" s="190" t="str">
        <f aca="false">IF(A339&gt;0,VLOOKUP(E339,GasDaily3,5,0),"")</f>
        <v/>
      </c>
      <c r="J339" s="183" t="str">
        <f aca="false">IF(A339&gt;0,((1/(1-H339))-1)*I339,"")</f>
        <v/>
      </c>
      <c r="K339" s="184" t="str">
        <f aca="false">IF(A339&gt;0,J339+G339+F339,"")</f>
        <v/>
      </c>
    </row>
    <row r="340" customFormat="false" ht="14.65" hidden="false" customHeight="false" outlineLevel="0" collapsed="false">
      <c r="I340" s="190" t="str">
        <f aca="false">IF(A340&gt;0,VLOOKUP(E340,GasDaily3,5,0),"")</f>
        <v/>
      </c>
      <c r="J340" s="183" t="str">
        <f aca="false">IF(A340&gt;0,((1/(1-H340))-1)*I340,"")</f>
        <v/>
      </c>
      <c r="K340" s="184" t="str">
        <f aca="false">IF(A340&gt;0,J340+G340+F340,"")</f>
        <v/>
      </c>
    </row>
    <row r="341" customFormat="false" ht="14.65" hidden="false" customHeight="false" outlineLevel="0" collapsed="false">
      <c r="I341" s="190" t="str">
        <f aca="false">IF(A341&gt;0,VLOOKUP(E341,GasDaily3,5,0),"")</f>
        <v/>
      </c>
      <c r="J341" s="183" t="str">
        <f aca="false">IF(A341&gt;0,((1/(1-H341))-1)*I341,"")</f>
        <v/>
      </c>
      <c r="K341" s="184" t="str">
        <f aca="false">IF(A341&gt;0,J341+G341+F341,"")</f>
        <v/>
      </c>
    </row>
    <row r="342" customFormat="false" ht="14.65" hidden="false" customHeight="false" outlineLevel="0" collapsed="false">
      <c r="I342" s="190" t="str">
        <f aca="false">IF(A342&gt;0,VLOOKUP(E342,GasDaily3,5,0),"")</f>
        <v/>
      </c>
      <c r="J342" s="183" t="str">
        <f aca="false">IF(A342&gt;0,((1/(1-H342))-1)*I342,"")</f>
        <v/>
      </c>
      <c r="K342" s="184" t="str">
        <f aca="false">IF(A342&gt;0,J342+G342+F342,"")</f>
        <v/>
      </c>
    </row>
    <row r="343" customFormat="false" ht="14.65" hidden="false" customHeight="false" outlineLevel="0" collapsed="false">
      <c r="I343" s="190" t="str">
        <f aca="false">IF(A343&gt;0,VLOOKUP(E343,GasDaily3,5,0),"")</f>
        <v/>
      </c>
      <c r="J343" s="183" t="str">
        <f aca="false">IF(A343&gt;0,((1/(1-H343))-1)*I343,"")</f>
        <v/>
      </c>
      <c r="K343" s="184" t="str">
        <f aca="false">IF(A343&gt;0,J343+G343+F343,"")</f>
        <v/>
      </c>
    </row>
    <row r="344" customFormat="false" ht="14.65" hidden="false" customHeight="false" outlineLevel="0" collapsed="false">
      <c r="I344" s="190" t="str">
        <f aca="false">IF(A344&gt;0,VLOOKUP(E344,GasDaily3,5,0),"")</f>
        <v/>
      </c>
      <c r="J344" s="183" t="str">
        <f aca="false">IF(A344&gt;0,((1/(1-H344))-1)*I344,"")</f>
        <v/>
      </c>
      <c r="K344" s="184" t="str">
        <f aca="false">IF(A344&gt;0,J344+G344+F344,"")</f>
        <v/>
      </c>
    </row>
    <row r="345" customFormat="false" ht="14.65" hidden="false" customHeight="false" outlineLevel="0" collapsed="false">
      <c r="I345" s="190" t="str">
        <f aca="false">IF(A345&gt;0,VLOOKUP(E345,GasDaily3,5,0),"")</f>
        <v/>
      </c>
      <c r="J345" s="183" t="str">
        <f aca="false">IF(A345&gt;0,((1/(1-H345))-1)*I345,"")</f>
        <v/>
      </c>
      <c r="K345" s="184" t="str">
        <f aca="false">IF(A345&gt;0,J345+G345+F345,"")</f>
        <v/>
      </c>
    </row>
    <row r="346" customFormat="false" ht="14.65" hidden="false" customHeight="false" outlineLevel="0" collapsed="false">
      <c r="I346" s="190" t="str">
        <f aca="false">IF(A346&gt;0,VLOOKUP(E346,GasDaily3,5,0),"")</f>
        <v/>
      </c>
      <c r="J346" s="183" t="str">
        <f aca="false">IF(A346&gt;0,((1/(1-H346))-1)*I346,"")</f>
        <v/>
      </c>
      <c r="K346" s="184" t="str">
        <f aca="false">IF(A346&gt;0,J346+G346+F346,"")</f>
        <v/>
      </c>
    </row>
    <row r="347" customFormat="false" ht="14.65" hidden="false" customHeight="false" outlineLevel="0" collapsed="false">
      <c r="I347" s="190" t="str">
        <f aca="false">IF(A347&gt;0,VLOOKUP(E347,GasDaily3,5,0),"")</f>
        <v/>
      </c>
      <c r="J347" s="183" t="str">
        <f aca="false">IF(A347&gt;0,((1/(1-H347))-1)*I347,"")</f>
        <v/>
      </c>
      <c r="K347" s="184" t="str">
        <f aca="false">IF(A347&gt;0,J347+G347+F347,"")</f>
        <v/>
      </c>
    </row>
    <row r="348" customFormat="false" ht="14.65" hidden="false" customHeight="false" outlineLevel="0" collapsed="false">
      <c r="I348" s="190" t="str">
        <f aca="false">IF(A348&gt;0,VLOOKUP(E348,GasDaily3,5,0),"")</f>
        <v/>
      </c>
      <c r="J348" s="183" t="str">
        <f aca="false">IF(A348&gt;0,((1/(1-H348))-1)*I348,"")</f>
        <v/>
      </c>
      <c r="K348" s="184" t="str">
        <f aca="false">IF(A348&gt;0,J348+G348+F348,"")</f>
        <v/>
      </c>
    </row>
    <row r="349" customFormat="false" ht="14.65" hidden="false" customHeight="false" outlineLevel="0" collapsed="false">
      <c r="I349" s="190" t="str">
        <f aca="false">IF(A349&gt;0,VLOOKUP(E349,GasDaily3,5,0),"")</f>
        <v/>
      </c>
      <c r="J349" s="183" t="str">
        <f aca="false">IF(A349&gt;0,((1/(1-H349))-1)*I349,"")</f>
        <v/>
      </c>
      <c r="K349" s="184" t="str">
        <f aca="false">IF(A349&gt;0,J349+G349+F349,"")</f>
        <v/>
      </c>
    </row>
    <row r="350" customFormat="false" ht="14.65" hidden="false" customHeight="false" outlineLevel="0" collapsed="false">
      <c r="I350" s="190" t="str">
        <f aca="false">IF(A350&gt;0,VLOOKUP(E350,GasDaily3,5,0),"")</f>
        <v/>
      </c>
      <c r="J350" s="183" t="str">
        <f aca="false">IF(A350&gt;0,((1/(1-H350))-1)*I350,"")</f>
        <v/>
      </c>
      <c r="K350" s="184" t="str">
        <f aca="false">IF(A350&gt;0,J350+G350+F350,"")</f>
        <v/>
      </c>
    </row>
    <row r="351" customFormat="false" ht="14.65" hidden="false" customHeight="false" outlineLevel="0" collapsed="false">
      <c r="I351" s="190" t="str">
        <f aca="false">IF(A351&gt;0,VLOOKUP(E351,GasDaily3,5,0),"")</f>
        <v/>
      </c>
      <c r="J351" s="183" t="str">
        <f aca="false">IF(A351&gt;0,((1/(1-H351))-1)*I351,"")</f>
        <v/>
      </c>
      <c r="K351" s="184" t="str">
        <f aca="false">IF(A351&gt;0,J351+G351+F351,"")</f>
        <v/>
      </c>
    </row>
    <row r="352" customFormat="false" ht="14.65" hidden="false" customHeight="false" outlineLevel="0" collapsed="false">
      <c r="I352" s="190" t="str">
        <f aca="false">IF(A352&gt;0,VLOOKUP(E352,GasDaily3,5,0),"")</f>
        <v/>
      </c>
      <c r="J352" s="183" t="str">
        <f aca="false">IF(A352&gt;0,((1/(1-H352))-1)*I352,"")</f>
        <v/>
      </c>
      <c r="K352" s="184" t="str">
        <f aca="false">IF(A352&gt;0,J352+G352+F352,"")</f>
        <v/>
      </c>
    </row>
    <row r="353" customFormat="false" ht="14.65" hidden="false" customHeight="false" outlineLevel="0" collapsed="false">
      <c r="I353" s="190" t="str">
        <f aca="false">IF(A353&gt;0,VLOOKUP(E353,GasDaily3,5,0),"")</f>
        <v/>
      </c>
      <c r="J353" s="183" t="str">
        <f aca="false">IF(A353&gt;0,((1/(1-H353))-1)*I353,"")</f>
        <v/>
      </c>
      <c r="K353" s="184" t="str">
        <f aca="false">IF(A353&gt;0,J353+G353+F353,"")</f>
        <v/>
      </c>
    </row>
    <row r="354" customFormat="false" ht="14.65" hidden="false" customHeight="false" outlineLevel="0" collapsed="false">
      <c r="I354" s="190" t="str">
        <f aca="false">IF(A354&gt;0,VLOOKUP(E354,GasDaily3,5,0),"")</f>
        <v/>
      </c>
      <c r="J354" s="183" t="str">
        <f aca="false">IF(A354&gt;0,((1/(1-H354))-1)*I354,"")</f>
        <v/>
      </c>
      <c r="K354" s="184" t="str">
        <f aca="false">IF(A354&gt;0,J354+G354+F354,"")</f>
        <v/>
      </c>
    </row>
    <row r="355" customFormat="false" ht="14.65" hidden="false" customHeight="false" outlineLevel="0" collapsed="false">
      <c r="I355" s="190" t="str">
        <f aca="false">IF(A355&gt;0,VLOOKUP(E355,GasDaily3,5,0),"")</f>
        <v/>
      </c>
      <c r="J355" s="183" t="str">
        <f aca="false">IF(A355&gt;0,((1/(1-H355))-1)*I355,"")</f>
        <v/>
      </c>
      <c r="K355" s="184" t="str">
        <f aca="false">IF(A355&gt;0,J355+G355+F355,"")</f>
        <v/>
      </c>
    </row>
    <row r="356" customFormat="false" ht="14.65" hidden="false" customHeight="false" outlineLevel="0" collapsed="false">
      <c r="I356" s="190" t="str">
        <f aca="false">IF(A356&gt;0,VLOOKUP(E356,GasDaily3,5,0),"")</f>
        <v/>
      </c>
      <c r="J356" s="183" t="str">
        <f aca="false">IF(A356&gt;0,((1/(1-H356))-1)*I356,"")</f>
        <v/>
      </c>
      <c r="K356" s="184" t="str">
        <f aca="false">IF(A356&gt;0,J356+G356+F356,"")</f>
        <v/>
      </c>
    </row>
    <row r="357" customFormat="false" ht="14.65" hidden="false" customHeight="false" outlineLevel="0" collapsed="false">
      <c r="I357" s="190" t="str">
        <f aca="false">IF(A357&gt;0,VLOOKUP(E357,GasDaily3,5,0),"")</f>
        <v/>
      </c>
      <c r="J357" s="183" t="str">
        <f aca="false">IF(A357&gt;0,((1/(1-H357))-1)*I357,"")</f>
        <v/>
      </c>
      <c r="K357" s="184" t="str">
        <f aca="false">IF(A357&gt;0,J357+G357+F357,"")</f>
        <v/>
      </c>
    </row>
    <row r="358" customFormat="false" ht="14.65" hidden="false" customHeight="false" outlineLevel="0" collapsed="false">
      <c r="I358" s="190" t="str">
        <f aca="false">IF(A358&gt;0,VLOOKUP(E358,GasDaily3,5,0),"")</f>
        <v/>
      </c>
      <c r="J358" s="183" t="str">
        <f aca="false">IF(A358&gt;0,((1/(1-H358))-1)*I358,"")</f>
        <v/>
      </c>
      <c r="K358" s="184" t="str">
        <f aca="false">IF(A358&gt;0,J358+G358+F358,"")</f>
        <v/>
      </c>
    </row>
    <row r="359" customFormat="false" ht="14.65" hidden="false" customHeight="false" outlineLevel="0" collapsed="false">
      <c r="I359" s="190" t="str">
        <f aca="false">IF(A359&gt;0,VLOOKUP(E359,GasDaily3,5,0),"")</f>
        <v/>
      </c>
      <c r="J359" s="183" t="str">
        <f aca="false">IF(A359&gt;0,((1/(1-H359))-1)*I359,"")</f>
        <v/>
      </c>
      <c r="K359" s="184" t="str">
        <f aca="false">IF(A359&gt;0,J359+G359+F359,"")</f>
        <v/>
      </c>
    </row>
    <row r="360" customFormat="false" ht="14.65" hidden="false" customHeight="false" outlineLevel="0" collapsed="false">
      <c r="I360" s="190" t="str">
        <f aca="false">IF(A360&gt;0,VLOOKUP(E360,GasDaily3,5,0),"")</f>
        <v/>
      </c>
      <c r="J360" s="183" t="str">
        <f aca="false">IF(A360&gt;0,((1/(1-H360))-1)*I360,"")</f>
        <v/>
      </c>
      <c r="K360" s="184" t="str">
        <f aca="false">IF(A360&gt;0,J360+G360+F360,"")</f>
        <v/>
      </c>
    </row>
    <row r="361" customFormat="false" ht="14.65" hidden="false" customHeight="false" outlineLevel="0" collapsed="false">
      <c r="I361" s="190" t="str">
        <f aca="false">IF(A361&gt;0,VLOOKUP(E361,GasDaily3,5,0),"")</f>
        <v/>
      </c>
      <c r="J361" s="183" t="str">
        <f aca="false">IF(A361&gt;0,((1/(1-H361))-1)*I361,"")</f>
        <v/>
      </c>
      <c r="K361" s="184" t="str">
        <f aca="false">IF(A361&gt;0,J361+G361+F361,"")</f>
        <v/>
      </c>
    </row>
    <row r="362" customFormat="false" ht="14.65" hidden="false" customHeight="false" outlineLevel="0" collapsed="false">
      <c r="I362" s="190" t="str">
        <f aca="false">IF(A362&gt;0,VLOOKUP(E362,GasDaily3,5,0),"")</f>
        <v/>
      </c>
      <c r="J362" s="183" t="str">
        <f aca="false">IF(A362&gt;0,((1/(1-H362))-1)*I362,"")</f>
        <v/>
      </c>
      <c r="K362" s="184" t="str">
        <f aca="false">IF(A362&gt;0,J362+G362+F362,"")</f>
        <v/>
      </c>
    </row>
    <row r="363" customFormat="false" ht="14.65" hidden="false" customHeight="false" outlineLevel="0" collapsed="false">
      <c r="I363" s="190" t="str">
        <f aca="false">IF(A363&gt;0,VLOOKUP(E363,GasDaily3,5,0),"")</f>
        <v/>
      </c>
      <c r="J363" s="183" t="str">
        <f aca="false">IF(A363&gt;0,((1/(1-H363))-1)*I363,"")</f>
        <v/>
      </c>
      <c r="K363" s="184" t="str">
        <f aca="false">IF(A363&gt;0,J363+G363+F363,"")</f>
        <v/>
      </c>
    </row>
    <row r="364" customFormat="false" ht="14.65" hidden="false" customHeight="false" outlineLevel="0" collapsed="false">
      <c r="I364" s="190" t="str">
        <f aca="false">IF(A364&gt;0,VLOOKUP(E364,GasDaily3,5,0),"")</f>
        <v/>
      </c>
      <c r="J364" s="183" t="str">
        <f aca="false">IF(A364&gt;0,((1/(1-H364))-1)*I364,"")</f>
        <v/>
      </c>
      <c r="K364" s="184" t="str">
        <f aca="false">IF(A364&gt;0,J364+G364+F364,"")</f>
        <v/>
      </c>
    </row>
    <row r="365" customFormat="false" ht="14.65" hidden="false" customHeight="false" outlineLevel="0" collapsed="false">
      <c r="I365" s="190" t="str">
        <f aca="false">IF(A365&gt;0,VLOOKUP(E365,GasDaily3,5,0),"")</f>
        <v/>
      </c>
      <c r="J365" s="183" t="str">
        <f aca="false">IF(A365&gt;0,((1/(1-H365))-1)*I365,"")</f>
        <v/>
      </c>
      <c r="K365" s="184" t="str">
        <f aca="false">IF(A365&gt;0,J365+G365+F365,"")</f>
        <v/>
      </c>
    </row>
    <row r="366" customFormat="false" ht="14.65" hidden="false" customHeight="false" outlineLevel="0" collapsed="false">
      <c r="I366" s="190" t="str">
        <f aca="false">IF(A366&gt;0,VLOOKUP(E366,GasDaily3,5,0),"")</f>
        <v/>
      </c>
      <c r="J366" s="183" t="str">
        <f aca="false">IF(A366&gt;0,((1/(1-H366))-1)*I366,"")</f>
        <v/>
      </c>
      <c r="K366" s="184" t="str">
        <f aca="false">IF(A366&gt;0,J366+G366+F366,"")</f>
        <v/>
      </c>
    </row>
    <row r="367" customFormat="false" ht="14.65" hidden="false" customHeight="false" outlineLevel="0" collapsed="false">
      <c r="I367" s="190" t="str">
        <f aca="false">IF(A367&gt;0,VLOOKUP(E367,GasDaily3,5,0),"")</f>
        <v/>
      </c>
      <c r="J367" s="183" t="str">
        <f aca="false">IF(A367&gt;0,((1/(1-H367))-1)*I367,"")</f>
        <v/>
      </c>
      <c r="K367" s="184" t="str">
        <f aca="false">IF(A367&gt;0,J367+G367+F367,"")</f>
        <v/>
      </c>
    </row>
    <row r="368" customFormat="false" ht="14.65" hidden="false" customHeight="false" outlineLevel="0" collapsed="false">
      <c r="I368" s="190" t="str">
        <f aca="false">IF(A368&gt;0,VLOOKUP(E368,GasDaily3,5,0),"")</f>
        <v/>
      </c>
      <c r="J368" s="183" t="str">
        <f aca="false">IF(A368&gt;0,((1/(1-H368))-1)*I368,"")</f>
        <v/>
      </c>
      <c r="K368" s="184" t="str">
        <f aca="false">IF(A368&gt;0,J368+G368+F368,"")</f>
        <v/>
      </c>
    </row>
    <row r="369" customFormat="false" ht="14.65" hidden="false" customHeight="false" outlineLevel="0" collapsed="false">
      <c r="I369" s="190" t="str">
        <f aca="false">IF(A369&gt;0,VLOOKUP(E369,GasDaily3,5,0),"")</f>
        <v/>
      </c>
      <c r="J369" s="183" t="str">
        <f aca="false">IF(A369&gt;0,((1/(1-H369))-1)*I369,"")</f>
        <v/>
      </c>
      <c r="K369" s="184" t="str">
        <f aca="false">IF(A369&gt;0,J369+G369+F369,"")</f>
        <v/>
      </c>
    </row>
    <row r="370" customFormat="false" ht="14.65" hidden="false" customHeight="false" outlineLevel="0" collapsed="false">
      <c r="I370" s="190" t="str">
        <f aca="false">IF(A370&gt;0,VLOOKUP(E370,GasDaily3,5,0),"")</f>
        <v/>
      </c>
      <c r="J370" s="183" t="str">
        <f aca="false">IF(A370&gt;0,((1/(1-H370))-1)*I370,"")</f>
        <v/>
      </c>
      <c r="K370" s="184" t="str">
        <f aca="false">IF(A370&gt;0,J370+G370+F370,"")</f>
        <v/>
      </c>
    </row>
    <row r="371" customFormat="false" ht="14.65" hidden="false" customHeight="false" outlineLevel="0" collapsed="false">
      <c r="I371" s="190" t="str">
        <f aca="false">IF(A371&gt;0,VLOOKUP(E371,GasDaily3,5,0),"")</f>
        <v/>
      </c>
      <c r="J371" s="183" t="str">
        <f aca="false">IF(A371&gt;0,((1/(1-H371))-1)*I371,"")</f>
        <v/>
      </c>
      <c r="K371" s="184" t="str">
        <f aca="false">IF(A371&gt;0,J371+G371+F371,"")</f>
        <v/>
      </c>
    </row>
    <row r="372" customFormat="false" ht="14.65" hidden="false" customHeight="false" outlineLevel="0" collapsed="false">
      <c r="I372" s="190" t="str">
        <f aca="false">IF(A372&gt;0,VLOOKUP(E372,GasDaily3,5,0),"")</f>
        <v/>
      </c>
      <c r="J372" s="183" t="str">
        <f aca="false">IF(A372&gt;0,((1/(1-H372))-1)*I372,"")</f>
        <v/>
      </c>
      <c r="K372" s="184" t="str">
        <f aca="false">IF(A372&gt;0,J372+G372+F372,"")</f>
        <v/>
      </c>
    </row>
    <row r="373" customFormat="false" ht="14.65" hidden="false" customHeight="false" outlineLevel="0" collapsed="false">
      <c r="I373" s="190" t="str">
        <f aca="false">IF(A373&gt;0,VLOOKUP(E373,GasDaily3,5,0),"")</f>
        <v/>
      </c>
      <c r="J373" s="183" t="str">
        <f aca="false">IF(A373&gt;0,((1/(1-H373))-1)*I373,"")</f>
        <v/>
      </c>
      <c r="K373" s="184" t="str">
        <f aca="false">IF(A373&gt;0,J373+G373+F373,"")</f>
        <v/>
      </c>
    </row>
    <row r="374" customFormat="false" ht="14.65" hidden="false" customHeight="false" outlineLevel="0" collapsed="false">
      <c r="I374" s="190" t="str">
        <f aca="false">IF(A374&gt;0,VLOOKUP(E374,GasDaily3,5,0),"")</f>
        <v/>
      </c>
      <c r="J374" s="183" t="str">
        <f aca="false">IF(A374&gt;0,((1/(1-H374))-1)*I374,"")</f>
        <v/>
      </c>
      <c r="K374" s="184" t="str">
        <f aca="false">IF(A374&gt;0,J374+G374+F374,"")</f>
        <v/>
      </c>
    </row>
    <row r="375" customFormat="false" ht="14.65" hidden="false" customHeight="false" outlineLevel="0" collapsed="false">
      <c r="I375" s="190" t="str">
        <f aca="false">IF(A375&gt;0,VLOOKUP(E375,GasDaily3,5,0),"")</f>
        <v/>
      </c>
      <c r="J375" s="183" t="str">
        <f aca="false">IF(A375&gt;0,((1/(1-H375))-1)*I375,"")</f>
        <v/>
      </c>
      <c r="K375" s="184" t="str">
        <f aca="false">IF(A375&gt;0,J375+G375+F375,"")</f>
        <v/>
      </c>
    </row>
    <row r="376" customFormat="false" ht="14.65" hidden="false" customHeight="false" outlineLevel="0" collapsed="false">
      <c r="I376" s="190" t="str">
        <f aca="false">IF(A376&gt;0,VLOOKUP(E376,GasDaily3,5,0),"")</f>
        <v/>
      </c>
      <c r="J376" s="183" t="str">
        <f aca="false">IF(A376&gt;0,((1/(1-H376))-1)*I376,"")</f>
        <v/>
      </c>
      <c r="K376" s="184" t="str">
        <f aca="false">IF(A376&gt;0,J376+G376+F376,"")</f>
        <v/>
      </c>
    </row>
    <row r="377" customFormat="false" ht="14.65" hidden="false" customHeight="false" outlineLevel="0" collapsed="false">
      <c r="I377" s="190" t="str">
        <f aca="false">IF(A377&gt;0,VLOOKUP(E377,GasDaily3,5,0),"")</f>
        <v/>
      </c>
      <c r="J377" s="183" t="str">
        <f aca="false">IF(A377&gt;0,((1/(1-H377))-1)*I377,"")</f>
        <v/>
      </c>
      <c r="K377" s="184" t="str">
        <f aca="false">IF(A377&gt;0,J377+G377+F377,"")</f>
        <v/>
      </c>
    </row>
    <row r="378" customFormat="false" ht="14.65" hidden="false" customHeight="false" outlineLevel="0" collapsed="false">
      <c r="I378" s="190" t="str">
        <f aca="false">IF(A378&gt;0,VLOOKUP(E378,GasDaily3,5,0),"")</f>
        <v/>
      </c>
      <c r="J378" s="183" t="str">
        <f aca="false">IF(A378&gt;0,((1/(1-H378))-1)*I378,"")</f>
        <v/>
      </c>
      <c r="K378" s="184" t="str">
        <f aca="false">IF(A378&gt;0,J378+G378+F378,"")</f>
        <v/>
      </c>
    </row>
    <row r="379" customFormat="false" ht="14.65" hidden="false" customHeight="false" outlineLevel="0" collapsed="false">
      <c r="I379" s="190" t="str">
        <f aca="false">IF(A379&gt;0,VLOOKUP(E379,GasDaily3,5,0),"")</f>
        <v/>
      </c>
      <c r="J379" s="183" t="str">
        <f aca="false">IF(A379&gt;0,((1/(1-H379))-1)*I379,"")</f>
        <v/>
      </c>
      <c r="K379" s="184" t="str">
        <f aca="false">IF(A379&gt;0,J379+G379+F379,"")</f>
        <v/>
      </c>
    </row>
    <row r="380" customFormat="false" ht="14.65" hidden="false" customHeight="false" outlineLevel="0" collapsed="false">
      <c r="I380" s="190" t="str">
        <f aca="false">IF(A380&gt;0,VLOOKUP(E380,GasDaily3,5,0),"")</f>
        <v/>
      </c>
      <c r="J380" s="183" t="str">
        <f aca="false">IF(A380&gt;0,((1/(1-H380))-1)*I380,"")</f>
        <v/>
      </c>
      <c r="K380" s="184" t="str">
        <f aca="false">IF(A380&gt;0,J380+G380+F380,"")</f>
        <v/>
      </c>
    </row>
    <row r="381" customFormat="false" ht="14.65" hidden="false" customHeight="false" outlineLevel="0" collapsed="false">
      <c r="I381" s="190" t="str">
        <f aca="false">IF(A381&gt;0,VLOOKUP(E381,GasDaily3,5,0),"")</f>
        <v/>
      </c>
      <c r="J381" s="183" t="str">
        <f aca="false">IF(A381&gt;0,((1/(1-H381))-1)*I381,"")</f>
        <v/>
      </c>
      <c r="K381" s="184" t="str">
        <f aca="false">IF(A381&gt;0,J381+G381+F381,"")</f>
        <v/>
      </c>
    </row>
    <row r="382" customFormat="false" ht="14.65" hidden="false" customHeight="false" outlineLevel="0" collapsed="false">
      <c r="I382" s="190" t="str">
        <f aca="false">IF(A382&gt;0,VLOOKUP(E382,GasDaily3,5,0),"")</f>
        <v/>
      </c>
      <c r="J382" s="183" t="str">
        <f aca="false">IF(A382&gt;0,((1/(1-H382))-1)*I382,"")</f>
        <v/>
      </c>
      <c r="K382" s="184" t="str">
        <f aca="false">IF(A382&gt;0,J382+G382+F382,"")</f>
        <v/>
      </c>
    </row>
    <row r="383" customFormat="false" ht="14.65" hidden="false" customHeight="false" outlineLevel="0" collapsed="false">
      <c r="I383" s="190" t="str">
        <f aca="false">IF(A383&gt;0,VLOOKUP(E383,GasDaily3,5,0),"")</f>
        <v/>
      </c>
      <c r="J383" s="183" t="str">
        <f aca="false">IF(A383&gt;0,((1/(1-H383))-1)*I383,"")</f>
        <v/>
      </c>
      <c r="K383" s="184" t="str">
        <f aca="false">IF(A383&gt;0,J383+G383+F383,"")</f>
        <v/>
      </c>
    </row>
    <row r="384" customFormat="false" ht="14.65" hidden="false" customHeight="false" outlineLevel="0" collapsed="false">
      <c r="I384" s="190" t="str">
        <f aca="false">IF(A384&gt;0,VLOOKUP(E384,GasDaily3,5,0),"")</f>
        <v/>
      </c>
      <c r="J384" s="183" t="str">
        <f aca="false">IF(A384&gt;0,((1/(1-H384))-1)*I384,"")</f>
        <v/>
      </c>
      <c r="K384" s="184" t="str">
        <f aca="false">IF(A384&gt;0,J384+G384+F384,"")</f>
        <v/>
      </c>
    </row>
    <row r="385" customFormat="false" ht="14.65" hidden="false" customHeight="false" outlineLevel="0" collapsed="false">
      <c r="I385" s="190" t="str">
        <f aca="false">IF(A385&gt;0,VLOOKUP(E385,GasDaily3,5,0),"")</f>
        <v/>
      </c>
      <c r="J385" s="183" t="str">
        <f aca="false">IF(A385&gt;0,((1/(1-H385))-1)*I385,"")</f>
        <v/>
      </c>
      <c r="K385" s="184" t="str">
        <f aca="false">IF(A385&gt;0,J385+G385+F385,"")</f>
        <v/>
      </c>
    </row>
    <row r="386" customFormat="false" ht="14.65" hidden="false" customHeight="false" outlineLevel="0" collapsed="false">
      <c r="I386" s="190" t="str">
        <f aca="false">IF(A386&gt;0,VLOOKUP(E386,GasDaily3,5,0),"")</f>
        <v/>
      </c>
      <c r="J386" s="183" t="str">
        <f aca="false">IF(A386&gt;0,((1/(1-H386))-1)*I386,"")</f>
        <v/>
      </c>
      <c r="K386" s="184" t="str">
        <f aca="false">IF(A386&gt;0,J386+G386+F386,"")</f>
        <v/>
      </c>
    </row>
    <row r="387" customFormat="false" ht="14.65" hidden="false" customHeight="false" outlineLevel="0" collapsed="false">
      <c r="I387" s="190" t="str">
        <f aca="false">IF(A387&gt;0,VLOOKUP(E387,GasDaily3,5,0),"")</f>
        <v/>
      </c>
      <c r="J387" s="183" t="str">
        <f aca="false">IF(A387&gt;0,((1/(1-H387))-1)*I387,"")</f>
        <v/>
      </c>
      <c r="K387" s="184" t="str">
        <f aca="false">IF(A387&gt;0,J387+G387+F387,"")</f>
        <v/>
      </c>
    </row>
    <row r="388" customFormat="false" ht="14.65" hidden="false" customHeight="false" outlineLevel="0" collapsed="false">
      <c r="I388" s="190" t="str">
        <f aca="false">IF(A388&gt;0,VLOOKUP(E388,GasDaily3,5,0),"")</f>
        <v/>
      </c>
      <c r="J388" s="183" t="str">
        <f aca="false">IF(A388&gt;0,((1/(1-H388))-1)*I388,"")</f>
        <v/>
      </c>
      <c r="K388" s="184" t="str">
        <f aca="false">IF(A388&gt;0,J388+G388+F388,"")</f>
        <v/>
      </c>
    </row>
    <row r="389" customFormat="false" ht="14.65" hidden="false" customHeight="false" outlineLevel="0" collapsed="false">
      <c r="I389" s="190" t="str">
        <f aca="false">IF(A389&gt;0,VLOOKUP(E389,GasDaily3,5,0),"")</f>
        <v/>
      </c>
      <c r="J389" s="183" t="str">
        <f aca="false">IF(A389&gt;0,((1/(1-H389))-1)*I389,"")</f>
        <v/>
      </c>
      <c r="K389" s="184" t="str">
        <f aca="false">IF(A389&gt;0,J389+G389+F389,"")</f>
        <v/>
      </c>
    </row>
    <row r="390" customFormat="false" ht="14.65" hidden="false" customHeight="false" outlineLevel="0" collapsed="false">
      <c r="I390" s="190" t="str">
        <f aca="false">IF(A390&gt;0,VLOOKUP(E390,GasDaily3,5,0),"")</f>
        <v/>
      </c>
      <c r="J390" s="183" t="str">
        <f aca="false">IF(A390&gt;0,((1/(1-H390))-1)*I390,"")</f>
        <v/>
      </c>
      <c r="K390" s="184" t="str">
        <f aca="false">IF(A390&gt;0,J390+G390+F390,"")</f>
        <v/>
      </c>
    </row>
    <row r="391" customFormat="false" ht="14.65" hidden="false" customHeight="false" outlineLevel="0" collapsed="false">
      <c r="I391" s="190" t="str">
        <f aca="false">IF(A391&gt;0,VLOOKUP(E391,GasDaily3,5,0),"")</f>
        <v/>
      </c>
      <c r="J391" s="183" t="str">
        <f aca="false">IF(A391&gt;0,((1/(1-H391))-1)*I391,"")</f>
        <v/>
      </c>
      <c r="K391" s="184" t="str">
        <f aca="false">IF(A391&gt;0,J391+G391+F391,"")</f>
        <v/>
      </c>
    </row>
    <row r="392" customFormat="false" ht="14.65" hidden="false" customHeight="false" outlineLevel="0" collapsed="false">
      <c r="I392" s="190" t="str">
        <f aca="false">IF(A392&gt;0,VLOOKUP(E392,GasDaily3,5,0),"")</f>
        <v/>
      </c>
      <c r="J392" s="183" t="str">
        <f aca="false">IF(A392&gt;0,((1/(1-H392))-1)*I392,"")</f>
        <v/>
      </c>
      <c r="K392" s="184" t="str">
        <f aca="false">IF(A392&gt;0,J392+G392+F392,"")</f>
        <v/>
      </c>
    </row>
    <row r="393" customFormat="false" ht="14.65" hidden="false" customHeight="false" outlineLevel="0" collapsed="false">
      <c r="I393" s="190" t="str">
        <f aca="false">IF(A393&gt;0,VLOOKUP(E393,GasDaily3,5,0),"")</f>
        <v/>
      </c>
      <c r="J393" s="183" t="str">
        <f aca="false">IF(A393&gt;0,((1/(1-H393))-1)*I393,"")</f>
        <v/>
      </c>
      <c r="K393" s="184" t="str">
        <f aca="false">IF(A393&gt;0,J393+G393+F393,"")</f>
        <v/>
      </c>
    </row>
    <row r="394" customFormat="false" ht="14.65" hidden="false" customHeight="false" outlineLevel="0" collapsed="false">
      <c r="I394" s="190" t="str">
        <f aca="false">IF(A394&gt;0,VLOOKUP(E394,GasDaily3,5,0),"")</f>
        <v/>
      </c>
      <c r="J394" s="183" t="str">
        <f aca="false">IF(A394&gt;0,((1/(1-H394))-1)*I394,"")</f>
        <v/>
      </c>
      <c r="K394" s="184" t="str">
        <f aca="false">IF(A394&gt;0,J394+G394+F394,"")</f>
        <v/>
      </c>
    </row>
    <row r="395" customFormat="false" ht="14.65" hidden="false" customHeight="false" outlineLevel="0" collapsed="false">
      <c r="I395" s="190" t="str">
        <f aca="false">IF(A395&gt;0,VLOOKUP(E395,GasDaily3,5,0),"")</f>
        <v/>
      </c>
      <c r="J395" s="183" t="str">
        <f aca="false">IF(A395&gt;0,((1/(1-H395))-1)*I395,"")</f>
        <v/>
      </c>
      <c r="K395" s="184" t="str">
        <f aca="false">IF(A395&gt;0,J395+G395+F395,"")</f>
        <v/>
      </c>
    </row>
    <row r="396" customFormat="false" ht="14.65" hidden="false" customHeight="false" outlineLevel="0" collapsed="false">
      <c r="I396" s="190" t="str">
        <f aca="false">IF(A396&gt;0,VLOOKUP(E396,GasDaily3,5,0),"")</f>
        <v/>
      </c>
      <c r="J396" s="183" t="str">
        <f aca="false">IF(A396&gt;0,((1/(1-H396))-1)*I396,"")</f>
        <v/>
      </c>
      <c r="K396" s="184" t="str">
        <f aca="false">IF(A396&gt;0,J396+G396+F396,"")</f>
        <v/>
      </c>
    </row>
    <row r="397" customFormat="false" ht="14.65" hidden="false" customHeight="false" outlineLevel="0" collapsed="false">
      <c r="I397" s="190" t="str">
        <f aca="false">IF(A397&gt;0,VLOOKUP(E397,GasDaily3,5,0),"")</f>
        <v/>
      </c>
      <c r="J397" s="183" t="str">
        <f aca="false">IF(A397&gt;0,((1/(1-H397))-1)*I397,"")</f>
        <v/>
      </c>
      <c r="K397" s="184" t="str">
        <f aca="false">IF(A397&gt;0,J397+G397+F397,"")</f>
        <v/>
      </c>
    </row>
    <row r="398" customFormat="false" ht="14.65" hidden="false" customHeight="false" outlineLevel="0" collapsed="false">
      <c r="I398" s="190" t="str">
        <f aca="false">IF(A398&gt;0,VLOOKUP(E398,GasDaily3,5,0),"")</f>
        <v/>
      </c>
      <c r="J398" s="183" t="str">
        <f aca="false">IF(A398&gt;0,((1/(1-H398))-1)*I398,"")</f>
        <v/>
      </c>
      <c r="K398" s="184" t="str">
        <f aca="false">IF(A398&gt;0,J398+G398+F398,"")</f>
        <v/>
      </c>
    </row>
    <row r="399" customFormat="false" ht="14.65" hidden="false" customHeight="false" outlineLevel="0" collapsed="false">
      <c r="I399" s="190" t="str">
        <f aca="false">IF(A399&gt;0,VLOOKUP(E399,GasDaily3,5,0),"")</f>
        <v/>
      </c>
      <c r="J399" s="183" t="str">
        <f aca="false">IF(A399&gt;0,((1/(1-H399))-1)*I399,"")</f>
        <v/>
      </c>
      <c r="K399" s="184" t="str">
        <f aca="false">IF(A399&gt;0,J399+G399+F399,"")</f>
        <v/>
      </c>
    </row>
    <row r="400" customFormat="false" ht="14.65" hidden="false" customHeight="false" outlineLevel="0" collapsed="false">
      <c r="I400" s="190" t="str">
        <f aca="false">IF(A400&gt;0,VLOOKUP(E400,GasDaily3,5,0),"")</f>
        <v/>
      </c>
      <c r="J400" s="183" t="str">
        <f aca="false">IF(A400&gt;0,((1/(1-H400))-1)*I400,"")</f>
        <v/>
      </c>
      <c r="K400" s="184" t="str">
        <f aca="false">IF(A400&gt;0,J400+G400+F400,"")</f>
        <v/>
      </c>
    </row>
    <row r="401" customFormat="false" ht="14.65" hidden="false" customHeight="false" outlineLevel="0" collapsed="false">
      <c r="I401" s="190" t="str">
        <f aca="false">IF(A401&gt;0,VLOOKUP(E401,GasDaily3,5,0),"")</f>
        <v/>
      </c>
      <c r="J401" s="183" t="str">
        <f aca="false">IF(A401&gt;0,((1/(1-H401))-1)*I401,"")</f>
        <v/>
      </c>
      <c r="K401" s="184" t="str">
        <f aca="false">IF(A401&gt;0,J401+G401+F401,"")</f>
        <v/>
      </c>
    </row>
    <row r="402" customFormat="false" ht="14.65" hidden="false" customHeight="false" outlineLevel="0" collapsed="false">
      <c r="I402" s="190" t="str">
        <f aca="false">IF(A402&gt;0,VLOOKUP(E402,GasDaily3,5,0),"")</f>
        <v/>
      </c>
      <c r="J402" s="183" t="str">
        <f aca="false">IF(A402&gt;0,((1/(1-H402))-1)*I402,"")</f>
        <v/>
      </c>
      <c r="K402" s="184" t="str">
        <f aca="false">IF(A402&gt;0,J402+G402+F402,"")</f>
        <v/>
      </c>
    </row>
    <row r="403" customFormat="false" ht="14.65" hidden="false" customHeight="false" outlineLevel="0" collapsed="false">
      <c r="I403" s="190" t="str">
        <f aca="false">IF(A403&gt;0,VLOOKUP(E403,GasDaily3,5,0),"")</f>
        <v/>
      </c>
      <c r="J403" s="183" t="str">
        <f aca="false">IF(A403&gt;0,((1/(1-H403))-1)*I403,"")</f>
        <v/>
      </c>
      <c r="K403" s="184" t="str">
        <f aca="false">IF(A403&gt;0,J403+G403+F403,"")</f>
        <v/>
      </c>
    </row>
    <row r="404" customFormat="false" ht="14.65" hidden="false" customHeight="false" outlineLevel="0" collapsed="false">
      <c r="I404" s="190" t="str">
        <f aca="false">IF(A404&gt;0,VLOOKUP(E404,GasDaily3,5,0),"")</f>
        <v/>
      </c>
      <c r="J404" s="183" t="str">
        <f aca="false">IF(A404&gt;0,((1/(1-H404))-1)*I404,"")</f>
        <v/>
      </c>
      <c r="K404" s="184" t="str">
        <f aca="false">IF(A404&gt;0,J404+G404+F404,"")</f>
        <v/>
      </c>
    </row>
    <row r="405" customFormat="false" ht="14.65" hidden="false" customHeight="false" outlineLevel="0" collapsed="false">
      <c r="I405" s="190" t="str">
        <f aca="false">IF(A405&gt;0,VLOOKUP(E405,GasDaily3,5,0),"")</f>
        <v/>
      </c>
      <c r="J405" s="183" t="str">
        <f aca="false">IF(A405&gt;0,((1/(1-H405))-1)*I405,"")</f>
        <v/>
      </c>
      <c r="K405" s="184" t="str">
        <f aca="false">IF(A405&gt;0,J405+G405+F405,"")</f>
        <v/>
      </c>
    </row>
    <row r="406" customFormat="false" ht="14.65" hidden="false" customHeight="false" outlineLevel="0" collapsed="false">
      <c r="I406" s="190" t="str">
        <f aca="false">IF(A406&gt;0,VLOOKUP(E406,GasDaily3,5,0),"")</f>
        <v/>
      </c>
      <c r="J406" s="183" t="str">
        <f aca="false">IF(A406&gt;0,((1/(1-H406))-1)*I406,"")</f>
        <v/>
      </c>
      <c r="K406" s="184" t="str">
        <f aca="false">IF(A406&gt;0,J406+G406+F406,"")</f>
        <v/>
      </c>
    </row>
    <row r="407" customFormat="false" ht="14.65" hidden="false" customHeight="false" outlineLevel="0" collapsed="false">
      <c r="I407" s="190" t="str">
        <f aca="false">IF(A407&gt;0,VLOOKUP(E407,GasDaily3,5,0),"")</f>
        <v/>
      </c>
      <c r="J407" s="183" t="str">
        <f aca="false">IF(A407&gt;0,((1/(1-H407))-1)*I407,"")</f>
        <v/>
      </c>
      <c r="K407" s="184" t="str">
        <f aca="false">IF(A407&gt;0,J407+G407+F407,"")</f>
        <v/>
      </c>
    </row>
    <row r="408" customFormat="false" ht="14.65" hidden="false" customHeight="false" outlineLevel="0" collapsed="false">
      <c r="I408" s="190" t="str">
        <f aca="false">IF(A408&gt;0,VLOOKUP(E408,GasDaily3,5,0),"")</f>
        <v/>
      </c>
      <c r="J408" s="183" t="str">
        <f aca="false">IF(A408&gt;0,((1/(1-H408))-1)*I408,"")</f>
        <v/>
      </c>
      <c r="K408" s="184" t="str">
        <f aca="false">IF(A408&gt;0,J408+G408+F408,"")</f>
        <v/>
      </c>
    </row>
    <row r="409" customFormat="false" ht="14.65" hidden="false" customHeight="false" outlineLevel="0" collapsed="false">
      <c r="I409" s="190" t="str">
        <f aca="false">IF(A409&gt;0,VLOOKUP(E409,GasDaily3,5,0),"")</f>
        <v/>
      </c>
      <c r="J409" s="183" t="str">
        <f aca="false">IF(A409&gt;0,((1/(1-H409))-1)*I409,"")</f>
        <v/>
      </c>
      <c r="K409" s="184" t="str">
        <f aca="false">IF(A409&gt;0,J409+G409+F409,"")</f>
        <v/>
      </c>
    </row>
    <row r="410" customFormat="false" ht="14.65" hidden="false" customHeight="false" outlineLevel="0" collapsed="false">
      <c r="I410" s="190" t="str">
        <f aca="false">IF(A410&gt;0,VLOOKUP(E410,GasDaily3,5,0),"")</f>
        <v/>
      </c>
      <c r="J410" s="183" t="str">
        <f aca="false">IF(A410&gt;0,((1/(1-H410))-1)*I410,"")</f>
        <v/>
      </c>
      <c r="K410" s="184" t="str">
        <f aca="false">IF(A410&gt;0,J410+G410+F410,"")</f>
        <v/>
      </c>
    </row>
    <row r="411" customFormat="false" ht="14.65" hidden="false" customHeight="false" outlineLevel="0" collapsed="false">
      <c r="I411" s="190" t="str">
        <f aca="false">IF(A411&gt;0,VLOOKUP(E411,GasDaily3,5,0),"")</f>
        <v/>
      </c>
      <c r="J411" s="183" t="str">
        <f aca="false">IF(A411&gt;0,((1/(1-H411))-1)*I411,"")</f>
        <v/>
      </c>
      <c r="K411" s="184" t="str">
        <f aca="false">IF(A411&gt;0,J411+G411+F411,"")</f>
        <v/>
      </c>
    </row>
    <row r="412" customFormat="false" ht="14.65" hidden="false" customHeight="false" outlineLevel="0" collapsed="false">
      <c r="I412" s="190" t="str">
        <f aca="false">IF(A412&gt;0,VLOOKUP(E412,GasDaily3,5,0),"")</f>
        <v/>
      </c>
      <c r="J412" s="183" t="str">
        <f aca="false">IF(A412&gt;0,((1/(1-H412))-1)*I412,"")</f>
        <v/>
      </c>
      <c r="K412" s="184" t="str">
        <f aca="false">IF(A412&gt;0,J412+G412+F412,"")</f>
        <v/>
      </c>
    </row>
    <row r="413" customFormat="false" ht="14.65" hidden="false" customHeight="false" outlineLevel="0" collapsed="false">
      <c r="I413" s="190" t="str">
        <f aca="false">IF(A413&gt;0,VLOOKUP(E413,GasDaily3,5,0),"")</f>
        <v/>
      </c>
      <c r="J413" s="183" t="str">
        <f aca="false">IF(A413&gt;0,((1/(1-H413))-1)*I413,"")</f>
        <v/>
      </c>
      <c r="K413" s="184" t="str">
        <f aca="false">IF(A413&gt;0,J413+G413+F413,"")</f>
        <v/>
      </c>
    </row>
    <row r="414" customFormat="false" ht="14.65" hidden="false" customHeight="false" outlineLevel="0" collapsed="false">
      <c r="I414" s="190" t="str">
        <f aca="false">IF(A414&gt;0,VLOOKUP(E414,GasDaily3,5,0),"")</f>
        <v/>
      </c>
      <c r="J414" s="183" t="str">
        <f aca="false">IF(A414&gt;0,((1/(1-H414))-1)*I414,"")</f>
        <v/>
      </c>
      <c r="K414" s="184" t="str">
        <f aca="false">IF(A414&gt;0,J414+G414+F414,"")</f>
        <v/>
      </c>
    </row>
    <row r="415" customFormat="false" ht="14.65" hidden="false" customHeight="false" outlineLevel="0" collapsed="false">
      <c r="I415" s="190" t="str">
        <f aca="false">IF(A415&gt;0,VLOOKUP(E415,GasDaily3,5,0),"")</f>
        <v/>
      </c>
      <c r="J415" s="183" t="str">
        <f aca="false">IF(A415&gt;0,((1/(1-H415))-1)*I415,"")</f>
        <v/>
      </c>
      <c r="K415" s="184" t="str">
        <f aca="false">IF(A415&gt;0,J415+G415+F415,"")</f>
        <v/>
      </c>
    </row>
    <row r="416" customFormat="false" ht="14.65" hidden="false" customHeight="false" outlineLevel="0" collapsed="false">
      <c r="I416" s="190" t="str">
        <f aca="false">IF(A416&gt;0,VLOOKUP(E416,GasDaily3,5,0),"")</f>
        <v/>
      </c>
      <c r="J416" s="183" t="str">
        <f aca="false">IF(A416&gt;0,((1/(1-H416))-1)*I416,"")</f>
        <v/>
      </c>
      <c r="K416" s="184" t="str">
        <f aca="false">IF(A416&gt;0,J416+G416+F416,"")</f>
        <v/>
      </c>
    </row>
    <row r="417" customFormat="false" ht="14.65" hidden="false" customHeight="false" outlineLevel="0" collapsed="false">
      <c r="I417" s="190" t="str">
        <f aca="false">IF(A417&gt;0,VLOOKUP(E417,GasDaily3,5,0),"")</f>
        <v/>
      </c>
      <c r="J417" s="183" t="str">
        <f aca="false">IF(A417&gt;0,((1/(1-H417))-1)*I417,"")</f>
        <v/>
      </c>
      <c r="K417" s="184" t="str">
        <f aca="false">IF(A417&gt;0,J417+G417+F417,"")</f>
        <v/>
      </c>
    </row>
    <row r="418" customFormat="false" ht="14.65" hidden="false" customHeight="false" outlineLevel="0" collapsed="false">
      <c r="I418" s="190" t="str">
        <f aca="false">IF(A418&gt;0,VLOOKUP(E418,GasDaily3,5,0),"")</f>
        <v/>
      </c>
      <c r="J418" s="183" t="str">
        <f aca="false">IF(A418&gt;0,((1/(1-H418))-1)*I418,"")</f>
        <v/>
      </c>
      <c r="K418" s="184" t="str">
        <f aca="false">IF(A418&gt;0,J418+G418+F418,"")</f>
        <v/>
      </c>
    </row>
    <row r="419" customFormat="false" ht="14.65" hidden="false" customHeight="false" outlineLevel="0" collapsed="false">
      <c r="I419" s="190" t="str">
        <f aca="false">IF(A419&gt;0,VLOOKUP(E419,GasDaily3,5,0),"")</f>
        <v/>
      </c>
      <c r="J419" s="183" t="str">
        <f aca="false">IF(A419&gt;0,((1/(1-H419))-1)*I419,"")</f>
        <v/>
      </c>
      <c r="K419" s="184" t="str">
        <f aca="false">IF(A419&gt;0,J419+G419+F419,"")</f>
        <v/>
      </c>
    </row>
    <row r="420" customFormat="false" ht="14.65" hidden="false" customHeight="false" outlineLevel="0" collapsed="false">
      <c r="I420" s="190" t="str">
        <f aca="false">IF(A420&gt;0,VLOOKUP(E420,GasDaily3,5,0),"")</f>
        <v/>
      </c>
      <c r="J420" s="183" t="str">
        <f aca="false">IF(A420&gt;0,((1/(1-H420))-1)*I420,"")</f>
        <v/>
      </c>
      <c r="K420" s="184" t="str">
        <f aca="false">IF(A420&gt;0,J420+G420+F420,"")</f>
        <v/>
      </c>
    </row>
    <row r="421" customFormat="false" ht="14.65" hidden="false" customHeight="false" outlineLevel="0" collapsed="false">
      <c r="I421" s="190" t="str">
        <f aca="false">IF(A421&gt;0,VLOOKUP(E421,GasDaily3,5,0),"")</f>
        <v/>
      </c>
      <c r="J421" s="183" t="str">
        <f aca="false">IF(A421&gt;0,((1/(1-H421))-1)*I421,"")</f>
        <v/>
      </c>
      <c r="K421" s="184" t="str">
        <f aca="false">IF(A421&gt;0,J421+G421+F421,"")</f>
        <v/>
      </c>
    </row>
    <row r="422" customFormat="false" ht="14.65" hidden="false" customHeight="false" outlineLevel="0" collapsed="false">
      <c r="I422" s="190" t="str">
        <f aca="false">IF(A422&gt;0,VLOOKUP(E422,GasDaily3,5,0),"")</f>
        <v/>
      </c>
      <c r="J422" s="183" t="str">
        <f aca="false">IF(A422&gt;0,((1/(1-H422))-1)*I422,"")</f>
        <v/>
      </c>
      <c r="K422" s="184" t="str">
        <f aca="false">IF(A422&gt;0,J422+G422+F422,"")</f>
        <v/>
      </c>
    </row>
    <row r="423" customFormat="false" ht="14.65" hidden="false" customHeight="false" outlineLevel="0" collapsed="false">
      <c r="I423" s="190" t="str">
        <f aca="false">IF(A423&gt;0,VLOOKUP(E423,GasDaily3,5,0),"")</f>
        <v/>
      </c>
      <c r="J423" s="183" t="str">
        <f aca="false">IF(A423&gt;0,((1/(1-H423))-1)*I423,"")</f>
        <v/>
      </c>
      <c r="K423" s="184" t="str">
        <f aca="false">IF(A423&gt;0,J423+G423+F423,"")</f>
        <v/>
      </c>
    </row>
    <row r="424" customFormat="false" ht="14.65" hidden="false" customHeight="false" outlineLevel="0" collapsed="false">
      <c r="I424" s="190" t="str">
        <f aca="false">IF(A424&gt;0,VLOOKUP(E424,GasDaily3,5,0),"")</f>
        <v/>
      </c>
      <c r="J424" s="183" t="str">
        <f aca="false">IF(A424&gt;0,((1/(1-H424))-1)*I424,"")</f>
        <v/>
      </c>
      <c r="K424" s="184" t="str">
        <f aca="false">IF(A424&gt;0,J424+G424+F424,"")</f>
        <v/>
      </c>
    </row>
    <row r="425" customFormat="false" ht="14.65" hidden="false" customHeight="false" outlineLevel="0" collapsed="false">
      <c r="I425" s="190" t="str">
        <f aca="false">IF(A425&gt;0,VLOOKUP(E425,GasDaily3,5,0),"")</f>
        <v/>
      </c>
      <c r="J425" s="183" t="str">
        <f aca="false">IF(A425&gt;0,((1/(1-H425))-1)*I425,"")</f>
        <v/>
      </c>
      <c r="K425" s="184" t="str">
        <f aca="false">IF(A425&gt;0,J425+G425+F425,"")</f>
        <v/>
      </c>
    </row>
    <row r="426" customFormat="false" ht="14.65" hidden="false" customHeight="false" outlineLevel="0" collapsed="false">
      <c r="I426" s="190" t="str">
        <f aca="false">IF(A426&gt;0,VLOOKUP(E426,GasDaily3,5,0),"")</f>
        <v/>
      </c>
      <c r="J426" s="183" t="str">
        <f aca="false">IF(A426&gt;0,((1/(1-H426))-1)*I426,"")</f>
        <v/>
      </c>
      <c r="K426" s="184" t="str">
        <f aca="false">IF(A426&gt;0,J426+G426+F426,"")</f>
        <v/>
      </c>
    </row>
    <row r="427" customFormat="false" ht="14.65" hidden="false" customHeight="false" outlineLevel="0" collapsed="false">
      <c r="I427" s="190" t="str">
        <f aca="false">IF(A427&gt;0,VLOOKUP(E427,GasDaily3,5,0),"")</f>
        <v/>
      </c>
      <c r="J427" s="183" t="str">
        <f aca="false">IF(A427&gt;0,((1/(1-H427))-1)*I427,"")</f>
        <v/>
      </c>
      <c r="K427" s="184" t="str">
        <f aca="false">IF(A427&gt;0,J427+G427+F427,"")</f>
        <v/>
      </c>
    </row>
    <row r="428" customFormat="false" ht="14.65" hidden="false" customHeight="false" outlineLevel="0" collapsed="false">
      <c r="I428" s="190" t="str">
        <f aca="false">IF(A428&gt;0,VLOOKUP(E428,GasDaily3,5,0),"")</f>
        <v/>
      </c>
      <c r="J428" s="183" t="str">
        <f aca="false">IF(A428&gt;0,((1/(1-H428))-1)*I428,"")</f>
        <v/>
      </c>
      <c r="K428" s="184" t="str">
        <f aca="false">IF(A428&gt;0,J428+G428+F428,"")</f>
        <v/>
      </c>
    </row>
    <row r="429" customFormat="false" ht="14.65" hidden="false" customHeight="false" outlineLevel="0" collapsed="false">
      <c r="I429" s="190" t="str">
        <f aca="false">IF(A429&gt;0,VLOOKUP(E429,GasDaily3,5,0),"")</f>
        <v/>
      </c>
      <c r="J429" s="183" t="str">
        <f aca="false">IF(A429&gt;0,((1/(1-H429))-1)*I429,"")</f>
        <v/>
      </c>
      <c r="K429" s="184" t="str">
        <f aca="false">IF(A429&gt;0,J429+G429+F429,"")</f>
        <v/>
      </c>
    </row>
    <row r="430" customFormat="false" ht="14.65" hidden="false" customHeight="false" outlineLevel="0" collapsed="false">
      <c r="I430" s="190" t="str">
        <f aca="false">IF(A430&gt;0,VLOOKUP(E430,GasDaily3,5,0),"")</f>
        <v/>
      </c>
      <c r="J430" s="183" t="str">
        <f aca="false">IF(A430&gt;0,((1/(1-H430))-1)*I430,"")</f>
        <v/>
      </c>
      <c r="K430" s="184" t="str">
        <f aca="false">IF(A430&gt;0,J430+G430+F430,"")</f>
        <v/>
      </c>
    </row>
    <row r="431" customFormat="false" ht="14.65" hidden="false" customHeight="false" outlineLevel="0" collapsed="false">
      <c r="I431" s="190" t="str">
        <f aca="false">IF(A431&gt;0,VLOOKUP(E431,GasDaily3,5,0),"")</f>
        <v/>
      </c>
      <c r="J431" s="183" t="str">
        <f aca="false">IF(A431&gt;0,((1/(1-H431))-1)*I431,"")</f>
        <v/>
      </c>
      <c r="K431" s="184" t="str">
        <f aca="false">IF(A431&gt;0,J431+G431+F431,"")</f>
        <v/>
      </c>
    </row>
    <row r="432" customFormat="false" ht="14.65" hidden="false" customHeight="false" outlineLevel="0" collapsed="false">
      <c r="I432" s="190" t="str">
        <f aca="false">IF(A432&gt;0,VLOOKUP(E432,GasDaily3,5,0),"")</f>
        <v/>
      </c>
      <c r="J432" s="183" t="str">
        <f aca="false">IF(A432&gt;0,((1/(1-H432))-1)*I432,"")</f>
        <v/>
      </c>
      <c r="K432" s="184" t="str">
        <f aca="false">IF(A432&gt;0,J432+G432+F432,"")</f>
        <v/>
      </c>
    </row>
    <row r="433" customFormat="false" ht="14.65" hidden="false" customHeight="false" outlineLevel="0" collapsed="false">
      <c r="I433" s="190" t="str">
        <f aca="false">IF(A433&gt;0,VLOOKUP(E433,GasDaily3,5,0),"")</f>
        <v/>
      </c>
      <c r="J433" s="183" t="str">
        <f aca="false">IF(A433&gt;0,((1/(1-H433))-1)*I433,"")</f>
        <v/>
      </c>
      <c r="K433" s="184" t="str">
        <f aca="false">IF(A433&gt;0,J433+G433+F433,"")</f>
        <v/>
      </c>
    </row>
    <row r="434" customFormat="false" ht="14.65" hidden="false" customHeight="false" outlineLevel="0" collapsed="false">
      <c r="I434" s="190" t="str">
        <f aca="false">IF(A434&gt;0,VLOOKUP(E434,GasDaily3,5,0),"")</f>
        <v/>
      </c>
      <c r="J434" s="183" t="str">
        <f aca="false">IF(A434&gt;0,((1/(1-H434))-1)*I434,"")</f>
        <v/>
      </c>
      <c r="K434" s="184" t="str">
        <f aca="false">IF(A434&gt;0,J434+G434+F434,"")</f>
        <v/>
      </c>
    </row>
    <row r="435" customFormat="false" ht="14.65" hidden="false" customHeight="false" outlineLevel="0" collapsed="false">
      <c r="I435" s="190" t="str">
        <f aca="false">IF(A435&gt;0,VLOOKUP(E435,GasDaily3,5,0),"")</f>
        <v/>
      </c>
      <c r="J435" s="183" t="str">
        <f aca="false">IF(A435&gt;0,((1/(1-H435))-1)*I435,"")</f>
        <v/>
      </c>
      <c r="K435" s="184" t="str">
        <f aca="false">IF(A435&gt;0,J435+G435+F435,"")</f>
        <v/>
      </c>
    </row>
    <row r="436" customFormat="false" ht="14.65" hidden="false" customHeight="false" outlineLevel="0" collapsed="false">
      <c r="I436" s="190" t="str">
        <f aca="false">IF(A436&gt;0,VLOOKUP(E436,GasDaily3,5,0),"")</f>
        <v/>
      </c>
      <c r="J436" s="183" t="str">
        <f aca="false">IF(A436&gt;0,((1/(1-H436))-1)*I436,"")</f>
        <v/>
      </c>
      <c r="K436" s="184" t="str">
        <f aca="false">IF(A436&gt;0,J436+G436+F436,"")</f>
        <v/>
      </c>
    </row>
    <row r="437" customFormat="false" ht="14.65" hidden="false" customHeight="false" outlineLevel="0" collapsed="false">
      <c r="I437" s="190" t="str">
        <f aca="false">IF(A437&gt;0,VLOOKUP(E437,GasDaily3,5,0),"")</f>
        <v/>
      </c>
      <c r="J437" s="183" t="str">
        <f aca="false">IF(A437&gt;0,((1/(1-H437))-1)*I437,"")</f>
        <v/>
      </c>
      <c r="K437" s="184" t="str">
        <f aca="false">IF(A437&gt;0,J437+G437+F437,"")</f>
        <v/>
      </c>
    </row>
    <row r="438" customFormat="false" ht="14.65" hidden="false" customHeight="false" outlineLevel="0" collapsed="false">
      <c r="I438" s="190" t="str">
        <f aca="false">IF(A438&gt;0,VLOOKUP(E438,GasDaily3,5,0),"")</f>
        <v/>
      </c>
      <c r="J438" s="183" t="str">
        <f aca="false">IF(A438&gt;0,((1/(1-H438))-1)*I438,"")</f>
        <v/>
      </c>
      <c r="K438" s="184" t="str">
        <f aca="false">IF(A438&gt;0,J438+G438+F438,"")</f>
        <v/>
      </c>
    </row>
    <row r="439" customFormat="false" ht="14.65" hidden="false" customHeight="false" outlineLevel="0" collapsed="false">
      <c r="I439" s="190" t="str">
        <f aca="false">IF(A439&gt;0,VLOOKUP(E439,GasDaily3,5,0),"")</f>
        <v/>
      </c>
      <c r="J439" s="183" t="str">
        <f aca="false">IF(A439&gt;0,((1/(1-H439))-1)*I439,"")</f>
        <v/>
      </c>
      <c r="K439" s="184" t="str">
        <f aca="false">IF(A439&gt;0,J439+G439+F439,"")</f>
        <v/>
      </c>
    </row>
    <row r="440" customFormat="false" ht="14.65" hidden="false" customHeight="false" outlineLevel="0" collapsed="false">
      <c r="I440" s="190" t="str">
        <f aca="false">IF(A440&gt;0,VLOOKUP(E440,GasDaily3,5,0),"")</f>
        <v/>
      </c>
      <c r="J440" s="183" t="str">
        <f aca="false">IF(A440&gt;0,((1/(1-H440))-1)*I440,"")</f>
        <v/>
      </c>
      <c r="K440" s="184" t="str">
        <f aca="false">IF(A440&gt;0,J440+G440+F440,"")</f>
        <v/>
      </c>
    </row>
    <row r="441" customFormat="false" ht="14.65" hidden="false" customHeight="false" outlineLevel="0" collapsed="false">
      <c r="I441" s="190" t="str">
        <f aca="false">IF(A441&gt;0,VLOOKUP(E441,GasDaily3,5,0),"")</f>
        <v/>
      </c>
      <c r="J441" s="183" t="str">
        <f aca="false">IF(A441&gt;0,((1/(1-H441))-1)*I441,"")</f>
        <v/>
      </c>
      <c r="K441" s="184" t="str">
        <f aca="false">IF(A441&gt;0,J441+G441+F441,"")</f>
        <v/>
      </c>
    </row>
    <row r="442" customFormat="false" ht="14.65" hidden="false" customHeight="false" outlineLevel="0" collapsed="false">
      <c r="I442" s="190" t="str">
        <f aca="false">IF(A442&gt;0,VLOOKUP(E442,GasDaily3,5,0),"")</f>
        <v/>
      </c>
      <c r="J442" s="183" t="str">
        <f aca="false">IF(A442&gt;0,((1/(1-H442))-1)*I442,"")</f>
        <v/>
      </c>
      <c r="K442" s="184" t="str">
        <f aca="false">IF(A442&gt;0,J442+G442+F442,"")</f>
        <v/>
      </c>
    </row>
    <row r="443" customFormat="false" ht="14.65" hidden="false" customHeight="false" outlineLevel="0" collapsed="false">
      <c r="I443" s="190" t="str">
        <f aca="false">IF(A443&gt;0,VLOOKUP(E443,GasDaily3,5,0),"")</f>
        <v/>
      </c>
      <c r="J443" s="183" t="str">
        <f aca="false">IF(A443&gt;0,((1/(1-H443))-1)*I443,"")</f>
        <v/>
      </c>
      <c r="K443" s="184" t="str">
        <f aca="false">IF(A443&gt;0,J443+G443+F443,"")</f>
        <v/>
      </c>
    </row>
    <row r="444" customFormat="false" ht="14.65" hidden="false" customHeight="false" outlineLevel="0" collapsed="false">
      <c r="I444" s="190" t="str">
        <f aca="false">IF(A444&gt;0,VLOOKUP(E444,GasDaily3,5,0),"")</f>
        <v/>
      </c>
      <c r="J444" s="183" t="str">
        <f aca="false">IF(A444&gt;0,((1/(1-H444))-1)*I444,"")</f>
        <v/>
      </c>
      <c r="K444" s="184" t="str">
        <f aca="false">IF(A444&gt;0,J444+G444+F444,"")</f>
        <v/>
      </c>
    </row>
    <row r="445" customFormat="false" ht="14.65" hidden="false" customHeight="false" outlineLevel="0" collapsed="false">
      <c r="I445" s="190" t="str">
        <f aca="false">IF(A445&gt;0,VLOOKUP(E445,GasDaily3,5,0),"")</f>
        <v/>
      </c>
      <c r="J445" s="183" t="str">
        <f aca="false">IF(A445&gt;0,((1/(1-H445))-1)*I445,"")</f>
        <v/>
      </c>
      <c r="K445" s="184" t="str">
        <f aca="false">IF(A445&gt;0,J445+G445+F445,"")</f>
        <v/>
      </c>
    </row>
    <row r="446" customFormat="false" ht="14.65" hidden="false" customHeight="false" outlineLevel="0" collapsed="false">
      <c r="I446" s="190" t="str">
        <f aca="false">IF(A446&gt;0,VLOOKUP(E446,GasDaily3,5,0),"")</f>
        <v/>
      </c>
      <c r="J446" s="183" t="str">
        <f aca="false">IF(A446&gt;0,((1/(1-H446))-1)*I446,"")</f>
        <v/>
      </c>
      <c r="K446" s="184" t="str">
        <f aca="false">IF(A446&gt;0,J446+G446+F446,"")</f>
        <v/>
      </c>
    </row>
    <row r="447" customFormat="false" ht="14.65" hidden="false" customHeight="false" outlineLevel="0" collapsed="false">
      <c r="I447" s="190" t="str">
        <f aca="false">IF(A447&gt;0,VLOOKUP(E447,GasDaily3,5,0),"")</f>
        <v/>
      </c>
      <c r="J447" s="183" t="str">
        <f aca="false">IF(A447&gt;0,((1/(1-H447))-1)*I447,"")</f>
        <v/>
      </c>
      <c r="K447" s="184" t="str">
        <f aca="false">IF(A447&gt;0,J447+G447+F447,"")</f>
        <v/>
      </c>
    </row>
    <row r="448" customFormat="false" ht="14.65" hidden="false" customHeight="false" outlineLevel="0" collapsed="false">
      <c r="I448" s="190" t="str">
        <f aca="false">IF(A448&gt;0,VLOOKUP(E448,GasDaily3,5,0),"")</f>
        <v/>
      </c>
      <c r="J448" s="183" t="str">
        <f aca="false">IF(A448&gt;0,((1/(1-H448))-1)*I448,"")</f>
        <v/>
      </c>
      <c r="K448" s="184" t="str">
        <f aca="false">IF(A448&gt;0,J448+G448+F448,"")</f>
        <v/>
      </c>
    </row>
    <row r="449" customFormat="false" ht="14.65" hidden="false" customHeight="false" outlineLevel="0" collapsed="false">
      <c r="I449" s="190" t="str">
        <f aca="false">IF(A449&gt;0,VLOOKUP(E449,GasDaily3,5,0),"")</f>
        <v/>
      </c>
      <c r="J449" s="183" t="str">
        <f aca="false">IF(A449&gt;0,((1/(1-H449))-1)*I449,"")</f>
        <v/>
      </c>
      <c r="K449" s="184" t="str">
        <f aca="false">IF(A449&gt;0,J449+G449+F449,"")</f>
        <v/>
      </c>
    </row>
    <row r="450" customFormat="false" ht="14.65" hidden="false" customHeight="false" outlineLevel="0" collapsed="false">
      <c r="I450" s="190" t="str">
        <f aca="false">IF(A450&gt;0,VLOOKUP(E450,GasDaily3,5,0),"")</f>
        <v/>
      </c>
      <c r="J450" s="183" t="str">
        <f aca="false">IF(A450&gt;0,((1/(1-H450))-1)*I450,"")</f>
        <v/>
      </c>
      <c r="K450" s="184" t="str">
        <f aca="false">IF(A450&gt;0,J450+G450+F450,"")</f>
        <v/>
      </c>
    </row>
    <row r="451" customFormat="false" ht="14.65" hidden="false" customHeight="false" outlineLevel="0" collapsed="false">
      <c r="I451" s="190" t="str">
        <f aca="false">IF(A451&gt;0,VLOOKUP(E451,GasDaily3,5,0),"")</f>
        <v/>
      </c>
      <c r="J451" s="183" t="str">
        <f aca="false">IF(A451&gt;0,((1/(1-H451))-1)*I451,"")</f>
        <v/>
      </c>
      <c r="K451" s="184" t="str">
        <f aca="false">IF(A451&gt;0,J451+G451+F451,"")</f>
        <v/>
      </c>
    </row>
    <row r="452" customFormat="false" ht="14.65" hidden="false" customHeight="false" outlineLevel="0" collapsed="false">
      <c r="I452" s="190" t="str">
        <f aca="false">IF(A452&gt;0,VLOOKUP(E452,GasDaily3,5,0),"")</f>
        <v/>
      </c>
      <c r="J452" s="183" t="str">
        <f aca="false">IF(A452&gt;0,((1/(1-H452))-1)*I452,"")</f>
        <v/>
      </c>
      <c r="K452" s="184" t="str">
        <f aca="false">IF(A452&gt;0,J452+G452+F452,"")</f>
        <v/>
      </c>
    </row>
    <row r="453" customFormat="false" ht="14.65" hidden="false" customHeight="false" outlineLevel="0" collapsed="false">
      <c r="I453" s="190" t="str">
        <f aca="false">IF(A453&gt;0,VLOOKUP(E453,GasDaily3,5,0),"")</f>
        <v/>
      </c>
      <c r="J453" s="183" t="str">
        <f aca="false">IF(A453&gt;0,((1/(1-H453))-1)*I453,"")</f>
        <v/>
      </c>
      <c r="K453" s="184" t="str">
        <f aca="false">IF(A453&gt;0,J453+G453+F453,"")</f>
        <v/>
      </c>
    </row>
    <row r="454" customFormat="false" ht="14.65" hidden="false" customHeight="false" outlineLevel="0" collapsed="false">
      <c r="I454" s="190" t="str">
        <f aca="false">IF(A454&gt;0,VLOOKUP(E454,GasDaily3,5,0),"")</f>
        <v/>
      </c>
      <c r="J454" s="183" t="str">
        <f aca="false">IF(A454&gt;0,((1/(1-H454))-1)*I454,"")</f>
        <v/>
      </c>
      <c r="K454" s="184" t="str">
        <f aca="false">IF(A454&gt;0,J454+G454+F454,"")</f>
        <v/>
      </c>
    </row>
    <row r="455" customFormat="false" ht="14.65" hidden="false" customHeight="false" outlineLevel="0" collapsed="false">
      <c r="I455" s="190" t="str">
        <f aca="false">IF(A455&gt;0,VLOOKUP(E455,GasDaily3,5,0),"")</f>
        <v/>
      </c>
      <c r="J455" s="183" t="str">
        <f aca="false">IF(A455&gt;0,((1/(1-H455))-1)*I455,"")</f>
        <v/>
      </c>
      <c r="K455" s="184" t="str">
        <f aca="false">IF(A455&gt;0,J455+G455+F455,"")</f>
        <v/>
      </c>
    </row>
    <row r="456" customFormat="false" ht="14.65" hidden="false" customHeight="false" outlineLevel="0" collapsed="false">
      <c r="I456" s="190" t="str">
        <f aca="false">IF(A456&gt;0,VLOOKUP(E456,GasDaily3,5,0),"")</f>
        <v/>
      </c>
      <c r="J456" s="183" t="str">
        <f aca="false">IF(A456&gt;0,((1/(1-H456))-1)*I456,"")</f>
        <v/>
      </c>
      <c r="K456" s="184" t="str">
        <f aca="false">IF(A456&gt;0,J456+G456+F456,"")</f>
        <v/>
      </c>
    </row>
    <row r="457" customFormat="false" ht="14.65" hidden="false" customHeight="false" outlineLevel="0" collapsed="false">
      <c r="I457" s="190" t="str">
        <f aca="false">IF(A457&gt;0,VLOOKUP(E457,GasDaily3,5,0),"")</f>
        <v/>
      </c>
      <c r="J457" s="183" t="str">
        <f aca="false">IF(A457&gt;0,((1/(1-H457))-1)*I457,"")</f>
        <v/>
      </c>
      <c r="K457" s="184" t="str">
        <f aca="false">IF(A457&gt;0,J457+G457+F457,"")</f>
        <v/>
      </c>
    </row>
    <row r="458" customFormat="false" ht="14.65" hidden="false" customHeight="false" outlineLevel="0" collapsed="false">
      <c r="I458" s="190" t="str">
        <f aca="false">IF(A458&gt;0,VLOOKUP(E458,GasDaily3,5,0),"")</f>
        <v/>
      </c>
      <c r="J458" s="183" t="str">
        <f aca="false">IF(A458&gt;0,((1/(1-H458))-1)*I458,"")</f>
        <v/>
      </c>
      <c r="K458" s="184" t="str">
        <f aca="false">IF(A458&gt;0,J458+G458+F458,"")</f>
        <v/>
      </c>
    </row>
    <row r="459" customFormat="false" ht="14.65" hidden="false" customHeight="false" outlineLevel="0" collapsed="false">
      <c r="I459" s="190" t="str">
        <f aca="false">IF(A459&gt;0,VLOOKUP(E459,GasDaily3,5,0),"")</f>
        <v/>
      </c>
      <c r="J459" s="183" t="str">
        <f aca="false">IF(A459&gt;0,((1/(1-H459))-1)*I459,"")</f>
        <v/>
      </c>
      <c r="K459" s="184" t="str">
        <f aca="false">IF(A459&gt;0,J459+G459+F459,"")</f>
        <v/>
      </c>
    </row>
    <row r="460" customFormat="false" ht="14.65" hidden="false" customHeight="false" outlineLevel="0" collapsed="false">
      <c r="I460" s="190" t="str">
        <f aca="false">IF(A460&gt;0,VLOOKUP(E460,GasDaily3,5,0),"")</f>
        <v/>
      </c>
      <c r="J460" s="183" t="str">
        <f aca="false">IF(A460&gt;0,((1/(1-H460))-1)*I460,"")</f>
        <v/>
      </c>
      <c r="K460" s="184" t="str">
        <f aca="false">IF(A460&gt;0,J460+G460+F460,"")</f>
        <v/>
      </c>
    </row>
    <row r="461" customFormat="false" ht="14.65" hidden="false" customHeight="false" outlineLevel="0" collapsed="false">
      <c r="I461" s="190" t="str">
        <f aca="false">IF(A461&gt;0,VLOOKUP(E461,GasDaily3,5,0),"")</f>
        <v/>
      </c>
      <c r="J461" s="183" t="str">
        <f aca="false">IF(A461&gt;0,((1/(1-H461))-1)*I461,"")</f>
        <v/>
      </c>
      <c r="K461" s="184" t="str">
        <f aca="false">IF(A461&gt;0,J461+G461+F461,"")</f>
        <v/>
      </c>
    </row>
    <row r="462" customFormat="false" ht="14.65" hidden="false" customHeight="false" outlineLevel="0" collapsed="false">
      <c r="I462" s="190" t="str">
        <f aca="false">IF(A462&gt;0,VLOOKUP(E462,GasDaily3,5,0),"")</f>
        <v/>
      </c>
      <c r="J462" s="183" t="str">
        <f aca="false">IF(A462&gt;0,((1/(1-H462))-1)*I462,"")</f>
        <v/>
      </c>
      <c r="K462" s="184" t="str">
        <f aca="false">IF(A462&gt;0,J462+G462+F462,"")</f>
        <v/>
      </c>
    </row>
    <row r="463" customFormat="false" ht="14.65" hidden="false" customHeight="false" outlineLevel="0" collapsed="false">
      <c r="I463" s="190" t="str">
        <f aca="false">IF(A463&gt;0,VLOOKUP(E463,GasDaily3,5,0),"")</f>
        <v/>
      </c>
      <c r="J463" s="183" t="str">
        <f aca="false">IF(A463&gt;0,((1/(1-H463))-1)*I463,"")</f>
        <v/>
      </c>
      <c r="K463" s="184" t="str">
        <f aca="false">IF(A463&gt;0,J463+G463+F463,"")</f>
        <v/>
      </c>
    </row>
    <row r="464" customFormat="false" ht="14.65" hidden="false" customHeight="false" outlineLevel="0" collapsed="false">
      <c r="I464" s="190" t="str">
        <f aca="false">IF(A464&gt;0,VLOOKUP(E464,GasDaily3,5,0),"")</f>
        <v/>
      </c>
      <c r="J464" s="183" t="str">
        <f aca="false">IF(A464&gt;0,((1/(1-H464))-1)*I464,"")</f>
        <v/>
      </c>
      <c r="K464" s="184" t="str">
        <f aca="false">IF(A464&gt;0,J464+G464+F464,"")</f>
        <v/>
      </c>
    </row>
    <row r="465" customFormat="false" ht="14.65" hidden="false" customHeight="false" outlineLevel="0" collapsed="false">
      <c r="I465" s="190" t="str">
        <f aca="false">IF(A465&gt;0,VLOOKUP(E465,GasDaily3,5,0),"")</f>
        <v/>
      </c>
      <c r="J465" s="183" t="str">
        <f aca="false">IF(A465&gt;0,((1/(1-H465))-1)*I465,"")</f>
        <v/>
      </c>
      <c r="K465" s="184" t="str">
        <f aca="false">IF(A465&gt;0,J465+G465+F465,"")</f>
        <v/>
      </c>
    </row>
    <row r="466" customFormat="false" ht="14.65" hidden="false" customHeight="false" outlineLevel="0" collapsed="false">
      <c r="I466" s="190" t="str">
        <f aca="false">IF(A466&gt;0,VLOOKUP(E466,GasDaily3,5,0),"")</f>
        <v/>
      </c>
      <c r="J466" s="183" t="str">
        <f aca="false">IF(A466&gt;0,((1/(1-H466))-1)*I466,"")</f>
        <v/>
      </c>
      <c r="K466" s="184" t="str">
        <f aca="false">IF(A466&gt;0,J466+G466+F466,"")</f>
        <v/>
      </c>
    </row>
    <row r="467" customFormat="false" ht="14.65" hidden="false" customHeight="false" outlineLevel="0" collapsed="false">
      <c r="I467" s="190" t="str">
        <f aca="false">IF(A467&gt;0,VLOOKUP(E467,GasDaily3,5,0),"")</f>
        <v/>
      </c>
      <c r="J467" s="183" t="str">
        <f aca="false">IF(A467&gt;0,((1/(1-H467))-1)*I467,"")</f>
        <v/>
      </c>
      <c r="K467" s="184" t="str">
        <f aca="false">IF(A467&gt;0,J467+G467+F467,"")</f>
        <v/>
      </c>
    </row>
    <row r="468" customFormat="false" ht="14.65" hidden="false" customHeight="false" outlineLevel="0" collapsed="false">
      <c r="I468" s="190" t="str">
        <f aca="false">IF(A468&gt;0,VLOOKUP(E468,GasDaily3,5,0),"")</f>
        <v/>
      </c>
      <c r="J468" s="183" t="str">
        <f aca="false">IF(A468&gt;0,((1/(1-H468))-1)*I468,"")</f>
        <v/>
      </c>
      <c r="K468" s="184" t="str">
        <f aca="false">IF(A468&gt;0,J468+G468+F468,"")</f>
        <v/>
      </c>
    </row>
    <row r="469" customFormat="false" ht="14.65" hidden="false" customHeight="false" outlineLevel="0" collapsed="false">
      <c r="I469" s="190" t="str">
        <f aca="false">IF(A469&gt;0,VLOOKUP(E469,GasDaily3,5,0),"")</f>
        <v/>
      </c>
      <c r="J469" s="183" t="str">
        <f aca="false">IF(A469&gt;0,((1/(1-H469))-1)*I469,"")</f>
        <v/>
      </c>
      <c r="K469" s="184" t="str">
        <f aca="false">IF(A469&gt;0,J469+G469+F469,"")</f>
        <v/>
      </c>
    </row>
    <row r="470" customFormat="false" ht="14.65" hidden="false" customHeight="false" outlineLevel="0" collapsed="false">
      <c r="I470" s="190" t="str">
        <f aca="false">IF(A470&gt;0,VLOOKUP(E470,GasDaily3,5,0),"")</f>
        <v/>
      </c>
      <c r="J470" s="183" t="str">
        <f aca="false">IF(A470&gt;0,((1/(1-H470))-1)*I470,"")</f>
        <v/>
      </c>
      <c r="K470" s="184" t="str">
        <f aca="false">IF(A470&gt;0,J470+G470+F470,"")</f>
        <v/>
      </c>
    </row>
    <row r="471" customFormat="false" ht="14.65" hidden="false" customHeight="false" outlineLevel="0" collapsed="false">
      <c r="I471" s="190" t="str">
        <f aca="false">IF(A471&gt;0,VLOOKUP(E471,GasDaily3,5,0),"")</f>
        <v/>
      </c>
      <c r="J471" s="183" t="str">
        <f aca="false">IF(A471&gt;0,((1/(1-H471))-1)*I471,"")</f>
        <v/>
      </c>
      <c r="K471" s="184" t="str">
        <f aca="false">IF(A471&gt;0,J471+G471+F471,"")</f>
        <v/>
      </c>
    </row>
    <row r="472" customFormat="false" ht="14.65" hidden="false" customHeight="false" outlineLevel="0" collapsed="false">
      <c r="I472" s="190" t="str">
        <f aca="false">IF(A472&gt;0,VLOOKUP(E472,GasDaily3,5,0),"")</f>
        <v/>
      </c>
      <c r="J472" s="183" t="str">
        <f aca="false">IF(A472&gt;0,((1/(1-H472))-1)*I472,"")</f>
        <v/>
      </c>
      <c r="K472" s="184" t="str">
        <f aca="false">IF(A472&gt;0,J472+G472+F472,"")</f>
        <v/>
      </c>
    </row>
    <row r="473" customFormat="false" ht="14.65" hidden="false" customHeight="false" outlineLevel="0" collapsed="false">
      <c r="I473" s="190" t="str">
        <f aca="false">IF(A473&gt;0,VLOOKUP(E473,GasDaily3,5,0),"")</f>
        <v/>
      </c>
      <c r="J473" s="183" t="str">
        <f aca="false">IF(A473&gt;0,((1/(1-H473))-1)*I473,"")</f>
        <v/>
      </c>
      <c r="K473" s="184" t="str">
        <f aca="false">IF(A473&gt;0,J473+G473+F473,"")</f>
        <v/>
      </c>
    </row>
    <row r="474" customFormat="false" ht="14.65" hidden="false" customHeight="false" outlineLevel="0" collapsed="false">
      <c r="I474" s="190" t="str">
        <f aca="false">IF(A474&gt;0,VLOOKUP(E474,GasDaily3,5,0),"")</f>
        <v/>
      </c>
      <c r="J474" s="183" t="str">
        <f aca="false">IF(A474&gt;0,((1/(1-H474))-1)*I474,"")</f>
        <v/>
      </c>
      <c r="K474" s="184" t="str">
        <f aca="false">IF(A474&gt;0,J474+G474+F474,"")</f>
        <v/>
      </c>
    </row>
    <row r="475" customFormat="false" ht="14.65" hidden="false" customHeight="false" outlineLevel="0" collapsed="false">
      <c r="I475" s="190" t="str">
        <f aca="false">IF(A475&gt;0,VLOOKUP(E475,GasDaily3,5,0),"")</f>
        <v/>
      </c>
      <c r="J475" s="183" t="str">
        <f aca="false">IF(A475&gt;0,((1/(1-H475))-1)*I475,"")</f>
        <v/>
      </c>
      <c r="K475" s="184" t="str">
        <f aca="false">IF(A475&gt;0,J475+G475+F475,"")</f>
        <v/>
      </c>
    </row>
    <row r="476" customFormat="false" ht="14.65" hidden="false" customHeight="false" outlineLevel="0" collapsed="false">
      <c r="I476" s="190" t="str">
        <f aca="false">IF(A476&gt;0,VLOOKUP(E476,GasDaily3,5,0),"")</f>
        <v/>
      </c>
      <c r="J476" s="183" t="str">
        <f aca="false">IF(A476&gt;0,((1/(1-H476))-1)*I476,"")</f>
        <v/>
      </c>
      <c r="K476" s="184" t="str">
        <f aca="false">IF(A476&gt;0,J476+G476+F476,"")</f>
        <v/>
      </c>
    </row>
    <row r="477" customFormat="false" ht="14.65" hidden="false" customHeight="false" outlineLevel="0" collapsed="false">
      <c r="I477" s="190" t="str">
        <f aca="false">IF(A477&gt;0,VLOOKUP(E477,GasDaily3,5,0),"")</f>
        <v/>
      </c>
      <c r="J477" s="183" t="str">
        <f aca="false">IF(A477&gt;0,((1/(1-H477))-1)*I477,"")</f>
        <v/>
      </c>
      <c r="K477" s="184" t="str">
        <f aca="false">IF(A477&gt;0,J477+G477+F477,"")</f>
        <v/>
      </c>
    </row>
    <row r="478" customFormat="false" ht="14.65" hidden="false" customHeight="false" outlineLevel="0" collapsed="false">
      <c r="I478" s="190" t="str">
        <f aca="false">IF(A478&gt;0,VLOOKUP(E478,GasDaily3,5,0),"")</f>
        <v/>
      </c>
      <c r="J478" s="183" t="str">
        <f aca="false">IF(A478&gt;0,((1/(1-H478))-1)*I478,"")</f>
        <v/>
      </c>
      <c r="K478" s="184" t="str">
        <f aca="false">IF(A478&gt;0,J478+G478+F478,"")</f>
        <v/>
      </c>
    </row>
    <row r="479" customFormat="false" ht="14.65" hidden="false" customHeight="false" outlineLevel="0" collapsed="false">
      <c r="I479" s="190" t="str">
        <f aca="false">IF(A479&gt;0,VLOOKUP(E479,GasDaily3,5,0),"")</f>
        <v/>
      </c>
      <c r="J479" s="183" t="str">
        <f aca="false">IF(A479&gt;0,((1/(1-H479))-1)*I479,"")</f>
        <v/>
      </c>
      <c r="K479" s="184" t="str">
        <f aca="false">IF(A479&gt;0,J479+G479+F479,"")</f>
        <v/>
      </c>
    </row>
    <row r="480" customFormat="false" ht="14.65" hidden="false" customHeight="false" outlineLevel="0" collapsed="false">
      <c r="I480" s="190" t="str">
        <f aca="false">IF(A480&gt;0,VLOOKUP(E480,GasDaily3,5,0),"")</f>
        <v/>
      </c>
      <c r="J480" s="183" t="str">
        <f aca="false">IF(A480&gt;0,((1/(1-H480))-1)*I480,"")</f>
        <v/>
      </c>
      <c r="K480" s="184" t="str">
        <f aca="false">IF(A480&gt;0,J480+G480+F480,"")</f>
        <v/>
      </c>
    </row>
    <row r="481" customFormat="false" ht="14.65" hidden="false" customHeight="false" outlineLevel="0" collapsed="false">
      <c r="I481" s="190" t="str">
        <f aca="false">IF(A481&gt;0,VLOOKUP(E481,GasDaily3,5,0),"")</f>
        <v/>
      </c>
      <c r="J481" s="183" t="str">
        <f aca="false">IF(A481&gt;0,((1/(1-H481))-1)*I481,"")</f>
        <v/>
      </c>
      <c r="K481" s="184" t="str">
        <f aca="false">IF(A481&gt;0,J481+G481+F481,"")</f>
        <v/>
      </c>
    </row>
    <row r="482" customFormat="false" ht="14.65" hidden="false" customHeight="false" outlineLevel="0" collapsed="false">
      <c r="I482" s="190" t="str">
        <f aca="false">IF(A482&gt;0,VLOOKUP(E482,GasDaily3,5,0),"")</f>
        <v/>
      </c>
      <c r="J482" s="183" t="str">
        <f aca="false">IF(A482&gt;0,((1/(1-H482))-1)*I482,"")</f>
        <v/>
      </c>
      <c r="K482" s="184" t="str">
        <f aca="false">IF(A482&gt;0,J482+G482+F482,"")</f>
        <v/>
      </c>
    </row>
    <row r="483" customFormat="false" ht="14.65" hidden="false" customHeight="false" outlineLevel="0" collapsed="false">
      <c r="I483" s="190" t="str">
        <f aca="false">IF(A483&gt;0,VLOOKUP(E483,GasDaily3,5,0),"")</f>
        <v/>
      </c>
      <c r="J483" s="183" t="str">
        <f aca="false">IF(A483&gt;0,((1/(1-H483))-1)*I483,"")</f>
        <v/>
      </c>
      <c r="K483" s="184" t="str">
        <f aca="false">IF(A483&gt;0,J483+G483+F483,"")</f>
        <v/>
      </c>
    </row>
    <row r="484" customFormat="false" ht="14.65" hidden="false" customHeight="false" outlineLevel="0" collapsed="false">
      <c r="I484" s="190" t="str">
        <f aca="false">IF(A484&gt;0,VLOOKUP(E484,GasDaily3,5,0),"")</f>
        <v/>
      </c>
      <c r="J484" s="183" t="str">
        <f aca="false">IF(A484&gt;0,((1/(1-H484))-1)*I484,"")</f>
        <v/>
      </c>
      <c r="K484" s="184" t="str">
        <f aca="false">IF(A484&gt;0,J484+G484+F484,"")</f>
        <v/>
      </c>
    </row>
    <row r="485" customFormat="false" ht="14.65" hidden="false" customHeight="false" outlineLevel="0" collapsed="false">
      <c r="I485" s="190" t="str">
        <f aca="false">IF(A485&gt;0,VLOOKUP(E485,GasDaily3,5,0),"")</f>
        <v/>
      </c>
      <c r="J485" s="183" t="str">
        <f aca="false">IF(A485&gt;0,((1/(1-H485))-1)*I485,"")</f>
        <v/>
      </c>
      <c r="K485" s="184" t="str">
        <f aca="false">IF(A485&gt;0,J485+G485+F485,"")</f>
        <v/>
      </c>
    </row>
    <row r="486" customFormat="false" ht="14.65" hidden="false" customHeight="false" outlineLevel="0" collapsed="false">
      <c r="I486" s="190" t="str">
        <f aca="false">IF(A486&gt;0,VLOOKUP(E486,GasDaily3,5,0),"")</f>
        <v/>
      </c>
      <c r="J486" s="183" t="str">
        <f aca="false">IF(A486&gt;0,((1/(1-H486))-1)*I486,"")</f>
        <v/>
      </c>
      <c r="K486" s="184" t="str">
        <f aca="false">IF(A486&gt;0,J486+G486+F486,"")</f>
        <v/>
      </c>
    </row>
    <row r="487" customFormat="false" ht="14.65" hidden="false" customHeight="false" outlineLevel="0" collapsed="false">
      <c r="I487" s="190" t="str">
        <f aca="false">IF(A487&gt;0,VLOOKUP(E487,GasDaily3,5,0),"")</f>
        <v/>
      </c>
      <c r="J487" s="183" t="str">
        <f aca="false">IF(A487&gt;0,((1/(1-H487))-1)*I487,"")</f>
        <v/>
      </c>
      <c r="K487" s="184" t="str">
        <f aca="false">IF(A487&gt;0,J487+G487+F487,"")</f>
        <v/>
      </c>
    </row>
    <row r="488" customFormat="false" ht="14.65" hidden="false" customHeight="false" outlineLevel="0" collapsed="false">
      <c r="I488" s="190" t="str">
        <f aca="false">IF(A488&gt;0,VLOOKUP(E488,GasDaily3,5,0),"")</f>
        <v/>
      </c>
      <c r="J488" s="183" t="str">
        <f aca="false">IF(A488&gt;0,((1/(1-H488))-1)*I488,"")</f>
        <v/>
      </c>
      <c r="K488" s="184" t="str">
        <f aca="false">IF(A488&gt;0,J488+G488+F488,"")</f>
        <v/>
      </c>
    </row>
    <row r="489" customFormat="false" ht="14.65" hidden="false" customHeight="false" outlineLevel="0" collapsed="false">
      <c r="I489" s="190" t="str">
        <f aca="false">IF(A489&gt;0,VLOOKUP(E489,GasDaily3,5,0),"")</f>
        <v/>
      </c>
      <c r="J489" s="183" t="str">
        <f aca="false">IF(A489&gt;0,((1/(1-H489))-1)*I489,"")</f>
        <v/>
      </c>
      <c r="K489" s="184" t="str">
        <f aca="false">IF(A489&gt;0,J489+G489+F489,"")</f>
        <v/>
      </c>
    </row>
    <row r="490" customFormat="false" ht="14.65" hidden="false" customHeight="false" outlineLevel="0" collapsed="false">
      <c r="I490" s="190" t="str">
        <f aca="false">IF(A490&gt;0,VLOOKUP(E490,GasDaily3,5,0),"")</f>
        <v/>
      </c>
      <c r="J490" s="183" t="str">
        <f aca="false">IF(A490&gt;0,((1/(1-H490))-1)*I490,"")</f>
        <v/>
      </c>
      <c r="K490" s="184" t="str">
        <f aca="false">IF(A490&gt;0,J490+G490+F490,"")</f>
        <v/>
      </c>
    </row>
    <row r="491" customFormat="false" ht="14.65" hidden="false" customHeight="false" outlineLevel="0" collapsed="false">
      <c r="I491" s="190" t="str">
        <f aca="false">IF(A491&gt;0,VLOOKUP(E491,GasDaily3,5,0),"")</f>
        <v/>
      </c>
      <c r="J491" s="183" t="str">
        <f aca="false">IF(A491&gt;0,((1/(1-H491))-1)*I491,"")</f>
        <v/>
      </c>
      <c r="K491" s="184" t="str">
        <f aca="false">IF(A491&gt;0,J491+G491+F491,"")</f>
        <v/>
      </c>
    </row>
    <row r="492" customFormat="false" ht="14.65" hidden="false" customHeight="false" outlineLevel="0" collapsed="false">
      <c r="I492" s="190" t="str">
        <f aca="false">IF(A492&gt;0,VLOOKUP(E492,GasDaily3,5,0),"")</f>
        <v/>
      </c>
      <c r="J492" s="183" t="str">
        <f aca="false">IF(A492&gt;0,((1/(1-H492))-1)*I492,"")</f>
        <v/>
      </c>
      <c r="K492" s="184" t="str">
        <f aca="false">IF(A492&gt;0,J492+G492+F492,"")</f>
        <v/>
      </c>
    </row>
    <row r="493" customFormat="false" ht="14.65" hidden="false" customHeight="false" outlineLevel="0" collapsed="false">
      <c r="I493" s="190" t="str">
        <f aca="false">IF(A493&gt;0,VLOOKUP(E493,GasDaily3,5,0),"")</f>
        <v/>
      </c>
      <c r="J493" s="183" t="str">
        <f aca="false">IF(A493&gt;0,((1/(1-H493))-1)*I493,"")</f>
        <v/>
      </c>
      <c r="K493" s="184" t="str">
        <f aca="false">IF(A493&gt;0,J493+G493+F493,"")</f>
        <v/>
      </c>
    </row>
    <row r="494" customFormat="false" ht="14.65" hidden="false" customHeight="false" outlineLevel="0" collapsed="false">
      <c r="I494" s="190" t="str">
        <f aca="false">IF(A494&gt;0,VLOOKUP(E494,GasDaily3,5,0),"")</f>
        <v/>
      </c>
      <c r="J494" s="183" t="str">
        <f aca="false">IF(A494&gt;0,((1/(1-H494))-1)*I494,"")</f>
        <v/>
      </c>
      <c r="K494" s="184" t="str">
        <f aca="false">IF(A494&gt;0,J494+G494+F494,"")</f>
        <v/>
      </c>
    </row>
    <row r="495" customFormat="false" ht="14.65" hidden="false" customHeight="false" outlineLevel="0" collapsed="false">
      <c r="I495" s="190" t="str">
        <f aca="false">IF(A495&gt;0,VLOOKUP(E495,GasDaily3,5,0),"")</f>
        <v/>
      </c>
      <c r="J495" s="183" t="str">
        <f aca="false">IF(A495&gt;0,((1/(1-H495))-1)*I495,"")</f>
        <v/>
      </c>
      <c r="K495" s="184" t="str">
        <f aca="false">IF(A495&gt;0,J495+G495+F495,"")</f>
        <v/>
      </c>
    </row>
    <row r="496" customFormat="false" ht="14.65" hidden="false" customHeight="false" outlineLevel="0" collapsed="false">
      <c r="I496" s="190" t="str">
        <f aca="false">IF(A496&gt;0,VLOOKUP(E496,GasDaily3,5,0),"")</f>
        <v/>
      </c>
      <c r="J496" s="183" t="str">
        <f aca="false">IF(A496&gt;0,((1/(1-H496))-1)*I496,"")</f>
        <v/>
      </c>
      <c r="K496" s="184" t="str">
        <f aca="false">IF(A496&gt;0,J496+G496+F496,"")</f>
        <v/>
      </c>
    </row>
    <row r="497" customFormat="false" ht="14.65" hidden="false" customHeight="false" outlineLevel="0" collapsed="false">
      <c r="I497" s="190" t="str">
        <f aca="false">IF(A497&gt;0,VLOOKUP(E497,GasDaily3,5,0),"")</f>
        <v/>
      </c>
      <c r="J497" s="183" t="str">
        <f aca="false">IF(A497&gt;0,((1/(1-H497))-1)*I497,"")</f>
        <v/>
      </c>
      <c r="K497" s="184" t="str">
        <f aca="false">IF(A497&gt;0,J497+G497+F497,"")</f>
        <v/>
      </c>
    </row>
    <row r="498" customFormat="false" ht="14.65" hidden="false" customHeight="false" outlineLevel="0" collapsed="false">
      <c r="I498" s="190" t="str">
        <f aca="false">IF(A498&gt;0,VLOOKUP(E498,GasDaily3,5,0),"")</f>
        <v/>
      </c>
      <c r="J498" s="183" t="str">
        <f aca="false">IF(A498&gt;0,((1/(1-H498))-1)*I498,"")</f>
        <v/>
      </c>
      <c r="K498" s="184" t="str">
        <f aca="false">IF(A498&gt;0,J498+G498+F498,"")</f>
        <v/>
      </c>
    </row>
    <row r="499" customFormat="false" ht="14.65" hidden="false" customHeight="false" outlineLevel="0" collapsed="false">
      <c r="I499" s="190" t="str">
        <f aca="false">IF(A499&gt;0,VLOOKUP(E499,GasDaily3,5,0),"")</f>
        <v/>
      </c>
      <c r="J499" s="183" t="str">
        <f aca="false">IF(A499&gt;0,((1/(1-H499))-1)*I499,"")</f>
        <v/>
      </c>
      <c r="K499" s="184" t="str">
        <f aca="false">IF(A499&gt;0,J499+G499+F499,"")</f>
        <v/>
      </c>
    </row>
    <row r="500" customFormat="false" ht="14.65" hidden="false" customHeight="false" outlineLevel="0" collapsed="false">
      <c r="I500" s="190" t="str">
        <f aca="false">IF(A500&gt;0,VLOOKUP(E500,GasDaily3,5,0),"")</f>
        <v/>
      </c>
      <c r="J500" s="183" t="str">
        <f aca="false">IF(A500&gt;0,((1/(1-H500))-1)*I500,"")</f>
        <v/>
      </c>
      <c r="K500" s="184" t="str">
        <f aca="false">IF(A500&gt;0,J500+G500+F500,"")</f>
        <v/>
      </c>
    </row>
    <row r="501" customFormat="false" ht="14.65" hidden="false" customHeight="false" outlineLevel="0" collapsed="false">
      <c r="I501" s="190" t="str">
        <f aca="false">IF(A501&gt;0,VLOOKUP(E501,GasDaily3,5,0),"")</f>
        <v/>
      </c>
      <c r="J501" s="183" t="str">
        <f aca="false">IF(A501&gt;0,((1/(1-H501))-1)*I501,"")</f>
        <v/>
      </c>
      <c r="K501" s="184" t="str">
        <f aca="false">IF(A501&gt;0,J501+G501+F501,"")</f>
        <v/>
      </c>
    </row>
    <row r="502" customFormat="false" ht="14.65" hidden="false" customHeight="false" outlineLevel="0" collapsed="false">
      <c r="I502" s="190" t="str">
        <f aca="false">IF(A502&gt;0,VLOOKUP(E502,GasDaily3,5,0),"")</f>
        <v/>
      </c>
      <c r="J502" s="183" t="str">
        <f aca="false">IF(A502&gt;0,((1/(1-H502))-1)*I502,"")</f>
        <v/>
      </c>
      <c r="K502" s="184" t="str">
        <f aca="false">IF(A502&gt;0,J502+G502+F502,"")</f>
        <v/>
      </c>
    </row>
    <row r="503" customFormat="false" ht="14.65" hidden="false" customHeight="false" outlineLevel="0" collapsed="false">
      <c r="I503" s="190" t="str">
        <f aca="false">IF(A503&gt;0,VLOOKUP(E503,GasDaily3,5,0),"")</f>
        <v/>
      </c>
      <c r="J503" s="183" t="str">
        <f aca="false">IF(A503&gt;0,((1/(1-H503))-1)*I503,"")</f>
        <v/>
      </c>
      <c r="K503" s="184" t="str">
        <f aca="false">IF(A503&gt;0,J503+G503+F503,"")</f>
        <v/>
      </c>
    </row>
    <row r="504" customFormat="false" ht="14.65" hidden="false" customHeight="false" outlineLevel="0" collapsed="false">
      <c r="I504" s="190" t="str">
        <f aca="false">IF(A504&gt;0,VLOOKUP(E504,GasDaily3,5,0),"")</f>
        <v/>
      </c>
      <c r="J504" s="183" t="str">
        <f aca="false">IF(A504&gt;0,((1/(1-H504))-1)*I504,"")</f>
        <v/>
      </c>
      <c r="K504" s="184" t="str">
        <f aca="false">IF(A504&gt;0,J504+G504+F504,"")</f>
        <v/>
      </c>
    </row>
    <row r="505" customFormat="false" ht="14.65" hidden="false" customHeight="false" outlineLevel="0" collapsed="false">
      <c r="I505" s="190" t="str">
        <f aca="false">IF(A505&gt;0,VLOOKUP(E505,GasDaily3,5,0),"")</f>
        <v/>
      </c>
      <c r="J505" s="183" t="str">
        <f aca="false">IF(A505&gt;0,((1/(1-H505))-1)*I505,"")</f>
        <v/>
      </c>
      <c r="K505" s="184" t="str">
        <f aca="false">IF(A505&gt;0,J505+G505+F505,"")</f>
        <v/>
      </c>
    </row>
    <row r="506" customFormat="false" ht="14.65" hidden="false" customHeight="false" outlineLevel="0" collapsed="false">
      <c r="I506" s="190" t="str">
        <f aca="false">IF(A506&gt;0,VLOOKUP(E506,GasDaily3,5,0),"")</f>
        <v/>
      </c>
      <c r="J506" s="183" t="str">
        <f aca="false">IF(A506&gt;0,((1/(1-H506))-1)*I506,"")</f>
        <v/>
      </c>
      <c r="K506" s="184" t="str">
        <f aca="false">IF(A506&gt;0,J506+G506+F506,"")</f>
        <v/>
      </c>
    </row>
    <row r="507" customFormat="false" ht="14.65" hidden="false" customHeight="false" outlineLevel="0" collapsed="false">
      <c r="I507" s="190" t="str">
        <f aca="false">IF(A507&gt;0,VLOOKUP(E507,GasDaily3,5,0),"")</f>
        <v/>
      </c>
      <c r="J507" s="183" t="str">
        <f aca="false">IF(A507&gt;0,((1/(1-H507))-1)*I507,"")</f>
        <v/>
      </c>
      <c r="K507" s="184" t="str">
        <f aca="false">IF(A507&gt;0,J507+G507+F507,"")</f>
        <v/>
      </c>
    </row>
    <row r="508" customFormat="false" ht="14.65" hidden="false" customHeight="false" outlineLevel="0" collapsed="false">
      <c r="I508" s="190" t="str">
        <f aca="false">IF(A508&gt;0,VLOOKUP(E508,GasDaily3,5,0),"")</f>
        <v/>
      </c>
      <c r="J508" s="183" t="str">
        <f aca="false">IF(A508&gt;0,((1/(1-H508))-1)*I508,"")</f>
        <v/>
      </c>
      <c r="K508" s="184" t="str">
        <f aca="false">IF(A508&gt;0,J508+G508+F508,"")</f>
        <v/>
      </c>
    </row>
    <row r="509" customFormat="false" ht="14.65" hidden="false" customHeight="false" outlineLevel="0" collapsed="false">
      <c r="I509" s="190" t="str">
        <f aca="false">IF(A509&gt;0,VLOOKUP(E509,GasDaily3,5,0),"")</f>
        <v/>
      </c>
      <c r="J509" s="183" t="str">
        <f aca="false">IF(A509&gt;0,((1/(1-H509))-1)*I509,"")</f>
        <v/>
      </c>
      <c r="K509" s="184" t="str">
        <f aca="false">IF(A509&gt;0,J509+G509+F509,"")</f>
        <v/>
      </c>
    </row>
    <row r="510" customFormat="false" ht="14.65" hidden="false" customHeight="false" outlineLevel="0" collapsed="false">
      <c r="I510" s="190" t="str">
        <f aca="false">IF(A510&gt;0,VLOOKUP(E510,GasDaily3,5,0),"")</f>
        <v/>
      </c>
      <c r="J510" s="183" t="str">
        <f aca="false">IF(A510&gt;0,((1/(1-H510))-1)*I510,"")</f>
        <v/>
      </c>
      <c r="K510" s="184" t="str">
        <f aca="false">IF(A510&gt;0,J510+G510+F510,"")</f>
        <v/>
      </c>
    </row>
    <row r="511" customFormat="false" ht="14.65" hidden="false" customHeight="false" outlineLevel="0" collapsed="false">
      <c r="I511" s="190" t="str">
        <f aca="false">IF(A511&gt;0,VLOOKUP(E511,GasDaily3,5,0),"")</f>
        <v/>
      </c>
      <c r="J511" s="183" t="str">
        <f aca="false">IF(A511&gt;0,((1/(1-H511))-1)*I511,"")</f>
        <v/>
      </c>
      <c r="K511" s="184" t="str">
        <f aca="false">IF(A511&gt;0,J511+G511+F511,"")</f>
        <v/>
      </c>
    </row>
    <row r="512" customFormat="false" ht="14.65" hidden="false" customHeight="false" outlineLevel="0" collapsed="false">
      <c r="I512" s="190" t="str">
        <f aca="false">IF(A512&gt;0,VLOOKUP(E512,GasDaily3,5,0),"")</f>
        <v/>
      </c>
      <c r="J512" s="183" t="str">
        <f aca="false">IF(A512&gt;0,((1/(1-H512))-1)*I512,"")</f>
        <v/>
      </c>
      <c r="K512" s="184" t="str">
        <f aca="false">IF(A512&gt;0,J512+G512+F512,"")</f>
        <v/>
      </c>
    </row>
    <row r="513" customFormat="false" ht="14.65" hidden="false" customHeight="false" outlineLevel="0" collapsed="false">
      <c r="I513" s="190" t="str">
        <f aca="false">IF(A513&gt;0,VLOOKUP(E513,GasDaily3,5,0),"")</f>
        <v/>
      </c>
      <c r="J513" s="183" t="str">
        <f aca="false">IF(A513&gt;0,((1/(1-H513))-1)*I513,"")</f>
        <v/>
      </c>
      <c r="K513" s="184" t="str">
        <f aca="false">IF(A513&gt;0,J513+G513+F513,"")</f>
        <v/>
      </c>
    </row>
    <row r="514" customFormat="false" ht="14.65" hidden="false" customHeight="false" outlineLevel="0" collapsed="false">
      <c r="I514" s="190" t="str">
        <f aca="false">IF(A514&gt;0,VLOOKUP(E514,GasDaily3,5,0),"")</f>
        <v/>
      </c>
      <c r="J514" s="183" t="str">
        <f aca="false">IF(A514&gt;0,((1/(1-H514))-1)*I514,"")</f>
        <v/>
      </c>
      <c r="K514" s="184" t="str">
        <f aca="false">IF(A514&gt;0,J514+G514+F514,"")</f>
        <v/>
      </c>
    </row>
    <row r="515" customFormat="false" ht="14.65" hidden="false" customHeight="false" outlineLevel="0" collapsed="false">
      <c r="I515" s="190" t="str">
        <f aca="false">IF(A515&gt;0,VLOOKUP(E515,GasDaily3,5,0),"")</f>
        <v/>
      </c>
      <c r="J515" s="183" t="str">
        <f aca="false">IF(A515&gt;0,((1/(1-H515))-1)*I515,"")</f>
        <v/>
      </c>
      <c r="K515" s="184" t="str">
        <f aca="false">IF(A515&gt;0,J515+G515+F515,"")</f>
        <v/>
      </c>
    </row>
    <row r="516" customFormat="false" ht="14.65" hidden="false" customHeight="false" outlineLevel="0" collapsed="false">
      <c r="I516" s="190" t="str">
        <f aca="false">IF(A516&gt;0,VLOOKUP(E516,GasDaily3,5,0),"")</f>
        <v/>
      </c>
      <c r="J516" s="183" t="str">
        <f aca="false">IF(A516&gt;0,((1/(1-H516))-1)*I516,"")</f>
        <v/>
      </c>
      <c r="K516" s="184" t="str">
        <f aca="false">IF(A516&gt;0,J516+G516+F516,"")</f>
        <v/>
      </c>
    </row>
    <row r="517" customFormat="false" ht="14.65" hidden="false" customHeight="false" outlineLevel="0" collapsed="false">
      <c r="I517" s="190" t="str">
        <f aca="false">IF(A517&gt;0,VLOOKUP(E517,GasDaily3,5,0),"")</f>
        <v/>
      </c>
      <c r="J517" s="183" t="str">
        <f aca="false">IF(A517&gt;0,((1/(1-H517))-1)*I517,"")</f>
        <v/>
      </c>
      <c r="K517" s="184" t="str">
        <f aca="false">IF(A517&gt;0,J517+G517+F517,"")</f>
        <v/>
      </c>
    </row>
    <row r="518" customFormat="false" ht="14.65" hidden="false" customHeight="false" outlineLevel="0" collapsed="false">
      <c r="I518" s="190" t="str">
        <f aca="false">IF(A518&gt;0,VLOOKUP(E518,GasDaily3,5,0),"")</f>
        <v/>
      </c>
      <c r="J518" s="183" t="str">
        <f aca="false">IF(A518&gt;0,((1/(1-H518))-1)*I518,"")</f>
        <v/>
      </c>
      <c r="K518" s="184" t="str">
        <f aca="false">IF(A518&gt;0,J518+G518+F518,"")</f>
        <v/>
      </c>
    </row>
    <row r="519" customFormat="false" ht="14.65" hidden="false" customHeight="false" outlineLevel="0" collapsed="false">
      <c r="I519" s="190" t="str">
        <f aca="false">IF(A519&gt;0,VLOOKUP(E519,GasDaily3,5,0),"")</f>
        <v/>
      </c>
      <c r="J519" s="183" t="str">
        <f aca="false">IF(A519&gt;0,((1/(1-H519))-1)*I519,"")</f>
        <v/>
      </c>
      <c r="K519" s="184" t="str">
        <f aca="false">IF(A519&gt;0,J519+G519+F519,"")</f>
        <v/>
      </c>
    </row>
    <row r="520" customFormat="false" ht="14.65" hidden="false" customHeight="false" outlineLevel="0" collapsed="false">
      <c r="I520" s="190" t="str">
        <f aca="false">IF(A520&gt;0,VLOOKUP(E520,GasDaily3,5,0),"")</f>
        <v/>
      </c>
      <c r="J520" s="183" t="str">
        <f aca="false">IF(A520&gt;0,((1/(1-H520))-1)*I520,"")</f>
        <v/>
      </c>
      <c r="K520" s="184" t="str">
        <f aca="false">IF(A520&gt;0,J520+G520+F520,"")</f>
        <v/>
      </c>
    </row>
    <row r="521" customFormat="false" ht="14.65" hidden="false" customHeight="false" outlineLevel="0" collapsed="false">
      <c r="I521" s="190" t="str">
        <f aca="false">IF(A521&gt;0,VLOOKUP(E521,GasDaily3,5,0),"")</f>
        <v/>
      </c>
      <c r="J521" s="183" t="str">
        <f aca="false">IF(A521&gt;0,((1/(1-H521))-1)*I521,"")</f>
        <v/>
      </c>
      <c r="K521" s="184" t="str">
        <f aca="false">IF(A521&gt;0,J521+G521+F521,"")</f>
        <v/>
      </c>
    </row>
    <row r="522" customFormat="false" ht="14.65" hidden="false" customHeight="false" outlineLevel="0" collapsed="false">
      <c r="I522" s="190" t="str">
        <f aca="false">IF(A522&gt;0,VLOOKUP(E522,GasDaily3,5,0),"")</f>
        <v/>
      </c>
      <c r="J522" s="183" t="str">
        <f aca="false">IF(A522&gt;0,((1/(1-H522))-1)*I522,"")</f>
        <v/>
      </c>
      <c r="K522" s="184" t="str">
        <f aca="false">IF(A522&gt;0,J522+G522+F522,"")</f>
        <v/>
      </c>
    </row>
    <row r="523" customFormat="false" ht="14.65" hidden="false" customHeight="false" outlineLevel="0" collapsed="false">
      <c r="I523" s="190" t="str">
        <f aca="false">IF(A523&gt;0,VLOOKUP(E523,GasDaily3,5,0),"")</f>
        <v/>
      </c>
      <c r="J523" s="183" t="str">
        <f aca="false">IF(A523&gt;0,((1/(1-H523))-1)*I523,"")</f>
        <v/>
      </c>
      <c r="K523" s="184" t="str">
        <f aca="false">IF(A523&gt;0,J523+G523+F523,"")</f>
        <v/>
      </c>
    </row>
    <row r="524" customFormat="false" ht="14.65" hidden="false" customHeight="false" outlineLevel="0" collapsed="false">
      <c r="I524" s="190" t="str">
        <f aca="false">IF(A524&gt;0,VLOOKUP(E524,GasDaily3,5,0),"")</f>
        <v/>
      </c>
      <c r="J524" s="183" t="str">
        <f aca="false">IF(A524&gt;0,((1/(1-H524))-1)*I524,"")</f>
        <v/>
      </c>
      <c r="K524" s="184" t="str">
        <f aca="false">IF(A524&gt;0,J524+G524+F524,"")</f>
        <v/>
      </c>
    </row>
    <row r="525" customFormat="false" ht="14.65" hidden="false" customHeight="false" outlineLevel="0" collapsed="false">
      <c r="I525" s="190" t="str">
        <f aca="false">IF(A525&gt;0,VLOOKUP(E525,GasDaily3,5,0),"")</f>
        <v/>
      </c>
      <c r="J525" s="183" t="str">
        <f aca="false">IF(A525&gt;0,((1/(1-H525))-1)*I525,"")</f>
        <v/>
      </c>
      <c r="K525" s="184" t="str">
        <f aca="false">IF(A525&gt;0,J525+G525+F525,"")</f>
        <v/>
      </c>
    </row>
    <row r="526" customFormat="false" ht="14.65" hidden="false" customHeight="false" outlineLevel="0" collapsed="false">
      <c r="I526" s="190" t="str">
        <f aca="false">IF(A526&gt;0,VLOOKUP(E526,GasDaily3,5,0),"")</f>
        <v/>
      </c>
      <c r="J526" s="183" t="str">
        <f aca="false">IF(A526&gt;0,((1/(1-H526))-1)*I526,"")</f>
        <v/>
      </c>
      <c r="K526" s="184" t="str">
        <f aca="false">IF(A526&gt;0,J526+G526+F526,"")</f>
        <v/>
      </c>
    </row>
    <row r="527" customFormat="false" ht="14.65" hidden="false" customHeight="false" outlineLevel="0" collapsed="false">
      <c r="I527" s="190" t="str">
        <f aca="false">IF(A527&gt;0,VLOOKUP(E527,GasDaily3,5,0),"")</f>
        <v/>
      </c>
      <c r="J527" s="183" t="str">
        <f aca="false">IF(A527&gt;0,((1/(1-H527))-1)*I527,"")</f>
        <v/>
      </c>
      <c r="K527" s="184" t="str">
        <f aca="false">IF(A527&gt;0,J527+G527+F527,"")</f>
        <v/>
      </c>
    </row>
    <row r="528" customFormat="false" ht="14.65" hidden="false" customHeight="false" outlineLevel="0" collapsed="false">
      <c r="I528" s="190" t="str">
        <f aca="false">IF(A528&gt;0,VLOOKUP(E528,GasDaily3,5,0),"")</f>
        <v/>
      </c>
      <c r="J528" s="183" t="str">
        <f aca="false">IF(A528&gt;0,((1/(1-H528))-1)*I528,"")</f>
        <v/>
      </c>
      <c r="K528" s="184" t="str">
        <f aca="false">IF(A528&gt;0,J528+G528+F528,"")</f>
        <v/>
      </c>
    </row>
    <row r="529" customFormat="false" ht="14.65" hidden="false" customHeight="false" outlineLevel="0" collapsed="false">
      <c r="I529" s="190" t="str">
        <f aca="false">IF(A529&gt;0,VLOOKUP(E529,GasDaily3,5,0),"")</f>
        <v/>
      </c>
      <c r="J529" s="183" t="str">
        <f aca="false">IF(A529&gt;0,((1/(1-H529))-1)*I529,"")</f>
        <v/>
      </c>
      <c r="K529" s="184" t="str">
        <f aca="false">IF(A529&gt;0,J529+G529+F529,"")</f>
        <v/>
      </c>
    </row>
    <row r="530" customFormat="false" ht="14.65" hidden="false" customHeight="false" outlineLevel="0" collapsed="false">
      <c r="I530" s="190" t="str">
        <f aca="false">IF(A530&gt;0,VLOOKUP(E530,GasDaily3,5,0),"")</f>
        <v/>
      </c>
      <c r="J530" s="183" t="str">
        <f aca="false">IF(A530&gt;0,((1/(1-H530))-1)*I530,"")</f>
        <v/>
      </c>
      <c r="K530" s="184" t="str">
        <f aca="false">IF(A530&gt;0,J530+G530+F530,"")</f>
        <v/>
      </c>
    </row>
    <row r="531" customFormat="false" ht="14.65" hidden="false" customHeight="false" outlineLevel="0" collapsed="false">
      <c r="I531" s="190" t="str">
        <f aca="false">IF(A531&gt;0,VLOOKUP(E531,GasDaily3,5,0),"")</f>
        <v/>
      </c>
      <c r="J531" s="183" t="str">
        <f aca="false">IF(A531&gt;0,((1/(1-H531))-1)*I531,"")</f>
        <v/>
      </c>
      <c r="K531" s="184" t="str">
        <f aca="false">IF(A531&gt;0,J531+G531+F531,"")</f>
        <v/>
      </c>
    </row>
    <row r="532" customFormat="false" ht="14.65" hidden="false" customHeight="false" outlineLevel="0" collapsed="false">
      <c r="I532" s="190" t="str">
        <f aca="false">IF(A532&gt;0,VLOOKUP(E532,GasDaily3,5,0),"")</f>
        <v/>
      </c>
      <c r="J532" s="183" t="str">
        <f aca="false">IF(A532&gt;0,((1/(1-H532))-1)*I532,"")</f>
        <v/>
      </c>
      <c r="K532" s="184" t="str">
        <f aca="false">IF(A532&gt;0,J532+G532+F532,"")</f>
        <v/>
      </c>
    </row>
    <row r="533" customFormat="false" ht="14.65" hidden="false" customHeight="false" outlineLevel="0" collapsed="false">
      <c r="I533" s="190" t="str">
        <f aca="false">IF(A533&gt;0,VLOOKUP(E533,GasDaily3,5,0),"")</f>
        <v/>
      </c>
      <c r="J533" s="183" t="str">
        <f aca="false">IF(A533&gt;0,((1/(1-H533))-1)*I533,"")</f>
        <v/>
      </c>
      <c r="K533" s="184" t="str">
        <f aca="false">IF(A533&gt;0,J533+G533+F533,"")</f>
        <v/>
      </c>
    </row>
    <row r="534" customFormat="false" ht="14.65" hidden="false" customHeight="false" outlineLevel="0" collapsed="false">
      <c r="I534" s="190" t="str">
        <f aca="false">IF(A534&gt;0,VLOOKUP(E534,GasDaily3,5,0),"")</f>
        <v/>
      </c>
      <c r="J534" s="183" t="str">
        <f aca="false">IF(A534&gt;0,((1/(1-H534))-1)*I534,"")</f>
        <v/>
      </c>
      <c r="K534" s="184" t="str">
        <f aca="false">IF(A534&gt;0,J534+G534+F534,"")</f>
        <v/>
      </c>
    </row>
    <row r="535" customFormat="false" ht="14.65" hidden="false" customHeight="false" outlineLevel="0" collapsed="false">
      <c r="I535" s="190" t="str">
        <f aca="false">IF(A535&gt;0,VLOOKUP(E535,GasDaily3,5,0),"")</f>
        <v/>
      </c>
      <c r="J535" s="183" t="str">
        <f aca="false">IF(A535&gt;0,((1/(1-H535))-1)*I535,"")</f>
        <v/>
      </c>
      <c r="K535" s="184" t="str">
        <f aca="false">IF(A535&gt;0,J535+G535+F535,"")</f>
        <v/>
      </c>
    </row>
    <row r="536" customFormat="false" ht="14.65" hidden="false" customHeight="false" outlineLevel="0" collapsed="false">
      <c r="I536" s="190" t="str">
        <f aca="false">IF(A536&gt;0,VLOOKUP(E536,GasDaily3,5,0),"")</f>
        <v/>
      </c>
      <c r="J536" s="183" t="str">
        <f aca="false">IF(A536&gt;0,((1/(1-H536))-1)*I536,"")</f>
        <v/>
      </c>
      <c r="K536" s="184" t="str">
        <f aca="false">IF(A536&gt;0,J536+G536+F536,"")</f>
        <v/>
      </c>
    </row>
    <row r="537" customFormat="false" ht="14.65" hidden="false" customHeight="false" outlineLevel="0" collapsed="false">
      <c r="I537" s="190" t="str">
        <f aca="false">IF(A537&gt;0,VLOOKUP(E537,GasDaily3,5,0),"")</f>
        <v/>
      </c>
      <c r="J537" s="183" t="str">
        <f aca="false">IF(A537&gt;0,((1/(1-H537))-1)*I537,"")</f>
        <v/>
      </c>
      <c r="K537" s="184" t="str">
        <f aca="false">IF(A537&gt;0,J537+G537+F537,"")</f>
        <v/>
      </c>
    </row>
    <row r="538" customFormat="false" ht="14.65" hidden="false" customHeight="false" outlineLevel="0" collapsed="false">
      <c r="I538" s="190" t="str">
        <f aca="false">IF(A538&gt;0,VLOOKUP(E538,GasDaily3,5,0),"")</f>
        <v/>
      </c>
      <c r="J538" s="183" t="str">
        <f aca="false">IF(A538&gt;0,((1/(1-H538))-1)*I538,"")</f>
        <v/>
      </c>
      <c r="K538" s="184" t="str">
        <f aca="false">IF(A538&gt;0,J538+G538+F538,"")</f>
        <v/>
      </c>
    </row>
    <row r="539" customFormat="false" ht="14.65" hidden="false" customHeight="false" outlineLevel="0" collapsed="false">
      <c r="I539" s="190" t="str">
        <f aca="false">IF(A539&gt;0,VLOOKUP(E539,GasDaily3,5,0),"")</f>
        <v/>
      </c>
      <c r="J539" s="183" t="str">
        <f aca="false">IF(A539&gt;0,((1/(1-H539))-1)*I539,"")</f>
        <v/>
      </c>
      <c r="K539" s="184" t="str">
        <f aca="false">IF(A539&gt;0,J539+G539+F539,"")</f>
        <v/>
      </c>
    </row>
    <row r="540" customFormat="false" ht="14.65" hidden="false" customHeight="false" outlineLevel="0" collapsed="false">
      <c r="I540" s="190" t="str">
        <f aca="false">IF(A540&gt;0,VLOOKUP(E540,GasDaily3,5,0),"")</f>
        <v/>
      </c>
      <c r="J540" s="183" t="str">
        <f aca="false">IF(A540&gt;0,((1/(1-H540))-1)*I540,"")</f>
        <v/>
      </c>
      <c r="K540" s="184" t="str">
        <f aca="false">IF(A540&gt;0,J540+G540+F540,"")</f>
        <v/>
      </c>
    </row>
    <row r="541" customFormat="false" ht="14.65" hidden="false" customHeight="false" outlineLevel="0" collapsed="false">
      <c r="I541" s="190" t="str">
        <f aca="false">IF(A541&gt;0,VLOOKUP(E541,GasDaily3,5,0),"")</f>
        <v/>
      </c>
      <c r="J541" s="183" t="str">
        <f aca="false">IF(A541&gt;0,((1/(1-H541))-1)*I541,"")</f>
        <v/>
      </c>
      <c r="K541" s="184" t="str">
        <f aca="false">IF(A541&gt;0,J541+G541+F541,"")</f>
        <v/>
      </c>
    </row>
    <row r="542" customFormat="false" ht="14.65" hidden="false" customHeight="false" outlineLevel="0" collapsed="false">
      <c r="I542" s="190" t="str">
        <f aca="false">IF(A542&gt;0,VLOOKUP(E542,GasDaily3,5,0),"")</f>
        <v/>
      </c>
      <c r="J542" s="183" t="str">
        <f aca="false">IF(A542&gt;0,((1/(1-H542))-1)*I542,"")</f>
        <v/>
      </c>
      <c r="K542" s="184" t="str">
        <f aca="false">IF(A542&gt;0,J542+G542+F542,"")</f>
        <v/>
      </c>
    </row>
    <row r="543" customFormat="false" ht="14.65" hidden="false" customHeight="false" outlineLevel="0" collapsed="false">
      <c r="I543" s="190" t="str">
        <f aca="false">IF(A543&gt;0,VLOOKUP(E543,GasDaily3,5,0),"")</f>
        <v/>
      </c>
      <c r="J543" s="183" t="str">
        <f aca="false">IF(A543&gt;0,((1/(1-H543))-1)*I543,"")</f>
        <v/>
      </c>
      <c r="K543" s="184" t="str">
        <f aca="false">IF(A543&gt;0,J543+G543+F543,"")</f>
        <v/>
      </c>
    </row>
    <row r="544" customFormat="false" ht="14.65" hidden="false" customHeight="false" outlineLevel="0" collapsed="false">
      <c r="I544" s="190" t="str">
        <f aca="false">IF(A544&gt;0,VLOOKUP(E544,GasDaily3,5,0),"")</f>
        <v/>
      </c>
      <c r="J544" s="183" t="str">
        <f aca="false">IF(A544&gt;0,((1/(1-H544))-1)*I544,"")</f>
        <v/>
      </c>
      <c r="K544" s="184" t="str">
        <f aca="false">IF(A544&gt;0,J544+G544+F544,"")</f>
        <v/>
      </c>
    </row>
    <row r="545" customFormat="false" ht="14.65" hidden="false" customHeight="false" outlineLevel="0" collapsed="false">
      <c r="I545" s="190" t="str">
        <f aca="false">IF(A545&gt;0,VLOOKUP(E545,GasDaily3,5,0),"")</f>
        <v/>
      </c>
      <c r="J545" s="183" t="str">
        <f aca="false">IF(A545&gt;0,((1/(1-H545))-1)*I545,"")</f>
        <v/>
      </c>
      <c r="K545" s="184" t="str">
        <f aca="false">IF(A545&gt;0,J545+G545+F545,"")</f>
        <v/>
      </c>
    </row>
    <row r="546" customFormat="false" ht="14.65" hidden="false" customHeight="false" outlineLevel="0" collapsed="false">
      <c r="I546" s="190" t="str">
        <f aca="false">IF(A546&gt;0,VLOOKUP(E546,GasDaily3,5,0),"")</f>
        <v/>
      </c>
      <c r="J546" s="183" t="str">
        <f aca="false">IF(A546&gt;0,((1/(1-H546))-1)*I546,"")</f>
        <v/>
      </c>
      <c r="K546" s="184" t="str">
        <f aca="false">IF(A546&gt;0,J546+G546+F546,"")</f>
        <v/>
      </c>
    </row>
    <row r="547" customFormat="false" ht="14.65" hidden="false" customHeight="false" outlineLevel="0" collapsed="false">
      <c r="I547" s="190" t="str">
        <f aca="false">IF(A547&gt;0,VLOOKUP(E547,GasDaily3,5,0),"")</f>
        <v/>
      </c>
      <c r="J547" s="183" t="str">
        <f aca="false">IF(A547&gt;0,((1/(1-H547))-1)*I547,"")</f>
        <v/>
      </c>
      <c r="K547" s="184" t="str">
        <f aca="false">IF(A547&gt;0,J547+G547+F547,"")</f>
        <v/>
      </c>
    </row>
    <row r="548" customFormat="false" ht="14.65" hidden="false" customHeight="false" outlineLevel="0" collapsed="false">
      <c r="I548" s="190" t="str">
        <f aca="false">IF(A548&gt;0,VLOOKUP(E548,GasDaily3,5,0),"")</f>
        <v/>
      </c>
      <c r="J548" s="183" t="str">
        <f aca="false">IF(A548&gt;0,((1/(1-H548))-1)*I548,"")</f>
        <v/>
      </c>
      <c r="K548" s="184" t="str">
        <f aca="false">IF(A548&gt;0,J548+G548+F548,"")</f>
        <v/>
      </c>
    </row>
    <row r="549" customFormat="false" ht="14.65" hidden="false" customHeight="false" outlineLevel="0" collapsed="false">
      <c r="I549" s="190" t="str">
        <f aca="false">IF(A549&gt;0,VLOOKUP(E549,GasDaily3,5,0),"")</f>
        <v/>
      </c>
      <c r="J549" s="183" t="str">
        <f aca="false">IF(A549&gt;0,((1/(1-H549))-1)*I549,"")</f>
        <v/>
      </c>
      <c r="K549" s="184" t="str">
        <f aca="false">IF(A549&gt;0,J549+G549+F549,"")</f>
        <v/>
      </c>
    </row>
    <row r="550" customFormat="false" ht="14.65" hidden="false" customHeight="false" outlineLevel="0" collapsed="false">
      <c r="I550" s="190" t="str">
        <f aca="false">IF(A550&gt;0,VLOOKUP(E550,GasDaily3,5,0),"")</f>
        <v/>
      </c>
      <c r="J550" s="183" t="str">
        <f aca="false">IF(A550&gt;0,((1/(1-H550))-1)*I550,"")</f>
        <v/>
      </c>
      <c r="K550" s="184" t="str">
        <f aca="false">IF(A550&gt;0,J550+G550+F550,"")</f>
        <v/>
      </c>
    </row>
    <row r="551" customFormat="false" ht="14.65" hidden="false" customHeight="false" outlineLevel="0" collapsed="false">
      <c r="I551" s="190" t="str">
        <f aca="false">IF(A551&gt;0,VLOOKUP(E551,GasDaily3,5,0),"")</f>
        <v/>
      </c>
      <c r="J551" s="183" t="str">
        <f aca="false">IF(A551&gt;0,((1/(1-H551))-1)*I551,"")</f>
        <v/>
      </c>
      <c r="K551" s="184" t="str">
        <f aca="false">IF(A551&gt;0,J551+G551+F551,"")</f>
        <v/>
      </c>
    </row>
    <row r="552" customFormat="false" ht="14.65" hidden="false" customHeight="false" outlineLevel="0" collapsed="false">
      <c r="I552" s="190" t="str">
        <f aca="false">IF(A552&gt;0,VLOOKUP(E552,GasDaily3,5,0),"")</f>
        <v/>
      </c>
      <c r="J552" s="183" t="str">
        <f aca="false">IF(A552&gt;0,((1/(1-H552))-1)*I552,"")</f>
        <v/>
      </c>
      <c r="K552" s="184" t="str">
        <f aca="false">IF(A552&gt;0,J552+G552+F552,"")</f>
        <v/>
      </c>
    </row>
    <row r="553" customFormat="false" ht="14.65" hidden="false" customHeight="false" outlineLevel="0" collapsed="false">
      <c r="I553" s="190" t="str">
        <f aca="false">IF(A553&gt;0,VLOOKUP(E553,GasDaily3,5,0),"")</f>
        <v/>
      </c>
      <c r="J553" s="183" t="str">
        <f aca="false">IF(A553&gt;0,((1/(1-H553))-1)*I553,"")</f>
        <v/>
      </c>
      <c r="K553" s="184" t="str">
        <f aca="false">IF(A553&gt;0,J553+G553+F553,"")</f>
        <v/>
      </c>
    </row>
    <row r="554" customFormat="false" ht="14.65" hidden="false" customHeight="false" outlineLevel="0" collapsed="false">
      <c r="I554" s="190" t="str">
        <f aca="false">IF(A554&gt;0,VLOOKUP(E554,GasDaily3,5,0),"")</f>
        <v/>
      </c>
      <c r="J554" s="183" t="str">
        <f aca="false">IF(A554&gt;0,((1/(1-H554))-1)*I554,"")</f>
        <v/>
      </c>
      <c r="K554" s="184" t="str">
        <f aca="false">IF(A554&gt;0,J554+G554+F554,"")</f>
        <v/>
      </c>
    </row>
    <row r="555" customFormat="false" ht="14.65" hidden="false" customHeight="false" outlineLevel="0" collapsed="false">
      <c r="I555" s="190" t="str">
        <f aca="false">IF(A555&gt;0,VLOOKUP(E555,GasDaily3,5,0),"")</f>
        <v/>
      </c>
      <c r="J555" s="183" t="str">
        <f aca="false">IF(A555&gt;0,((1/(1-H555))-1)*I555,"")</f>
        <v/>
      </c>
      <c r="K555" s="184" t="str">
        <f aca="false">IF(A555&gt;0,J555+G555+F555,"")</f>
        <v/>
      </c>
    </row>
    <row r="556" customFormat="false" ht="14.65" hidden="false" customHeight="false" outlineLevel="0" collapsed="false">
      <c r="I556" s="190" t="str">
        <f aca="false">IF(A556&gt;0,VLOOKUP(E556,GasDaily3,5,0),"")</f>
        <v/>
      </c>
      <c r="J556" s="183" t="str">
        <f aca="false">IF(A556&gt;0,((1/(1-H556))-1)*I556,"")</f>
        <v/>
      </c>
      <c r="K556" s="184" t="str">
        <f aca="false">IF(A556&gt;0,J556+G556+F556,"")</f>
        <v/>
      </c>
    </row>
    <row r="557" customFormat="false" ht="14.65" hidden="false" customHeight="false" outlineLevel="0" collapsed="false">
      <c r="I557" s="190" t="str">
        <f aca="false">IF(A557&gt;0,VLOOKUP(E557,GasDaily3,5,0),"")</f>
        <v/>
      </c>
      <c r="J557" s="183" t="str">
        <f aca="false">IF(A557&gt;0,((1/(1-H557))-1)*I557,"")</f>
        <v/>
      </c>
      <c r="K557" s="184" t="str">
        <f aca="false">IF(A557&gt;0,J557+G557+F557,"")</f>
        <v/>
      </c>
    </row>
    <row r="558" customFormat="false" ht="14.65" hidden="false" customHeight="false" outlineLevel="0" collapsed="false">
      <c r="I558" s="190" t="str">
        <f aca="false">IF(A558&gt;0,VLOOKUP(E558,GasDaily3,5,0),"")</f>
        <v/>
      </c>
      <c r="J558" s="183" t="str">
        <f aca="false">IF(A558&gt;0,((1/(1-H558))-1)*I558,"")</f>
        <v/>
      </c>
      <c r="K558" s="184" t="str">
        <f aca="false">IF(A558&gt;0,J558+G558+F558,"")</f>
        <v/>
      </c>
    </row>
    <row r="559" customFormat="false" ht="14.65" hidden="false" customHeight="false" outlineLevel="0" collapsed="false">
      <c r="I559" s="190" t="str">
        <f aca="false">IF(A559&gt;0,VLOOKUP(E559,GasDaily3,5,0),"")</f>
        <v/>
      </c>
      <c r="J559" s="183" t="str">
        <f aca="false">IF(A559&gt;0,((1/(1-H559))-1)*I559,"")</f>
        <v/>
      </c>
      <c r="K559" s="184" t="str">
        <f aca="false">IF(A559&gt;0,J559+G559+F559,"")</f>
        <v/>
      </c>
    </row>
    <row r="560" customFormat="false" ht="14.65" hidden="false" customHeight="false" outlineLevel="0" collapsed="false">
      <c r="I560" s="190" t="str">
        <f aca="false">IF(A560&gt;0,VLOOKUP(E560,GasDaily3,5,0),"")</f>
        <v/>
      </c>
      <c r="J560" s="183" t="str">
        <f aca="false">IF(A560&gt;0,((1/(1-H560))-1)*I560,"")</f>
        <v/>
      </c>
      <c r="K560" s="184" t="str">
        <f aca="false">IF(A560&gt;0,J560+G560+F560,"")</f>
        <v/>
      </c>
    </row>
    <row r="561" customFormat="false" ht="14.65" hidden="false" customHeight="false" outlineLevel="0" collapsed="false">
      <c r="I561" s="190" t="str">
        <f aca="false">IF(A561&gt;0,VLOOKUP(E561,GasDaily3,5,0),"")</f>
        <v/>
      </c>
      <c r="J561" s="183" t="str">
        <f aca="false">IF(A561&gt;0,((1/(1-H561))-1)*I561,"")</f>
        <v/>
      </c>
      <c r="K561" s="184" t="str">
        <f aca="false">IF(A561&gt;0,J561+G561+F561,"")</f>
        <v/>
      </c>
    </row>
    <row r="562" customFormat="false" ht="14.65" hidden="false" customHeight="false" outlineLevel="0" collapsed="false">
      <c r="I562" s="190" t="str">
        <f aca="false">IF(A562&gt;0,VLOOKUP(E562,GasDaily3,5,0),"")</f>
        <v/>
      </c>
      <c r="J562" s="183" t="str">
        <f aca="false">IF(A562&gt;0,((1/(1-H562))-1)*I562,"")</f>
        <v/>
      </c>
      <c r="K562" s="184" t="str">
        <f aca="false">IF(A562&gt;0,J562+G562+F562,"")</f>
        <v/>
      </c>
    </row>
    <row r="563" customFormat="false" ht="14.65" hidden="false" customHeight="false" outlineLevel="0" collapsed="false">
      <c r="I563" s="190" t="str">
        <f aca="false">IF(A563&gt;0,VLOOKUP(E563,GasDaily3,5,0),"")</f>
        <v/>
      </c>
      <c r="J563" s="183" t="str">
        <f aca="false">IF(A563&gt;0,((1/(1-H563))-1)*I563,"")</f>
        <v/>
      </c>
      <c r="K563" s="184" t="str">
        <f aca="false">IF(A563&gt;0,J563+G563+F563,"")</f>
        <v/>
      </c>
    </row>
    <row r="564" customFormat="false" ht="14.65" hidden="false" customHeight="false" outlineLevel="0" collapsed="false">
      <c r="I564" s="190" t="str">
        <f aca="false">IF(A564&gt;0,VLOOKUP(E564,GasDaily3,5,0),"")</f>
        <v/>
      </c>
      <c r="J564" s="183" t="str">
        <f aca="false">IF(A564&gt;0,((1/(1-H564))-1)*I564,"")</f>
        <v/>
      </c>
      <c r="K564" s="184" t="str">
        <f aca="false">IF(A564&gt;0,J564+G564+F564,"")</f>
        <v/>
      </c>
    </row>
    <row r="565" customFormat="false" ht="14.65" hidden="false" customHeight="false" outlineLevel="0" collapsed="false">
      <c r="I565" s="190" t="str">
        <f aca="false">IF(A565&gt;0,VLOOKUP(E565,GasDaily3,5,0),"")</f>
        <v/>
      </c>
      <c r="J565" s="183" t="str">
        <f aca="false">IF(A565&gt;0,((1/(1-H565))-1)*I565,"")</f>
        <v/>
      </c>
      <c r="K565" s="184" t="str">
        <f aca="false">IF(A565&gt;0,J565+G565+F565,"")</f>
        <v/>
      </c>
    </row>
    <row r="566" customFormat="false" ht="14.65" hidden="false" customHeight="false" outlineLevel="0" collapsed="false">
      <c r="I566" s="190" t="str">
        <f aca="false">IF(A566&gt;0,VLOOKUP(E566,GasDaily3,5,0),"")</f>
        <v/>
      </c>
      <c r="J566" s="183" t="str">
        <f aca="false">IF(A566&gt;0,((1/(1-H566))-1)*I566,"")</f>
        <v/>
      </c>
      <c r="K566" s="184" t="str">
        <f aca="false">IF(A566&gt;0,J566+G566+F566,"")</f>
        <v/>
      </c>
    </row>
    <row r="567" customFormat="false" ht="14.65" hidden="false" customHeight="false" outlineLevel="0" collapsed="false">
      <c r="I567" s="190" t="str">
        <f aca="false">IF(A567&gt;0,VLOOKUP(E567,GasDaily3,5,0),"")</f>
        <v/>
      </c>
      <c r="J567" s="183" t="str">
        <f aca="false">IF(A567&gt;0,((1/(1-H567))-1)*I567,"")</f>
        <v/>
      </c>
      <c r="K567" s="184" t="str">
        <f aca="false">IF(A567&gt;0,J567+G567+F567,"")</f>
        <v/>
      </c>
    </row>
    <row r="568" customFormat="false" ht="14.65" hidden="false" customHeight="false" outlineLevel="0" collapsed="false">
      <c r="I568" s="190" t="str">
        <f aca="false">IF(A568&gt;0,VLOOKUP(E568,GasDaily3,5,0),"")</f>
        <v/>
      </c>
      <c r="J568" s="183" t="str">
        <f aca="false">IF(A568&gt;0,((1/(1-H568))-1)*I568,"")</f>
        <v/>
      </c>
      <c r="K568" s="184" t="str">
        <f aca="false">IF(A568&gt;0,J568+G568+F568,"")</f>
        <v/>
      </c>
    </row>
    <row r="569" customFormat="false" ht="14.65" hidden="false" customHeight="false" outlineLevel="0" collapsed="false">
      <c r="I569" s="190" t="str">
        <f aca="false">IF(A569&gt;0,VLOOKUP(E569,GasDaily3,5,0),"")</f>
        <v/>
      </c>
      <c r="J569" s="183" t="str">
        <f aca="false">IF(A569&gt;0,((1/(1-H569))-1)*I569,"")</f>
        <v/>
      </c>
      <c r="K569" s="184" t="str">
        <f aca="false">IF(A569&gt;0,J569+G569+F569,"")</f>
        <v/>
      </c>
    </row>
    <row r="570" customFormat="false" ht="14.65" hidden="false" customHeight="false" outlineLevel="0" collapsed="false">
      <c r="I570" s="190" t="str">
        <f aca="false">IF(A570&gt;0,VLOOKUP(E570,GasDaily3,5,0),"")</f>
        <v/>
      </c>
      <c r="J570" s="183" t="str">
        <f aca="false">IF(A570&gt;0,((1/(1-H570))-1)*I570,"")</f>
        <v/>
      </c>
      <c r="K570" s="184" t="str">
        <f aca="false">IF(A570&gt;0,J570+G570+F570,"")</f>
        <v/>
      </c>
    </row>
    <row r="571" customFormat="false" ht="14.65" hidden="false" customHeight="false" outlineLevel="0" collapsed="false">
      <c r="I571" s="190" t="str">
        <f aca="false">IF(A571&gt;0,VLOOKUP(E571,GasDaily3,5,0),"")</f>
        <v/>
      </c>
      <c r="J571" s="183" t="str">
        <f aca="false">IF(A571&gt;0,((1/(1-H571))-1)*I571,"")</f>
        <v/>
      </c>
      <c r="K571" s="184" t="str">
        <f aca="false">IF(A571&gt;0,J571+G571+F571,"")</f>
        <v/>
      </c>
    </row>
    <row r="572" customFormat="false" ht="14.65" hidden="false" customHeight="false" outlineLevel="0" collapsed="false">
      <c r="I572" s="190" t="str">
        <f aca="false">IF(A572&gt;0,VLOOKUP(E572,GasDaily3,5,0),"")</f>
        <v/>
      </c>
      <c r="J572" s="183" t="str">
        <f aca="false">IF(A572&gt;0,((1/(1-H572))-1)*I572,"")</f>
        <v/>
      </c>
      <c r="K572" s="184" t="str">
        <f aca="false">IF(A572&gt;0,J572+G572+F572,"")</f>
        <v/>
      </c>
    </row>
    <row r="573" customFormat="false" ht="14.65" hidden="false" customHeight="false" outlineLevel="0" collapsed="false">
      <c r="I573" s="190" t="str">
        <f aca="false">IF(A573&gt;0,VLOOKUP(E573,GasDaily3,5,0),"")</f>
        <v/>
      </c>
      <c r="J573" s="183" t="str">
        <f aca="false">IF(A573&gt;0,((1/(1-H573))-1)*I573,"")</f>
        <v/>
      </c>
      <c r="K573" s="184" t="str">
        <f aca="false">IF(A573&gt;0,J573+G573+F573,"")</f>
        <v/>
      </c>
    </row>
    <row r="574" customFormat="false" ht="14.65" hidden="false" customHeight="false" outlineLevel="0" collapsed="false">
      <c r="I574" s="190" t="str">
        <f aca="false">IF(A574&gt;0,VLOOKUP(E574,GasDaily3,5,0),"")</f>
        <v/>
      </c>
      <c r="J574" s="183" t="str">
        <f aca="false">IF(A574&gt;0,((1/(1-H574))-1)*I574,"")</f>
        <v/>
      </c>
      <c r="K574" s="184" t="str">
        <f aca="false">IF(A574&gt;0,J574+G574+F574,"")</f>
        <v/>
      </c>
    </row>
    <row r="575" customFormat="false" ht="14.65" hidden="false" customHeight="false" outlineLevel="0" collapsed="false">
      <c r="I575" s="190" t="str">
        <f aca="false">IF(A575&gt;0,VLOOKUP(E575,GasDaily3,5,0),"")</f>
        <v/>
      </c>
      <c r="J575" s="183" t="str">
        <f aca="false">IF(A575&gt;0,((1/(1-H575))-1)*I575,"")</f>
        <v/>
      </c>
      <c r="K575" s="184" t="str">
        <f aca="false">IF(A575&gt;0,J575+G575+F575,"")</f>
        <v/>
      </c>
    </row>
    <row r="576" customFormat="false" ht="14.65" hidden="false" customHeight="false" outlineLevel="0" collapsed="false">
      <c r="I576" s="190" t="str">
        <f aca="false">IF(A576&gt;0,VLOOKUP(E576,GasDaily3,5,0),"")</f>
        <v/>
      </c>
      <c r="J576" s="183" t="str">
        <f aca="false">IF(A576&gt;0,((1/(1-H576))-1)*I576,"")</f>
        <v/>
      </c>
      <c r="K576" s="184" t="str">
        <f aca="false">IF(A576&gt;0,J576+G576+F576,"")</f>
        <v/>
      </c>
    </row>
    <row r="577" customFormat="false" ht="14.65" hidden="false" customHeight="false" outlineLevel="0" collapsed="false">
      <c r="I577" s="190" t="str">
        <f aca="false">IF(A577&gt;0,VLOOKUP(E577,GasDaily3,5,0),"")</f>
        <v/>
      </c>
      <c r="J577" s="183" t="str">
        <f aca="false">IF(A577&gt;0,((1/(1-H577))-1)*I577,"")</f>
        <v/>
      </c>
      <c r="K577" s="184" t="str">
        <f aca="false">IF(A577&gt;0,J577+G577+F577,"")</f>
        <v/>
      </c>
    </row>
    <row r="578" customFormat="false" ht="14.65" hidden="false" customHeight="false" outlineLevel="0" collapsed="false">
      <c r="I578" s="190" t="str">
        <f aca="false">IF(A578&gt;0,VLOOKUP(E578,GasDaily3,5,0),"")</f>
        <v/>
      </c>
      <c r="J578" s="183" t="str">
        <f aca="false">IF(A578&gt;0,((1/(1-H578))-1)*I578,"")</f>
        <v/>
      </c>
      <c r="K578" s="184" t="str">
        <f aca="false">IF(A578&gt;0,J578+G578+F578,"")</f>
        <v/>
      </c>
    </row>
    <row r="579" customFormat="false" ht="14.65" hidden="false" customHeight="false" outlineLevel="0" collapsed="false">
      <c r="I579" s="190" t="str">
        <f aca="false">IF(A579&gt;0,VLOOKUP(E579,GasDaily3,5,0),"")</f>
        <v/>
      </c>
      <c r="J579" s="183" t="str">
        <f aca="false">IF(A579&gt;0,((1/(1-H579))-1)*I579,"")</f>
        <v/>
      </c>
      <c r="K579" s="184" t="str">
        <f aca="false">IF(A579&gt;0,J579+G579+F579,"")</f>
        <v/>
      </c>
    </row>
    <row r="580" customFormat="false" ht="14.65" hidden="false" customHeight="false" outlineLevel="0" collapsed="false">
      <c r="I580" s="190" t="str">
        <f aca="false">IF(A580&gt;0,VLOOKUP(E580,GasDaily3,5,0),"")</f>
        <v/>
      </c>
      <c r="J580" s="183" t="str">
        <f aca="false">IF(A580&gt;0,((1/(1-H580))-1)*I580,"")</f>
        <v/>
      </c>
      <c r="K580" s="184" t="str">
        <f aca="false">IF(A580&gt;0,J580+G580+F580,"")</f>
        <v/>
      </c>
    </row>
    <row r="581" customFormat="false" ht="14.65" hidden="false" customHeight="false" outlineLevel="0" collapsed="false">
      <c r="I581" s="190" t="str">
        <f aca="false">IF(A581&gt;0,VLOOKUP(E581,GasDaily3,5,0),"")</f>
        <v/>
      </c>
      <c r="J581" s="183" t="str">
        <f aca="false">IF(A581&gt;0,((1/(1-H581))-1)*I581,"")</f>
        <v/>
      </c>
      <c r="K581" s="184" t="str">
        <f aca="false">IF(A581&gt;0,J581+G581+F581,"")</f>
        <v/>
      </c>
    </row>
    <row r="582" customFormat="false" ht="14.65" hidden="false" customHeight="false" outlineLevel="0" collapsed="false">
      <c r="I582" s="190" t="str">
        <f aca="false">IF(A582&gt;0,VLOOKUP(E582,GasDaily3,5,0),"")</f>
        <v/>
      </c>
      <c r="J582" s="183" t="str">
        <f aca="false">IF(A582&gt;0,((1/(1-H582))-1)*I582,"")</f>
        <v/>
      </c>
      <c r="K582" s="184" t="str">
        <f aca="false">IF(A582&gt;0,J582+G582+F582,"")</f>
        <v/>
      </c>
    </row>
    <row r="583" customFormat="false" ht="14.65" hidden="false" customHeight="false" outlineLevel="0" collapsed="false">
      <c r="I583" s="190" t="str">
        <f aca="false">IF(A583&gt;0,VLOOKUP(E583,GasDaily3,5,0),"")</f>
        <v/>
      </c>
      <c r="J583" s="183" t="str">
        <f aca="false">IF(A583&gt;0,((1/(1-H583))-1)*I583,"")</f>
        <v/>
      </c>
      <c r="K583" s="184" t="str">
        <f aca="false">IF(A583&gt;0,J583+G583+F583,"")</f>
        <v/>
      </c>
    </row>
    <row r="584" customFormat="false" ht="14.65" hidden="false" customHeight="false" outlineLevel="0" collapsed="false">
      <c r="I584" s="190" t="str">
        <f aca="false">IF(A584&gt;0,VLOOKUP(E584,GasDaily3,5,0),"")</f>
        <v/>
      </c>
      <c r="J584" s="183" t="str">
        <f aca="false">IF(A584&gt;0,((1/(1-H584))-1)*I584,"")</f>
        <v/>
      </c>
      <c r="K584" s="184" t="str">
        <f aca="false">IF(A584&gt;0,J584+G584+F584,"")</f>
        <v/>
      </c>
    </row>
    <row r="585" customFormat="false" ht="14.65" hidden="false" customHeight="false" outlineLevel="0" collapsed="false">
      <c r="I585" s="190" t="str">
        <f aca="false">IF(A585&gt;0,VLOOKUP(E585,GasDaily3,5,0),"")</f>
        <v/>
      </c>
      <c r="J585" s="183" t="str">
        <f aca="false">IF(A585&gt;0,((1/(1-H585))-1)*I585,"")</f>
        <v/>
      </c>
      <c r="K585" s="184" t="str">
        <f aca="false">IF(A585&gt;0,J585+G585+F585,"")</f>
        <v/>
      </c>
    </row>
    <row r="586" customFormat="false" ht="14.65" hidden="false" customHeight="false" outlineLevel="0" collapsed="false">
      <c r="I586" s="190" t="str">
        <f aca="false">IF(A586&gt;0,VLOOKUP(E586,GasDaily3,5,0),"")</f>
        <v/>
      </c>
      <c r="J586" s="183" t="str">
        <f aca="false">IF(A586&gt;0,((1/(1-H586))-1)*I586,"")</f>
        <v/>
      </c>
      <c r="K586" s="184" t="str">
        <f aca="false">IF(A586&gt;0,J586+G586+F586,"")</f>
        <v/>
      </c>
    </row>
    <row r="587" customFormat="false" ht="14.65" hidden="false" customHeight="false" outlineLevel="0" collapsed="false">
      <c r="I587" s="190" t="str">
        <f aca="false">IF(A587&gt;0,VLOOKUP(E587,GasDaily3,5,0),"")</f>
        <v/>
      </c>
      <c r="J587" s="183" t="str">
        <f aca="false">IF(A587&gt;0,((1/(1-H587))-1)*I587,"")</f>
        <v/>
      </c>
      <c r="K587" s="184" t="str">
        <f aca="false">IF(A587&gt;0,J587+G587+F587,"")</f>
        <v/>
      </c>
    </row>
    <row r="588" customFormat="false" ht="14.65" hidden="false" customHeight="false" outlineLevel="0" collapsed="false">
      <c r="I588" s="190" t="str">
        <f aca="false">IF(A588&gt;0,VLOOKUP(E588,GasDaily3,5,0),"")</f>
        <v/>
      </c>
      <c r="J588" s="183" t="str">
        <f aca="false">IF(A588&gt;0,((1/(1-H588))-1)*I588,"")</f>
        <v/>
      </c>
      <c r="K588" s="184" t="str">
        <f aca="false">IF(A588&gt;0,J588+G588+F588,"")</f>
        <v/>
      </c>
    </row>
    <row r="589" customFormat="false" ht="14.65" hidden="false" customHeight="false" outlineLevel="0" collapsed="false">
      <c r="I589" s="190" t="str">
        <f aca="false">IF(A589&gt;0,VLOOKUP(E589,GasDaily3,5,0),"")</f>
        <v/>
      </c>
      <c r="J589" s="183" t="str">
        <f aca="false">IF(A589&gt;0,((1/(1-H589))-1)*I589,"")</f>
        <v/>
      </c>
      <c r="K589" s="184" t="str">
        <f aca="false">IF(A589&gt;0,J589+G589+F589,"")</f>
        <v/>
      </c>
    </row>
    <row r="590" customFormat="false" ht="14.65" hidden="false" customHeight="false" outlineLevel="0" collapsed="false">
      <c r="I590" s="190" t="str">
        <f aca="false">IF(A590&gt;0,VLOOKUP(E590,GasDaily3,5,0),"")</f>
        <v/>
      </c>
      <c r="J590" s="183" t="str">
        <f aca="false">IF(A590&gt;0,((1/(1-H590))-1)*I590,"")</f>
        <v/>
      </c>
      <c r="K590" s="184" t="str">
        <f aca="false">IF(A590&gt;0,J590+G590+F590,"")</f>
        <v/>
      </c>
    </row>
    <row r="591" customFormat="false" ht="14.65" hidden="false" customHeight="false" outlineLevel="0" collapsed="false">
      <c r="I591" s="190" t="str">
        <f aca="false">IF(A591&gt;0,VLOOKUP(E591,GasDaily3,5,0),"")</f>
        <v/>
      </c>
      <c r="J591" s="183" t="str">
        <f aca="false">IF(A591&gt;0,((1/(1-H591))-1)*I591,"")</f>
        <v/>
      </c>
      <c r="K591" s="184" t="str">
        <f aca="false">IF(A591&gt;0,J591+G591+F591,"")</f>
        <v/>
      </c>
    </row>
    <row r="592" customFormat="false" ht="14.65" hidden="false" customHeight="false" outlineLevel="0" collapsed="false">
      <c r="I592" s="190" t="str">
        <f aca="false">IF(A592&gt;0,VLOOKUP(E592,GasDaily3,5,0),"")</f>
        <v/>
      </c>
      <c r="J592" s="183" t="str">
        <f aca="false">IF(A592&gt;0,((1/(1-H592))-1)*I592,"")</f>
        <v/>
      </c>
      <c r="K592" s="184" t="str">
        <f aca="false">IF(A592&gt;0,J592+G592+F592,"")</f>
        <v/>
      </c>
    </row>
    <row r="593" customFormat="false" ht="14.65" hidden="false" customHeight="false" outlineLevel="0" collapsed="false">
      <c r="I593" s="190" t="str">
        <f aca="false">IF(A593&gt;0,VLOOKUP(E593,GasDaily3,5,0),"")</f>
        <v/>
      </c>
      <c r="J593" s="183" t="str">
        <f aca="false">IF(A593&gt;0,((1/(1-H593))-1)*I593,"")</f>
        <v/>
      </c>
      <c r="K593" s="184" t="str">
        <f aca="false">IF(A593&gt;0,J593+G593+F593,"")</f>
        <v/>
      </c>
    </row>
    <row r="594" customFormat="false" ht="14.65" hidden="false" customHeight="false" outlineLevel="0" collapsed="false">
      <c r="I594" s="190" t="str">
        <f aca="false">IF(A594&gt;0,VLOOKUP(E594,GasDaily3,5,0),"")</f>
        <v/>
      </c>
      <c r="J594" s="183" t="str">
        <f aca="false">IF(A594&gt;0,((1/(1-H594))-1)*I594,"")</f>
        <v/>
      </c>
      <c r="K594" s="184" t="str">
        <f aca="false">IF(A594&gt;0,J594+G594+F594,"")</f>
        <v/>
      </c>
    </row>
    <row r="595" customFormat="false" ht="14.65" hidden="false" customHeight="false" outlineLevel="0" collapsed="false">
      <c r="I595" s="190" t="str">
        <f aca="false">IF(A595&gt;0,VLOOKUP(E595,GasDaily3,5,0),"")</f>
        <v/>
      </c>
      <c r="J595" s="183" t="str">
        <f aca="false">IF(A595&gt;0,((1/(1-H595))-1)*I595,"")</f>
        <v/>
      </c>
      <c r="K595" s="184" t="str">
        <f aca="false">IF(A595&gt;0,J595+G595+F595,"")</f>
        <v/>
      </c>
    </row>
    <row r="596" customFormat="false" ht="14.65" hidden="false" customHeight="false" outlineLevel="0" collapsed="false">
      <c r="I596" s="190" t="str">
        <f aca="false">IF(A596&gt;0,VLOOKUP(E596,GasDaily3,5,0),"")</f>
        <v/>
      </c>
      <c r="J596" s="183" t="str">
        <f aca="false">IF(A596&gt;0,((1/(1-H596))-1)*I596,"")</f>
        <v/>
      </c>
      <c r="K596" s="184" t="str">
        <f aca="false">IF(A596&gt;0,J596+G596+F596,"")</f>
        <v/>
      </c>
    </row>
    <row r="597" customFormat="false" ht="14.65" hidden="false" customHeight="false" outlineLevel="0" collapsed="false">
      <c r="I597" s="190" t="str">
        <f aca="false">IF(A597&gt;0,VLOOKUP(E597,GasDaily3,5,0),"")</f>
        <v/>
      </c>
      <c r="J597" s="183" t="str">
        <f aca="false">IF(A597&gt;0,((1/(1-H597))-1)*I597,"")</f>
        <v/>
      </c>
      <c r="K597" s="184" t="str">
        <f aca="false">IF(A597&gt;0,J597+G597+F597,"")</f>
        <v/>
      </c>
    </row>
    <row r="598" customFormat="false" ht="14.65" hidden="false" customHeight="false" outlineLevel="0" collapsed="false">
      <c r="I598" s="190" t="str">
        <f aca="false">IF(A598&gt;0,VLOOKUP(E598,GasDaily3,5,0),"")</f>
        <v/>
      </c>
      <c r="J598" s="183" t="str">
        <f aca="false">IF(A598&gt;0,((1/(1-H598))-1)*I598,"")</f>
        <v/>
      </c>
      <c r="K598" s="184" t="str">
        <f aca="false">IF(A598&gt;0,J598+G598+F598,"")</f>
        <v/>
      </c>
    </row>
    <row r="599" customFormat="false" ht="14.65" hidden="false" customHeight="false" outlineLevel="0" collapsed="false">
      <c r="I599" s="190" t="str">
        <f aca="false">IF(A599&gt;0,VLOOKUP(E599,GasDaily3,5,0),"")</f>
        <v/>
      </c>
      <c r="J599" s="183" t="str">
        <f aca="false">IF(A599&gt;0,((1/(1-H599))-1)*I599,"")</f>
        <v/>
      </c>
      <c r="K599" s="184" t="str">
        <f aca="false">IF(A599&gt;0,J599+G599+F599,"")</f>
        <v/>
      </c>
    </row>
    <row r="600" customFormat="false" ht="14.65" hidden="false" customHeight="false" outlineLevel="0" collapsed="false">
      <c r="I600" s="190" t="str">
        <f aca="false">IF(A600&gt;0,VLOOKUP(E600,GasDaily3,5,0),"")</f>
        <v/>
      </c>
      <c r="J600" s="183" t="str">
        <f aca="false">IF(A600&gt;0,((1/(1-H600))-1)*I600,"")</f>
        <v/>
      </c>
      <c r="K600" s="184" t="str">
        <f aca="false">IF(A600&gt;0,J600+G600+F600,"")</f>
        <v/>
      </c>
    </row>
    <row r="601" customFormat="false" ht="14.65" hidden="false" customHeight="false" outlineLevel="0" collapsed="false">
      <c r="I601" s="190" t="str">
        <f aca="false">IF(A601&gt;0,VLOOKUP(E601,GasDaily3,5,0),"")</f>
        <v/>
      </c>
      <c r="J601" s="183" t="str">
        <f aca="false">IF(A601&gt;0,((1/(1-H601))-1)*I601,"")</f>
        <v/>
      </c>
      <c r="K601" s="184" t="str">
        <f aca="false">IF(A601&gt;0,J601+G601+F601,"")</f>
        <v/>
      </c>
    </row>
    <row r="602" customFormat="false" ht="14.65" hidden="false" customHeight="false" outlineLevel="0" collapsed="false">
      <c r="I602" s="190" t="str">
        <f aca="false">IF(A602&gt;0,VLOOKUP(E602,GasDaily3,5,0),"")</f>
        <v/>
      </c>
      <c r="J602" s="183" t="str">
        <f aca="false">IF(A602&gt;0,((1/(1-H602))-1)*I602,"")</f>
        <v/>
      </c>
      <c r="K602" s="184" t="str">
        <f aca="false">IF(A602&gt;0,J602+G602+F602,"")</f>
        <v/>
      </c>
    </row>
    <row r="603" customFormat="false" ht="14.65" hidden="false" customHeight="false" outlineLevel="0" collapsed="false">
      <c r="I603" s="190" t="str">
        <f aca="false">IF(A603&gt;0,VLOOKUP(E603,GasDaily3,5,0),"")</f>
        <v/>
      </c>
      <c r="J603" s="183" t="str">
        <f aca="false">IF(A603&gt;0,((1/(1-H603))-1)*I603,"")</f>
        <v/>
      </c>
      <c r="K603" s="184" t="str">
        <f aca="false">IF(A603&gt;0,J603+G603+F603,"")</f>
        <v/>
      </c>
    </row>
    <row r="604" customFormat="false" ht="14.65" hidden="false" customHeight="false" outlineLevel="0" collapsed="false">
      <c r="I604" s="190" t="str">
        <f aca="false">IF(A604&gt;0,VLOOKUP(E604,GasDaily3,5,0),"")</f>
        <v/>
      </c>
      <c r="J604" s="183" t="str">
        <f aca="false">IF(A604&gt;0,((1/(1-H604))-1)*I604,"")</f>
        <v/>
      </c>
      <c r="K604" s="184" t="str">
        <f aca="false">IF(A604&gt;0,J604+G604+F604,"")</f>
        <v/>
      </c>
    </row>
    <row r="605" customFormat="false" ht="14.65" hidden="false" customHeight="false" outlineLevel="0" collapsed="false">
      <c r="I605" s="190" t="str">
        <f aca="false">IF(A605&gt;0,VLOOKUP(E605,GasDaily3,5,0),"")</f>
        <v/>
      </c>
      <c r="J605" s="183" t="str">
        <f aca="false">IF(A605&gt;0,((1/(1-H605))-1)*I605,"")</f>
        <v/>
      </c>
      <c r="K605" s="184" t="str">
        <f aca="false">IF(A605&gt;0,J605+G605+F605,"")</f>
        <v/>
      </c>
    </row>
    <row r="606" customFormat="false" ht="14.65" hidden="false" customHeight="false" outlineLevel="0" collapsed="false">
      <c r="I606" s="190" t="str">
        <f aca="false">IF(A606&gt;0,VLOOKUP(E606,GasDaily3,5,0),"")</f>
        <v/>
      </c>
      <c r="J606" s="183" t="str">
        <f aca="false">IF(A606&gt;0,((1/(1-H606))-1)*I606,"")</f>
        <v/>
      </c>
      <c r="K606" s="184" t="str">
        <f aca="false">IF(A606&gt;0,J606+G606+F606,"")</f>
        <v/>
      </c>
    </row>
    <row r="607" customFormat="false" ht="14.65" hidden="false" customHeight="false" outlineLevel="0" collapsed="false">
      <c r="I607" s="190" t="str">
        <f aca="false">IF(A607&gt;0,VLOOKUP(E607,GasDaily3,5,0),"")</f>
        <v/>
      </c>
      <c r="J607" s="183" t="str">
        <f aca="false">IF(A607&gt;0,((1/(1-H607))-1)*I607,"")</f>
        <v/>
      </c>
      <c r="K607" s="184" t="str">
        <f aca="false">IF(A607&gt;0,J607+G607+F607,"")</f>
        <v/>
      </c>
    </row>
    <row r="608" customFormat="false" ht="14.65" hidden="false" customHeight="false" outlineLevel="0" collapsed="false">
      <c r="I608" s="190" t="str">
        <f aca="false">IF(A608&gt;0,VLOOKUP(E608,GasDaily3,5,0),"")</f>
        <v/>
      </c>
      <c r="J608" s="183" t="str">
        <f aca="false">IF(A608&gt;0,((1/(1-H608))-1)*I608,"")</f>
        <v/>
      </c>
      <c r="K608" s="184" t="str">
        <f aca="false">IF(A608&gt;0,J608+G608+F608,"")</f>
        <v/>
      </c>
    </row>
    <row r="609" customFormat="false" ht="14.65" hidden="false" customHeight="false" outlineLevel="0" collapsed="false">
      <c r="I609" s="190" t="str">
        <f aca="false">IF(A609&gt;0,VLOOKUP(E609,GasDaily3,5,0),"")</f>
        <v/>
      </c>
      <c r="J609" s="183" t="str">
        <f aca="false">IF(A609&gt;0,((1/(1-H609))-1)*I609,"")</f>
        <v/>
      </c>
      <c r="K609" s="184" t="str">
        <f aca="false">IF(A609&gt;0,J609+G609+F609,"")</f>
        <v/>
      </c>
    </row>
    <row r="610" customFormat="false" ht="14.65" hidden="false" customHeight="false" outlineLevel="0" collapsed="false">
      <c r="I610" s="190" t="str">
        <f aca="false">IF(A610&gt;0,VLOOKUP(E610,GasDaily3,5,0),"")</f>
        <v/>
      </c>
      <c r="J610" s="183" t="str">
        <f aca="false">IF(A610&gt;0,((1/(1-H610))-1)*I610,"")</f>
        <v/>
      </c>
      <c r="K610" s="184" t="str">
        <f aca="false">IF(A610&gt;0,J610+G610+F610,"")</f>
        <v/>
      </c>
    </row>
    <row r="611" customFormat="false" ht="14.65" hidden="false" customHeight="false" outlineLevel="0" collapsed="false">
      <c r="I611" s="190" t="str">
        <f aca="false">IF(A611&gt;0,VLOOKUP(E611,GasDaily3,5,0),"")</f>
        <v/>
      </c>
      <c r="J611" s="183" t="str">
        <f aca="false">IF(A611&gt;0,((1/(1-H611))-1)*I611,"")</f>
        <v/>
      </c>
      <c r="K611" s="184" t="str">
        <f aca="false">IF(A611&gt;0,J611+G611+F611,"")</f>
        <v/>
      </c>
    </row>
    <row r="612" customFormat="false" ht="14.65" hidden="false" customHeight="false" outlineLevel="0" collapsed="false">
      <c r="I612" s="190" t="str">
        <f aca="false">IF(A612&gt;0,VLOOKUP(E612,GasDaily3,5,0),"")</f>
        <v/>
      </c>
      <c r="J612" s="183" t="str">
        <f aca="false">IF(A612&gt;0,((1/(1-H612))-1)*I612,"")</f>
        <v/>
      </c>
      <c r="K612" s="184" t="str">
        <f aca="false">IF(A612&gt;0,J612+G612+F612,"")</f>
        <v/>
      </c>
    </row>
    <row r="613" customFormat="false" ht="14.65" hidden="false" customHeight="false" outlineLevel="0" collapsed="false">
      <c r="I613" s="190" t="str">
        <f aca="false">IF(A613&gt;0,VLOOKUP(E613,GasDaily3,5,0),"")</f>
        <v/>
      </c>
      <c r="J613" s="183" t="str">
        <f aca="false">IF(A613&gt;0,((1/(1-H613))-1)*I613,"")</f>
        <v/>
      </c>
      <c r="K613" s="184" t="str">
        <f aca="false">IF(A613&gt;0,J613+G613+F613,"")</f>
        <v/>
      </c>
    </row>
    <row r="614" customFormat="false" ht="14.65" hidden="false" customHeight="false" outlineLevel="0" collapsed="false">
      <c r="I614" s="190" t="str">
        <f aca="false">IF(A614&gt;0,VLOOKUP(E614,GasDaily3,5,0),"")</f>
        <v/>
      </c>
      <c r="J614" s="183" t="str">
        <f aca="false">IF(A614&gt;0,((1/(1-H614))-1)*I614,"")</f>
        <v/>
      </c>
      <c r="K614" s="184" t="str">
        <f aca="false">IF(A614&gt;0,J614+G614+F614,"")</f>
        <v/>
      </c>
    </row>
    <row r="615" customFormat="false" ht="14.65" hidden="false" customHeight="false" outlineLevel="0" collapsed="false">
      <c r="I615" s="190" t="str">
        <f aca="false">IF(A615&gt;0,VLOOKUP(E615,GasDaily3,5,0),"")</f>
        <v/>
      </c>
      <c r="J615" s="183" t="str">
        <f aca="false">IF(A615&gt;0,((1/(1-H615))-1)*I615,"")</f>
        <v/>
      </c>
      <c r="K615" s="184" t="str">
        <f aca="false">IF(A615&gt;0,J615+G615+F615,"")</f>
        <v/>
      </c>
    </row>
    <row r="616" customFormat="false" ht="14.65" hidden="false" customHeight="false" outlineLevel="0" collapsed="false">
      <c r="I616" s="190" t="str">
        <f aca="false">IF(A616&gt;0,VLOOKUP(E616,GasDaily3,5,0),"")</f>
        <v/>
      </c>
      <c r="J616" s="183" t="str">
        <f aca="false">IF(A616&gt;0,((1/(1-H616))-1)*I616,"")</f>
        <v/>
      </c>
      <c r="K616" s="184" t="str">
        <f aca="false">IF(A616&gt;0,J616+G616+F616,"")</f>
        <v/>
      </c>
    </row>
    <row r="617" customFormat="false" ht="14.65" hidden="false" customHeight="false" outlineLevel="0" collapsed="false">
      <c r="I617" s="190" t="str">
        <f aca="false">IF(A617&gt;0,VLOOKUP(E617,GasDaily3,5,0),"")</f>
        <v/>
      </c>
      <c r="J617" s="183" t="str">
        <f aca="false">IF(A617&gt;0,((1/(1-H617))-1)*I617,"")</f>
        <v/>
      </c>
      <c r="K617" s="184" t="str">
        <f aca="false">IF(A617&gt;0,J617+G617+F617,"")</f>
        <v/>
      </c>
    </row>
    <row r="618" customFormat="false" ht="14.65" hidden="false" customHeight="false" outlineLevel="0" collapsed="false">
      <c r="I618" s="190" t="str">
        <f aca="false">IF(A618&gt;0,VLOOKUP(E618,GasDaily3,5,0),"")</f>
        <v/>
      </c>
      <c r="J618" s="183" t="str">
        <f aca="false">IF(A618&gt;0,((1/(1-H618))-1)*I618,"")</f>
        <v/>
      </c>
      <c r="K618" s="184" t="str">
        <f aca="false">IF(A618&gt;0,J618+G618+F618,"")</f>
        <v/>
      </c>
    </row>
    <row r="619" customFormat="false" ht="14.65" hidden="false" customHeight="false" outlineLevel="0" collapsed="false">
      <c r="I619" s="190" t="str">
        <f aca="false">IF(A619&gt;0,VLOOKUP(E619,GasDaily3,5,0),"")</f>
        <v/>
      </c>
      <c r="J619" s="183" t="str">
        <f aca="false">IF(A619&gt;0,((1/(1-H619))-1)*I619,"")</f>
        <v/>
      </c>
      <c r="K619" s="184" t="str">
        <f aca="false">IF(A619&gt;0,J619+G619+F619,"")</f>
        <v/>
      </c>
    </row>
    <row r="620" customFormat="false" ht="14.65" hidden="false" customHeight="false" outlineLevel="0" collapsed="false">
      <c r="I620" s="190" t="str">
        <f aca="false">IF(A620&gt;0,VLOOKUP(E620,GasDaily3,5,0),"")</f>
        <v/>
      </c>
      <c r="J620" s="183" t="str">
        <f aca="false">IF(A620&gt;0,((1/(1-H620))-1)*I620,"")</f>
        <v/>
      </c>
      <c r="K620" s="184" t="str">
        <f aca="false">IF(A620&gt;0,J620+G620+F620,"")</f>
        <v/>
      </c>
    </row>
    <row r="621" customFormat="false" ht="14.65" hidden="false" customHeight="false" outlineLevel="0" collapsed="false">
      <c r="I621" s="190" t="str">
        <f aca="false">IF(A621&gt;0,VLOOKUP(E621,GasDaily3,5,0),"")</f>
        <v/>
      </c>
      <c r="J621" s="183" t="str">
        <f aca="false">IF(A621&gt;0,((1/(1-H621))-1)*I621,"")</f>
        <v/>
      </c>
      <c r="K621" s="184" t="str">
        <f aca="false">IF(A621&gt;0,J621+G621+F621,"")</f>
        <v/>
      </c>
    </row>
    <row r="622" customFormat="false" ht="14.65" hidden="false" customHeight="false" outlineLevel="0" collapsed="false">
      <c r="I622" s="190" t="str">
        <f aca="false">IF(A622&gt;0,VLOOKUP(E622,GasDaily3,5,0),"")</f>
        <v/>
      </c>
      <c r="J622" s="183" t="str">
        <f aca="false">IF(A622&gt;0,((1/(1-H622))-1)*I622,"")</f>
        <v/>
      </c>
      <c r="K622" s="184" t="str">
        <f aca="false">IF(A622&gt;0,J622+G622+F622,"")</f>
        <v/>
      </c>
    </row>
    <row r="623" customFormat="false" ht="14.65" hidden="false" customHeight="false" outlineLevel="0" collapsed="false">
      <c r="I623" s="190" t="str">
        <f aca="false">IF(A623&gt;0,VLOOKUP(E623,GasDaily3,5,0),"")</f>
        <v/>
      </c>
      <c r="J623" s="183" t="str">
        <f aca="false">IF(A623&gt;0,((1/(1-H623))-1)*I623,"")</f>
        <v/>
      </c>
      <c r="K623" s="184" t="str">
        <f aca="false">IF(A623&gt;0,J623+G623+F623,"")</f>
        <v/>
      </c>
    </row>
    <row r="624" customFormat="false" ht="14.65" hidden="false" customHeight="false" outlineLevel="0" collapsed="false">
      <c r="I624" s="190" t="str">
        <f aca="false">IF(A624&gt;0,VLOOKUP(E624,GasDaily3,5,0),"")</f>
        <v/>
      </c>
      <c r="J624" s="183" t="str">
        <f aca="false">IF(A624&gt;0,((1/(1-H624))-1)*I624,"")</f>
        <v/>
      </c>
      <c r="K624" s="184" t="str">
        <f aca="false">IF(A624&gt;0,J624+G624+F624,"")</f>
        <v/>
      </c>
    </row>
    <row r="625" customFormat="false" ht="14.65" hidden="false" customHeight="false" outlineLevel="0" collapsed="false">
      <c r="I625" s="190" t="str">
        <f aca="false">IF(A625&gt;0,VLOOKUP(E625,GasDaily3,5,0),"")</f>
        <v/>
      </c>
      <c r="J625" s="183" t="str">
        <f aca="false">IF(A625&gt;0,((1/(1-H625))-1)*I625,"")</f>
        <v/>
      </c>
      <c r="K625" s="184" t="str">
        <f aca="false">IF(A625&gt;0,J625+G625+F625,"")</f>
        <v/>
      </c>
    </row>
    <row r="626" customFormat="false" ht="14.65" hidden="false" customHeight="false" outlineLevel="0" collapsed="false">
      <c r="I626" s="190" t="str">
        <f aca="false">IF(A626&gt;0,VLOOKUP(E626,GasDaily3,5,0),"")</f>
        <v/>
      </c>
      <c r="J626" s="183" t="str">
        <f aca="false">IF(A626&gt;0,((1/(1-H626))-1)*I626,"")</f>
        <v/>
      </c>
      <c r="K626" s="184" t="str">
        <f aca="false">IF(A626&gt;0,J626+G626+F626,"")</f>
        <v/>
      </c>
    </row>
    <row r="627" customFormat="false" ht="14.65" hidden="false" customHeight="false" outlineLevel="0" collapsed="false">
      <c r="I627" s="190" t="str">
        <f aca="false">IF(A627&gt;0,VLOOKUP(E627,GasDaily3,5,0),"")</f>
        <v/>
      </c>
      <c r="J627" s="183" t="str">
        <f aca="false">IF(A627&gt;0,((1/(1-H627))-1)*I627,"")</f>
        <v/>
      </c>
      <c r="K627" s="184" t="str">
        <f aca="false">IF(A627&gt;0,J627+G627+F627,"")</f>
        <v/>
      </c>
    </row>
    <row r="628" customFormat="false" ht="14.65" hidden="false" customHeight="false" outlineLevel="0" collapsed="false">
      <c r="I628" s="190" t="str">
        <f aca="false">IF(A628&gt;0,VLOOKUP(E628,GasDaily3,5,0),"")</f>
        <v/>
      </c>
      <c r="J628" s="183" t="str">
        <f aca="false">IF(A628&gt;0,((1/(1-H628))-1)*I628,"")</f>
        <v/>
      </c>
      <c r="K628" s="184" t="str">
        <f aca="false">IF(A628&gt;0,J628+G628+F628,"")</f>
        <v/>
      </c>
    </row>
    <row r="629" customFormat="false" ht="14.65" hidden="false" customHeight="false" outlineLevel="0" collapsed="false">
      <c r="I629" s="190" t="str">
        <f aca="false">IF(A629&gt;0,VLOOKUP(E629,GasDaily3,5,0),"")</f>
        <v/>
      </c>
      <c r="J629" s="183" t="str">
        <f aca="false">IF(A629&gt;0,((1/(1-H629))-1)*I629,"")</f>
        <v/>
      </c>
      <c r="K629" s="184" t="str">
        <f aca="false">IF(A629&gt;0,J629+G629+F629,"")</f>
        <v/>
      </c>
    </row>
    <row r="630" customFormat="false" ht="14.65" hidden="false" customHeight="false" outlineLevel="0" collapsed="false">
      <c r="I630" s="190" t="str">
        <f aca="false">IF(A630&gt;0,VLOOKUP(E630,GasDaily3,5,0),"")</f>
        <v/>
      </c>
      <c r="J630" s="183" t="str">
        <f aca="false">IF(A630&gt;0,((1/(1-H630))-1)*I630,"")</f>
        <v/>
      </c>
      <c r="K630" s="184" t="str">
        <f aca="false">IF(A630&gt;0,J630+G630+F630,"")</f>
        <v/>
      </c>
    </row>
    <row r="631" customFormat="false" ht="14.65" hidden="false" customHeight="false" outlineLevel="0" collapsed="false">
      <c r="I631" s="190" t="str">
        <f aca="false">IF(A631&gt;0,VLOOKUP(E631,GasDaily3,5,0),"")</f>
        <v/>
      </c>
      <c r="J631" s="183" t="str">
        <f aca="false">IF(A631&gt;0,((1/(1-H631))-1)*I631,"")</f>
        <v/>
      </c>
      <c r="K631" s="184" t="str">
        <f aca="false">IF(A631&gt;0,J631+G631+F631,"")</f>
        <v/>
      </c>
    </row>
    <row r="632" customFormat="false" ht="14.65" hidden="false" customHeight="false" outlineLevel="0" collapsed="false">
      <c r="I632" s="190" t="str">
        <f aca="false">IF(A632&gt;0,VLOOKUP(E632,GasDaily3,5,0),"")</f>
        <v/>
      </c>
      <c r="J632" s="183" t="str">
        <f aca="false">IF(A632&gt;0,((1/(1-H632))-1)*I632,"")</f>
        <v/>
      </c>
      <c r="K632" s="184" t="str">
        <f aca="false">IF(A632&gt;0,J632+G632+F632,"")</f>
        <v/>
      </c>
    </row>
    <row r="633" customFormat="false" ht="14.65" hidden="false" customHeight="false" outlineLevel="0" collapsed="false">
      <c r="I633" s="190" t="str">
        <f aca="false">IF(A633&gt;0,VLOOKUP(E633,GasDaily3,5,0),"")</f>
        <v/>
      </c>
      <c r="J633" s="183" t="str">
        <f aca="false">IF(A633&gt;0,((1/(1-H633))-1)*I633,"")</f>
        <v/>
      </c>
      <c r="K633" s="184" t="str">
        <f aca="false">IF(A633&gt;0,J633+G633+F633,"")</f>
        <v/>
      </c>
    </row>
    <row r="634" customFormat="false" ht="14.65" hidden="false" customHeight="false" outlineLevel="0" collapsed="false">
      <c r="I634" s="190" t="str">
        <f aca="false">IF(A634&gt;0,VLOOKUP(E634,GasDaily3,5,0),"")</f>
        <v/>
      </c>
      <c r="J634" s="183" t="str">
        <f aca="false">IF(A634&gt;0,((1/(1-H634))-1)*I634,"")</f>
        <v/>
      </c>
      <c r="K634" s="184" t="str">
        <f aca="false">IF(A634&gt;0,J634+G634+F634,"")</f>
        <v/>
      </c>
    </row>
    <row r="635" customFormat="false" ht="14.65" hidden="false" customHeight="false" outlineLevel="0" collapsed="false">
      <c r="I635" s="190" t="str">
        <f aca="false">IF(A635&gt;0,VLOOKUP(E635,GasDaily3,5,0),"")</f>
        <v/>
      </c>
      <c r="J635" s="183" t="str">
        <f aca="false">IF(A635&gt;0,((1/(1-H635))-1)*I635,"")</f>
        <v/>
      </c>
      <c r="K635" s="184" t="str">
        <f aca="false">IF(A635&gt;0,J635+G635+F635,"")</f>
        <v/>
      </c>
    </row>
    <row r="636" customFormat="false" ht="14.65" hidden="false" customHeight="false" outlineLevel="0" collapsed="false">
      <c r="I636" s="190" t="str">
        <f aca="false">IF(A636&gt;0,VLOOKUP(E636,GasDaily3,5,0),"")</f>
        <v/>
      </c>
      <c r="J636" s="183" t="str">
        <f aca="false">IF(A636&gt;0,((1/(1-H636))-1)*I636,"")</f>
        <v/>
      </c>
      <c r="K636" s="184" t="str">
        <f aca="false">IF(A636&gt;0,J636+G636+F636,"")</f>
        <v/>
      </c>
    </row>
    <row r="637" customFormat="false" ht="14.65" hidden="false" customHeight="false" outlineLevel="0" collapsed="false">
      <c r="I637" s="190" t="str">
        <f aca="false">IF(A637&gt;0,VLOOKUP(E637,GasDaily3,5,0),"")</f>
        <v/>
      </c>
      <c r="J637" s="183" t="str">
        <f aca="false">IF(A637&gt;0,((1/(1-H637))-1)*I637,"")</f>
        <v/>
      </c>
      <c r="K637" s="184" t="str">
        <f aca="false">IF(A637&gt;0,J637+G637+F637,"")</f>
        <v/>
      </c>
    </row>
    <row r="638" customFormat="false" ht="14.65" hidden="false" customHeight="false" outlineLevel="0" collapsed="false">
      <c r="I638" s="190" t="str">
        <f aca="false">IF(A638&gt;0,VLOOKUP(E638,GasDaily3,5,0),"")</f>
        <v/>
      </c>
      <c r="J638" s="183" t="str">
        <f aca="false">IF(A638&gt;0,((1/(1-H638))-1)*I638,"")</f>
        <v/>
      </c>
      <c r="K638" s="184" t="str">
        <f aca="false">IF(A638&gt;0,J638+G638+F638,"")</f>
        <v/>
      </c>
    </row>
    <row r="639" customFormat="false" ht="14.65" hidden="false" customHeight="false" outlineLevel="0" collapsed="false">
      <c r="I639" s="190" t="str">
        <f aca="false">IF(A639&gt;0,VLOOKUP(E639,GasDaily3,5,0),"")</f>
        <v/>
      </c>
      <c r="J639" s="183" t="str">
        <f aca="false">IF(A639&gt;0,((1/(1-H639))-1)*I639,"")</f>
        <v/>
      </c>
      <c r="K639" s="184" t="str">
        <f aca="false">IF(A639&gt;0,J639+G639+F639,"")</f>
        <v/>
      </c>
    </row>
    <row r="640" customFormat="false" ht="14.65" hidden="false" customHeight="false" outlineLevel="0" collapsed="false">
      <c r="I640" s="190" t="str">
        <f aca="false">IF(A640&gt;0,VLOOKUP(E640,GasDaily3,5,0),"")</f>
        <v/>
      </c>
      <c r="J640" s="183" t="str">
        <f aca="false">IF(A640&gt;0,((1/(1-H640))-1)*I640,"")</f>
        <v/>
      </c>
      <c r="K640" s="184" t="str">
        <f aca="false">IF(A640&gt;0,J640+G640+F640,"")</f>
        <v/>
      </c>
    </row>
    <row r="641" customFormat="false" ht="14.65" hidden="false" customHeight="false" outlineLevel="0" collapsed="false">
      <c r="I641" s="190" t="str">
        <f aca="false">IF(A641&gt;0,VLOOKUP(E641,GasDaily3,5,0),"")</f>
        <v/>
      </c>
      <c r="J641" s="183" t="str">
        <f aca="false">IF(A641&gt;0,((1/(1-H641))-1)*I641,"")</f>
        <v/>
      </c>
      <c r="K641" s="184" t="str">
        <f aca="false">IF(A641&gt;0,J641+G641+F641,"")</f>
        <v/>
      </c>
    </row>
    <row r="642" customFormat="false" ht="14.65" hidden="false" customHeight="false" outlineLevel="0" collapsed="false">
      <c r="I642" s="190" t="str">
        <f aca="false">IF(A642&gt;0,VLOOKUP(E642,GasDaily3,5,0),"")</f>
        <v/>
      </c>
      <c r="J642" s="183" t="str">
        <f aca="false">IF(A642&gt;0,((1/(1-H642))-1)*I642,"")</f>
        <v/>
      </c>
      <c r="K642" s="184" t="str">
        <f aca="false">IF(A642&gt;0,J642+G642+F642,"")</f>
        <v/>
      </c>
    </row>
    <row r="643" customFormat="false" ht="14.65" hidden="false" customHeight="false" outlineLevel="0" collapsed="false">
      <c r="I643" s="190" t="str">
        <f aca="false">IF(A643&gt;0,VLOOKUP(E643,GasDaily3,5,0),"")</f>
        <v/>
      </c>
      <c r="J643" s="183" t="str">
        <f aca="false">IF(A643&gt;0,((1/(1-H643))-1)*I643,"")</f>
        <v/>
      </c>
      <c r="K643" s="184" t="str">
        <f aca="false">IF(A643&gt;0,J643+G643+F643,"")</f>
        <v/>
      </c>
    </row>
    <row r="644" customFormat="false" ht="14.65" hidden="false" customHeight="false" outlineLevel="0" collapsed="false">
      <c r="I644" s="190" t="str">
        <f aca="false">IF(A644&gt;0,VLOOKUP(E644,GasDaily3,5,0),"")</f>
        <v/>
      </c>
      <c r="J644" s="183" t="str">
        <f aca="false">IF(A644&gt;0,((1/(1-H644))-1)*I644,"")</f>
        <v/>
      </c>
      <c r="K644" s="184" t="str">
        <f aca="false">IF(A644&gt;0,J644+G644+F644,"")</f>
        <v/>
      </c>
    </row>
    <row r="645" customFormat="false" ht="14.65" hidden="false" customHeight="false" outlineLevel="0" collapsed="false">
      <c r="I645" s="190" t="str">
        <f aca="false">IF(A645&gt;0,VLOOKUP(E645,GasDaily3,5,0),"")</f>
        <v/>
      </c>
      <c r="J645" s="183" t="str">
        <f aca="false">IF(A645&gt;0,((1/(1-H645))-1)*I645,"")</f>
        <v/>
      </c>
      <c r="K645" s="184" t="str">
        <f aca="false">IF(A645&gt;0,J645+G645+F645,"")</f>
        <v/>
      </c>
    </row>
    <row r="646" customFormat="false" ht="14.65" hidden="false" customHeight="false" outlineLevel="0" collapsed="false">
      <c r="I646" s="190" t="str">
        <f aca="false">IF(A646&gt;0,VLOOKUP(E646,GasDaily3,5,0),"")</f>
        <v/>
      </c>
      <c r="J646" s="183" t="str">
        <f aca="false">IF(A646&gt;0,((1/(1-H646))-1)*I646,"")</f>
        <v/>
      </c>
      <c r="K646" s="184" t="str">
        <f aca="false">IF(A646&gt;0,J646+G646+F646,"")</f>
        <v/>
      </c>
    </row>
    <row r="647" customFormat="false" ht="14.65" hidden="false" customHeight="false" outlineLevel="0" collapsed="false">
      <c r="I647" s="190" t="str">
        <f aca="false">IF(A647&gt;0,VLOOKUP(E647,GasDaily3,5,0),"")</f>
        <v/>
      </c>
      <c r="J647" s="183" t="str">
        <f aca="false">IF(A647&gt;0,((1/(1-H647))-1)*I647,"")</f>
        <v/>
      </c>
      <c r="K647" s="184" t="str">
        <f aca="false">IF(A647&gt;0,J647+G647+F647,"")</f>
        <v/>
      </c>
    </row>
    <row r="648" customFormat="false" ht="14.65" hidden="false" customHeight="false" outlineLevel="0" collapsed="false">
      <c r="I648" s="190" t="str">
        <f aca="false">IF(A648&gt;0,VLOOKUP(E648,GasDaily3,5,0),"")</f>
        <v/>
      </c>
      <c r="J648" s="183" t="str">
        <f aca="false">IF(A648&gt;0,((1/(1-H648))-1)*I648,"")</f>
        <v/>
      </c>
      <c r="K648" s="184" t="str">
        <f aca="false">IF(A648&gt;0,J648+G648+F648,"")</f>
        <v/>
      </c>
    </row>
    <row r="649" customFormat="false" ht="14.65" hidden="false" customHeight="false" outlineLevel="0" collapsed="false">
      <c r="I649" s="190" t="str">
        <f aca="false">IF(A649&gt;0,VLOOKUP(E649,GasDaily3,5,0),"")</f>
        <v/>
      </c>
      <c r="J649" s="183" t="str">
        <f aca="false">IF(A649&gt;0,((1/(1-H649))-1)*I649,"")</f>
        <v/>
      </c>
      <c r="K649" s="184" t="str">
        <f aca="false">IF(A649&gt;0,J649+G649+F649,"")</f>
        <v/>
      </c>
    </row>
    <row r="650" customFormat="false" ht="14.65" hidden="false" customHeight="false" outlineLevel="0" collapsed="false">
      <c r="I650" s="190" t="str">
        <f aca="false">IF(A650&gt;0,VLOOKUP(E650,GasDaily3,5,0),"")</f>
        <v/>
      </c>
      <c r="J650" s="183" t="str">
        <f aca="false">IF(A650&gt;0,((1/(1-H650))-1)*I650,"")</f>
        <v/>
      </c>
      <c r="K650" s="184" t="str">
        <f aca="false">IF(A650&gt;0,J650+G650+F650,"")</f>
        <v/>
      </c>
    </row>
    <row r="651" customFormat="false" ht="14.65" hidden="false" customHeight="false" outlineLevel="0" collapsed="false">
      <c r="I651" s="190" t="str">
        <f aca="false">IF(A651&gt;0,VLOOKUP(E651,GasDaily3,5,0),"")</f>
        <v/>
      </c>
      <c r="J651" s="183" t="str">
        <f aca="false">IF(A651&gt;0,((1/(1-H651))-1)*I651,"")</f>
        <v/>
      </c>
      <c r="K651" s="184" t="str">
        <f aca="false">IF(A651&gt;0,J651+G651+F651,"")</f>
        <v/>
      </c>
    </row>
    <row r="652" customFormat="false" ht="14.65" hidden="false" customHeight="false" outlineLevel="0" collapsed="false">
      <c r="I652" s="190" t="str">
        <f aca="false">IF(A652&gt;0,VLOOKUP(E652,GasDaily3,5,0),"")</f>
        <v/>
      </c>
      <c r="J652" s="183" t="str">
        <f aca="false">IF(A652&gt;0,((1/(1-H652))-1)*I652,"")</f>
        <v/>
      </c>
      <c r="K652" s="184" t="str">
        <f aca="false">IF(A652&gt;0,J652+G652+F652,"")</f>
        <v/>
      </c>
    </row>
    <row r="653" customFormat="false" ht="14.65" hidden="false" customHeight="false" outlineLevel="0" collapsed="false">
      <c r="I653" s="190" t="str">
        <f aca="false">IF(A653&gt;0,VLOOKUP(E653,GasDaily3,5,0),"")</f>
        <v/>
      </c>
      <c r="J653" s="183" t="str">
        <f aca="false">IF(A653&gt;0,((1/(1-H653))-1)*I653,"")</f>
        <v/>
      </c>
      <c r="K653" s="184" t="str">
        <f aca="false">IF(A653&gt;0,J653+G653+F653,"")</f>
        <v/>
      </c>
    </row>
    <row r="654" customFormat="false" ht="14.65" hidden="false" customHeight="false" outlineLevel="0" collapsed="false">
      <c r="I654" s="190" t="str">
        <f aca="false">IF(A654&gt;0,VLOOKUP(E654,GasDaily3,5,0),"")</f>
        <v/>
      </c>
      <c r="J654" s="183" t="str">
        <f aca="false">IF(A654&gt;0,((1/(1-H654))-1)*I654,"")</f>
        <v/>
      </c>
      <c r="K654" s="184" t="str">
        <f aca="false">IF(A654&gt;0,J654+G654+F654,"")</f>
        <v/>
      </c>
    </row>
    <row r="655" customFormat="false" ht="14.65" hidden="false" customHeight="false" outlineLevel="0" collapsed="false">
      <c r="I655" s="190" t="str">
        <f aca="false">IF(A655&gt;0,VLOOKUP(E655,GasDaily3,5,0),"")</f>
        <v/>
      </c>
      <c r="J655" s="183" t="str">
        <f aca="false">IF(A655&gt;0,((1/(1-H655))-1)*I655,"")</f>
        <v/>
      </c>
      <c r="K655" s="184" t="str">
        <f aca="false">IF(A655&gt;0,J655+G655+F655,"")</f>
        <v/>
      </c>
    </row>
    <row r="656" customFormat="false" ht="14.65" hidden="false" customHeight="false" outlineLevel="0" collapsed="false">
      <c r="I656" s="190" t="str">
        <f aca="false">IF(A656&gt;0,VLOOKUP(E656,GasDaily3,5,0),"")</f>
        <v/>
      </c>
      <c r="J656" s="183" t="str">
        <f aca="false">IF(A656&gt;0,((1/(1-H656))-1)*I656,"")</f>
        <v/>
      </c>
      <c r="K656" s="184" t="str">
        <f aca="false">IF(A656&gt;0,J656+G656+F656,"")</f>
        <v/>
      </c>
    </row>
    <row r="657" customFormat="false" ht="14.65" hidden="false" customHeight="false" outlineLevel="0" collapsed="false">
      <c r="I657" s="190" t="str">
        <f aca="false">IF(A657&gt;0,VLOOKUP(E657,GasDaily3,5,0),"")</f>
        <v/>
      </c>
      <c r="J657" s="183" t="str">
        <f aca="false">IF(A657&gt;0,((1/(1-H657))-1)*I657,"")</f>
        <v/>
      </c>
      <c r="K657" s="184" t="str">
        <f aca="false">IF(A657&gt;0,J657+G657+F657,"")</f>
        <v/>
      </c>
    </row>
    <row r="658" customFormat="false" ht="14.65" hidden="false" customHeight="false" outlineLevel="0" collapsed="false">
      <c r="I658" s="190" t="str">
        <f aca="false">IF(A658&gt;0,VLOOKUP(E658,GasDaily3,5,0),"")</f>
        <v/>
      </c>
      <c r="J658" s="183" t="str">
        <f aca="false">IF(A658&gt;0,((1/(1-H658))-1)*I658,"")</f>
        <v/>
      </c>
      <c r="K658" s="184" t="str">
        <f aca="false">IF(A658&gt;0,J658+G658+F658,"")</f>
        <v/>
      </c>
    </row>
    <row r="659" customFormat="false" ht="14.65" hidden="false" customHeight="false" outlineLevel="0" collapsed="false">
      <c r="I659" s="190" t="str">
        <f aca="false">IF(A659&gt;0,VLOOKUP(E659,GasDaily3,5,0),"")</f>
        <v/>
      </c>
      <c r="J659" s="183" t="str">
        <f aca="false">IF(A659&gt;0,((1/(1-H659))-1)*I659,"")</f>
        <v/>
      </c>
      <c r="K659" s="184" t="str">
        <f aca="false">IF(A659&gt;0,J659+G659+F659,"")</f>
        <v/>
      </c>
    </row>
    <row r="660" customFormat="false" ht="14.65" hidden="false" customHeight="false" outlineLevel="0" collapsed="false">
      <c r="I660" s="190" t="str">
        <f aca="false">IF(A660&gt;0,VLOOKUP(E660,GasDaily3,5,0),"")</f>
        <v/>
      </c>
      <c r="J660" s="183" t="str">
        <f aca="false">IF(A660&gt;0,((1/(1-H660))-1)*I660,"")</f>
        <v/>
      </c>
      <c r="K660" s="184" t="str">
        <f aca="false">IF(A660&gt;0,J660+G660+F660,"")</f>
        <v/>
      </c>
    </row>
    <row r="661" customFormat="false" ht="14.65" hidden="false" customHeight="false" outlineLevel="0" collapsed="false">
      <c r="I661" s="190" t="str">
        <f aca="false">IF(A661&gt;0,VLOOKUP(E661,GasDaily3,5,0),"")</f>
        <v/>
      </c>
      <c r="J661" s="183" t="str">
        <f aca="false">IF(A661&gt;0,((1/(1-H661))-1)*I661,"")</f>
        <v/>
      </c>
      <c r="K661" s="184" t="str">
        <f aca="false">IF(A661&gt;0,J661+G661+F661,"")</f>
        <v/>
      </c>
    </row>
    <row r="662" customFormat="false" ht="14.65" hidden="false" customHeight="false" outlineLevel="0" collapsed="false">
      <c r="I662" s="190" t="str">
        <f aca="false">IF(A662&gt;0,VLOOKUP(E662,GasDaily3,5,0),"")</f>
        <v/>
      </c>
      <c r="J662" s="183" t="str">
        <f aca="false">IF(A662&gt;0,((1/(1-H662))-1)*I662,"")</f>
        <v/>
      </c>
      <c r="K662" s="184" t="str">
        <f aca="false">IF(A662&gt;0,J662+G662+F662,"")</f>
        <v/>
      </c>
    </row>
    <row r="663" customFormat="false" ht="14.65" hidden="false" customHeight="false" outlineLevel="0" collapsed="false">
      <c r="I663" s="190" t="str">
        <f aca="false">IF(A663&gt;0,VLOOKUP(E663,GasDaily3,5,0),"")</f>
        <v/>
      </c>
      <c r="J663" s="183" t="str">
        <f aca="false">IF(A663&gt;0,((1/(1-H663))-1)*I663,"")</f>
        <v/>
      </c>
      <c r="K663" s="184" t="str">
        <f aca="false">IF(A663&gt;0,J663+G663+F663,"")</f>
        <v/>
      </c>
    </row>
    <row r="664" customFormat="false" ht="14.65" hidden="false" customHeight="false" outlineLevel="0" collapsed="false">
      <c r="I664" s="190" t="str">
        <f aca="false">IF(A664&gt;0,VLOOKUP(E664,GasDaily3,5,0),"")</f>
        <v/>
      </c>
      <c r="J664" s="183" t="str">
        <f aca="false">IF(A664&gt;0,((1/(1-H664))-1)*I664,"")</f>
        <v/>
      </c>
      <c r="K664" s="184" t="str">
        <f aca="false">IF(A664&gt;0,J664+G664+F664,"")</f>
        <v/>
      </c>
    </row>
    <row r="665" customFormat="false" ht="14.65" hidden="false" customHeight="false" outlineLevel="0" collapsed="false">
      <c r="I665" s="190" t="str">
        <f aca="false">IF(A665&gt;0,VLOOKUP(E665,GasDaily3,5,0),"")</f>
        <v/>
      </c>
      <c r="J665" s="183" t="str">
        <f aca="false">IF(A665&gt;0,((1/(1-H665))-1)*I665,"")</f>
        <v/>
      </c>
      <c r="K665" s="184" t="str">
        <f aca="false">IF(A665&gt;0,J665+G665+F665,"")</f>
        <v/>
      </c>
    </row>
    <row r="666" customFormat="false" ht="14.65" hidden="false" customHeight="false" outlineLevel="0" collapsed="false">
      <c r="I666" s="190" t="str">
        <f aca="false">IF(A666&gt;0,VLOOKUP(E666,GasDaily3,5,0),"")</f>
        <v/>
      </c>
      <c r="J666" s="183" t="str">
        <f aca="false">IF(A666&gt;0,((1/(1-H666))-1)*I666,"")</f>
        <v/>
      </c>
      <c r="K666" s="184" t="str">
        <f aca="false">IF(A666&gt;0,J666+G666+F666,"")</f>
        <v/>
      </c>
    </row>
    <row r="667" customFormat="false" ht="14.65" hidden="false" customHeight="false" outlineLevel="0" collapsed="false">
      <c r="I667" s="190" t="str">
        <f aca="false">IF(A667&gt;0,VLOOKUP(E667,GasDaily3,5,0),"")</f>
        <v/>
      </c>
      <c r="J667" s="183" t="str">
        <f aca="false">IF(A667&gt;0,((1/(1-H667))-1)*I667,"")</f>
        <v/>
      </c>
      <c r="K667" s="184" t="str">
        <f aca="false">IF(A667&gt;0,J667+G667+F667,"")</f>
        <v/>
      </c>
    </row>
    <row r="668" customFormat="false" ht="14.65" hidden="false" customHeight="false" outlineLevel="0" collapsed="false">
      <c r="I668" s="190" t="str">
        <f aca="false">IF(A668&gt;0,VLOOKUP(E668,GasDaily3,5,0),"")</f>
        <v/>
      </c>
      <c r="J668" s="183" t="str">
        <f aca="false">IF(A668&gt;0,((1/(1-H668))-1)*I668,"")</f>
        <v/>
      </c>
      <c r="K668" s="184" t="str">
        <f aca="false">IF(A668&gt;0,J668+G668+F668,"")</f>
        <v/>
      </c>
    </row>
    <row r="669" customFormat="false" ht="14.65" hidden="false" customHeight="false" outlineLevel="0" collapsed="false">
      <c r="I669" s="190" t="str">
        <f aca="false">IF(A669&gt;0,VLOOKUP(E669,GasDaily3,5,0),"")</f>
        <v/>
      </c>
      <c r="J669" s="183" t="str">
        <f aca="false">IF(A669&gt;0,((1/(1-H669))-1)*I669,"")</f>
        <v/>
      </c>
      <c r="K669" s="184" t="str">
        <f aca="false">IF(A669&gt;0,J669+G669+F669,"")</f>
        <v/>
      </c>
    </row>
    <row r="670" customFormat="false" ht="14.65" hidden="false" customHeight="false" outlineLevel="0" collapsed="false">
      <c r="I670" s="190" t="str">
        <f aca="false">IF(A670&gt;0,VLOOKUP(E670,GasDaily3,5,0),"")</f>
        <v/>
      </c>
      <c r="J670" s="183" t="str">
        <f aca="false">IF(A670&gt;0,((1/(1-H670))-1)*I670,"")</f>
        <v/>
      </c>
      <c r="K670" s="184" t="str">
        <f aca="false">IF(A670&gt;0,J670+G670+F670,"")</f>
        <v/>
      </c>
    </row>
    <row r="671" customFormat="false" ht="14.65" hidden="false" customHeight="false" outlineLevel="0" collapsed="false">
      <c r="I671" s="190" t="str">
        <f aca="false">IF(A671&gt;0,VLOOKUP(E671,GasDaily3,5,0),"")</f>
        <v/>
      </c>
      <c r="J671" s="183" t="str">
        <f aca="false">IF(A671&gt;0,((1/(1-H671))-1)*I671,"")</f>
        <v/>
      </c>
      <c r="K671" s="184" t="str">
        <f aca="false">IF(A671&gt;0,J671+G671+F671,"")</f>
        <v/>
      </c>
    </row>
    <row r="672" customFormat="false" ht="14.65" hidden="false" customHeight="false" outlineLevel="0" collapsed="false">
      <c r="I672" s="190" t="str">
        <f aca="false">IF(A672&gt;0,VLOOKUP(E672,GasDaily3,5,0),"")</f>
        <v/>
      </c>
      <c r="J672" s="183" t="str">
        <f aca="false">IF(A672&gt;0,((1/(1-H672))-1)*I672,"")</f>
        <v/>
      </c>
      <c r="K672" s="184" t="str">
        <f aca="false">IF(A672&gt;0,J672+G672+F672,"")</f>
        <v/>
      </c>
    </row>
    <row r="673" customFormat="false" ht="14.65" hidden="false" customHeight="false" outlineLevel="0" collapsed="false">
      <c r="I673" s="190" t="str">
        <f aca="false">IF(A673&gt;0,VLOOKUP(E673,GasDaily3,5,0),"")</f>
        <v/>
      </c>
      <c r="J673" s="183" t="str">
        <f aca="false">IF(A673&gt;0,((1/(1-H673))-1)*I673,"")</f>
        <v/>
      </c>
      <c r="K673" s="184" t="str">
        <f aca="false">IF(A673&gt;0,J673+G673+F673,"")</f>
        <v/>
      </c>
    </row>
    <row r="674" customFormat="false" ht="14.65" hidden="false" customHeight="false" outlineLevel="0" collapsed="false">
      <c r="I674" s="190" t="str">
        <f aca="false">IF(A674&gt;0,VLOOKUP(E674,GasDaily3,5,0),"")</f>
        <v/>
      </c>
      <c r="J674" s="183" t="str">
        <f aca="false">IF(A674&gt;0,((1/(1-H674))-1)*I674,"")</f>
        <v/>
      </c>
      <c r="K674" s="184" t="str">
        <f aca="false">IF(A674&gt;0,J674+G674+F674,"")</f>
        <v/>
      </c>
    </row>
    <row r="675" customFormat="false" ht="14.65" hidden="false" customHeight="false" outlineLevel="0" collapsed="false">
      <c r="I675" s="190" t="str">
        <f aca="false">IF(A675&gt;0,VLOOKUP(E675,GasDaily3,5,0),"")</f>
        <v/>
      </c>
      <c r="J675" s="183" t="str">
        <f aca="false">IF(A675&gt;0,((1/(1-H675))-1)*I675,"")</f>
        <v/>
      </c>
      <c r="K675" s="184" t="str">
        <f aca="false">IF(A675&gt;0,J675+G675+F675,"")</f>
        <v/>
      </c>
    </row>
    <row r="676" customFormat="false" ht="14.65" hidden="false" customHeight="false" outlineLevel="0" collapsed="false">
      <c r="I676" s="190" t="str">
        <f aca="false">IF(A676&gt;0,VLOOKUP(E676,GasDaily3,5,0),"")</f>
        <v/>
      </c>
      <c r="J676" s="183" t="str">
        <f aca="false">IF(A676&gt;0,((1/(1-H676))-1)*I676,"")</f>
        <v/>
      </c>
      <c r="K676" s="184" t="str">
        <f aca="false">IF(A676&gt;0,J676+G676+F676,"")</f>
        <v/>
      </c>
    </row>
    <row r="677" customFormat="false" ht="14.65" hidden="false" customHeight="false" outlineLevel="0" collapsed="false">
      <c r="I677" s="190" t="str">
        <f aca="false">IF(A677&gt;0,VLOOKUP(E677,GasDaily3,5,0),"")</f>
        <v/>
      </c>
      <c r="J677" s="183" t="str">
        <f aca="false">IF(A677&gt;0,((1/(1-H677))-1)*I677,"")</f>
        <v/>
      </c>
      <c r="K677" s="184" t="str">
        <f aca="false">IF(A677&gt;0,J677+G677+F677,"")</f>
        <v/>
      </c>
    </row>
    <row r="678" customFormat="false" ht="14.65" hidden="false" customHeight="false" outlineLevel="0" collapsed="false">
      <c r="I678" s="190" t="str">
        <f aca="false">IF(A678&gt;0,VLOOKUP(E678,GasDaily3,5,0),"")</f>
        <v/>
      </c>
      <c r="J678" s="183" t="str">
        <f aca="false">IF(A678&gt;0,((1/(1-H678))-1)*I678,"")</f>
        <v/>
      </c>
      <c r="K678" s="184" t="str">
        <f aca="false">IF(A678&gt;0,J678+G678+F678,"")</f>
        <v/>
      </c>
    </row>
    <row r="679" customFormat="false" ht="14.65" hidden="false" customHeight="false" outlineLevel="0" collapsed="false">
      <c r="I679" s="190" t="str">
        <f aca="false">IF(A679&gt;0,VLOOKUP(E679,GasDaily3,5,0),"")</f>
        <v/>
      </c>
      <c r="J679" s="183" t="str">
        <f aca="false">IF(A679&gt;0,((1/(1-H679))-1)*I679,"")</f>
        <v/>
      </c>
      <c r="K679" s="184" t="str">
        <f aca="false">IF(A679&gt;0,J679+G679+F679,"")</f>
        <v/>
      </c>
    </row>
    <row r="680" customFormat="false" ht="14.65" hidden="false" customHeight="false" outlineLevel="0" collapsed="false">
      <c r="I680" s="190" t="str">
        <f aca="false">IF(A680&gt;0,VLOOKUP(E680,GasDaily3,5,0),"")</f>
        <v/>
      </c>
      <c r="J680" s="183" t="str">
        <f aca="false">IF(A680&gt;0,((1/(1-H680))-1)*I680,"")</f>
        <v/>
      </c>
      <c r="K680" s="184" t="str">
        <f aca="false">IF(A680&gt;0,J680+G680+F680,"")</f>
        <v/>
      </c>
    </row>
    <row r="681" customFormat="false" ht="14.65" hidden="false" customHeight="false" outlineLevel="0" collapsed="false">
      <c r="I681" s="190" t="str">
        <f aca="false">IF(A681&gt;0,VLOOKUP(E681,GasDaily3,5,0),"")</f>
        <v/>
      </c>
      <c r="J681" s="183" t="str">
        <f aca="false">IF(A681&gt;0,((1/(1-H681))-1)*I681,"")</f>
        <v/>
      </c>
      <c r="K681" s="184" t="str">
        <f aca="false">IF(A681&gt;0,J681+G681+F681,"")</f>
        <v/>
      </c>
    </row>
    <row r="682" customFormat="false" ht="14.65" hidden="false" customHeight="false" outlineLevel="0" collapsed="false">
      <c r="I682" s="190" t="str">
        <f aca="false">IF(A682&gt;0,VLOOKUP(E682,GasDaily3,5,0),"")</f>
        <v/>
      </c>
      <c r="J682" s="183" t="str">
        <f aca="false">IF(A682&gt;0,((1/(1-H682))-1)*I682,"")</f>
        <v/>
      </c>
      <c r="K682" s="184" t="str">
        <f aca="false">IF(A682&gt;0,J682+G682+F682,"")</f>
        <v/>
      </c>
    </row>
    <row r="683" customFormat="false" ht="14.65" hidden="false" customHeight="false" outlineLevel="0" collapsed="false">
      <c r="I683" s="190" t="str">
        <f aca="false">IF(A683&gt;0,VLOOKUP(E683,GasDaily3,5,0),"")</f>
        <v/>
      </c>
      <c r="J683" s="183" t="str">
        <f aca="false">IF(A683&gt;0,((1/(1-H683))-1)*I683,"")</f>
        <v/>
      </c>
      <c r="K683" s="184" t="str">
        <f aca="false">IF(A683&gt;0,J683+G683+F683,"")</f>
        <v/>
      </c>
    </row>
    <row r="684" customFormat="false" ht="14.65" hidden="false" customHeight="false" outlineLevel="0" collapsed="false">
      <c r="I684" s="190" t="str">
        <f aca="false">IF(A684&gt;0,VLOOKUP(E684,GasDaily3,5,0),"")</f>
        <v/>
      </c>
      <c r="J684" s="183" t="str">
        <f aca="false">IF(A684&gt;0,((1/(1-H684))-1)*I684,"")</f>
        <v/>
      </c>
      <c r="K684" s="184" t="str">
        <f aca="false">IF(A684&gt;0,J684+G684+F684,"")</f>
        <v/>
      </c>
    </row>
    <row r="685" customFormat="false" ht="14.65" hidden="false" customHeight="false" outlineLevel="0" collapsed="false">
      <c r="I685" s="190" t="str">
        <f aca="false">IF(A685&gt;0,VLOOKUP(E685,GasDaily3,5,0),"")</f>
        <v/>
      </c>
      <c r="J685" s="183" t="str">
        <f aca="false">IF(A685&gt;0,((1/(1-H685))-1)*I685,"")</f>
        <v/>
      </c>
      <c r="K685" s="184" t="str">
        <f aca="false">IF(A685&gt;0,J685+G685+F685,"")</f>
        <v/>
      </c>
    </row>
    <row r="686" customFormat="false" ht="14.65" hidden="false" customHeight="false" outlineLevel="0" collapsed="false">
      <c r="I686" s="190" t="str">
        <f aca="false">IF(A686&gt;0,VLOOKUP(E686,GasDaily3,5,0),"")</f>
        <v/>
      </c>
      <c r="J686" s="183" t="str">
        <f aca="false">IF(A686&gt;0,((1/(1-H686))-1)*I686,"")</f>
        <v/>
      </c>
      <c r="K686" s="184" t="str">
        <f aca="false">IF(A686&gt;0,J686+G686+F686,"")</f>
        <v/>
      </c>
    </row>
    <row r="687" customFormat="false" ht="14.65" hidden="false" customHeight="false" outlineLevel="0" collapsed="false">
      <c r="I687" s="190" t="str">
        <f aca="false">IF(A687&gt;0,VLOOKUP(E687,GasDaily3,5,0),"")</f>
        <v/>
      </c>
      <c r="J687" s="183" t="str">
        <f aca="false">IF(A687&gt;0,((1/(1-H687))-1)*I687,"")</f>
        <v/>
      </c>
      <c r="K687" s="184" t="str">
        <f aca="false">IF(A687&gt;0,J687+G687+F687,"")</f>
        <v/>
      </c>
    </row>
    <row r="688" customFormat="false" ht="14.65" hidden="false" customHeight="false" outlineLevel="0" collapsed="false">
      <c r="I688" s="190" t="str">
        <f aca="false">IF(A688&gt;0,VLOOKUP(E688,GasDaily3,5,0),"")</f>
        <v/>
      </c>
      <c r="J688" s="183" t="str">
        <f aca="false">IF(A688&gt;0,((1/(1-H688))-1)*I688,"")</f>
        <v/>
      </c>
      <c r="K688" s="184" t="str">
        <f aca="false">IF(A688&gt;0,J688+G688+F688,"")</f>
        <v/>
      </c>
    </row>
    <row r="689" customFormat="false" ht="14.65" hidden="false" customHeight="false" outlineLevel="0" collapsed="false">
      <c r="I689" s="190" t="str">
        <f aca="false">IF(A689&gt;0,VLOOKUP(E689,GasDaily3,5,0),"")</f>
        <v/>
      </c>
      <c r="J689" s="183" t="str">
        <f aca="false">IF(A689&gt;0,((1/(1-H689))-1)*I689,"")</f>
        <v/>
      </c>
      <c r="K689" s="184" t="str">
        <f aca="false">IF(A689&gt;0,J689+G689+F689,"")</f>
        <v/>
      </c>
    </row>
    <row r="690" customFormat="false" ht="14.65" hidden="false" customHeight="false" outlineLevel="0" collapsed="false">
      <c r="I690" s="190" t="str">
        <f aca="false">IF(A690&gt;0,VLOOKUP(E690,GasDaily3,5,0),"")</f>
        <v/>
      </c>
      <c r="J690" s="183" t="str">
        <f aca="false">IF(A690&gt;0,((1/(1-H690))-1)*I690,"")</f>
        <v/>
      </c>
      <c r="K690" s="184" t="str">
        <f aca="false">IF(A690&gt;0,J690+G690+F690,"")</f>
        <v/>
      </c>
    </row>
    <row r="691" customFormat="false" ht="14.65" hidden="false" customHeight="false" outlineLevel="0" collapsed="false">
      <c r="I691" s="190" t="str">
        <f aca="false">IF(A691&gt;0,VLOOKUP(E691,GasDaily3,5,0),"")</f>
        <v/>
      </c>
      <c r="J691" s="183" t="str">
        <f aca="false">IF(A691&gt;0,((1/(1-H691))-1)*I691,"")</f>
        <v/>
      </c>
      <c r="K691" s="184" t="str">
        <f aca="false">IF(A691&gt;0,J691+G691+F691,"")</f>
        <v/>
      </c>
    </row>
    <row r="692" customFormat="false" ht="14.65" hidden="false" customHeight="false" outlineLevel="0" collapsed="false">
      <c r="I692" s="190" t="str">
        <f aca="false">IF(A692&gt;0,VLOOKUP(E692,GasDaily3,5,0),"")</f>
        <v/>
      </c>
      <c r="J692" s="183" t="str">
        <f aca="false">IF(A692&gt;0,((1/(1-H692))-1)*I692,"")</f>
        <v/>
      </c>
      <c r="K692" s="184" t="str">
        <f aca="false">IF(A692&gt;0,J692+G692+F692,"")</f>
        <v/>
      </c>
    </row>
    <row r="693" customFormat="false" ht="14.65" hidden="false" customHeight="false" outlineLevel="0" collapsed="false">
      <c r="I693" s="190" t="str">
        <f aca="false">IF(A693&gt;0,VLOOKUP(E693,GasDaily3,5,0),"")</f>
        <v/>
      </c>
      <c r="J693" s="183" t="str">
        <f aca="false">IF(A693&gt;0,((1/(1-H693))-1)*I693,"")</f>
        <v/>
      </c>
      <c r="K693" s="184" t="str">
        <f aca="false">IF(A693&gt;0,J693+G693+F693,"")</f>
        <v/>
      </c>
    </row>
    <row r="694" customFormat="false" ht="14.65" hidden="false" customHeight="false" outlineLevel="0" collapsed="false">
      <c r="I694" s="190" t="str">
        <f aca="false">IF(A694&gt;0,VLOOKUP(E694,GasDaily3,5,0),"")</f>
        <v/>
      </c>
      <c r="J694" s="183" t="str">
        <f aca="false">IF(A694&gt;0,((1/(1-H694))-1)*I694,"")</f>
        <v/>
      </c>
      <c r="K694" s="184" t="str">
        <f aca="false">IF(A694&gt;0,J694+G694+F694,"")</f>
        <v/>
      </c>
    </row>
    <row r="695" customFormat="false" ht="14.65" hidden="false" customHeight="false" outlineLevel="0" collapsed="false">
      <c r="I695" s="190" t="str">
        <f aca="false">IF(A695&gt;0,VLOOKUP(E695,GasDaily3,5,0),"")</f>
        <v/>
      </c>
      <c r="J695" s="183" t="str">
        <f aca="false">IF(A695&gt;0,((1/(1-H695))-1)*I695,"")</f>
        <v/>
      </c>
      <c r="K695" s="184" t="str">
        <f aca="false">IF(A695&gt;0,J695+G695+F695,"")</f>
        <v/>
      </c>
    </row>
    <row r="696" customFormat="false" ht="14.65" hidden="false" customHeight="false" outlineLevel="0" collapsed="false">
      <c r="I696" s="190" t="str">
        <f aca="false">IF(A696&gt;0,VLOOKUP(E696,GasDaily3,5,0),"")</f>
        <v/>
      </c>
      <c r="J696" s="183" t="str">
        <f aca="false">IF(A696&gt;0,((1/(1-H696))-1)*I696,"")</f>
        <v/>
      </c>
      <c r="K696" s="184" t="str">
        <f aca="false">IF(A696&gt;0,J696+G696+F696,"")</f>
        <v/>
      </c>
    </row>
    <row r="697" customFormat="false" ht="14.65" hidden="false" customHeight="false" outlineLevel="0" collapsed="false">
      <c r="I697" s="190" t="str">
        <f aca="false">IF(A697&gt;0,VLOOKUP(E697,GasDaily3,5,0),"")</f>
        <v/>
      </c>
      <c r="J697" s="183" t="str">
        <f aca="false">IF(A697&gt;0,((1/(1-H697))-1)*I697,"")</f>
        <v/>
      </c>
      <c r="K697" s="184" t="str">
        <f aca="false">IF(A697&gt;0,J697+G697+F697,"")</f>
        <v/>
      </c>
    </row>
    <row r="698" customFormat="false" ht="14.65" hidden="false" customHeight="false" outlineLevel="0" collapsed="false">
      <c r="I698" s="190" t="str">
        <f aca="false">IF(A698&gt;0,VLOOKUP(E698,GasDaily3,5,0),"")</f>
        <v/>
      </c>
      <c r="J698" s="183" t="str">
        <f aca="false">IF(A698&gt;0,((1/(1-H698))-1)*I698,"")</f>
        <v/>
      </c>
      <c r="K698" s="184" t="str">
        <f aca="false">IF(A698&gt;0,J698+G698+F698,"")</f>
        <v/>
      </c>
    </row>
    <row r="699" customFormat="false" ht="14.65" hidden="false" customHeight="false" outlineLevel="0" collapsed="false">
      <c r="I699" s="190" t="str">
        <f aca="false">IF(A699&gt;0,VLOOKUP(E699,GasDaily3,5,0),"")</f>
        <v/>
      </c>
      <c r="J699" s="183" t="str">
        <f aca="false">IF(A699&gt;0,((1/(1-H699))-1)*I699,"")</f>
        <v/>
      </c>
      <c r="K699" s="184" t="str">
        <f aca="false">IF(A699&gt;0,J699+G699+F699,"")</f>
        <v/>
      </c>
    </row>
    <row r="700" customFormat="false" ht="14.65" hidden="false" customHeight="false" outlineLevel="0" collapsed="false">
      <c r="I700" s="190" t="str">
        <f aca="false">IF(A700&gt;0,VLOOKUP(E700,GasDaily3,5,0),"")</f>
        <v/>
      </c>
      <c r="J700" s="183" t="str">
        <f aca="false">IF(A700&gt;0,((1/(1-H700))-1)*I700,"")</f>
        <v/>
      </c>
      <c r="K700" s="184" t="str">
        <f aca="false">IF(A700&gt;0,J700+G700+F700,"")</f>
        <v/>
      </c>
    </row>
    <row r="701" customFormat="false" ht="14.65" hidden="false" customHeight="false" outlineLevel="0" collapsed="false">
      <c r="I701" s="190" t="str">
        <f aca="false">IF(A701&gt;0,VLOOKUP(E701,GasDaily3,5,0),"")</f>
        <v/>
      </c>
      <c r="J701" s="183" t="str">
        <f aca="false">IF(A701&gt;0,((1/(1-H701))-1)*I701,"")</f>
        <v/>
      </c>
      <c r="K701" s="184" t="str">
        <f aca="false">IF(A701&gt;0,J701+G701+F701,"")</f>
        <v/>
      </c>
    </row>
    <row r="702" customFormat="false" ht="14.65" hidden="false" customHeight="false" outlineLevel="0" collapsed="false">
      <c r="I702" s="190" t="str">
        <f aca="false">IF(A702&gt;0,VLOOKUP(E702,GasDaily3,5,0),"")</f>
        <v/>
      </c>
      <c r="J702" s="183" t="str">
        <f aca="false">IF(A702&gt;0,((1/(1-H702))-1)*I702,"")</f>
        <v/>
      </c>
      <c r="K702" s="184" t="str">
        <f aca="false">IF(A702&gt;0,J702+G702+F702,"")</f>
        <v/>
      </c>
    </row>
    <row r="703" customFormat="false" ht="14.65" hidden="false" customHeight="false" outlineLevel="0" collapsed="false">
      <c r="I703" s="190" t="str">
        <f aca="false">IF(A703&gt;0,VLOOKUP(E703,GasDaily3,5,0),"")</f>
        <v/>
      </c>
      <c r="J703" s="183" t="str">
        <f aca="false">IF(A703&gt;0,((1/(1-H703))-1)*I703,"")</f>
        <v/>
      </c>
      <c r="K703" s="184" t="str">
        <f aca="false">IF(A703&gt;0,J703+G703+F703,"")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1"/>
  <sheetViews>
    <sheetView showFormulas="false" showGridLines="true" showRowColHeaders="true" showZeros="true" rightToLeft="false" tabSelected="false" showOutlineSymbols="true" defaultGridColor="true" view="normal" topLeftCell="BF2" colorId="64" zoomScale="100" zoomScaleNormal="100" zoomScalePageLayoutView="100" workbookViewId="0">
      <selection pane="topLeft" activeCell="BF2" activeCellId="0" sqref="A1:IV16384 A1:IV1638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85" width="8.14"/>
    <col collapsed="false" customWidth="true" hidden="false" outlineLevel="0" max="3" min="2" style="85" width="19.56"/>
    <col collapsed="false" customWidth="true" hidden="false" outlineLevel="0" max="4" min="4" style="85" width="5.13"/>
    <col collapsed="false" customWidth="true" hidden="false" outlineLevel="0" max="5" min="5" style="85" width="9.41"/>
    <col collapsed="false" customWidth="true" hidden="false" outlineLevel="0" max="6" min="6" style="85" width="50.42"/>
    <col collapsed="false" customWidth="true" hidden="false" outlineLevel="0" max="8" min="7" style="85" width="19.56"/>
    <col collapsed="false" customWidth="true" hidden="false" outlineLevel="0" max="9" min="9" style="85" width="12.99"/>
    <col collapsed="false" customWidth="true" hidden="false" outlineLevel="0" max="10" min="10" style="85" width="10.41"/>
    <col collapsed="false" customWidth="true" hidden="false" outlineLevel="0" max="11" min="11" style="85" width="14.41"/>
    <col collapsed="false" customWidth="true" hidden="false" outlineLevel="0" max="12" min="12" style="85" width="10.56"/>
    <col collapsed="false" customWidth="true" hidden="false" outlineLevel="0" max="13" min="13" style="85" width="10.41"/>
    <col collapsed="false" customWidth="true" hidden="false" outlineLevel="0" max="14" min="14" style="85" width="14.41"/>
    <col collapsed="false" customWidth="true" hidden="false" outlineLevel="0" max="15" min="15" style="85" width="10.56"/>
    <col collapsed="false" customWidth="true" hidden="false" outlineLevel="0" max="16" min="16" style="85" width="10.41"/>
    <col collapsed="false" customWidth="true" hidden="false" outlineLevel="0" max="17" min="17" style="85" width="9.56"/>
    <col collapsed="false" customWidth="true" hidden="false" outlineLevel="0" max="18" min="18" style="85" width="10.56"/>
    <col collapsed="false" customWidth="true" hidden="false" outlineLevel="0" max="19" min="19" style="85" width="10.41"/>
    <col collapsed="false" customWidth="true" hidden="false" outlineLevel="0" max="20" min="20" style="85" width="9.56"/>
    <col collapsed="false" customWidth="true" hidden="false" outlineLevel="0" max="21" min="21" style="85" width="10.56"/>
    <col collapsed="false" customWidth="true" hidden="false" outlineLevel="0" max="22" min="22" style="85" width="10.41"/>
    <col collapsed="false" customWidth="true" hidden="false" outlineLevel="0" max="23" min="23" style="85" width="9.56"/>
    <col collapsed="false" customWidth="true" hidden="false" outlineLevel="0" max="24" min="24" style="85" width="10.56"/>
    <col collapsed="false" customWidth="true" hidden="false" outlineLevel="0" max="25" min="25" style="85" width="10.41"/>
    <col collapsed="false" customWidth="true" hidden="false" outlineLevel="0" max="26" min="26" style="85" width="9.56"/>
    <col collapsed="false" customWidth="true" hidden="false" outlineLevel="0" max="27" min="27" style="85" width="10.56"/>
    <col collapsed="false" customWidth="true" hidden="false" outlineLevel="0" max="28" min="28" style="85" width="10.41"/>
    <col collapsed="false" customWidth="true" hidden="false" outlineLevel="0" max="29" min="29" style="85" width="9.56"/>
    <col collapsed="false" customWidth="true" hidden="false" outlineLevel="0" max="30" min="30" style="85" width="10.56"/>
    <col collapsed="false" customWidth="true" hidden="false" outlineLevel="0" max="31" min="31" style="85" width="10.41"/>
    <col collapsed="false" customWidth="true" hidden="false" outlineLevel="0" max="32" min="32" style="85" width="9.56"/>
    <col collapsed="false" customWidth="true" hidden="false" outlineLevel="0" max="33" min="33" style="85" width="10.56"/>
    <col collapsed="false" customWidth="true" hidden="false" outlineLevel="0" max="34" min="34" style="85" width="11.42"/>
    <col collapsed="false" customWidth="true" hidden="false" outlineLevel="0" max="35" min="35" style="85" width="10.56"/>
    <col collapsed="false" customWidth="true" hidden="false" outlineLevel="0" max="36" min="36" style="85" width="11.56"/>
    <col collapsed="false" customWidth="true" hidden="false" outlineLevel="0" max="45" min="37" style="85" width="9.99"/>
    <col collapsed="false" customWidth="true" hidden="false" outlineLevel="0" max="46" min="46" style="85" width="10.99"/>
    <col collapsed="false" customWidth="true" hidden="false" outlineLevel="0" max="47" min="47" style="85" width="8.7"/>
    <col collapsed="false" customWidth="true" hidden="false" outlineLevel="0" max="48" min="48" style="85" width="10.99"/>
    <col collapsed="false" customWidth="true" hidden="false" outlineLevel="0" max="49" min="49" style="85" width="11.42"/>
    <col collapsed="false" customWidth="true" hidden="false" outlineLevel="0" max="50" min="50" style="85" width="10.56"/>
    <col collapsed="false" customWidth="true" hidden="false" outlineLevel="0" max="51" min="51" style="85" width="10.99"/>
    <col collapsed="false" customWidth="true" hidden="false" outlineLevel="0" max="52" min="52" style="85" width="11.42"/>
    <col collapsed="false" customWidth="true" hidden="false" outlineLevel="0" max="53" min="53" style="85" width="10.56"/>
    <col collapsed="false" customWidth="true" hidden="false" outlineLevel="0" max="54" min="54" style="85" width="16.56"/>
    <col collapsed="false" customWidth="true" hidden="false" outlineLevel="0" max="55" min="55" style="85" width="12.56"/>
    <col collapsed="false" customWidth="true" hidden="false" outlineLevel="0" max="56" min="56" style="85" width="5.13"/>
    <col collapsed="false" customWidth="true" hidden="false" outlineLevel="0" max="57" min="57" style="85" width="9.41"/>
    <col collapsed="false" customWidth="true" hidden="false" outlineLevel="0" max="58" min="58" style="85" width="36.99"/>
    <col collapsed="false" customWidth="true" hidden="false" outlineLevel="0" max="59" min="59" style="85" width="16.56"/>
    <col collapsed="false" customWidth="true" hidden="false" outlineLevel="0" max="60" min="60" style="85" width="12.56"/>
    <col collapsed="false" customWidth="true" hidden="false" outlineLevel="0" max="61" min="61" style="85" width="10.56"/>
    <col collapsed="false" customWidth="true" hidden="false" outlineLevel="0" max="62" min="62" style="85" width="10.41"/>
    <col collapsed="false" customWidth="true" hidden="false" outlineLevel="0" max="63" min="63" style="85" width="11.7"/>
    <col collapsed="false" customWidth="true" hidden="false" outlineLevel="0" max="64" min="64" style="85" width="10.56"/>
    <col collapsed="false" customWidth="true" hidden="false" outlineLevel="0" max="65" min="65" style="85" width="10.41"/>
    <col collapsed="false" customWidth="true" hidden="false" outlineLevel="0" max="66" min="66" style="85" width="9.56"/>
    <col collapsed="false" customWidth="true" hidden="false" outlineLevel="0" max="67" min="67" style="85" width="10.56"/>
    <col collapsed="false" customWidth="true" hidden="false" outlineLevel="0" max="68" min="68" style="85" width="10.41"/>
    <col collapsed="false" customWidth="true" hidden="false" outlineLevel="0" max="69" min="69" style="85" width="9.56"/>
    <col collapsed="false" customWidth="true" hidden="false" outlineLevel="0" max="70" min="70" style="85" width="10.56"/>
    <col collapsed="false" customWidth="true" hidden="false" outlineLevel="0" max="71" min="71" style="85" width="10.41"/>
    <col collapsed="false" customWidth="true" hidden="false" outlineLevel="0" max="72" min="72" style="85" width="9.56"/>
    <col collapsed="false" customWidth="true" hidden="false" outlineLevel="0" max="73" min="73" style="85" width="10.56"/>
    <col collapsed="false" customWidth="true" hidden="false" outlineLevel="0" max="74" min="74" style="85" width="10.41"/>
    <col collapsed="false" customWidth="true" hidden="false" outlineLevel="0" max="75" min="75" style="85" width="9.56"/>
    <col collapsed="false" customWidth="true" hidden="false" outlineLevel="0" max="76" min="76" style="85" width="10.56"/>
    <col collapsed="false" customWidth="true" hidden="false" outlineLevel="0" max="77" min="77" style="85" width="10.41"/>
    <col collapsed="false" customWidth="true" hidden="false" outlineLevel="0" max="78" min="78" style="85" width="9.56"/>
    <col collapsed="false" customWidth="true" hidden="false" outlineLevel="0" max="79" min="79" style="85" width="10.56"/>
    <col collapsed="false" customWidth="true" hidden="false" outlineLevel="0" max="80" min="80" style="85" width="10.41"/>
    <col collapsed="false" customWidth="true" hidden="false" outlineLevel="0" max="81" min="81" style="85" width="9.56"/>
    <col collapsed="false" customWidth="true" hidden="false" outlineLevel="0" max="82" min="82" style="85" width="10.56"/>
    <col collapsed="false" customWidth="true" hidden="false" outlineLevel="0" max="83" min="83" style="85" width="10.41"/>
    <col collapsed="false" customWidth="true" hidden="false" outlineLevel="0" max="84" min="84" style="85" width="9.56"/>
    <col collapsed="false" customWidth="true" hidden="false" outlineLevel="0" max="85" min="85" style="85" width="10.56"/>
    <col collapsed="false" customWidth="true" hidden="false" outlineLevel="0" max="86" min="86" style="85" width="11.42"/>
    <col collapsed="false" customWidth="true" hidden="false" outlineLevel="0" max="87" min="87" style="85" width="10.56"/>
    <col collapsed="false" customWidth="true" hidden="false" outlineLevel="0" max="88" min="88" style="85" width="11.56"/>
    <col collapsed="false" customWidth="true" hidden="false" outlineLevel="0" max="97" min="89" style="85" width="9.99"/>
    <col collapsed="false" customWidth="true" hidden="false" outlineLevel="0" max="98" min="98" style="85" width="10.99"/>
    <col collapsed="false" customWidth="true" hidden="false" outlineLevel="0" max="99" min="99" style="85" width="8.7"/>
    <col collapsed="false" customWidth="false" hidden="false" outlineLevel="0" max="117" min="100" style="85" width="9.14"/>
    <col collapsed="false" customWidth="true" hidden="false" outlineLevel="0" max="118" min="118" style="85" width="1.99"/>
    <col collapsed="false" customWidth="true" hidden="false" outlineLevel="0" max="120" min="119" style="85" width="11.99"/>
    <col collapsed="false" customWidth="true" hidden="false" outlineLevel="0" max="128" min="121" style="85" width="1.99"/>
    <col collapsed="false" customWidth="true" hidden="false" outlineLevel="0" max="129" min="129" style="85" width="11.99"/>
    <col collapsed="false" customWidth="true" hidden="false" outlineLevel="0" max="134" min="130" style="85" width="1.99"/>
    <col collapsed="false" customWidth="true" hidden="false" outlineLevel="0" max="135" min="135" style="85" width="3.99"/>
    <col collapsed="false" customWidth="true" hidden="false" outlineLevel="0" max="136" min="136" style="85" width="16.56"/>
    <col collapsed="false" customWidth="true" hidden="false" outlineLevel="0" max="137" min="137" style="85" width="14.28"/>
    <col collapsed="false" customWidth="true" hidden="false" outlineLevel="0" max="138" min="138" style="85" width="1.99"/>
    <col collapsed="false" customWidth="true" hidden="false" outlineLevel="0" max="139" min="139" style="85" width="11.99"/>
    <col collapsed="false" customWidth="true" hidden="false" outlineLevel="0" max="140" min="140" style="85" width="45.13"/>
    <col collapsed="false" customWidth="true" hidden="false" outlineLevel="0" max="141" min="141" style="85" width="16.56"/>
    <col collapsed="false" customWidth="true" hidden="false" outlineLevel="0" max="142" min="142" style="85" width="12.56"/>
    <col collapsed="false" customWidth="true" hidden="false" outlineLevel="0" max="143" min="143" style="85" width="10.71"/>
    <col collapsed="false" customWidth="true" hidden="false" outlineLevel="0" max="144" min="144" style="85" width="6.85"/>
    <col collapsed="false" customWidth="true" hidden="false" outlineLevel="0" max="145" min="145" style="85" width="14.28"/>
    <col collapsed="false" customWidth="true" hidden="false" outlineLevel="0" max="146" min="146" style="85" width="4.28"/>
    <col collapsed="false" customWidth="true" hidden="false" outlineLevel="0" max="154" min="147" style="85" width="1.99"/>
    <col collapsed="false" customWidth="false" hidden="false" outlineLevel="0" max="257" min="155" style="85" width="9.14"/>
  </cols>
  <sheetData>
    <row r="1" customFormat="false" ht="14.65" hidden="false" customHeight="false" outlineLevel="0" collapsed="false">
      <c r="BA1" s="192" t="s">
        <v>155</v>
      </c>
    </row>
    <row r="2" customFormat="false" ht="19.35" hidden="false" customHeight="false" outlineLevel="0" collapsed="false"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BE2" s="85" t="n">
        <f aca="false">IF(BE4&lt;&gt;"NO",2,1)</f>
        <v>1</v>
      </c>
      <c r="BF2" s="85" t="str">
        <f aca="false">BF4</f>
        <v>Tenn/Z 0 to TC0/Citygate -- FT Win.</v>
      </c>
      <c r="BG2" s="189" t="n">
        <f aca="false">MATCH(BG4,Location,0)</f>
        <v>15</v>
      </c>
      <c r="BH2" s="189" t="n">
        <f aca="false">MATCH(BH4,Location,0)</f>
        <v>21</v>
      </c>
      <c r="BI2" s="189" t="n">
        <f aca="false">MATCH(BI4,Transport,0)</f>
        <v>4</v>
      </c>
      <c r="BJ2" s="189" t="n">
        <f aca="false">IF(BJ4=0,0,MATCH(BJ4,Location,0))</f>
        <v>14</v>
      </c>
      <c r="BK2" s="189" t="n">
        <f aca="false">IF(BK4=0,0,MATCH(BK4,Location,0))</f>
        <v>13</v>
      </c>
      <c r="BL2" s="189" t="n">
        <f aca="false">IF(BL4=0,0,MATCH(BL4,Transport,0))</f>
        <v>1</v>
      </c>
      <c r="BM2" s="189" t="n">
        <f aca="false">IF(BM4=0,0,MATCH(BM4,Location,0))</f>
        <v>0</v>
      </c>
      <c r="BN2" s="189" t="n">
        <f aca="false">IF(BN4=0,0,MATCH(BN4,Location,0))</f>
        <v>0</v>
      </c>
      <c r="BO2" s="189" t="n">
        <f aca="false">IF(BO4=0,0,MATCH(BO4,Transport,0))</f>
        <v>0</v>
      </c>
      <c r="BP2" s="189" t="n">
        <f aca="false">IF(BP4=0,0,MATCH(BP4,Location,0))</f>
        <v>0</v>
      </c>
      <c r="BQ2" s="189" t="n">
        <f aca="false">IF(BQ4=0,0,MATCH(BQ4,Location,0))</f>
        <v>0</v>
      </c>
      <c r="BR2" s="189" t="n">
        <f aca="false">IF(BR4=0,0,MATCH(BR4,Transport,0))</f>
        <v>0</v>
      </c>
      <c r="BS2" s="189" t="n">
        <f aca="false">IF(BS4=0,0,MATCH(BS4,Location,0))</f>
        <v>0</v>
      </c>
      <c r="BT2" s="189" t="n">
        <f aca="false">IF(BT4=0,0,MATCH(BT4,Location,0))</f>
        <v>0</v>
      </c>
      <c r="BU2" s="189" t="n">
        <f aca="false">IF(BU4=0,0,MATCH(BU4,Transport,0))</f>
        <v>0</v>
      </c>
      <c r="BV2" s="189" t="n">
        <f aca="false">IF(BV4=0,0,MATCH(BV4,Location,0))</f>
        <v>0</v>
      </c>
      <c r="BW2" s="189" t="n">
        <f aca="false">IF(BW4=0,0,MATCH(BW4,Location,0))</f>
        <v>0</v>
      </c>
      <c r="BX2" s="189" t="n">
        <f aca="false">IF(BX4=0,0,MATCH(BX4,Transport,0))</f>
        <v>0</v>
      </c>
      <c r="BY2" s="189" t="n">
        <f aca="false">IF(BY4=0,0,MATCH(BY4,Location,0))</f>
        <v>0</v>
      </c>
      <c r="BZ2" s="189" t="n">
        <f aca="false">IF(BZ4=0,0,MATCH(BZ4,Location,0))</f>
        <v>0</v>
      </c>
      <c r="CA2" s="189" t="n">
        <f aca="false">IF(CA4=0,0,MATCH(CA4,Transport,0))</f>
        <v>0</v>
      </c>
      <c r="CB2" s="189" t="n">
        <f aca="false">IF(CB4=0,0,MATCH(CB4,Location,0))</f>
        <v>0</v>
      </c>
      <c r="CC2" s="189" t="n">
        <f aca="false">IF(CC4=0,0,MATCH(CC4,Location,0))</f>
        <v>0</v>
      </c>
      <c r="CD2" s="189" t="n">
        <f aca="false">IF(CD4=0,0,MATCH(CD4,Transport,0))</f>
        <v>0</v>
      </c>
      <c r="CE2" s="189" t="n">
        <f aca="false">IF(CE4=0,0,MATCH(CE4,Location,0))</f>
        <v>0</v>
      </c>
      <c r="CF2" s="189" t="n">
        <f aca="false">IF(CF4=0,0,MATCH(CF4,Location,0))</f>
        <v>0</v>
      </c>
      <c r="CG2" s="189" t="n">
        <f aca="false">IF(CG4=0,0,MATCH(CG4,Transport,0))</f>
        <v>0</v>
      </c>
      <c r="CH2" s="189" t="n">
        <f aca="false">IF(CH4=0,0,MATCH(CH4,Location,0))</f>
        <v>0</v>
      </c>
      <c r="CI2" s="189" t="n">
        <f aca="false">IF(CI4=0,0,MATCH(CI4,Location,0))</f>
        <v>0</v>
      </c>
      <c r="CJ2" s="189" t="n">
        <f aca="false">IF(CJ4=0,0,MATCH(CJ4,Transport,0))</f>
        <v>0</v>
      </c>
    </row>
    <row r="3" customFormat="false" ht="17" hidden="false" customHeight="false" outlineLevel="0" collapsed="false">
      <c r="A3" s="180" t="s">
        <v>8</v>
      </c>
      <c r="B3" s="180" t="s">
        <v>6</v>
      </c>
      <c r="C3" s="180" t="s">
        <v>7</v>
      </c>
      <c r="D3" s="180" t="s">
        <v>9</v>
      </c>
      <c r="E3" s="180" t="s">
        <v>10</v>
      </c>
      <c r="F3" s="180" t="s">
        <v>11</v>
      </c>
      <c r="G3" s="180" t="s">
        <v>12</v>
      </c>
      <c r="H3" s="180" t="s">
        <v>13</v>
      </c>
      <c r="I3" s="180" t="s">
        <v>14</v>
      </c>
      <c r="J3" s="180" t="s">
        <v>15</v>
      </c>
      <c r="K3" s="180" t="s">
        <v>16</v>
      </c>
      <c r="L3" s="180" t="s">
        <v>17</v>
      </c>
      <c r="M3" s="180" t="s">
        <v>18</v>
      </c>
      <c r="N3" s="180" t="s">
        <v>19</v>
      </c>
      <c r="O3" s="180" t="s">
        <v>20</v>
      </c>
      <c r="P3" s="180" t="s">
        <v>21</v>
      </c>
      <c r="Q3" s="180" t="s">
        <v>22</v>
      </c>
      <c r="R3" s="180" t="s">
        <v>23</v>
      </c>
      <c r="S3" s="180" t="s">
        <v>24</v>
      </c>
      <c r="T3" s="180" t="s">
        <v>25</v>
      </c>
      <c r="U3" s="180" t="s">
        <v>26</v>
      </c>
      <c r="V3" s="180" t="s">
        <v>27</v>
      </c>
      <c r="W3" s="180" t="s">
        <v>28</v>
      </c>
      <c r="X3" s="180" t="s">
        <v>29</v>
      </c>
      <c r="Y3" s="180" t="s">
        <v>30</v>
      </c>
      <c r="Z3" s="180" t="s">
        <v>31</v>
      </c>
      <c r="AA3" s="180" t="s">
        <v>32</v>
      </c>
      <c r="AB3" s="180" t="s">
        <v>33</v>
      </c>
      <c r="AC3" s="180" t="s">
        <v>34</v>
      </c>
      <c r="AD3" s="180" t="s">
        <v>35</v>
      </c>
      <c r="AE3" s="180" t="s">
        <v>36</v>
      </c>
      <c r="AF3" s="180" t="s">
        <v>37</v>
      </c>
      <c r="AG3" s="180" t="s">
        <v>38</v>
      </c>
      <c r="AH3" s="180" t="s">
        <v>39</v>
      </c>
      <c r="AI3" s="180" t="s">
        <v>40</v>
      </c>
      <c r="AJ3" s="180" t="s">
        <v>41</v>
      </c>
      <c r="AK3" s="180" t="s">
        <v>126</v>
      </c>
      <c r="AL3" s="180" t="s">
        <v>127</v>
      </c>
      <c r="AM3" s="180" t="s">
        <v>128</v>
      </c>
      <c r="AN3" s="180" t="s">
        <v>129</v>
      </c>
      <c r="AO3" s="180" t="s">
        <v>130</v>
      </c>
      <c r="AP3" s="180" t="s">
        <v>131</v>
      </c>
      <c r="AQ3" s="180" t="s">
        <v>132</v>
      </c>
      <c r="AR3" s="180" t="s">
        <v>133</v>
      </c>
      <c r="AS3" s="180" t="s">
        <v>134</v>
      </c>
      <c r="AT3" s="180" t="s">
        <v>135</v>
      </c>
      <c r="AU3" s="180" t="s">
        <v>136</v>
      </c>
      <c r="AV3" s="149"/>
      <c r="AW3" s="149"/>
      <c r="AX3" s="149"/>
      <c r="AY3" s="149"/>
      <c r="AZ3" s="149"/>
      <c r="BA3" s="149" t="s">
        <v>8</v>
      </c>
      <c r="BB3" s="149" t="s">
        <v>6</v>
      </c>
      <c r="BC3" s="149" t="s">
        <v>7</v>
      </c>
      <c r="BD3" s="149" t="s">
        <v>9</v>
      </c>
      <c r="BE3" s="149" t="s">
        <v>10</v>
      </c>
      <c r="BF3" s="149" t="s">
        <v>11</v>
      </c>
      <c r="BG3" s="149" t="s">
        <v>12</v>
      </c>
      <c r="BH3" s="149" t="s">
        <v>13</v>
      </c>
      <c r="BI3" s="149" t="s">
        <v>14</v>
      </c>
      <c r="BJ3" s="149" t="s">
        <v>15</v>
      </c>
      <c r="BK3" s="149" t="s">
        <v>16</v>
      </c>
      <c r="BL3" s="149" t="s">
        <v>17</v>
      </c>
      <c r="BM3" s="149" t="s">
        <v>18</v>
      </c>
      <c r="BN3" s="149" t="s">
        <v>19</v>
      </c>
      <c r="BO3" s="149" t="s">
        <v>20</v>
      </c>
      <c r="BP3" s="149" t="s">
        <v>21</v>
      </c>
      <c r="BQ3" s="149" t="s">
        <v>22</v>
      </c>
      <c r="BR3" s="149" t="s">
        <v>23</v>
      </c>
      <c r="BS3" s="149" t="s">
        <v>24</v>
      </c>
      <c r="BT3" s="149" t="s">
        <v>25</v>
      </c>
      <c r="BU3" s="149" t="s">
        <v>26</v>
      </c>
      <c r="BV3" s="149" t="s">
        <v>27</v>
      </c>
      <c r="BW3" s="149" t="s">
        <v>28</v>
      </c>
      <c r="BX3" s="149" t="s">
        <v>29</v>
      </c>
      <c r="BY3" s="149" t="s">
        <v>30</v>
      </c>
      <c r="BZ3" s="149" t="s">
        <v>31</v>
      </c>
      <c r="CA3" s="149" t="s">
        <v>32</v>
      </c>
      <c r="CB3" s="149" t="s">
        <v>33</v>
      </c>
      <c r="CC3" s="149" t="s">
        <v>34</v>
      </c>
      <c r="CD3" s="149" t="s">
        <v>35</v>
      </c>
      <c r="CE3" s="149" t="s">
        <v>36</v>
      </c>
      <c r="CF3" s="149" t="s">
        <v>37</v>
      </c>
      <c r="CG3" s="149" t="s">
        <v>38</v>
      </c>
      <c r="CH3" s="149" t="s">
        <v>39</v>
      </c>
      <c r="CI3" s="149" t="s">
        <v>40</v>
      </c>
      <c r="CJ3" s="149" t="s">
        <v>41</v>
      </c>
      <c r="CK3" s="149" t="s">
        <v>126</v>
      </c>
      <c r="CL3" s="149" t="s">
        <v>127</v>
      </c>
      <c r="CM3" s="149" t="s">
        <v>128</v>
      </c>
      <c r="CN3" s="149" t="s">
        <v>129</v>
      </c>
      <c r="CO3" s="149" t="s">
        <v>130</v>
      </c>
      <c r="CP3" s="149" t="s">
        <v>131</v>
      </c>
      <c r="CQ3" s="149" t="s">
        <v>132</v>
      </c>
      <c r="CR3" s="149" t="s">
        <v>133</v>
      </c>
      <c r="CS3" s="149" t="s">
        <v>134</v>
      </c>
      <c r="CT3" s="149" t="s">
        <v>135</v>
      </c>
      <c r="CU3" s="149" t="s">
        <v>136</v>
      </c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</row>
    <row r="4" customFormat="false" ht="17" hidden="false" customHeight="false" outlineLevel="0" collapsed="false">
      <c r="A4" s="85" t="n">
        <v>1</v>
      </c>
      <c r="B4" s="85" t="s">
        <v>158</v>
      </c>
      <c r="C4" s="85" t="s">
        <v>159</v>
      </c>
      <c r="D4" s="85" t="n">
        <v>1</v>
      </c>
      <c r="E4" s="85" t="s">
        <v>45</v>
      </c>
      <c r="F4" s="85" t="s">
        <v>208</v>
      </c>
      <c r="G4" s="85" t="s">
        <v>158</v>
      </c>
      <c r="H4" s="85" t="s">
        <v>159</v>
      </c>
      <c r="I4" s="85" t="s">
        <v>160</v>
      </c>
      <c r="J4" s="85" t="n">
        <v>0</v>
      </c>
      <c r="K4" s="85" t="n">
        <v>0</v>
      </c>
      <c r="L4" s="85" t="n">
        <v>0</v>
      </c>
      <c r="M4" s="85" t="n">
        <v>0</v>
      </c>
      <c r="N4" s="85" t="n">
        <v>0</v>
      </c>
      <c r="O4" s="85" t="n">
        <v>0</v>
      </c>
      <c r="P4" s="85" t="n">
        <v>0</v>
      </c>
      <c r="Q4" s="85" t="n">
        <v>0</v>
      </c>
      <c r="R4" s="85" t="n">
        <v>0</v>
      </c>
      <c r="S4" s="85" t="n">
        <v>0</v>
      </c>
      <c r="T4" s="85" t="n">
        <v>0</v>
      </c>
      <c r="U4" s="85" t="n">
        <v>0</v>
      </c>
      <c r="V4" s="85" t="n">
        <v>0</v>
      </c>
      <c r="W4" s="85" t="n">
        <v>0</v>
      </c>
      <c r="X4" s="85" t="n">
        <v>0</v>
      </c>
      <c r="Y4" s="85" t="n">
        <v>0</v>
      </c>
      <c r="Z4" s="85" t="n">
        <v>0</v>
      </c>
      <c r="AA4" s="85" t="n">
        <v>0</v>
      </c>
      <c r="AB4" s="85" t="n">
        <v>0</v>
      </c>
      <c r="AC4" s="85" t="n">
        <v>0</v>
      </c>
      <c r="AD4" s="85" t="n">
        <v>0</v>
      </c>
      <c r="AE4" s="85" t="n">
        <v>0</v>
      </c>
      <c r="AF4" s="85" t="n">
        <v>0</v>
      </c>
      <c r="AG4" s="85" t="n">
        <v>0</v>
      </c>
      <c r="AH4" s="85" t="n">
        <v>0</v>
      </c>
      <c r="AI4" s="85" t="n">
        <v>0</v>
      </c>
      <c r="AJ4" s="85" t="n">
        <v>0</v>
      </c>
      <c r="AK4" s="183" t="n">
        <f aca="false">IF(G4&gt;0,VLOOKUP(G4&amp;"-"&amp;H4&amp;"-"&amp;I4,LocCost,2,0),0)</f>
        <v>0.0800367044014795</v>
      </c>
      <c r="AL4" s="183" t="n">
        <f aca="false">IF(J4&gt;0,VLOOKUP(J4&amp;"-"&amp;K4&amp;"-"&amp;L4,LocCost,2,0),0)</f>
        <v>0</v>
      </c>
      <c r="AM4" s="183" t="n">
        <f aca="false">IF(M4&gt;0,VLOOKUP(M4&amp;"-"&amp;N4&amp;"-"&amp;O4,LocCost,2,0),0)</f>
        <v>0</v>
      </c>
      <c r="AN4" s="183" t="n">
        <f aca="false">IF(P4&gt;0,VLOOKUP(P4&amp;"-"&amp;Q4&amp;"-"&amp;R4,LocCost,2,0),0)</f>
        <v>0</v>
      </c>
      <c r="AO4" s="183" t="n">
        <f aca="false">IF(S4&gt;0,VLOOKUP(S4&amp;"-"&amp;T4&amp;"-"&amp;U4,LocCost,2,0),0)</f>
        <v>0</v>
      </c>
      <c r="AP4" s="183" t="n">
        <f aca="false">IF(V4&gt;0,VLOOKUP(V4&amp;"-"&amp;W4&amp;"-"&amp;X4,LocCost,2,0),0)</f>
        <v>0</v>
      </c>
      <c r="AQ4" s="183" t="n">
        <f aca="false">IF(Y4&gt;0,VLOOKUP(Y4&amp;"-"&amp;Z4&amp;"-"&amp;AA4,LocCost,2,0),0)</f>
        <v>0</v>
      </c>
      <c r="AR4" s="183" t="n">
        <f aca="false">IF(AB4&gt;0,VLOOKUP(AB4&amp;"-"&amp;AC4&amp;"-"&amp;AD4,LocCost,2,0),0)</f>
        <v>0</v>
      </c>
      <c r="AS4" s="183" t="n">
        <f aca="false">IF(AE4&gt;0,VLOOKUP(AE4&amp;"-"&amp;AF4&amp;"-"&amp;AG4,LocCost,2,0),0)</f>
        <v>0</v>
      </c>
      <c r="AT4" s="183" t="n">
        <f aca="false">IF(AH4&gt;0,VLOOKUP(AH4&amp;"-"&amp;AI4&amp;"-"&amp;AJ4,LocCost,2,0),0)</f>
        <v>0</v>
      </c>
      <c r="AU4" s="184" t="n">
        <f aca="false">SUM(AK4:AT4)</f>
        <v>0.0800367044014795</v>
      </c>
      <c r="BA4" s="0" t="n">
        <v>329</v>
      </c>
      <c r="BB4" s="85" t="s">
        <v>178</v>
      </c>
      <c r="BC4" s="85" t="s">
        <v>57</v>
      </c>
      <c r="BD4" s="85" t="n">
        <v>1</v>
      </c>
      <c r="BE4" s="85" t="s">
        <v>45</v>
      </c>
      <c r="BF4" s="85" t="s">
        <v>120</v>
      </c>
      <c r="BG4" s="85" t="s">
        <v>178</v>
      </c>
      <c r="BH4" s="85" t="s">
        <v>185</v>
      </c>
      <c r="BI4" s="85" t="s">
        <v>179</v>
      </c>
      <c r="BJ4" s="85" t="s">
        <v>59</v>
      </c>
      <c r="BK4" s="85" t="s">
        <v>57</v>
      </c>
      <c r="BL4" s="85" t="s">
        <v>48</v>
      </c>
      <c r="BM4" s="85" t="n">
        <v>0</v>
      </c>
      <c r="BN4" s="85" t="n">
        <v>0</v>
      </c>
      <c r="BO4" s="85" t="n">
        <v>0</v>
      </c>
      <c r="BP4" s="85" t="n">
        <v>0</v>
      </c>
      <c r="BQ4" s="85" t="n">
        <v>0</v>
      </c>
      <c r="BR4" s="85" t="n">
        <v>0</v>
      </c>
      <c r="BS4" s="85" t="n">
        <v>0</v>
      </c>
      <c r="BT4" s="85" t="n">
        <v>0</v>
      </c>
      <c r="BU4" s="85" t="n">
        <v>0</v>
      </c>
      <c r="BV4" s="85" t="n">
        <v>0</v>
      </c>
      <c r="BW4" s="85" t="n">
        <v>0</v>
      </c>
      <c r="BX4" s="85" t="n">
        <v>0</v>
      </c>
      <c r="BY4" s="85" t="n">
        <v>0</v>
      </c>
      <c r="BZ4" s="85" t="n">
        <v>0</v>
      </c>
      <c r="CA4" s="85" t="n">
        <v>0</v>
      </c>
      <c r="CB4" s="85" t="n">
        <v>0</v>
      </c>
      <c r="CC4" s="85" t="n">
        <v>0</v>
      </c>
      <c r="CD4" s="85" t="n">
        <v>0</v>
      </c>
      <c r="CE4" s="85" t="n">
        <v>0</v>
      </c>
      <c r="CF4" s="85" t="n">
        <v>0</v>
      </c>
      <c r="CG4" s="85" t="n">
        <v>0</v>
      </c>
      <c r="CH4" s="85" t="n">
        <v>0</v>
      </c>
      <c r="CI4" s="85" t="n">
        <v>0</v>
      </c>
      <c r="CJ4" s="85" t="n">
        <v>0</v>
      </c>
      <c r="CK4" s="183" t="n">
        <v>0.233480790480238</v>
      </c>
      <c r="CL4" s="183" t="n">
        <v>0.0666523809523809</v>
      </c>
      <c r="CM4" s="183" t="n">
        <v>0</v>
      </c>
      <c r="CN4" s="183" t="n">
        <v>0</v>
      </c>
      <c r="CO4" s="183" t="n">
        <v>0</v>
      </c>
      <c r="CP4" s="183" t="n">
        <v>0</v>
      </c>
      <c r="CQ4" s="183" t="n">
        <v>0</v>
      </c>
      <c r="CR4" s="183" t="n">
        <v>0</v>
      </c>
      <c r="CS4" s="183" t="n">
        <v>0</v>
      </c>
      <c r="CT4" s="183" t="n">
        <v>0</v>
      </c>
      <c r="CU4" s="184" t="n">
        <v>0.300133171432619</v>
      </c>
    </row>
    <row r="5" customFormat="false" ht="14.65" hidden="false" customHeight="false" outlineLevel="0" collapsed="false">
      <c r="A5" s="85" t="n">
        <v>2</v>
      </c>
      <c r="B5" s="85" t="s">
        <v>158</v>
      </c>
      <c r="C5" s="85" t="s">
        <v>159</v>
      </c>
      <c r="D5" s="85" t="n">
        <v>2</v>
      </c>
      <c r="E5" s="85" t="s">
        <v>45</v>
      </c>
      <c r="F5" s="85" t="s">
        <v>209</v>
      </c>
      <c r="G5" s="85" t="s">
        <v>158</v>
      </c>
      <c r="H5" s="85" t="s">
        <v>159</v>
      </c>
      <c r="I5" s="85" t="s">
        <v>165</v>
      </c>
      <c r="J5" s="85" t="n">
        <v>0</v>
      </c>
      <c r="K5" s="85" t="n">
        <v>0</v>
      </c>
      <c r="L5" s="85" t="n">
        <v>0</v>
      </c>
      <c r="M5" s="85" t="n">
        <v>0</v>
      </c>
      <c r="N5" s="85" t="n">
        <v>0</v>
      </c>
      <c r="O5" s="85" t="n">
        <v>0</v>
      </c>
      <c r="P5" s="85" t="n">
        <v>0</v>
      </c>
      <c r="Q5" s="85" t="n">
        <v>0</v>
      </c>
      <c r="R5" s="85" t="n">
        <v>0</v>
      </c>
      <c r="S5" s="85" t="n">
        <v>0</v>
      </c>
      <c r="T5" s="85" t="n">
        <v>0</v>
      </c>
      <c r="U5" s="85" t="n">
        <v>0</v>
      </c>
      <c r="V5" s="85" t="n">
        <v>0</v>
      </c>
      <c r="W5" s="85" t="n">
        <v>0</v>
      </c>
      <c r="X5" s="85" t="n">
        <v>0</v>
      </c>
      <c r="Y5" s="85" t="n">
        <v>0</v>
      </c>
      <c r="Z5" s="85" t="n">
        <v>0</v>
      </c>
      <c r="AA5" s="85" t="n">
        <v>0</v>
      </c>
      <c r="AB5" s="85" t="n">
        <v>0</v>
      </c>
      <c r="AC5" s="85" t="n">
        <v>0</v>
      </c>
      <c r="AD5" s="85" t="n">
        <v>0</v>
      </c>
      <c r="AE5" s="85" t="n">
        <v>0</v>
      </c>
      <c r="AF5" s="85" t="n">
        <v>0</v>
      </c>
      <c r="AG5" s="85" t="n">
        <v>0</v>
      </c>
      <c r="AH5" s="85" t="n">
        <v>0</v>
      </c>
      <c r="AI5" s="85" t="n">
        <v>0</v>
      </c>
      <c r="AJ5" s="85" t="n">
        <v>0</v>
      </c>
      <c r="AK5" s="183" t="n">
        <f aca="false">IF(G5&gt;0,VLOOKUP(G5&amp;"-"&amp;H5&amp;"-"&amp;I5,LocCost,2,0),0)</f>
        <v>0.19323670440148</v>
      </c>
      <c r="AL5" s="183" t="n">
        <f aca="false">IF(J5&gt;0,VLOOKUP(J5&amp;"-"&amp;K5&amp;"-"&amp;L5,LocCost,2,0),0)</f>
        <v>0</v>
      </c>
      <c r="AM5" s="183" t="n">
        <f aca="false">IF(M5&gt;0,VLOOKUP(M5&amp;"-"&amp;N5&amp;"-"&amp;O5,LocCost,2,0),0)</f>
        <v>0</v>
      </c>
      <c r="AN5" s="183" t="n">
        <f aca="false">IF(P5&gt;0,VLOOKUP(P5&amp;"-"&amp;Q5&amp;"-"&amp;R5,LocCost,2,0),0)</f>
        <v>0</v>
      </c>
      <c r="AO5" s="183" t="n">
        <f aca="false">IF(S5&gt;0,VLOOKUP(S5&amp;"-"&amp;T5&amp;"-"&amp;U5,LocCost,2,0),0)</f>
        <v>0</v>
      </c>
      <c r="AP5" s="183" t="n">
        <f aca="false">IF(V5&gt;0,VLOOKUP(V5&amp;"-"&amp;W5&amp;"-"&amp;X5,LocCost,2,0),0)</f>
        <v>0</v>
      </c>
      <c r="AQ5" s="183" t="n">
        <f aca="false">IF(Y5&gt;0,VLOOKUP(Y5&amp;"-"&amp;Z5&amp;"-"&amp;AA5,LocCost,2,0),0)</f>
        <v>0</v>
      </c>
      <c r="AR5" s="183" t="n">
        <f aca="false">IF(AB5&gt;0,VLOOKUP(AB5&amp;"-"&amp;AC5&amp;"-"&amp;AD5,LocCost,2,0),0)</f>
        <v>0</v>
      </c>
      <c r="AS5" s="183" t="n">
        <f aca="false">IF(AE5&gt;0,VLOOKUP(AE5&amp;"-"&amp;AF5&amp;"-"&amp;AG5,LocCost,2,0),0)</f>
        <v>0</v>
      </c>
      <c r="AT5" s="183" t="n">
        <f aca="false">IF(AH5&gt;0,VLOOKUP(AH5&amp;"-"&amp;AI5&amp;"-"&amp;AJ5,LocCost,2,0),0)</f>
        <v>0</v>
      </c>
      <c r="AU5" s="184" t="n">
        <f aca="false">SUM(AK5:AT5)</f>
        <v>0.19323670440148</v>
      </c>
      <c r="BA5" s="85" t="n">
        <v>175</v>
      </c>
      <c r="BB5" s="85" t="s">
        <v>194</v>
      </c>
      <c r="BC5" s="85" t="s">
        <v>139</v>
      </c>
      <c r="BD5" s="85" t="n">
        <v>1</v>
      </c>
      <c r="BE5" s="85" t="s">
        <v>45</v>
      </c>
      <c r="BF5" s="85" t="s">
        <v>210</v>
      </c>
      <c r="BG5" s="85" t="s">
        <v>194</v>
      </c>
      <c r="BH5" s="85" t="s">
        <v>139</v>
      </c>
      <c r="BI5" s="85" t="s">
        <v>179</v>
      </c>
      <c r="BJ5" s="85" t="n">
        <v>0</v>
      </c>
      <c r="BK5" s="85" t="n">
        <v>0</v>
      </c>
      <c r="BL5" s="85" t="n">
        <v>0</v>
      </c>
      <c r="BM5" s="85" t="n">
        <v>0</v>
      </c>
      <c r="BN5" s="85" t="n">
        <v>0</v>
      </c>
      <c r="BO5" s="85" t="n">
        <v>0</v>
      </c>
      <c r="BP5" s="85" t="n">
        <v>0</v>
      </c>
      <c r="BQ5" s="85" t="n">
        <v>0</v>
      </c>
      <c r="BR5" s="85" t="n">
        <v>0</v>
      </c>
      <c r="BS5" s="85" t="n">
        <v>0</v>
      </c>
      <c r="BT5" s="85" t="n">
        <v>0</v>
      </c>
      <c r="BU5" s="85" t="n">
        <v>0</v>
      </c>
      <c r="BV5" s="85" t="n">
        <v>0</v>
      </c>
      <c r="BW5" s="85" t="n">
        <v>0</v>
      </c>
      <c r="BX5" s="85" t="n">
        <v>0</v>
      </c>
      <c r="BY5" s="85" t="n">
        <v>0</v>
      </c>
      <c r="BZ5" s="85" t="n">
        <v>0</v>
      </c>
      <c r="CA5" s="85" t="n">
        <v>0</v>
      </c>
      <c r="CB5" s="85" t="n">
        <v>0</v>
      </c>
      <c r="CC5" s="85" t="n">
        <v>0</v>
      </c>
      <c r="CD5" s="85" t="n">
        <v>0</v>
      </c>
      <c r="CE5" s="85" t="n">
        <v>0</v>
      </c>
      <c r="CF5" s="85" t="n">
        <v>0</v>
      </c>
      <c r="CG5" s="85" t="n">
        <v>0</v>
      </c>
      <c r="CH5" s="85" t="n">
        <v>0</v>
      </c>
      <c r="CI5" s="85" t="n">
        <v>0</v>
      </c>
      <c r="CJ5" s="85" t="n">
        <v>0</v>
      </c>
      <c r="CK5" s="183" t="n">
        <v>0.103149272971022</v>
      </c>
      <c r="CL5" s="183" t="n">
        <v>0</v>
      </c>
      <c r="CM5" s="183" t="n">
        <v>0</v>
      </c>
      <c r="CN5" s="183" t="n">
        <v>0</v>
      </c>
      <c r="CO5" s="183" t="n">
        <v>0</v>
      </c>
      <c r="CP5" s="183" t="n">
        <v>0</v>
      </c>
      <c r="CQ5" s="183" t="n">
        <v>0</v>
      </c>
      <c r="CR5" s="183" t="n">
        <v>0</v>
      </c>
      <c r="CS5" s="183" t="n">
        <v>0</v>
      </c>
      <c r="CT5" s="183" t="n">
        <v>0</v>
      </c>
      <c r="CU5" s="184" t="n">
        <v>0.103149272971022</v>
      </c>
      <c r="DN5" s="85" t="n">
        <v>0</v>
      </c>
      <c r="DO5" s="85" t="n">
        <v>0.236935919234856</v>
      </c>
      <c r="DP5" s="85" t="n">
        <v>0.0892968481375357</v>
      </c>
      <c r="DQ5" s="85" t="n">
        <v>0</v>
      </c>
      <c r="DR5" s="85" t="n">
        <v>0</v>
      </c>
      <c r="DS5" s="85" t="n">
        <v>0</v>
      </c>
      <c r="DT5" s="85" t="n">
        <v>0</v>
      </c>
      <c r="DU5" s="85" t="n">
        <v>0</v>
      </c>
      <c r="DV5" s="85" t="n">
        <v>0</v>
      </c>
      <c r="DW5" s="85" t="n">
        <v>0</v>
      </c>
      <c r="DX5" s="85" t="n">
        <v>0</v>
      </c>
      <c r="DY5" s="85" t="n">
        <v>0.326232767372392</v>
      </c>
      <c r="EE5" s="85" t="n">
        <v>155</v>
      </c>
      <c r="EF5" s="85" t="s">
        <v>194</v>
      </c>
      <c r="EG5" s="85" t="s">
        <v>52</v>
      </c>
      <c r="EH5" s="85" t="n">
        <v>1</v>
      </c>
      <c r="EI5" s="85" t="s">
        <v>45</v>
      </c>
      <c r="EJ5" s="85" t="s">
        <v>211</v>
      </c>
      <c r="EK5" s="85" t="s">
        <v>194</v>
      </c>
      <c r="EL5" s="85" t="s">
        <v>139</v>
      </c>
      <c r="EM5" s="85" t="s">
        <v>140</v>
      </c>
      <c r="EN5" s="85" t="s">
        <v>44</v>
      </c>
      <c r="EO5" s="85" t="s">
        <v>52</v>
      </c>
      <c r="EP5" s="85" t="s">
        <v>48</v>
      </c>
      <c r="EQ5" s="85" t="n">
        <v>0</v>
      </c>
      <c r="ER5" s="85" t="n">
        <v>0</v>
      </c>
      <c r="ES5" s="85" t="n">
        <v>0</v>
      </c>
      <c r="ET5" s="85" t="n">
        <v>0</v>
      </c>
      <c r="EU5" s="85" t="n">
        <v>0</v>
      </c>
      <c r="EV5" s="85" t="n">
        <v>0</v>
      </c>
      <c r="EW5" s="85" t="n">
        <v>0</v>
      </c>
      <c r="EX5" s="85" t="n">
        <v>0</v>
      </c>
    </row>
    <row r="6" customFormat="false" ht="14.65" hidden="false" customHeight="false" outlineLevel="0" collapsed="false">
      <c r="A6" s="85" t="n">
        <v>3</v>
      </c>
      <c r="B6" s="85" t="s">
        <v>158</v>
      </c>
      <c r="C6" s="85" t="s">
        <v>57</v>
      </c>
      <c r="D6" s="85" t="n">
        <v>1</v>
      </c>
      <c r="E6" s="85" t="s">
        <v>45</v>
      </c>
      <c r="F6" s="85" t="s">
        <v>212</v>
      </c>
      <c r="G6" s="85" t="s">
        <v>158</v>
      </c>
      <c r="H6" s="85" t="s">
        <v>159</v>
      </c>
      <c r="I6" s="85" t="s">
        <v>160</v>
      </c>
      <c r="J6" s="85" t="s">
        <v>59</v>
      </c>
      <c r="K6" s="85" t="s">
        <v>57</v>
      </c>
      <c r="L6" s="85" t="s">
        <v>48</v>
      </c>
      <c r="M6" s="85" t="n">
        <v>0</v>
      </c>
      <c r="N6" s="85" t="n">
        <v>0</v>
      </c>
      <c r="O6" s="85" t="n">
        <v>0</v>
      </c>
      <c r="P6" s="85" t="n">
        <v>0</v>
      </c>
      <c r="Q6" s="85" t="n">
        <v>0</v>
      </c>
      <c r="R6" s="85" t="n">
        <v>0</v>
      </c>
      <c r="S6" s="85" t="n">
        <v>0</v>
      </c>
      <c r="T6" s="85" t="n">
        <v>0</v>
      </c>
      <c r="U6" s="85" t="n">
        <v>0</v>
      </c>
      <c r="V6" s="85" t="n">
        <v>0</v>
      </c>
      <c r="W6" s="85" t="n">
        <v>0</v>
      </c>
      <c r="X6" s="85" t="n">
        <v>0</v>
      </c>
      <c r="Y6" s="85" t="n">
        <v>0</v>
      </c>
      <c r="Z6" s="85" t="n">
        <v>0</v>
      </c>
      <c r="AA6" s="85" t="n">
        <v>0</v>
      </c>
      <c r="AB6" s="85" t="n">
        <v>0</v>
      </c>
      <c r="AC6" s="85" t="n">
        <v>0</v>
      </c>
      <c r="AD6" s="85" t="n">
        <v>0</v>
      </c>
      <c r="AE6" s="85" t="n">
        <v>0</v>
      </c>
      <c r="AF6" s="85" t="n">
        <v>0</v>
      </c>
      <c r="AG6" s="85" t="n">
        <v>0</v>
      </c>
      <c r="AH6" s="85" t="n">
        <v>0</v>
      </c>
      <c r="AI6" s="85" t="n">
        <v>0</v>
      </c>
      <c r="AJ6" s="85" t="n">
        <v>0</v>
      </c>
      <c r="AK6" s="183" t="n">
        <f aca="false">IF(G6&gt;0,VLOOKUP(G6&amp;"-"&amp;H6&amp;"-"&amp;I6,LocCost,2,0),0)</f>
        <v>0.0800367044014795</v>
      </c>
      <c r="AL6" s="183" t="n">
        <f aca="false">IF(J6&gt;0,VLOOKUP(J6&amp;"-"&amp;K6&amp;"-"&amp;L6,LocCost,2,0),0)</f>
        <v>0.0647000265941124</v>
      </c>
      <c r="AM6" s="183" t="n">
        <f aca="false">IF(M6&gt;0,VLOOKUP(M6&amp;"-"&amp;N6&amp;"-"&amp;O6,LocCost,2,0),0)</f>
        <v>0</v>
      </c>
      <c r="AN6" s="183" t="n">
        <f aca="false">IF(P6&gt;0,VLOOKUP(P6&amp;"-"&amp;Q6&amp;"-"&amp;R6,LocCost,2,0),0)</f>
        <v>0</v>
      </c>
      <c r="AO6" s="183" t="n">
        <f aca="false">IF(S6&gt;0,VLOOKUP(S6&amp;"-"&amp;T6&amp;"-"&amp;U6,LocCost,2,0),0)</f>
        <v>0</v>
      </c>
      <c r="AP6" s="183" t="n">
        <f aca="false">IF(V6&gt;0,VLOOKUP(V6&amp;"-"&amp;W6&amp;"-"&amp;X6,LocCost,2,0),0)</f>
        <v>0</v>
      </c>
      <c r="AQ6" s="183" t="n">
        <f aca="false">IF(Y6&gt;0,VLOOKUP(Y6&amp;"-"&amp;Z6&amp;"-"&amp;AA6,LocCost,2,0),0)</f>
        <v>0</v>
      </c>
      <c r="AR6" s="183" t="n">
        <f aca="false">IF(AB6&gt;0,VLOOKUP(AB6&amp;"-"&amp;AC6&amp;"-"&amp;AD6,LocCost,2,0),0)</f>
        <v>0</v>
      </c>
      <c r="AS6" s="183" t="n">
        <f aca="false">IF(AE6&gt;0,VLOOKUP(AE6&amp;"-"&amp;AF6&amp;"-"&amp;AG6,LocCost,2,0),0)</f>
        <v>0</v>
      </c>
      <c r="AT6" s="183" t="n">
        <f aca="false">IF(AH6&gt;0,VLOOKUP(AH6&amp;"-"&amp;AI6&amp;"-"&amp;AJ6,LocCost,2,0),0)</f>
        <v>0</v>
      </c>
      <c r="AU6" s="184" t="n">
        <f aca="false">SUM(AK6:AT6)</f>
        <v>0.144736730995592</v>
      </c>
      <c r="BA6" s="85" t="n">
        <v>176</v>
      </c>
      <c r="BB6" s="85" t="s">
        <v>194</v>
      </c>
      <c r="BC6" s="85" t="s">
        <v>139</v>
      </c>
      <c r="BD6" s="85" t="n">
        <v>1</v>
      </c>
      <c r="BE6" s="85" t="s">
        <v>45</v>
      </c>
      <c r="BF6" s="85" t="s">
        <v>213</v>
      </c>
      <c r="BG6" s="85" t="s">
        <v>194</v>
      </c>
      <c r="BH6" s="85" t="s">
        <v>139</v>
      </c>
      <c r="BI6" s="85" t="s">
        <v>173</v>
      </c>
      <c r="BJ6" s="85" t="n">
        <v>0</v>
      </c>
      <c r="BK6" s="85" t="n">
        <v>0</v>
      </c>
      <c r="BL6" s="85" t="n">
        <v>0</v>
      </c>
      <c r="BM6" s="85" t="n">
        <v>0</v>
      </c>
      <c r="BN6" s="85" t="n">
        <v>0</v>
      </c>
      <c r="BO6" s="85" t="n">
        <v>0</v>
      </c>
      <c r="BP6" s="85" t="n">
        <v>0</v>
      </c>
      <c r="BQ6" s="85" t="n">
        <v>0</v>
      </c>
      <c r="BR6" s="85" t="n">
        <v>0</v>
      </c>
      <c r="BS6" s="85" t="n">
        <v>0</v>
      </c>
      <c r="BT6" s="85" t="n">
        <v>0</v>
      </c>
      <c r="BU6" s="85" t="n">
        <v>0</v>
      </c>
      <c r="BV6" s="85" t="n">
        <v>0</v>
      </c>
      <c r="BW6" s="85" t="n">
        <v>0</v>
      </c>
      <c r="BX6" s="85" t="n">
        <v>0</v>
      </c>
      <c r="BY6" s="85" t="n">
        <v>0</v>
      </c>
      <c r="BZ6" s="85" t="n">
        <v>0</v>
      </c>
      <c r="CA6" s="85" t="n">
        <v>0</v>
      </c>
      <c r="CB6" s="85" t="n">
        <v>0</v>
      </c>
      <c r="CC6" s="85" t="n">
        <v>0</v>
      </c>
      <c r="CD6" s="85" t="n">
        <v>0</v>
      </c>
      <c r="CE6" s="85" t="n">
        <v>0</v>
      </c>
      <c r="CF6" s="85" t="n">
        <v>0</v>
      </c>
      <c r="CG6" s="85" t="n">
        <v>0</v>
      </c>
      <c r="CH6" s="85" t="n">
        <v>0</v>
      </c>
      <c r="CI6" s="85" t="n">
        <v>0</v>
      </c>
      <c r="CJ6" s="85" t="n">
        <v>0</v>
      </c>
      <c r="CK6" s="183" t="n">
        <v>0.475061602497399</v>
      </c>
      <c r="CL6" s="183" t="n">
        <v>0</v>
      </c>
      <c r="CM6" s="183" t="n">
        <v>0</v>
      </c>
      <c r="CN6" s="183" t="n">
        <v>0</v>
      </c>
      <c r="CO6" s="183" t="n">
        <v>0</v>
      </c>
      <c r="CP6" s="183" t="n">
        <v>0</v>
      </c>
      <c r="CQ6" s="183" t="n">
        <v>0</v>
      </c>
      <c r="CR6" s="183" t="n">
        <v>0</v>
      </c>
      <c r="CS6" s="183" t="n">
        <v>0</v>
      </c>
      <c r="CT6" s="183" t="n">
        <v>0</v>
      </c>
      <c r="CU6" s="184" t="n">
        <v>0.475061602497399</v>
      </c>
      <c r="DN6" s="85" t="n">
        <v>0</v>
      </c>
      <c r="DO6" s="85" t="n">
        <v>0.201206672981791</v>
      </c>
      <c r="DP6" s="85" t="n">
        <v>0</v>
      </c>
      <c r="DQ6" s="85" t="n">
        <v>0</v>
      </c>
      <c r="DR6" s="85" t="n">
        <v>0</v>
      </c>
      <c r="DS6" s="85" t="n">
        <v>0</v>
      </c>
      <c r="DT6" s="85" t="n">
        <v>0</v>
      </c>
      <c r="DU6" s="85" t="n">
        <v>0</v>
      </c>
      <c r="DV6" s="85" t="n">
        <v>0</v>
      </c>
      <c r="DW6" s="85" t="n">
        <v>0</v>
      </c>
      <c r="DX6" s="85" t="n">
        <v>0</v>
      </c>
      <c r="DY6" s="85" t="n">
        <v>0.201206672981791</v>
      </c>
    </row>
    <row r="7" customFormat="false" ht="14.65" hidden="false" customHeight="false" outlineLevel="0" collapsed="false">
      <c r="A7" s="85" t="n">
        <v>4</v>
      </c>
      <c r="B7" s="85" t="s">
        <v>158</v>
      </c>
      <c r="C7" s="85" t="s">
        <v>59</v>
      </c>
      <c r="D7" s="85" t="n">
        <v>1</v>
      </c>
      <c r="E7" s="85" t="s">
        <v>45</v>
      </c>
      <c r="F7" s="85" t="s">
        <v>214</v>
      </c>
      <c r="G7" s="85" t="s">
        <v>158</v>
      </c>
      <c r="H7" s="85" t="s">
        <v>159</v>
      </c>
      <c r="I7" s="85" t="s">
        <v>160</v>
      </c>
      <c r="J7" s="85" t="n">
        <v>0</v>
      </c>
      <c r="K7" s="85" t="n">
        <v>0</v>
      </c>
      <c r="L7" s="85" t="n">
        <v>0</v>
      </c>
      <c r="M7" s="85" t="n">
        <v>0</v>
      </c>
      <c r="N7" s="85" t="n">
        <v>0</v>
      </c>
      <c r="O7" s="85" t="n">
        <v>0</v>
      </c>
      <c r="P7" s="85" t="n">
        <v>0</v>
      </c>
      <c r="Q7" s="85" t="n">
        <v>0</v>
      </c>
      <c r="R7" s="85" t="n">
        <v>0</v>
      </c>
      <c r="S7" s="85" t="n">
        <v>0</v>
      </c>
      <c r="T7" s="85" t="n">
        <v>0</v>
      </c>
      <c r="U7" s="85" t="n">
        <v>0</v>
      </c>
      <c r="V7" s="85" t="n">
        <v>0</v>
      </c>
      <c r="W7" s="85" t="n">
        <v>0</v>
      </c>
      <c r="X7" s="85" t="n">
        <v>0</v>
      </c>
      <c r="Y7" s="85" t="n">
        <v>0</v>
      </c>
      <c r="Z7" s="85" t="n">
        <v>0</v>
      </c>
      <c r="AA7" s="85" t="n">
        <v>0</v>
      </c>
      <c r="AB7" s="85" t="n">
        <v>0</v>
      </c>
      <c r="AC7" s="85" t="n">
        <v>0</v>
      </c>
      <c r="AD7" s="85" t="n">
        <v>0</v>
      </c>
      <c r="AE7" s="85" t="n">
        <v>0</v>
      </c>
      <c r="AF7" s="85" t="n">
        <v>0</v>
      </c>
      <c r="AG7" s="85" t="n">
        <v>0</v>
      </c>
      <c r="AH7" s="85" t="n">
        <v>0</v>
      </c>
      <c r="AI7" s="85" t="n">
        <v>0</v>
      </c>
      <c r="AJ7" s="85" t="n">
        <v>0</v>
      </c>
      <c r="AK7" s="183" t="n">
        <f aca="false">IF(G7&gt;0,VLOOKUP(G7&amp;"-"&amp;H7&amp;"-"&amp;I7,LocCost,2,0),0)</f>
        <v>0.0800367044014795</v>
      </c>
      <c r="AL7" s="183" t="n">
        <f aca="false">IF(J7&gt;0,VLOOKUP(J7&amp;"-"&amp;K7&amp;"-"&amp;L7,LocCost,2,0),0)</f>
        <v>0</v>
      </c>
      <c r="AM7" s="183" t="n">
        <f aca="false">IF(M7&gt;0,VLOOKUP(M7&amp;"-"&amp;N7&amp;"-"&amp;O7,LocCost,2,0),0)</f>
        <v>0</v>
      </c>
      <c r="AN7" s="183" t="n">
        <f aca="false">IF(P7&gt;0,VLOOKUP(P7&amp;"-"&amp;Q7&amp;"-"&amp;R7,LocCost,2,0),0)</f>
        <v>0</v>
      </c>
      <c r="AO7" s="183" t="n">
        <f aca="false">IF(S7&gt;0,VLOOKUP(S7&amp;"-"&amp;T7&amp;"-"&amp;U7,LocCost,2,0),0)</f>
        <v>0</v>
      </c>
      <c r="AP7" s="183" t="n">
        <f aca="false">IF(V7&gt;0,VLOOKUP(V7&amp;"-"&amp;W7&amp;"-"&amp;X7,LocCost,2,0),0)</f>
        <v>0</v>
      </c>
      <c r="AQ7" s="183" t="n">
        <f aca="false">IF(Y7&gt;0,VLOOKUP(Y7&amp;"-"&amp;Z7&amp;"-"&amp;AA7,LocCost,2,0),0)</f>
        <v>0</v>
      </c>
      <c r="AR7" s="183" t="n">
        <f aca="false">IF(AB7&gt;0,VLOOKUP(AB7&amp;"-"&amp;AC7&amp;"-"&amp;AD7,LocCost,2,0),0)</f>
        <v>0</v>
      </c>
      <c r="AS7" s="183" t="n">
        <f aca="false">IF(AE7&gt;0,VLOOKUP(AE7&amp;"-"&amp;AF7&amp;"-"&amp;AG7,LocCost,2,0),0)</f>
        <v>0</v>
      </c>
      <c r="AT7" s="183" t="n">
        <f aca="false">IF(AH7&gt;0,VLOOKUP(AH7&amp;"-"&amp;AI7&amp;"-"&amp;AJ7,LocCost,2,0),0)</f>
        <v>0</v>
      </c>
      <c r="AU7" s="184" t="n">
        <f aca="false">SUM(AK7:AT7)</f>
        <v>0.0800367044014795</v>
      </c>
      <c r="BA7" s="85" t="n">
        <v>177</v>
      </c>
      <c r="BB7" s="85" t="s">
        <v>194</v>
      </c>
      <c r="BC7" s="85" t="s">
        <v>139</v>
      </c>
      <c r="BD7" s="85" t="n">
        <v>1</v>
      </c>
      <c r="BE7" s="85" t="s">
        <v>45</v>
      </c>
      <c r="BF7" s="85" t="s">
        <v>215</v>
      </c>
      <c r="BG7" s="85" t="s">
        <v>194</v>
      </c>
      <c r="BH7" s="85" t="s">
        <v>139</v>
      </c>
      <c r="BI7" s="85" t="s">
        <v>88</v>
      </c>
      <c r="BJ7" s="85" t="n">
        <v>0</v>
      </c>
      <c r="BK7" s="85" t="n">
        <v>0</v>
      </c>
      <c r="BL7" s="85" t="n">
        <v>0</v>
      </c>
      <c r="BM7" s="85" t="n">
        <v>0</v>
      </c>
      <c r="BN7" s="85" t="n">
        <v>0</v>
      </c>
      <c r="BO7" s="85" t="n">
        <v>0</v>
      </c>
      <c r="BP7" s="85" t="n">
        <v>0</v>
      </c>
      <c r="BQ7" s="85" t="n">
        <v>0</v>
      </c>
      <c r="BR7" s="85" t="n">
        <v>0</v>
      </c>
      <c r="BS7" s="85" t="n">
        <v>0</v>
      </c>
      <c r="BT7" s="85" t="n">
        <v>0</v>
      </c>
      <c r="BU7" s="85" t="n">
        <v>0</v>
      </c>
      <c r="BV7" s="85" t="n">
        <v>0</v>
      </c>
      <c r="BW7" s="85" t="n">
        <v>0</v>
      </c>
      <c r="BX7" s="85" t="n">
        <v>0</v>
      </c>
      <c r="BY7" s="85" t="n">
        <v>0</v>
      </c>
      <c r="BZ7" s="85" t="n">
        <v>0</v>
      </c>
      <c r="CA7" s="85" t="n">
        <v>0</v>
      </c>
      <c r="CB7" s="85" t="n">
        <v>0</v>
      </c>
      <c r="CC7" s="85" t="n">
        <v>0</v>
      </c>
      <c r="CD7" s="85" t="n">
        <v>0</v>
      </c>
      <c r="CE7" s="85" t="n">
        <v>0</v>
      </c>
      <c r="CF7" s="85" t="n">
        <v>0</v>
      </c>
      <c r="CG7" s="85" t="n">
        <v>0</v>
      </c>
      <c r="CH7" s="85" t="n">
        <v>0</v>
      </c>
      <c r="CI7" s="85" t="n">
        <v>0</v>
      </c>
      <c r="CJ7" s="85" t="n">
        <v>0</v>
      </c>
      <c r="CK7" s="183" t="n">
        <v>0.454849272971022</v>
      </c>
      <c r="CL7" s="183" t="n">
        <v>0</v>
      </c>
      <c r="CM7" s="183" t="n">
        <v>0</v>
      </c>
      <c r="CN7" s="183" t="n">
        <v>0</v>
      </c>
      <c r="CO7" s="183" t="n">
        <v>0</v>
      </c>
      <c r="CP7" s="183" t="n">
        <v>0</v>
      </c>
      <c r="CQ7" s="183" t="n">
        <v>0</v>
      </c>
      <c r="CR7" s="183" t="n">
        <v>0</v>
      </c>
      <c r="CS7" s="183" t="n">
        <v>0</v>
      </c>
      <c r="CT7" s="183" t="n">
        <v>0</v>
      </c>
      <c r="CU7" s="184" t="n">
        <v>0.454849272971022</v>
      </c>
      <c r="DN7" s="85" t="n">
        <v>0</v>
      </c>
      <c r="DO7" s="85" t="n">
        <v>0.0749814829780784</v>
      </c>
      <c r="DP7" s="85" t="n">
        <v>0</v>
      </c>
      <c r="DQ7" s="85" t="n">
        <v>0</v>
      </c>
      <c r="DR7" s="85" t="n">
        <v>0</v>
      </c>
      <c r="DS7" s="85" t="n">
        <v>0</v>
      </c>
      <c r="DT7" s="85" t="n">
        <v>0</v>
      </c>
      <c r="DU7" s="85" t="n">
        <v>0</v>
      </c>
      <c r="DV7" s="85" t="n">
        <v>0</v>
      </c>
      <c r="DW7" s="85" t="n">
        <v>0</v>
      </c>
      <c r="DX7" s="85" t="n">
        <v>0</v>
      </c>
      <c r="DY7" s="85" t="n">
        <v>0.0749814829780784</v>
      </c>
    </row>
    <row r="8" customFormat="false" ht="14.65" hidden="false" customHeight="false" outlineLevel="0" collapsed="false">
      <c r="A8" s="85" t="n">
        <v>5</v>
      </c>
      <c r="B8" s="85" t="s">
        <v>166</v>
      </c>
      <c r="C8" s="85" t="s">
        <v>158</v>
      </c>
      <c r="D8" s="85" t="n">
        <v>1</v>
      </c>
      <c r="E8" s="85" t="s">
        <v>45</v>
      </c>
      <c r="F8" s="85" t="s">
        <v>216</v>
      </c>
      <c r="G8" s="85" t="s">
        <v>166</v>
      </c>
      <c r="H8" s="85" t="s">
        <v>158</v>
      </c>
      <c r="I8" s="85" t="s">
        <v>167</v>
      </c>
      <c r="J8" s="85" t="n">
        <v>0</v>
      </c>
      <c r="K8" s="85" t="n">
        <v>0</v>
      </c>
      <c r="L8" s="85" t="n">
        <v>0</v>
      </c>
      <c r="M8" s="85" t="n">
        <v>0</v>
      </c>
      <c r="N8" s="85" t="n">
        <v>0</v>
      </c>
      <c r="O8" s="85" t="n">
        <v>0</v>
      </c>
      <c r="P8" s="85" t="n">
        <v>0</v>
      </c>
      <c r="Q8" s="85" t="n">
        <v>0</v>
      </c>
      <c r="R8" s="85" t="n">
        <v>0</v>
      </c>
      <c r="S8" s="85" t="n">
        <v>0</v>
      </c>
      <c r="T8" s="85" t="n">
        <v>0</v>
      </c>
      <c r="U8" s="85" t="n">
        <v>0</v>
      </c>
      <c r="V8" s="85" t="n">
        <v>0</v>
      </c>
      <c r="W8" s="85" t="n">
        <v>0</v>
      </c>
      <c r="X8" s="85" t="n">
        <v>0</v>
      </c>
      <c r="Y8" s="85" t="n">
        <v>0</v>
      </c>
      <c r="Z8" s="85" t="n">
        <v>0</v>
      </c>
      <c r="AA8" s="85" t="n">
        <v>0</v>
      </c>
      <c r="AB8" s="85" t="n">
        <v>0</v>
      </c>
      <c r="AC8" s="85" t="n">
        <v>0</v>
      </c>
      <c r="AD8" s="85" t="n">
        <v>0</v>
      </c>
      <c r="AE8" s="85" t="n">
        <v>0</v>
      </c>
      <c r="AF8" s="85" t="n">
        <v>0</v>
      </c>
      <c r="AG8" s="85" t="n">
        <v>0</v>
      </c>
      <c r="AH8" s="85" t="n">
        <v>0</v>
      </c>
      <c r="AI8" s="85" t="n">
        <v>0</v>
      </c>
      <c r="AJ8" s="85" t="n">
        <v>0</v>
      </c>
      <c r="AK8" s="183" t="n">
        <f aca="false">IF(G8&gt;0,VLOOKUP(G8&amp;"-"&amp;H8&amp;"-"&amp;I8,LocCost,2,0),0)</f>
        <v>0.150121417069243</v>
      </c>
      <c r="AL8" s="183" t="n">
        <f aca="false">IF(J8&gt;0,VLOOKUP(J8&amp;"-"&amp;K8&amp;"-"&amp;L8,LocCost,2,0),0)</f>
        <v>0</v>
      </c>
      <c r="AM8" s="183" t="n">
        <f aca="false">IF(M8&gt;0,VLOOKUP(M8&amp;"-"&amp;N8&amp;"-"&amp;O8,LocCost,2,0),0)</f>
        <v>0</v>
      </c>
      <c r="AN8" s="183" t="n">
        <f aca="false">IF(P8&gt;0,VLOOKUP(P8&amp;"-"&amp;Q8&amp;"-"&amp;R8,LocCost,2,0),0)</f>
        <v>0</v>
      </c>
      <c r="AO8" s="183" t="n">
        <f aca="false">IF(S8&gt;0,VLOOKUP(S8&amp;"-"&amp;T8&amp;"-"&amp;U8,LocCost,2,0),0)</f>
        <v>0</v>
      </c>
      <c r="AP8" s="183" t="n">
        <f aca="false">IF(V8&gt;0,VLOOKUP(V8&amp;"-"&amp;W8&amp;"-"&amp;X8,LocCost,2,0),0)</f>
        <v>0</v>
      </c>
      <c r="AQ8" s="183" t="n">
        <f aca="false">IF(Y8&gt;0,VLOOKUP(Y8&amp;"-"&amp;Z8&amp;"-"&amp;AA8,LocCost,2,0),0)</f>
        <v>0</v>
      </c>
      <c r="AR8" s="183" t="n">
        <f aca="false">IF(AB8&gt;0,VLOOKUP(AB8&amp;"-"&amp;AC8&amp;"-"&amp;AD8,LocCost,2,0),0)</f>
        <v>0</v>
      </c>
      <c r="AS8" s="183" t="n">
        <f aca="false">IF(AE8&gt;0,VLOOKUP(AE8&amp;"-"&amp;AF8&amp;"-"&amp;AG8,LocCost,2,0),0)</f>
        <v>0</v>
      </c>
      <c r="AT8" s="183" t="n">
        <f aca="false">IF(AH8&gt;0,VLOOKUP(AH8&amp;"-"&amp;AI8&amp;"-"&amp;AJ8,LocCost,2,0),0)</f>
        <v>0</v>
      </c>
      <c r="AU8" s="184" t="n">
        <f aca="false">SUM(AK8:AT8)</f>
        <v>0.150121417069243</v>
      </c>
      <c r="DN8" s="85" t="n">
        <v>0</v>
      </c>
      <c r="DO8" s="85" t="n">
        <v>0.0749814829780784</v>
      </c>
      <c r="DP8" s="85" t="n">
        <v>0</v>
      </c>
      <c r="DQ8" s="85" t="n">
        <v>0</v>
      </c>
      <c r="DR8" s="85" t="n">
        <v>0</v>
      </c>
      <c r="DS8" s="85" t="n">
        <v>0</v>
      </c>
      <c r="DT8" s="85" t="n">
        <v>0</v>
      </c>
      <c r="DU8" s="85" t="n">
        <v>0</v>
      </c>
      <c r="DV8" s="85" t="n">
        <v>0</v>
      </c>
      <c r="DW8" s="85" t="n">
        <v>0</v>
      </c>
      <c r="DX8" s="85" t="n">
        <v>0</v>
      </c>
      <c r="DY8" s="85" t="n">
        <v>0.0749814829780784</v>
      </c>
    </row>
    <row r="9" customFormat="false" ht="14.65" hidden="false" customHeight="false" outlineLevel="0" collapsed="false">
      <c r="A9" s="85" t="n">
        <v>6</v>
      </c>
      <c r="B9" s="85" t="s">
        <v>166</v>
      </c>
      <c r="C9" s="85" t="s">
        <v>166</v>
      </c>
      <c r="D9" s="85" t="n">
        <v>1</v>
      </c>
      <c r="E9" s="85" t="s">
        <v>45</v>
      </c>
      <c r="F9" s="85" t="s">
        <v>217</v>
      </c>
      <c r="G9" s="85" t="s">
        <v>166</v>
      </c>
      <c r="H9" s="85" t="s">
        <v>166</v>
      </c>
      <c r="I9" s="85" t="s">
        <v>167</v>
      </c>
      <c r="J9" s="85" t="n">
        <v>0</v>
      </c>
      <c r="K9" s="85" t="n">
        <v>0</v>
      </c>
      <c r="L9" s="85" t="n">
        <v>0</v>
      </c>
      <c r="M9" s="85" t="n">
        <v>0</v>
      </c>
      <c r="N9" s="85" t="n">
        <v>0</v>
      </c>
      <c r="O9" s="85" t="n">
        <v>0</v>
      </c>
      <c r="P9" s="85" t="n">
        <v>0</v>
      </c>
      <c r="Q9" s="85" t="n">
        <v>0</v>
      </c>
      <c r="R9" s="85" t="n">
        <v>0</v>
      </c>
      <c r="S9" s="85" t="n">
        <v>0</v>
      </c>
      <c r="T9" s="85" t="n">
        <v>0</v>
      </c>
      <c r="U9" s="85" t="n">
        <v>0</v>
      </c>
      <c r="V9" s="85" t="n">
        <v>0</v>
      </c>
      <c r="W9" s="85" t="n">
        <v>0</v>
      </c>
      <c r="X9" s="85" t="n">
        <v>0</v>
      </c>
      <c r="Y9" s="85" t="n">
        <v>0</v>
      </c>
      <c r="Z9" s="85" t="n">
        <v>0</v>
      </c>
      <c r="AA9" s="85" t="n">
        <v>0</v>
      </c>
      <c r="AB9" s="85" t="n">
        <v>0</v>
      </c>
      <c r="AC9" s="85" t="n">
        <v>0</v>
      </c>
      <c r="AD9" s="85" t="n">
        <v>0</v>
      </c>
      <c r="AE9" s="85" t="n">
        <v>0</v>
      </c>
      <c r="AF9" s="85" t="n">
        <v>0</v>
      </c>
      <c r="AG9" s="85" t="n">
        <v>0</v>
      </c>
      <c r="AH9" s="85" t="n">
        <v>0</v>
      </c>
      <c r="AI9" s="85" t="n">
        <v>0</v>
      </c>
      <c r="AJ9" s="85" t="n">
        <v>0</v>
      </c>
      <c r="AK9" s="183" t="n">
        <f aca="false">IF(G9&gt;0,VLOOKUP(G9&amp;"-"&amp;H9&amp;"-"&amp;I9,LocCost,2,0),0)</f>
        <v>0.104665320108931</v>
      </c>
      <c r="AL9" s="183" t="n">
        <f aca="false">IF(J9&gt;0,VLOOKUP(J9&amp;"-"&amp;K9&amp;"-"&amp;L9,LocCost,2,0),0)</f>
        <v>0</v>
      </c>
      <c r="AM9" s="183" t="n">
        <f aca="false">IF(M9&gt;0,VLOOKUP(M9&amp;"-"&amp;N9&amp;"-"&amp;O9,LocCost,2,0),0)</f>
        <v>0</v>
      </c>
      <c r="AN9" s="183" t="n">
        <f aca="false">IF(P9&gt;0,VLOOKUP(P9&amp;"-"&amp;Q9&amp;"-"&amp;R9,LocCost,2,0),0)</f>
        <v>0</v>
      </c>
      <c r="AO9" s="183" t="n">
        <f aca="false">IF(S9&gt;0,VLOOKUP(S9&amp;"-"&amp;T9&amp;"-"&amp;U9,LocCost,2,0),0)</f>
        <v>0</v>
      </c>
      <c r="AP9" s="183" t="n">
        <f aca="false">IF(V9&gt;0,VLOOKUP(V9&amp;"-"&amp;W9&amp;"-"&amp;X9,LocCost,2,0),0)</f>
        <v>0</v>
      </c>
      <c r="AQ9" s="183" t="n">
        <f aca="false">IF(Y9&gt;0,VLOOKUP(Y9&amp;"-"&amp;Z9&amp;"-"&amp;AA9,LocCost,2,0),0)</f>
        <v>0</v>
      </c>
      <c r="AR9" s="183" t="n">
        <f aca="false">IF(AB9&gt;0,VLOOKUP(AB9&amp;"-"&amp;AC9&amp;"-"&amp;AD9,LocCost,2,0),0)</f>
        <v>0</v>
      </c>
      <c r="AS9" s="183" t="n">
        <f aca="false">IF(AE9&gt;0,VLOOKUP(AE9&amp;"-"&amp;AF9&amp;"-"&amp;AG9,LocCost,2,0),0)</f>
        <v>0</v>
      </c>
      <c r="AT9" s="183" t="n">
        <f aca="false">IF(AH9&gt;0,VLOOKUP(AH9&amp;"-"&amp;AI9&amp;"-"&amp;AJ9,LocCost,2,0),0)</f>
        <v>0</v>
      </c>
      <c r="AU9" s="184" t="n">
        <f aca="false">SUM(AK9:AT9)</f>
        <v>0.104665320108931</v>
      </c>
      <c r="DN9" s="85" t="n">
        <v>0</v>
      </c>
      <c r="DO9" s="85" t="n">
        <v>0.0749814829780784</v>
      </c>
      <c r="DP9" s="85" t="n">
        <v>0.114036794537056</v>
      </c>
      <c r="DQ9" s="85" t="n">
        <v>0</v>
      </c>
      <c r="DR9" s="85" t="n">
        <v>0</v>
      </c>
      <c r="DS9" s="85" t="n">
        <v>0</v>
      </c>
      <c r="DT9" s="85" t="n">
        <v>0</v>
      </c>
      <c r="DU9" s="85" t="n">
        <v>0</v>
      </c>
      <c r="DV9" s="85" t="n">
        <v>0</v>
      </c>
      <c r="DW9" s="85" t="n">
        <v>0</v>
      </c>
      <c r="DX9" s="85" t="n">
        <v>0</v>
      </c>
      <c r="DY9" s="85" t="n">
        <v>0.189018277515134</v>
      </c>
    </row>
    <row r="10" customFormat="false" ht="14.65" hidden="false" customHeight="false" outlineLevel="0" collapsed="false">
      <c r="A10" s="85" t="n">
        <v>7</v>
      </c>
      <c r="B10" s="85" t="s">
        <v>166</v>
      </c>
      <c r="C10" s="85" t="s">
        <v>169</v>
      </c>
      <c r="D10" s="85" t="n">
        <v>1</v>
      </c>
      <c r="E10" s="85" t="s">
        <v>45</v>
      </c>
      <c r="F10" s="85" t="s">
        <v>218</v>
      </c>
      <c r="G10" s="85" t="s">
        <v>166</v>
      </c>
      <c r="H10" s="85" t="s">
        <v>169</v>
      </c>
      <c r="I10" s="85" t="s">
        <v>170</v>
      </c>
      <c r="J10" s="85" t="n">
        <v>0</v>
      </c>
      <c r="K10" s="85" t="n">
        <v>0</v>
      </c>
      <c r="L10" s="85" t="n">
        <v>0</v>
      </c>
      <c r="M10" s="85" t="n">
        <v>0</v>
      </c>
      <c r="N10" s="85" t="n">
        <v>0</v>
      </c>
      <c r="O10" s="85" t="n">
        <v>0</v>
      </c>
      <c r="P10" s="85" t="n">
        <v>0</v>
      </c>
      <c r="Q10" s="85" t="n">
        <v>0</v>
      </c>
      <c r="R10" s="85" t="n">
        <v>0</v>
      </c>
      <c r="S10" s="85" t="n">
        <v>0</v>
      </c>
      <c r="T10" s="85" t="n">
        <v>0</v>
      </c>
      <c r="U10" s="85" t="n">
        <v>0</v>
      </c>
      <c r="V10" s="85" t="n">
        <v>0</v>
      </c>
      <c r="W10" s="85" t="n">
        <v>0</v>
      </c>
      <c r="X10" s="85" t="n">
        <v>0</v>
      </c>
      <c r="Y10" s="85" t="n">
        <v>0</v>
      </c>
      <c r="Z10" s="85" t="n">
        <v>0</v>
      </c>
      <c r="AA10" s="85" t="n">
        <v>0</v>
      </c>
      <c r="AB10" s="85" t="n">
        <v>0</v>
      </c>
      <c r="AC10" s="85" t="n">
        <v>0</v>
      </c>
      <c r="AD10" s="85" t="n">
        <v>0</v>
      </c>
      <c r="AE10" s="85" t="n">
        <v>0</v>
      </c>
      <c r="AF10" s="85" t="n">
        <v>0</v>
      </c>
      <c r="AG10" s="85" t="n">
        <v>0</v>
      </c>
      <c r="AH10" s="85" t="n">
        <v>0</v>
      </c>
      <c r="AI10" s="85" t="n">
        <v>0</v>
      </c>
      <c r="AJ10" s="85" t="n">
        <v>0</v>
      </c>
      <c r="AK10" s="183" t="n">
        <f aca="false">IF(G10&gt;0,VLOOKUP(G10&amp;"-"&amp;H10&amp;"-"&amp;I10,LocCost,2,0),0)</f>
        <v>0.0120653201089305</v>
      </c>
      <c r="AL10" s="183" t="n">
        <f aca="false">IF(J10&gt;0,VLOOKUP(J10&amp;"-"&amp;K10&amp;"-"&amp;L10,LocCost,2,0),0)</f>
        <v>0</v>
      </c>
      <c r="AM10" s="183" t="n">
        <f aca="false">IF(M10&gt;0,VLOOKUP(M10&amp;"-"&amp;N10&amp;"-"&amp;O10,LocCost,2,0),0)</f>
        <v>0</v>
      </c>
      <c r="AN10" s="183" t="n">
        <f aca="false">IF(P10&gt;0,VLOOKUP(P10&amp;"-"&amp;Q10&amp;"-"&amp;R10,LocCost,2,0),0)</f>
        <v>0</v>
      </c>
      <c r="AO10" s="183" t="n">
        <f aca="false">IF(S10&gt;0,VLOOKUP(S10&amp;"-"&amp;T10&amp;"-"&amp;U10,LocCost,2,0),0)</f>
        <v>0</v>
      </c>
      <c r="AP10" s="183" t="n">
        <f aca="false">IF(V10&gt;0,VLOOKUP(V10&amp;"-"&amp;W10&amp;"-"&amp;X10,LocCost,2,0),0)</f>
        <v>0</v>
      </c>
      <c r="AQ10" s="183" t="n">
        <f aca="false">IF(Y10&gt;0,VLOOKUP(Y10&amp;"-"&amp;Z10&amp;"-"&amp;AA10,LocCost,2,0),0)</f>
        <v>0</v>
      </c>
      <c r="AR10" s="183" t="n">
        <f aca="false">IF(AB10&gt;0,VLOOKUP(AB10&amp;"-"&amp;AC10&amp;"-"&amp;AD10,LocCost,2,0),0)</f>
        <v>0</v>
      </c>
      <c r="AS10" s="183" t="n">
        <f aca="false">IF(AE10&gt;0,VLOOKUP(AE10&amp;"-"&amp;AF10&amp;"-"&amp;AG10,LocCost,2,0),0)</f>
        <v>0</v>
      </c>
      <c r="AT10" s="183" t="n">
        <f aca="false">IF(AH10&gt;0,VLOOKUP(AH10&amp;"-"&amp;AI10&amp;"-"&amp;AJ10,LocCost,2,0),0)</f>
        <v>0</v>
      </c>
      <c r="AU10" s="184" t="n">
        <f aca="false">SUM(AK10:AT10)</f>
        <v>0.0120653201089305</v>
      </c>
      <c r="DN10" s="85" t="n">
        <v>0</v>
      </c>
      <c r="DO10" s="85" t="n">
        <v>0.0749814829780784</v>
      </c>
      <c r="DP10" s="85" t="n">
        <v>0</v>
      </c>
      <c r="DQ10" s="85" t="n">
        <v>0</v>
      </c>
      <c r="DR10" s="85" t="n">
        <v>0</v>
      </c>
      <c r="DS10" s="85" t="n">
        <v>0</v>
      </c>
      <c r="DT10" s="85" t="n">
        <v>0</v>
      </c>
      <c r="DU10" s="85" t="n">
        <v>0</v>
      </c>
      <c r="DV10" s="85" t="n">
        <v>0</v>
      </c>
      <c r="DW10" s="85" t="n">
        <v>0</v>
      </c>
      <c r="DX10" s="85" t="n">
        <v>0</v>
      </c>
      <c r="DY10" s="85" t="n">
        <v>0.0749814829780784</v>
      </c>
    </row>
    <row r="11" customFormat="false" ht="14.65" hidden="false" customHeight="false" outlineLevel="0" collapsed="false">
      <c r="A11" s="85" t="n">
        <v>8</v>
      </c>
      <c r="B11" s="85" t="s">
        <v>169</v>
      </c>
      <c r="C11" s="85" t="s">
        <v>169</v>
      </c>
      <c r="D11" s="85" t="n">
        <v>1</v>
      </c>
      <c r="E11" s="85" t="s">
        <v>45</v>
      </c>
      <c r="F11" s="85" t="s">
        <v>219</v>
      </c>
      <c r="G11" s="85" t="s">
        <v>169</v>
      </c>
      <c r="H11" s="85" t="s">
        <v>169</v>
      </c>
      <c r="I11" s="85" t="s">
        <v>170</v>
      </c>
      <c r="J11" s="85" t="n">
        <v>0</v>
      </c>
      <c r="K11" s="85" t="n">
        <v>0</v>
      </c>
      <c r="L11" s="85" t="n">
        <v>0</v>
      </c>
      <c r="M11" s="85" t="n">
        <v>0</v>
      </c>
      <c r="N11" s="85" t="n">
        <v>0</v>
      </c>
      <c r="O11" s="85" t="n">
        <v>0</v>
      </c>
      <c r="P11" s="85" t="n">
        <v>0</v>
      </c>
      <c r="Q11" s="85" t="n">
        <v>0</v>
      </c>
      <c r="R11" s="85" t="n">
        <v>0</v>
      </c>
      <c r="S11" s="85" t="n">
        <v>0</v>
      </c>
      <c r="T11" s="85" t="n">
        <v>0</v>
      </c>
      <c r="U11" s="85" t="n">
        <v>0</v>
      </c>
      <c r="V11" s="85" t="n">
        <v>0</v>
      </c>
      <c r="W11" s="85" t="n">
        <v>0</v>
      </c>
      <c r="X11" s="85" t="n">
        <v>0</v>
      </c>
      <c r="Y11" s="85" t="n">
        <v>0</v>
      </c>
      <c r="Z11" s="85" t="n">
        <v>0</v>
      </c>
      <c r="AA11" s="85" t="n">
        <v>0</v>
      </c>
      <c r="AB11" s="85" t="n">
        <v>0</v>
      </c>
      <c r="AC11" s="85" t="n">
        <v>0</v>
      </c>
      <c r="AD11" s="85" t="n">
        <v>0</v>
      </c>
      <c r="AE11" s="85" t="n">
        <v>0</v>
      </c>
      <c r="AF11" s="85" t="n">
        <v>0</v>
      </c>
      <c r="AG11" s="85" t="n">
        <v>0</v>
      </c>
      <c r="AH11" s="85" t="n">
        <v>0</v>
      </c>
      <c r="AI11" s="85" t="n">
        <v>0</v>
      </c>
      <c r="AJ11" s="85" t="n">
        <v>0</v>
      </c>
      <c r="AK11" s="183" t="n">
        <f aca="false">IF(G11&gt;0,VLOOKUP(G11&amp;"-"&amp;H11&amp;"-"&amp;I11,LocCost,2,0),0)</f>
        <v>0.0143014478172067</v>
      </c>
      <c r="AL11" s="183" t="n">
        <f aca="false">IF(J11&gt;0,VLOOKUP(J11&amp;"-"&amp;K11&amp;"-"&amp;L11,LocCost,2,0),0)</f>
        <v>0</v>
      </c>
      <c r="AM11" s="183" t="n">
        <f aca="false">IF(M11&gt;0,VLOOKUP(M11&amp;"-"&amp;N11&amp;"-"&amp;O11,LocCost,2,0),0)</f>
        <v>0</v>
      </c>
      <c r="AN11" s="183" t="n">
        <f aca="false">IF(P11&gt;0,VLOOKUP(P11&amp;"-"&amp;Q11&amp;"-"&amp;R11,LocCost,2,0),0)</f>
        <v>0</v>
      </c>
      <c r="AO11" s="183" t="n">
        <f aca="false">IF(S11&gt;0,VLOOKUP(S11&amp;"-"&amp;T11&amp;"-"&amp;U11,LocCost,2,0),0)</f>
        <v>0</v>
      </c>
      <c r="AP11" s="183" t="n">
        <f aca="false">IF(V11&gt;0,VLOOKUP(V11&amp;"-"&amp;W11&amp;"-"&amp;X11,LocCost,2,0),0)</f>
        <v>0</v>
      </c>
      <c r="AQ11" s="183" t="n">
        <f aca="false">IF(Y11&gt;0,VLOOKUP(Y11&amp;"-"&amp;Z11&amp;"-"&amp;AA11,LocCost,2,0),0)</f>
        <v>0</v>
      </c>
      <c r="AR11" s="183" t="n">
        <f aca="false">IF(AB11&gt;0,VLOOKUP(AB11&amp;"-"&amp;AC11&amp;"-"&amp;AD11,LocCost,2,0),0)</f>
        <v>0</v>
      </c>
      <c r="AS11" s="183" t="n">
        <f aca="false">IF(AE11&gt;0,VLOOKUP(AE11&amp;"-"&amp;AF11&amp;"-"&amp;AG11,LocCost,2,0),0)</f>
        <v>0</v>
      </c>
      <c r="AT11" s="183" t="n">
        <f aca="false">IF(AH11&gt;0,VLOOKUP(AH11&amp;"-"&amp;AI11&amp;"-"&amp;AJ11,LocCost,2,0),0)</f>
        <v>0</v>
      </c>
      <c r="AU11" s="184" t="n">
        <f aca="false">SUM(AK11:AT11)</f>
        <v>0.0143014478172067</v>
      </c>
      <c r="DN11" s="85" t="n">
        <v>0</v>
      </c>
      <c r="DO11" s="85" t="n">
        <v>0.236622422954304</v>
      </c>
      <c r="DP11" s="85" t="n">
        <v>0.0891801882930822</v>
      </c>
      <c r="DQ11" s="85" t="n">
        <v>0</v>
      </c>
      <c r="DR11" s="85" t="n">
        <v>0</v>
      </c>
      <c r="DS11" s="85" t="n">
        <v>0</v>
      </c>
      <c r="DT11" s="85" t="n">
        <v>0</v>
      </c>
      <c r="DU11" s="85" t="n">
        <v>0</v>
      </c>
      <c r="DV11" s="85" t="n">
        <v>0</v>
      </c>
      <c r="DW11" s="85" t="n">
        <v>0</v>
      </c>
      <c r="DX11" s="85" t="n">
        <v>0</v>
      </c>
      <c r="DY11" s="85" t="n">
        <v>0.325802611247386</v>
      </c>
    </row>
    <row r="12" customFormat="false" ht="14.65" hidden="false" customHeight="false" outlineLevel="0" collapsed="false">
      <c r="A12" s="85" t="n">
        <v>9</v>
      </c>
      <c r="B12" s="85" t="s">
        <v>169</v>
      </c>
      <c r="C12" s="85" t="s">
        <v>169</v>
      </c>
      <c r="D12" s="85" t="n">
        <v>2</v>
      </c>
      <c r="E12" s="85" t="s">
        <v>45</v>
      </c>
      <c r="F12" s="85" t="s">
        <v>220</v>
      </c>
      <c r="G12" s="85" t="s">
        <v>169</v>
      </c>
      <c r="H12" s="85" t="s">
        <v>169</v>
      </c>
      <c r="I12" s="85" t="s">
        <v>167</v>
      </c>
      <c r="J12" s="85" t="n">
        <v>0</v>
      </c>
      <c r="K12" s="85" t="n">
        <v>0</v>
      </c>
      <c r="L12" s="85" t="n">
        <v>0</v>
      </c>
      <c r="M12" s="85" t="n">
        <v>0</v>
      </c>
      <c r="N12" s="85" t="n">
        <v>0</v>
      </c>
      <c r="O12" s="85" t="n">
        <v>0</v>
      </c>
      <c r="P12" s="85" t="n">
        <v>0</v>
      </c>
      <c r="Q12" s="85" t="n">
        <v>0</v>
      </c>
      <c r="R12" s="85" t="n">
        <v>0</v>
      </c>
      <c r="S12" s="85" t="n">
        <v>0</v>
      </c>
      <c r="T12" s="85" t="n">
        <v>0</v>
      </c>
      <c r="U12" s="85" t="n">
        <v>0</v>
      </c>
      <c r="V12" s="85" t="n">
        <v>0</v>
      </c>
      <c r="W12" s="85" t="n">
        <v>0</v>
      </c>
      <c r="X12" s="85" t="n">
        <v>0</v>
      </c>
      <c r="Y12" s="85" t="n">
        <v>0</v>
      </c>
      <c r="Z12" s="85" t="n">
        <v>0</v>
      </c>
      <c r="AA12" s="85" t="n">
        <v>0</v>
      </c>
      <c r="AB12" s="85" t="n">
        <v>0</v>
      </c>
      <c r="AC12" s="85" t="n">
        <v>0</v>
      </c>
      <c r="AD12" s="85" t="n">
        <v>0</v>
      </c>
      <c r="AE12" s="85" t="n">
        <v>0</v>
      </c>
      <c r="AF12" s="85" t="n">
        <v>0</v>
      </c>
      <c r="AG12" s="85" t="n">
        <v>0</v>
      </c>
      <c r="AH12" s="85" t="n">
        <v>0</v>
      </c>
      <c r="AI12" s="85" t="n">
        <v>0</v>
      </c>
      <c r="AJ12" s="85" t="n">
        <v>0</v>
      </c>
      <c r="AK12" s="183" t="n">
        <f aca="false">IF(G12&gt;0,VLOOKUP(G12&amp;"-"&amp;H12&amp;"-"&amp;I12,LocCost,2,0),0)</f>
        <v>0.0545014478172067</v>
      </c>
      <c r="AL12" s="183" t="n">
        <f aca="false">IF(J12&gt;0,VLOOKUP(J12&amp;"-"&amp;K12&amp;"-"&amp;L12,LocCost,2,0),0)</f>
        <v>0</v>
      </c>
      <c r="AM12" s="183" t="n">
        <f aca="false">IF(M12&gt;0,VLOOKUP(M12&amp;"-"&amp;N12&amp;"-"&amp;O12,LocCost,2,0),0)</f>
        <v>0</v>
      </c>
      <c r="AN12" s="183" t="n">
        <f aca="false">IF(P12&gt;0,VLOOKUP(P12&amp;"-"&amp;Q12&amp;"-"&amp;R12,LocCost,2,0),0)</f>
        <v>0</v>
      </c>
      <c r="AO12" s="183" t="n">
        <f aca="false">IF(S12&gt;0,VLOOKUP(S12&amp;"-"&amp;T12&amp;"-"&amp;U12,LocCost,2,0),0)</f>
        <v>0</v>
      </c>
      <c r="AP12" s="183" t="n">
        <f aca="false">IF(V12&gt;0,VLOOKUP(V12&amp;"-"&amp;W12&amp;"-"&amp;X12,LocCost,2,0),0)</f>
        <v>0</v>
      </c>
      <c r="AQ12" s="183" t="n">
        <f aca="false">IF(Y12&gt;0,VLOOKUP(Y12&amp;"-"&amp;Z12&amp;"-"&amp;AA12,LocCost,2,0),0)</f>
        <v>0</v>
      </c>
      <c r="AR12" s="183" t="n">
        <f aca="false">IF(AB12&gt;0,VLOOKUP(AB12&amp;"-"&amp;AC12&amp;"-"&amp;AD12,LocCost,2,0),0)</f>
        <v>0</v>
      </c>
      <c r="AS12" s="183" t="n">
        <f aca="false">IF(AE12&gt;0,VLOOKUP(AE12&amp;"-"&amp;AF12&amp;"-"&amp;AG12,LocCost,2,0),0)</f>
        <v>0</v>
      </c>
      <c r="AT12" s="183" t="n">
        <f aca="false">IF(AH12&gt;0,VLOOKUP(AH12&amp;"-"&amp;AI12&amp;"-"&amp;AJ12,LocCost,2,0),0)</f>
        <v>0</v>
      </c>
      <c r="AU12" s="184" t="n">
        <f aca="false">SUM(AK12:AT12)</f>
        <v>0.0545014478172067</v>
      </c>
      <c r="DN12" s="85" t="n">
        <v>0</v>
      </c>
      <c r="DO12" s="85" t="n">
        <v>0.236622422954304</v>
      </c>
      <c r="DP12" s="85" t="n">
        <v>0.0892968481375357</v>
      </c>
      <c r="DQ12" s="85" t="n">
        <v>0</v>
      </c>
      <c r="DR12" s="85" t="n">
        <v>0</v>
      </c>
      <c r="DS12" s="85" t="n">
        <v>0</v>
      </c>
      <c r="DT12" s="85" t="n">
        <v>0</v>
      </c>
      <c r="DU12" s="85" t="n">
        <v>0</v>
      </c>
      <c r="DV12" s="85" t="n">
        <v>0</v>
      </c>
      <c r="DW12" s="85" t="n">
        <v>0</v>
      </c>
      <c r="DX12" s="85" t="n">
        <v>0</v>
      </c>
      <c r="DY12" s="85" t="n">
        <v>0.32591927109184</v>
      </c>
    </row>
    <row r="13" customFormat="false" ht="14.65" hidden="false" customHeight="false" outlineLevel="0" collapsed="false">
      <c r="A13" s="85" t="n">
        <v>10</v>
      </c>
      <c r="B13" s="85" t="s">
        <v>44</v>
      </c>
      <c r="C13" s="85" t="s">
        <v>171</v>
      </c>
      <c r="D13" s="85" t="n">
        <v>1</v>
      </c>
      <c r="E13" s="85" t="s">
        <v>45</v>
      </c>
      <c r="F13" s="85" t="s">
        <v>221</v>
      </c>
      <c r="G13" s="85" t="s">
        <v>44</v>
      </c>
      <c r="H13" s="85" t="s">
        <v>171</v>
      </c>
      <c r="I13" s="85" t="s">
        <v>48</v>
      </c>
      <c r="J13" s="85" t="n">
        <v>0</v>
      </c>
      <c r="K13" s="85" t="n">
        <v>0</v>
      </c>
      <c r="L13" s="85" t="n">
        <v>0</v>
      </c>
      <c r="M13" s="85" t="n">
        <v>0</v>
      </c>
      <c r="N13" s="85" t="n">
        <v>0</v>
      </c>
      <c r="O13" s="85" t="n">
        <v>0</v>
      </c>
      <c r="P13" s="85" t="n">
        <v>0</v>
      </c>
      <c r="Q13" s="85" t="n">
        <v>0</v>
      </c>
      <c r="R13" s="85" t="n">
        <v>0</v>
      </c>
      <c r="S13" s="85" t="n">
        <v>0</v>
      </c>
      <c r="T13" s="85" t="n">
        <v>0</v>
      </c>
      <c r="U13" s="85" t="n">
        <v>0</v>
      </c>
      <c r="V13" s="85" t="n">
        <v>0</v>
      </c>
      <c r="W13" s="85" t="n">
        <v>0</v>
      </c>
      <c r="X13" s="85" t="n">
        <v>0</v>
      </c>
      <c r="Y13" s="85" t="n">
        <v>0</v>
      </c>
      <c r="Z13" s="85" t="n">
        <v>0</v>
      </c>
      <c r="AA13" s="85" t="n">
        <v>0</v>
      </c>
      <c r="AB13" s="85" t="n">
        <v>0</v>
      </c>
      <c r="AC13" s="85" t="n">
        <v>0</v>
      </c>
      <c r="AD13" s="85" t="n">
        <v>0</v>
      </c>
      <c r="AE13" s="85" t="n">
        <v>0</v>
      </c>
      <c r="AF13" s="85" t="n">
        <v>0</v>
      </c>
      <c r="AG13" s="85" t="n">
        <v>0</v>
      </c>
      <c r="AH13" s="85" t="n">
        <v>0</v>
      </c>
      <c r="AI13" s="85" t="n">
        <v>0</v>
      </c>
      <c r="AJ13" s="85" t="n">
        <v>0</v>
      </c>
      <c r="AK13" s="183" t="n">
        <f aca="false">IF(G13&gt;0,VLOOKUP(G13&amp;"-"&amp;H13&amp;"-"&amp;I13,LocCost,2,0),0)</f>
        <v>0.0826303724928366</v>
      </c>
      <c r="AL13" s="183" t="n">
        <f aca="false">IF(J13&gt;0,VLOOKUP(J13&amp;"-"&amp;K13&amp;"-"&amp;L13,LocCost,2,0),0)</f>
        <v>0</v>
      </c>
      <c r="AM13" s="183" t="n">
        <f aca="false">IF(M13&gt;0,VLOOKUP(M13&amp;"-"&amp;N13&amp;"-"&amp;O13,LocCost,2,0),0)</f>
        <v>0</v>
      </c>
      <c r="AN13" s="183" t="n">
        <f aca="false">IF(P13&gt;0,VLOOKUP(P13&amp;"-"&amp;Q13&amp;"-"&amp;R13,LocCost,2,0),0)</f>
        <v>0</v>
      </c>
      <c r="AO13" s="183" t="n">
        <f aca="false">IF(S13&gt;0,VLOOKUP(S13&amp;"-"&amp;T13&amp;"-"&amp;U13,LocCost,2,0),0)</f>
        <v>0</v>
      </c>
      <c r="AP13" s="183" t="n">
        <f aca="false">IF(V13&gt;0,VLOOKUP(V13&amp;"-"&amp;W13&amp;"-"&amp;X13,LocCost,2,0),0)</f>
        <v>0</v>
      </c>
      <c r="AQ13" s="183" t="n">
        <f aca="false">IF(Y13&gt;0,VLOOKUP(Y13&amp;"-"&amp;Z13&amp;"-"&amp;AA13,LocCost,2,0),0)</f>
        <v>0</v>
      </c>
      <c r="AR13" s="183" t="n">
        <f aca="false">IF(AB13&gt;0,VLOOKUP(AB13&amp;"-"&amp;AC13&amp;"-"&amp;AD13,LocCost,2,0),0)</f>
        <v>0</v>
      </c>
      <c r="AS13" s="183" t="n">
        <f aca="false">IF(AE13&gt;0,VLOOKUP(AE13&amp;"-"&amp;AF13&amp;"-"&amp;AG13,LocCost,2,0),0)</f>
        <v>0</v>
      </c>
      <c r="AT13" s="183" t="n">
        <f aca="false">IF(AH13&gt;0,VLOOKUP(AH13&amp;"-"&amp;AI13&amp;"-"&amp;AJ13,LocCost,2,0),0)</f>
        <v>0</v>
      </c>
      <c r="AU13" s="184" t="n">
        <f aca="false">SUM(AK13:AT13)</f>
        <v>0.0826303724928366</v>
      </c>
      <c r="DN13" s="85" t="n">
        <v>0</v>
      </c>
      <c r="DO13" s="85" t="n">
        <v>0.200944069045364</v>
      </c>
      <c r="DP13" s="85" t="n">
        <v>0</v>
      </c>
      <c r="DQ13" s="85" t="n">
        <v>0</v>
      </c>
      <c r="DR13" s="85" t="n">
        <v>0</v>
      </c>
      <c r="DS13" s="85" t="n">
        <v>0</v>
      </c>
      <c r="DT13" s="85" t="n">
        <v>0</v>
      </c>
      <c r="DU13" s="85" t="n">
        <v>0</v>
      </c>
      <c r="DV13" s="85" t="n">
        <v>0</v>
      </c>
      <c r="DW13" s="85" t="n">
        <v>0</v>
      </c>
      <c r="DX13" s="85" t="n">
        <v>0</v>
      </c>
      <c r="DY13" s="85" t="n">
        <v>0.200944069045364</v>
      </c>
    </row>
    <row r="14" customFormat="false" ht="14.65" hidden="false" customHeight="false" outlineLevel="0" collapsed="false">
      <c r="A14" s="85" t="n">
        <v>11</v>
      </c>
      <c r="B14" s="85" t="s">
        <v>44</v>
      </c>
      <c r="C14" s="85" t="s">
        <v>44</v>
      </c>
      <c r="D14" s="85" t="n">
        <v>1</v>
      </c>
      <c r="E14" s="85" t="s">
        <v>45</v>
      </c>
      <c r="F14" s="85" t="s">
        <v>222</v>
      </c>
      <c r="G14" s="85" t="s">
        <v>44</v>
      </c>
      <c r="H14" s="85" t="s">
        <v>44</v>
      </c>
      <c r="I14" s="85" t="s">
        <v>48</v>
      </c>
      <c r="J14" s="85" t="n">
        <v>0</v>
      </c>
      <c r="K14" s="85" t="n">
        <v>0</v>
      </c>
      <c r="L14" s="85" t="n">
        <v>0</v>
      </c>
      <c r="M14" s="85" t="n">
        <v>0</v>
      </c>
      <c r="N14" s="85" t="n">
        <v>0</v>
      </c>
      <c r="O14" s="85" t="n">
        <v>0</v>
      </c>
      <c r="P14" s="85" t="n">
        <v>0</v>
      </c>
      <c r="Q14" s="85" t="n">
        <v>0</v>
      </c>
      <c r="R14" s="85" t="n">
        <v>0</v>
      </c>
      <c r="S14" s="85" t="n">
        <v>0</v>
      </c>
      <c r="T14" s="85" t="n">
        <v>0</v>
      </c>
      <c r="U14" s="85" t="n">
        <v>0</v>
      </c>
      <c r="V14" s="85" t="n">
        <v>0</v>
      </c>
      <c r="W14" s="85" t="n">
        <v>0</v>
      </c>
      <c r="X14" s="85" t="n">
        <v>0</v>
      </c>
      <c r="Y14" s="85" t="n">
        <v>0</v>
      </c>
      <c r="Z14" s="85" t="n">
        <v>0</v>
      </c>
      <c r="AA14" s="85" t="n">
        <v>0</v>
      </c>
      <c r="AB14" s="85" t="n">
        <v>0</v>
      </c>
      <c r="AC14" s="85" t="n">
        <v>0</v>
      </c>
      <c r="AD14" s="85" t="n">
        <v>0</v>
      </c>
      <c r="AE14" s="85" t="n">
        <v>0</v>
      </c>
      <c r="AF14" s="85" t="n">
        <v>0</v>
      </c>
      <c r="AG14" s="85" t="n">
        <v>0</v>
      </c>
      <c r="AH14" s="85" t="n">
        <v>0</v>
      </c>
      <c r="AI14" s="85" t="n">
        <v>0</v>
      </c>
      <c r="AJ14" s="85" t="n">
        <v>0</v>
      </c>
      <c r="AK14" s="183" t="n">
        <f aca="false">IF(G14&gt;0,VLOOKUP(G14&amp;"-"&amp;H14&amp;"-"&amp;I14,LocCost,2,0),0)</f>
        <v>0.0826303724928366</v>
      </c>
      <c r="AL14" s="183" t="n">
        <f aca="false">IF(J14&gt;0,VLOOKUP(J14&amp;"-"&amp;K14&amp;"-"&amp;L14,LocCost,2,0),0)</f>
        <v>0</v>
      </c>
      <c r="AM14" s="183" t="n">
        <f aca="false">IF(M14&gt;0,VLOOKUP(M14&amp;"-"&amp;N14&amp;"-"&amp;O14,LocCost,2,0),0)</f>
        <v>0</v>
      </c>
      <c r="AN14" s="183" t="n">
        <f aca="false">IF(P14&gt;0,VLOOKUP(P14&amp;"-"&amp;Q14&amp;"-"&amp;R14,LocCost,2,0),0)</f>
        <v>0</v>
      </c>
      <c r="AO14" s="183" t="n">
        <f aca="false">IF(S14&gt;0,VLOOKUP(S14&amp;"-"&amp;T14&amp;"-"&amp;U14,LocCost,2,0),0)</f>
        <v>0</v>
      </c>
      <c r="AP14" s="183" t="n">
        <f aca="false">IF(V14&gt;0,VLOOKUP(V14&amp;"-"&amp;W14&amp;"-"&amp;X14,LocCost,2,0),0)</f>
        <v>0</v>
      </c>
      <c r="AQ14" s="183" t="n">
        <f aca="false">IF(Y14&gt;0,VLOOKUP(Y14&amp;"-"&amp;Z14&amp;"-"&amp;AA14,LocCost,2,0),0)</f>
        <v>0</v>
      </c>
      <c r="AR14" s="183" t="n">
        <f aca="false">IF(AB14&gt;0,VLOOKUP(AB14&amp;"-"&amp;AC14&amp;"-"&amp;AD14,LocCost,2,0),0)</f>
        <v>0</v>
      </c>
      <c r="AS14" s="183" t="n">
        <f aca="false">IF(AE14&gt;0,VLOOKUP(AE14&amp;"-"&amp;AF14&amp;"-"&amp;AG14,LocCost,2,0),0)</f>
        <v>0</v>
      </c>
      <c r="AT14" s="183" t="n">
        <f aca="false">IF(AH14&gt;0,VLOOKUP(AH14&amp;"-"&amp;AI14&amp;"-"&amp;AJ14,LocCost,2,0),0)</f>
        <v>0</v>
      </c>
      <c r="AU14" s="184" t="n">
        <f aca="false">SUM(AK14:AT14)</f>
        <v>0.0826303724928366</v>
      </c>
      <c r="DN14" s="85" t="n">
        <v>0</v>
      </c>
      <c r="DO14" s="85" t="n">
        <v>0.0749304677240124</v>
      </c>
      <c r="DP14" s="85" t="n">
        <v>0</v>
      </c>
      <c r="DQ14" s="85" t="n">
        <v>0</v>
      </c>
      <c r="DR14" s="85" t="n">
        <v>0</v>
      </c>
      <c r="DS14" s="85" t="n">
        <v>0</v>
      </c>
      <c r="DT14" s="85" t="n">
        <v>0</v>
      </c>
      <c r="DU14" s="85" t="n">
        <v>0</v>
      </c>
      <c r="DV14" s="85" t="n">
        <v>0</v>
      </c>
      <c r="DW14" s="85" t="n">
        <v>0</v>
      </c>
      <c r="DX14" s="85" t="n">
        <v>0</v>
      </c>
      <c r="DY14" s="85" t="n">
        <v>0.0749304677240124</v>
      </c>
    </row>
    <row r="15" customFormat="false" ht="14.65" hidden="false" customHeight="false" outlineLevel="0" collapsed="false">
      <c r="A15" s="85" t="n">
        <v>12</v>
      </c>
      <c r="B15" s="85" t="s">
        <v>44</v>
      </c>
      <c r="C15" s="85" t="s">
        <v>172</v>
      </c>
      <c r="D15" s="85" t="n">
        <v>1</v>
      </c>
      <c r="E15" s="85" t="s">
        <v>45</v>
      </c>
      <c r="F15" s="85" t="s">
        <v>223</v>
      </c>
      <c r="G15" s="85" t="s">
        <v>44</v>
      </c>
      <c r="H15" s="85" t="s">
        <v>172</v>
      </c>
      <c r="I15" s="85" t="s">
        <v>48</v>
      </c>
      <c r="J15" s="85" t="n">
        <v>0</v>
      </c>
      <c r="K15" s="85" t="n">
        <v>0</v>
      </c>
      <c r="L15" s="85" t="n">
        <v>0</v>
      </c>
      <c r="M15" s="85" t="n">
        <v>0</v>
      </c>
      <c r="N15" s="85" t="n">
        <v>0</v>
      </c>
      <c r="O15" s="85" t="n">
        <v>0</v>
      </c>
      <c r="P15" s="85" t="n">
        <v>0</v>
      </c>
      <c r="Q15" s="85" t="n">
        <v>0</v>
      </c>
      <c r="R15" s="85" t="n">
        <v>0</v>
      </c>
      <c r="S15" s="85" t="n">
        <v>0</v>
      </c>
      <c r="T15" s="85" t="n">
        <v>0</v>
      </c>
      <c r="U15" s="85" t="n">
        <v>0</v>
      </c>
      <c r="V15" s="85" t="n">
        <v>0</v>
      </c>
      <c r="W15" s="85" t="n">
        <v>0</v>
      </c>
      <c r="X15" s="85" t="n">
        <v>0</v>
      </c>
      <c r="Y15" s="85" t="n">
        <v>0</v>
      </c>
      <c r="Z15" s="85" t="n">
        <v>0</v>
      </c>
      <c r="AA15" s="85" t="n">
        <v>0</v>
      </c>
      <c r="AB15" s="85" t="n">
        <v>0</v>
      </c>
      <c r="AC15" s="85" t="n">
        <v>0</v>
      </c>
      <c r="AD15" s="85" t="n">
        <v>0</v>
      </c>
      <c r="AE15" s="85" t="n">
        <v>0</v>
      </c>
      <c r="AF15" s="85" t="n">
        <v>0</v>
      </c>
      <c r="AG15" s="85" t="n">
        <v>0</v>
      </c>
      <c r="AH15" s="85" t="n">
        <v>0</v>
      </c>
      <c r="AI15" s="85" t="n">
        <v>0</v>
      </c>
      <c r="AJ15" s="85" t="n">
        <v>0</v>
      </c>
      <c r="AK15" s="183" t="n">
        <f aca="false">IF(G15&gt;0,VLOOKUP(G15&amp;"-"&amp;H15&amp;"-"&amp;I15,LocCost,2,0),0)</f>
        <v>0.0826303724928366</v>
      </c>
      <c r="AL15" s="183" t="n">
        <f aca="false">IF(J15&gt;0,VLOOKUP(J15&amp;"-"&amp;K15&amp;"-"&amp;L15,LocCost,2,0),0)</f>
        <v>0</v>
      </c>
      <c r="AM15" s="183" t="n">
        <f aca="false">IF(M15&gt;0,VLOOKUP(M15&amp;"-"&amp;N15&amp;"-"&amp;O15,LocCost,2,0),0)</f>
        <v>0</v>
      </c>
      <c r="AN15" s="183" t="n">
        <f aca="false">IF(P15&gt;0,VLOOKUP(P15&amp;"-"&amp;Q15&amp;"-"&amp;R15,LocCost,2,0),0)</f>
        <v>0</v>
      </c>
      <c r="AO15" s="183" t="n">
        <f aca="false">IF(S15&gt;0,VLOOKUP(S15&amp;"-"&amp;T15&amp;"-"&amp;U15,LocCost,2,0),0)</f>
        <v>0</v>
      </c>
      <c r="AP15" s="183" t="n">
        <f aca="false">IF(V15&gt;0,VLOOKUP(V15&amp;"-"&amp;W15&amp;"-"&amp;X15,LocCost,2,0),0)</f>
        <v>0</v>
      </c>
      <c r="AQ15" s="183" t="n">
        <f aca="false">IF(Y15&gt;0,VLOOKUP(Y15&amp;"-"&amp;Z15&amp;"-"&amp;AA15,LocCost,2,0),0)</f>
        <v>0</v>
      </c>
      <c r="AR15" s="183" t="n">
        <f aca="false">IF(AB15&gt;0,VLOOKUP(AB15&amp;"-"&amp;AC15&amp;"-"&amp;AD15,LocCost,2,0),0)</f>
        <v>0</v>
      </c>
      <c r="AS15" s="183" t="n">
        <f aca="false">IF(AE15&gt;0,VLOOKUP(AE15&amp;"-"&amp;AF15&amp;"-"&amp;AG15,LocCost,2,0),0)</f>
        <v>0</v>
      </c>
      <c r="AT15" s="183" t="n">
        <f aca="false">IF(AH15&gt;0,VLOOKUP(AH15&amp;"-"&amp;AI15&amp;"-"&amp;AJ15,LocCost,2,0),0)</f>
        <v>0</v>
      </c>
      <c r="AU15" s="184" t="n">
        <f aca="false">SUM(AK15:AT15)</f>
        <v>0.0826303724928366</v>
      </c>
      <c r="DN15" s="85" t="n">
        <v>0</v>
      </c>
      <c r="DO15" s="85" t="n">
        <v>0.0749304677240124</v>
      </c>
      <c r="DP15" s="85" t="n">
        <v>0</v>
      </c>
      <c r="DQ15" s="85" t="n">
        <v>0</v>
      </c>
      <c r="DR15" s="85" t="n">
        <v>0</v>
      </c>
      <c r="DS15" s="85" t="n">
        <v>0</v>
      </c>
      <c r="DT15" s="85" t="n">
        <v>0</v>
      </c>
      <c r="DU15" s="85" t="n">
        <v>0</v>
      </c>
      <c r="DV15" s="85" t="n">
        <v>0</v>
      </c>
      <c r="DW15" s="85" t="n">
        <v>0</v>
      </c>
      <c r="DX15" s="85" t="n">
        <v>0</v>
      </c>
      <c r="DY15" s="85" t="n">
        <v>0.0749304677240124</v>
      </c>
    </row>
    <row r="16" customFormat="false" ht="14.65" hidden="false" customHeight="false" outlineLevel="0" collapsed="false">
      <c r="A16" s="85" t="n">
        <v>13</v>
      </c>
      <c r="B16" s="85" t="s">
        <v>44</v>
      </c>
      <c r="C16" s="85" t="s">
        <v>52</v>
      </c>
      <c r="D16" s="85" t="n">
        <v>1</v>
      </c>
      <c r="E16" s="85" t="s">
        <v>45</v>
      </c>
      <c r="F16" s="85" t="s">
        <v>224</v>
      </c>
      <c r="G16" s="85" t="s">
        <v>44</v>
      </c>
      <c r="H16" s="85" t="s">
        <v>52</v>
      </c>
      <c r="I16" s="85" t="s">
        <v>173</v>
      </c>
      <c r="J16" s="85" t="n">
        <v>0</v>
      </c>
      <c r="K16" s="85" t="n">
        <v>0</v>
      </c>
      <c r="L16" s="85" t="n">
        <v>0</v>
      </c>
      <c r="M16" s="85" t="n">
        <v>0</v>
      </c>
      <c r="N16" s="85" t="n">
        <v>0</v>
      </c>
      <c r="O16" s="85" t="n">
        <v>0</v>
      </c>
      <c r="P16" s="85" t="n">
        <v>0</v>
      </c>
      <c r="Q16" s="85" t="n">
        <v>0</v>
      </c>
      <c r="R16" s="85" t="n">
        <v>0</v>
      </c>
      <c r="S16" s="85" t="n">
        <v>0</v>
      </c>
      <c r="T16" s="85" t="n">
        <v>0</v>
      </c>
      <c r="U16" s="85" t="n">
        <v>0</v>
      </c>
      <c r="V16" s="85" t="n">
        <v>0</v>
      </c>
      <c r="W16" s="85" t="n">
        <v>0</v>
      </c>
      <c r="X16" s="85" t="n">
        <v>0</v>
      </c>
      <c r="Y16" s="85" t="n">
        <v>0</v>
      </c>
      <c r="Z16" s="85" t="n">
        <v>0</v>
      </c>
      <c r="AA16" s="85" t="n">
        <v>0</v>
      </c>
      <c r="AB16" s="85" t="n">
        <v>0</v>
      </c>
      <c r="AC16" s="85" t="n">
        <v>0</v>
      </c>
      <c r="AD16" s="85" t="n">
        <v>0</v>
      </c>
      <c r="AE16" s="85" t="n">
        <v>0</v>
      </c>
      <c r="AF16" s="85" t="n">
        <v>0</v>
      </c>
      <c r="AG16" s="85" t="n">
        <v>0</v>
      </c>
      <c r="AH16" s="85" t="n">
        <v>0</v>
      </c>
      <c r="AI16" s="85" t="n">
        <v>0</v>
      </c>
      <c r="AJ16" s="85" t="n">
        <v>0</v>
      </c>
      <c r="AK16" s="183" t="n">
        <f aca="false">IF(G16&gt;0,VLOOKUP(G16&amp;"-"&amp;H16&amp;"-"&amp;I16,LocCost,2,0),0)</f>
        <v>0.203930372492837</v>
      </c>
      <c r="AL16" s="183" t="n">
        <f aca="false">IF(J16&gt;0,VLOOKUP(J16&amp;"-"&amp;K16&amp;"-"&amp;L16,LocCost,2,0),0)</f>
        <v>0</v>
      </c>
      <c r="AM16" s="183" t="n">
        <f aca="false">IF(M16&gt;0,VLOOKUP(M16&amp;"-"&amp;N16&amp;"-"&amp;O16,LocCost,2,0),0)</f>
        <v>0</v>
      </c>
      <c r="AN16" s="183" t="n">
        <f aca="false">IF(P16&gt;0,VLOOKUP(P16&amp;"-"&amp;Q16&amp;"-"&amp;R16,LocCost,2,0),0)</f>
        <v>0</v>
      </c>
      <c r="AO16" s="183" t="n">
        <f aca="false">IF(S16&gt;0,VLOOKUP(S16&amp;"-"&amp;T16&amp;"-"&amp;U16,LocCost,2,0),0)</f>
        <v>0</v>
      </c>
      <c r="AP16" s="183" t="n">
        <f aca="false">IF(V16&gt;0,VLOOKUP(V16&amp;"-"&amp;W16&amp;"-"&amp;X16,LocCost,2,0),0)</f>
        <v>0</v>
      </c>
      <c r="AQ16" s="183" t="n">
        <f aca="false">IF(Y16&gt;0,VLOOKUP(Y16&amp;"-"&amp;Z16&amp;"-"&amp;AA16,LocCost,2,0),0)</f>
        <v>0</v>
      </c>
      <c r="AR16" s="183" t="n">
        <f aca="false">IF(AB16&gt;0,VLOOKUP(AB16&amp;"-"&amp;AC16&amp;"-"&amp;AD16,LocCost,2,0),0)</f>
        <v>0</v>
      </c>
      <c r="AS16" s="183" t="n">
        <f aca="false">IF(AE16&gt;0,VLOOKUP(AE16&amp;"-"&amp;AF16&amp;"-"&amp;AG16,LocCost,2,0),0)</f>
        <v>0</v>
      </c>
      <c r="AT16" s="183" t="n">
        <f aca="false">IF(AH16&gt;0,VLOOKUP(AH16&amp;"-"&amp;AI16&amp;"-"&amp;AJ16,LocCost,2,0),0)</f>
        <v>0</v>
      </c>
      <c r="AU16" s="184" t="n">
        <f aca="false">SUM(AK16:AT16)</f>
        <v>0.203930372492837</v>
      </c>
      <c r="DN16" s="85" t="n">
        <v>0</v>
      </c>
      <c r="DO16" s="85" t="n">
        <v>0.0749304677240124</v>
      </c>
      <c r="DP16" s="85" t="n">
        <v>0.114036794537056</v>
      </c>
      <c r="DQ16" s="85" t="n">
        <v>0</v>
      </c>
      <c r="DR16" s="85" t="n">
        <v>0</v>
      </c>
      <c r="DS16" s="85" t="n">
        <v>0</v>
      </c>
      <c r="DT16" s="85" t="n">
        <v>0</v>
      </c>
      <c r="DU16" s="85" t="n">
        <v>0</v>
      </c>
      <c r="DV16" s="85" t="n">
        <v>0</v>
      </c>
      <c r="DW16" s="85" t="n">
        <v>0</v>
      </c>
      <c r="DX16" s="85" t="n">
        <v>0</v>
      </c>
      <c r="DY16" s="85" t="n">
        <v>0.188967262261068</v>
      </c>
    </row>
    <row r="17" customFormat="false" ht="14.65" hidden="false" customHeight="false" outlineLevel="0" collapsed="false">
      <c r="A17" s="85" t="n">
        <v>14</v>
      </c>
      <c r="B17" s="85" t="s">
        <v>44</v>
      </c>
      <c r="C17" s="85" t="s">
        <v>52</v>
      </c>
      <c r="D17" s="85" t="n">
        <v>2</v>
      </c>
      <c r="E17" s="85" t="s">
        <v>45</v>
      </c>
      <c r="F17" s="85" t="s">
        <v>225</v>
      </c>
      <c r="G17" s="85" t="s">
        <v>44</v>
      </c>
      <c r="H17" s="85" t="s">
        <v>52</v>
      </c>
      <c r="I17" s="85" t="s">
        <v>88</v>
      </c>
      <c r="J17" s="85" t="n">
        <v>0</v>
      </c>
      <c r="K17" s="85" t="n">
        <v>0</v>
      </c>
      <c r="L17" s="85" t="n">
        <v>0</v>
      </c>
      <c r="M17" s="85" t="n">
        <v>0</v>
      </c>
      <c r="N17" s="85" t="n">
        <v>0</v>
      </c>
      <c r="O17" s="85" t="n">
        <v>0</v>
      </c>
      <c r="P17" s="85" t="n">
        <v>0</v>
      </c>
      <c r="Q17" s="85" t="n">
        <v>0</v>
      </c>
      <c r="R17" s="85" t="n">
        <v>0</v>
      </c>
      <c r="S17" s="85" t="n">
        <v>0</v>
      </c>
      <c r="T17" s="85" t="n">
        <v>0</v>
      </c>
      <c r="U17" s="85" t="n">
        <v>0</v>
      </c>
      <c r="V17" s="85" t="n">
        <v>0</v>
      </c>
      <c r="W17" s="85" t="n">
        <v>0</v>
      </c>
      <c r="X17" s="85" t="n">
        <v>0</v>
      </c>
      <c r="Y17" s="85" t="n">
        <v>0</v>
      </c>
      <c r="Z17" s="85" t="n">
        <v>0</v>
      </c>
      <c r="AA17" s="85" t="n">
        <v>0</v>
      </c>
      <c r="AB17" s="85" t="n">
        <v>0</v>
      </c>
      <c r="AC17" s="85" t="n">
        <v>0</v>
      </c>
      <c r="AD17" s="85" t="n">
        <v>0</v>
      </c>
      <c r="AE17" s="85" t="n">
        <v>0</v>
      </c>
      <c r="AF17" s="85" t="n">
        <v>0</v>
      </c>
      <c r="AG17" s="85" t="n">
        <v>0</v>
      </c>
      <c r="AH17" s="85" t="n">
        <v>0</v>
      </c>
      <c r="AI17" s="85" t="n">
        <v>0</v>
      </c>
      <c r="AJ17" s="85" t="n">
        <v>0</v>
      </c>
      <c r="AK17" s="183" t="n">
        <f aca="false">IF(G17&gt;0,VLOOKUP(G17&amp;"-"&amp;H17&amp;"-"&amp;I17,LocCost,2,0),0)</f>
        <v>0.265430372492837</v>
      </c>
      <c r="AL17" s="183" t="n">
        <f aca="false">IF(J17&gt;0,VLOOKUP(J17&amp;"-"&amp;K17&amp;"-"&amp;L17,LocCost,2,0),0)</f>
        <v>0</v>
      </c>
      <c r="AM17" s="183" t="n">
        <f aca="false">IF(M17&gt;0,VLOOKUP(M17&amp;"-"&amp;N17&amp;"-"&amp;O17,LocCost,2,0),0)</f>
        <v>0</v>
      </c>
      <c r="AN17" s="183" t="n">
        <f aca="false">IF(P17&gt;0,VLOOKUP(P17&amp;"-"&amp;Q17&amp;"-"&amp;R17,LocCost,2,0),0)</f>
        <v>0</v>
      </c>
      <c r="AO17" s="183" t="n">
        <f aca="false">IF(S17&gt;0,VLOOKUP(S17&amp;"-"&amp;T17&amp;"-"&amp;U17,LocCost,2,0),0)</f>
        <v>0</v>
      </c>
      <c r="AP17" s="183" t="n">
        <f aca="false">IF(V17&gt;0,VLOOKUP(V17&amp;"-"&amp;W17&amp;"-"&amp;X17,LocCost,2,0),0)</f>
        <v>0</v>
      </c>
      <c r="AQ17" s="183" t="n">
        <f aca="false">IF(Y17&gt;0,VLOOKUP(Y17&amp;"-"&amp;Z17&amp;"-"&amp;AA17,LocCost,2,0),0)</f>
        <v>0</v>
      </c>
      <c r="AR17" s="183" t="n">
        <f aca="false">IF(AB17&gt;0,VLOOKUP(AB17&amp;"-"&amp;AC17&amp;"-"&amp;AD17,LocCost,2,0),0)</f>
        <v>0</v>
      </c>
      <c r="AS17" s="183" t="n">
        <f aca="false">IF(AE17&gt;0,VLOOKUP(AE17&amp;"-"&amp;AF17&amp;"-"&amp;AG17,LocCost,2,0),0)</f>
        <v>0</v>
      </c>
      <c r="AT17" s="183" t="n">
        <f aca="false">IF(AH17&gt;0,VLOOKUP(AH17&amp;"-"&amp;AI17&amp;"-"&amp;AJ17,LocCost,2,0),0)</f>
        <v>0</v>
      </c>
      <c r="AU17" s="184" t="n">
        <f aca="false">SUM(AK17:AT17)</f>
        <v>0.265430372492837</v>
      </c>
      <c r="DN17" s="85" t="n">
        <v>0</v>
      </c>
      <c r="DO17" s="85" t="n">
        <v>0.0749304677240124</v>
      </c>
      <c r="DP17" s="85" t="n">
        <v>0</v>
      </c>
      <c r="DQ17" s="85" t="n">
        <v>0</v>
      </c>
      <c r="DR17" s="85" t="n">
        <v>0</v>
      </c>
      <c r="DS17" s="85" t="n">
        <v>0</v>
      </c>
      <c r="DT17" s="85" t="n">
        <v>0</v>
      </c>
      <c r="DU17" s="85" t="n">
        <v>0</v>
      </c>
      <c r="DV17" s="85" t="n">
        <v>0</v>
      </c>
      <c r="DW17" s="85" t="n">
        <v>0</v>
      </c>
      <c r="DX17" s="85" t="n">
        <v>0</v>
      </c>
      <c r="DY17" s="85" t="n">
        <v>0.0749304677240124</v>
      </c>
    </row>
    <row r="18" customFormat="false" ht="14.65" hidden="false" customHeight="false" outlineLevel="0" collapsed="false">
      <c r="A18" s="85" t="n">
        <v>15</v>
      </c>
      <c r="B18" s="85" t="s">
        <v>44</v>
      </c>
      <c r="C18" s="85" t="s">
        <v>52</v>
      </c>
      <c r="D18" s="85" t="n">
        <v>3</v>
      </c>
      <c r="E18" s="85" t="s">
        <v>45</v>
      </c>
      <c r="F18" s="85" t="s">
        <v>226</v>
      </c>
      <c r="G18" s="85" t="s">
        <v>44</v>
      </c>
      <c r="H18" s="85" t="s">
        <v>52</v>
      </c>
      <c r="I18" s="85" t="s">
        <v>48</v>
      </c>
      <c r="J18" s="85" t="n">
        <v>0</v>
      </c>
      <c r="K18" s="85" t="n">
        <v>0</v>
      </c>
      <c r="L18" s="85" t="n">
        <v>0</v>
      </c>
      <c r="M18" s="85" t="n">
        <v>0</v>
      </c>
      <c r="N18" s="85" t="n">
        <v>0</v>
      </c>
      <c r="O18" s="85" t="n">
        <v>0</v>
      </c>
      <c r="P18" s="85" t="n">
        <v>0</v>
      </c>
      <c r="Q18" s="85" t="n">
        <v>0</v>
      </c>
      <c r="R18" s="85" t="n">
        <v>0</v>
      </c>
      <c r="S18" s="85" t="n">
        <v>0</v>
      </c>
      <c r="T18" s="85" t="n">
        <v>0</v>
      </c>
      <c r="U18" s="85" t="n">
        <v>0</v>
      </c>
      <c r="V18" s="85" t="n">
        <v>0</v>
      </c>
      <c r="W18" s="85" t="n">
        <v>0</v>
      </c>
      <c r="X18" s="85" t="n">
        <v>0</v>
      </c>
      <c r="Y18" s="85" t="n">
        <v>0</v>
      </c>
      <c r="Z18" s="85" t="n">
        <v>0</v>
      </c>
      <c r="AA18" s="85" t="n">
        <v>0</v>
      </c>
      <c r="AB18" s="85" t="n">
        <v>0</v>
      </c>
      <c r="AC18" s="85" t="n">
        <v>0</v>
      </c>
      <c r="AD18" s="85" t="n">
        <v>0</v>
      </c>
      <c r="AE18" s="85" t="n">
        <v>0</v>
      </c>
      <c r="AF18" s="85" t="n">
        <v>0</v>
      </c>
      <c r="AG18" s="85" t="n">
        <v>0</v>
      </c>
      <c r="AH18" s="85" t="n">
        <v>0</v>
      </c>
      <c r="AI18" s="85" t="n">
        <v>0</v>
      </c>
      <c r="AJ18" s="85" t="n">
        <v>0</v>
      </c>
      <c r="AK18" s="183" t="n">
        <f aca="false">IF(G18&gt;0,VLOOKUP(G18&amp;"-"&amp;H18&amp;"-"&amp;I18,LocCost,2,0),0)</f>
        <v>0.0826303724928366</v>
      </c>
      <c r="AL18" s="183" t="n">
        <f aca="false">IF(J18&gt;0,VLOOKUP(J18&amp;"-"&amp;K18&amp;"-"&amp;L18,LocCost,2,0),0)</f>
        <v>0</v>
      </c>
      <c r="AM18" s="183" t="n">
        <f aca="false">IF(M18&gt;0,VLOOKUP(M18&amp;"-"&amp;N18&amp;"-"&amp;O18,LocCost,2,0),0)</f>
        <v>0</v>
      </c>
      <c r="AN18" s="183" t="n">
        <f aca="false">IF(P18&gt;0,VLOOKUP(P18&amp;"-"&amp;Q18&amp;"-"&amp;R18,LocCost,2,0),0)</f>
        <v>0</v>
      </c>
      <c r="AO18" s="183" t="n">
        <f aca="false">IF(S18&gt;0,VLOOKUP(S18&amp;"-"&amp;T18&amp;"-"&amp;U18,LocCost,2,0),0)</f>
        <v>0</v>
      </c>
      <c r="AP18" s="183" t="n">
        <f aca="false">IF(V18&gt;0,VLOOKUP(V18&amp;"-"&amp;W18&amp;"-"&amp;X18,LocCost,2,0),0)</f>
        <v>0</v>
      </c>
      <c r="AQ18" s="183" t="n">
        <f aca="false">IF(Y18&gt;0,VLOOKUP(Y18&amp;"-"&amp;Z18&amp;"-"&amp;AA18,LocCost,2,0),0)</f>
        <v>0</v>
      </c>
      <c r="AR18" s="183" t="n">
        <f aca="false">IF(AB18&gt;0,VLOOKUP(AB18&amp;"-"&amp;AC18&amp;"-"&amp;AD18,LocCost,2,0),0)</f>
        <v>0</v>
      </c>
      <c r="AS18" s="183" t="n">
        <f aca="false">IF(AE18&gt;0,VLOOKUP(AE18&amp;"-"&amp;AF18&amp;"-"&amp;AG18,LocCost,2,0),0)</f>
        <v>0</v>
      </c>
      <c r="AT18" s="183" t="n">
        <f aca="false">IF(AH18&gt;0,VLOOKUP(AH18&amp;"-"&amp;AI18&amp;"-"&amp;AJ18,LocCost,2,0),0)</f>
        <v>0</v>
      </c>
      <c r="AU18" s="184" t="n">
        <f aca="false">SUM(AK18:AT18)</f>
        <v>0.0826303724928366</v>
      </c>
      <c r="DN18" s="85" t="n">
        <v>0</v>
      </c>
      <c r="DO18" s="85" t="n">
        <v>0.0749304677240124</v>
      </c>
      <c r="DP18" s="85" t="n">
        <v>0.114036794537056</v>
      </c>
      <c r="DQ18" s="85" t="n">
        <v>0</v>
      </c>
      <c r="DR18" s="85" t="n">
        <v>0</v>
      </c>
      <c r="DS18" s="85" t="n">
        <v>0</v>
      </c>
      <c r="DT18" s="85" t="n">
        <v>0</v>
      </c>
      <c r="DU18" s="85" t="n">
        <v>0</v>
      </c>
      <c r="DV18" s="85" t="n">
        <v>0</v>
      </c>
      <c r="DW18" s="85" t="n">
        <v>0</v>
      </c>
      <c r="DX18" s="85" t="n">
        <v>0</v>
      </c>
      <c r="DY18" s="85" t="n">
        <v>0.188967262261068</v>
      </c>
    </row>
    <row r="19" customFormat="false" ht="14.65" hidden="false" customHeight="false" outlineLevel="0" collapsed="false">
      <c r="A19" s="85" t="n">
        <v>16</v>
      </c>
      <c r="B19" s="85" t="s">
        <v>59</v>
      </c>
      <c r="C19" s="85" t="s">
        <v>57</v>
      </c>
      <c r="D19" s="85" t="n">
        <v>1</v>
      </c>
      <c r="E19" s="85" t="s">
        <v>45</v>
      </c>
      <c r="F19" s="85" t="s">
        <v>227</v>
      </c>
      <c r="G19" s="85" t="s">
        <v>59</v>
      </c>
      <c r="H19" s="85" t="s">
        <v>57</v>
      </c>
      <c r="I19" s="85" t="s">
        <v>48</v>
      </c>
      <c r="J19" s="85" t="n">
        <v>0</v>
      </c>
      <c r="K19" s="85" t="n">
        <v>0</v>
      </c>
      <c r="L19" s="85" t="n">
        <v>0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0</v>
      </c>
      <c r="AB19" s="85" t="n">
        <v>0</v>
      </c>
      <c r="AC19" s="85" t="n">
        <v>0</v>
      </c>
      <c r="AD19" s="85" t="n">
        <v>0</v>
      </c>
      <c r="AE19" s="85" t="n">
        <v>0</v>
      </c>
      <c r="AF19" s="85" t="n">
        <v>0</v>
      </c>
      <c r="AG19" s="85" t="n">
        <v>0</v>
      </c>
      <c r="AH19" s="85" t="n">
        <v>0</v>
      </c>
      <c r="AI19" s="85" t="n">
        <v>0</v>
      </c>
      <c r="AJ19" s="85" t="n">
        <v>0</v>
      </c>
      <c r="AK19" s="183" t="n">
        <f aca="false">IF(G19&gt;0,VLOOKUP(G19&amp;"-"&amp;H19&amp;"-"&amp;I19,LocCost,2,0),0)</f>
        <v>0.0647000265941124</v>
      </c>
      <c r="AL19" s="183" t="n">
        <f aca="false">IF(J19&gt;0,VLOOKUP(J19&amp;"-"&amp;K19&amp;"-"&amp;L19,LocCost,2,0),0)</f>
        <v>0</v>
      </c>
      <c r="AM19" s="183" t="n">
        <f aca="false">IF(M19&gt;0,VLOOKUP(M19&amp;"-"&amp;N19&amp;"-"&amp;O19,LocCost,2,0),0)</f>
        <v>0</v>
      </c>
      <c r="AN19" s="183" t="n">
        <f aca="false">IF(P19&gt;0,VLOOKUP(P19&amp;"-"&amp;Q19&amp;"-"&amp;R19,LocCost,2,0),0)</f>
        <v>0</v>
      </c>
      <c r="AO19" s="183" t="n">
        <f aca="false">IF(S19&gt;0,VLOOKUP(S19&amp;"-"&amp;T19&amp;"-"&amp;U19,LocCost,2,0),0)</f>
        <v>0</v>
      </c>
      <c r="AP19" s="183" t="n">
        <f aca="false">IF(V19&gt;0,VLOOKUP(V19&amp;"-"&amp;W19&amp;"-"&amp;X19,LocCost,2,0),0)</f>
        <v>0</v>
      </c>
      <c r="AQ19" s="183" t="n">
        <f aca="false">IF(Y19&gt;0,VLOOKUP(Y19&amp;"-"&amp;Z19&amp;"-"&amp;AA19,LocCost,2,0),0)</f>
        <v>0</v>
      </c>
      <c r="AR19" s="183" t="n">
        <f aca="false">IF(AB19&gt;0,VLOOKUP(AB19&amp;"-"&amp;AC19&amp;"-"&amp;AD19,LocCost,2,0),0)</f>
        <v>0</v>
      </c>
      <c r="AS19" s="183" t="n">
        <f aca="false">IF(AE19&gt;0,VLOOKUP(AE19&amp;"-"&amp;AF19&amp;"-"&amp;AG19,LocCost,2,0),0)</f>
        <v>0</v>
      </c>
      <c r="AT19" s="183" t="n">
        <f aca="false">IF(AH19&gt;0,VLOOKUP(AH19&amp;"-"&amp;AI19&amp;"-"&amp;AJ19,LocCost,2,0),0)</f>
        <v>0</v>
      </c>
      <c r="AU19" s="184" t="n">
        <f aca="false">SUM(AK19:AT19)</f>
        <v>0.0647000265941124</v>
      </c>
      <c r="DN19" s="85" t="n">
        <v>0</v>
      </c>
      <c r="DO19" s="85" t="n">
        <v>0.0749304677240124</v>
      </c>
      <c r="DP19" s="85" t="n">
        <v>0</v>
      </c>
      <c r="DQ19" s="85" t="n">
        <v>0</v>
      </c>
      <c r="DR19" s="85" t="n">
        <v>0</v>
      </c>
      <c r="DS19" s="85" t="n">
        <v>0</v>
      </c>
      <c r="DT19" s="85" t="n">
        <v>0</v>
      </c>
      <c r="DU19" s="85" t="n">
        <v>0</v>
      </c>
      <c r="DV19" s="85" t="n">
        <v>0</v>
      </c>
      <c r="DW19" s="85" t="n">
        <v>0</v>
      </c>
      <c r="DX19" s="85" t="n">
        <v>0</v>
      </c>
      <c r="DY19" s="85" t="n">
        <v>0.0749304677240124</v>
      </c>
    </row>
    <row r="20" customFormat="false" ht="14.65" hidden="false" customHeight="false" outlineLevel="0" collapsed="false">
      <c r="A20" s="85" t="n">
        <v>17</v>
      </c>
      <c r="B20" s="85" t="s">
        <v>59</v>
      </c>
      <c r="C20" s="85" t="s">
        <v>57</v>
      </c>
      <c r="D20" s="85" t="n">
        <v>2</v>
      </c>
      <c r="E20" s="85" t="s">
        <v>45</v>
      </c>
      <c r="F20" s="85" t="s">
        <v>228</v>
      </c>
      <c r="G20" s="85" t="s">
        <v>59</v>
      </c>
      <c r="H20" s="85" t="s">
        <v>57</v>
      </c>
      <c r="I20" s="85" t="s">
        <v>173</v>
      </c>
      <c r="J20" s="85" t="n">
        <v>0</v>
      </c>
      <c r="K20" s="85" t="n">
        <v>0</v>
      </c>
      <c r="L20" s="85" t="n">
        <v>0</v>
      </c>
      <c r="M20" s="85" t="n">
        <v>0</v>
      </c>
      <c r="N20" s="85" t="n">
        <v>0</v>
      </c>
      <c r="O20" s="85" t="n">
        <v>0</v>
      </c>
      <c r="P20" s="85" t="n">
        <v>0</v>
      </c>
      <c r="Q20" s="85" t="n">
        <v>0</v>
      </c>
      <c r="R20" s="85" t="n">
        <v>0</v>
      </c>
      <c r="S20" s="85" t="n">
        <v>0</v>
      </c>
      <c r="T20" s="85" t="n">
        <v>0</v>
      </c>
      <c r="U20" s="85" t="n">
        <v>0</v>
      </c>
      <c r="V20" s="85" t="n">
        <v>0</v>
      </c>
      <c r="W20" s="85" t="n">
        <v>0</v>
      </c>
      <c r="X20" s="85" t="n">
        <v>0</v>
      </c>
      <c r="Y20" s="85" t="n">
        <v>0</v>
      </c>
      <c r="Z20" s="85" t="n">
        <v>0</v>
      </c>
      <c r="AA20" s="85" t="n">
        <v>0</v>
      </c>
      <c r="AB20" s="85" t="n">
        <v>0</v>
      </c>
      <c r="AC20" s="85" t="n">
        <v>0</v>
      </c>
      <c r="AD20" s="85" t="n">
        <v>0</v>
      </c>
      <c r="AE20" s="85" t="n">
        <v>0</v>
      </c>
      <c r="AF20" s="85" t="n">
        <v>0</v>
      </c>
      <c r="AG20" s="85" t="n">
        <v>0</v>
      </c>
      <c r="AH20" s="85" t="n">
        <v>0</v>
      </c>
      <c r="AI20" s="85" t="n">
        <v>0</v>
      </c>
      <c r="AJ20" s="85" t="n">
        <v>0</v>
      </c>
      <c r="AK20" s="183" t="n">
        <f aca="false">IF(G20&gt;0,VLOOKUP(G20&amp;"-"&amp;H20&amp;"-"&amp;I20,LocCost,2,0),0)</f>
        <v>0.210900026594112</v>
      </c>
      <c r="AL20" s="183" t="n">
        <f aca="false">IF(J20&gt;0,VLOOKUP(J20&amp;"-"&amp;K20&amp;"-"&amp;L20,LocCost,2,0),0)</f>
        <v>0</v>
      </c>
      <c r="AM20" s="183" t="n">
        <f aca="false">IF(M20&gt;0,VLOOKUP(M20&amp;"-"&amp;N20&amp;"-"&amp;O20,LocCost,2,0),0)</f>
        <v>0</v>
      </c>
      <c r="AN20" s="183" t="n">
        <f aca="false">IF(P20&gt;0,VLOOKUP(P20&amp;"-"&amp;Q20&amp;"-"&amp;R20,LocCost,2,0),0)</f>
        <v>0</v>
      </c>
      <c r="AO20" s="183" t="n">
        <f aca="false">IF(S20&gt;0,VLOOKUP(S20&amp;"-"&amp;T20&amp;"-"&amp;U20,LocCost,2,0),0)</f>
        <v>0</v>
      </c>
      <c r="AP20" s="183" t="n">
        <f aca="false">IF(V20&gt;0,VLOOKUP(V20&amp;"-"&amp;W20&amp;"-"&amp;X20,LocCost,2,0),0)</f>
        <v>0</v>
      </c>
      <c r="AQ20" s="183" t="n">
        <f aca="false">IF(Y20&gt;0,VLOOKUP(Y20&amp;"-"&amp;Z20&amp;"-"&amp;AA20,LocCost,2,0),0)</f>
        <v>0</v>
      </c>
      <c r="AR20" s="183" t="n">
        <f aca="false">IF(AB20&gt;0,VLOOKUP(AB20&amp;"-"&amp;AC20&amp;"-"&amp;AD20,LocCost,2,0),0)</f>
        <v>0</v>
      </c>
      <c r="AS20" s="183" t="n">
        <f aca="false">IF(AE20&gt;0,VLOOKUP(AE20&amp;"-"&amp;AF20&amp;"-"&amp;AG20,LocCost,2,0),0)</f>
        <v>0</v>
      </c>
      <c r="AT20" s="183" t="n">
        <f aca="false">IF(AH20&gt;0,VLOOKUP(AH20&amp;"-"&amp;AI20&amp;"-"&amp;AJ20,LocCost,2,0),0)</f>
        <v>0</v>
      </c>
      <c r="AU20" s="184" t="n">
        <f aca="false">SUM(AK20:AT20)</f>
        <v>0.210900026594112</v>
      </c>
      <c r="DN20" s="85" t="n">
        <v>0</v>
      </c>
      <c r="DO20" s="85" t="n">
        <v>0.123277816291161</v>
      </c>
      <c r="DP20" s="85" t="n">
        <v>0</v>
      </c>
      <c r="DQ20" s="85" t="n">
        <v>0</v>
      </c>
      <c r="DR20" s="85" t="n">
        <v>0</v>
      </c>
      <c r="DS20" s="85" t="n">
        <v>0</v>
      </c>
      <c r="DT20" s="85" t="n">
        <v>0</v>
      </c>
      <c r="DU20" s="85" t="n">
        <v>0</v>
      </c>
      <c r="DV20" s="85" t="n">
        <v>0</v>
      </c>
      <c r="DW20" s="85" t="n">
        <v>0</v>
      </c>
      <c r="DX20" s="85" t="n">
        <v>0</v>
      </c>
      <c r="DY20" s="85" t="n">
        <v>0.123277816291161</v>
      </c>
    </row>
    <row r="21" customFormat="false" ht="14.65" hidden="false" customHeight="false" outlineLevel="0" collapsed="false">
      <c r="A21" s="85" t="n">
        <v>18</v>
      </c>
      <c r="B21" s="85" t="s">
        <v>59</v>
      </c>
      <c r="C21" s="85" t="s">
        <v>57</v>
      </c>
      <c r="D21" s="85" t="n">
        <v>3</v>
      </c>
      <c r="E21" s="85" t="s">
        <v>45</v>
      </c>
      <c r="F21" s="85" t="s">
        <v>229</v>
      </c>
      <c r="G21" s="85" t="s">
        <v>59</v>
      </c>
      <c r="H21" s="85" t="s">
        <v>57</v>
      </c>
      <c r="I21" s="85" t="s">
        <v>88</v>
      </c>
      <c r="J21" s="85" t="n">
        <v>0</v>
      </c>
      <c r="K21" s="85" t="n">
        <v>0</v>
      </c>
      <c r="L21" s="85" t="n">
        <v>0</v>
      </c>
      <c r="M21" s="85" t="n">
        <v>0</v>
      </c>
      <c r="N21" s="85" t="n">
        <v>0</v>
      </c>
      <c r="O21" s="85" t="n">
        <v>0</v>
      </c>
      <c r="P21" s="85" t="n">
        <v>0</v>
      </c>
      <c r="Q21" s="85" t="n">
        <v>0</v>
      </c>
      <c r="R21" s="85" t="n">
        <v>0</v>
      </c>
      <c r="S21" s="85" t="n">
        <v>0</v>
      </c>
      <c r="T21" s="85" t="n">
        <v>0</v>
      </c>
      <c r="U21" s="85" t="n">
        <v>0</v>
      </c>
      <c r="V21" s="85" t="n">
        <v>0</v>
      </c>
      <c r="W21" s="85" t="n">
        <v>0</v>
      </c>
      <c r="X21" s="85" t="n">
        <v>0</v>
      </c>
      <c r="Y21" s="85" t="n">
        <v>0</v>
      </c>
      <c r="Z21" s="85" t="n">
        <v>0</v>
      </c>
      <c r="AA21" s="85" t="n">
        <v>0</v>
      </c>
      <c r="AB21" s="85" t="n">
        <v>0</v>
      </c>
      <c r="AC21" s="85" t="n">
        <v>0</v>
      </c>
      <c r="AD21" s="85" t="n">
        <v>0</v>
      </c>
      <c r="AE21" s="85" t="n">
        <v>0</v>
      </c>
      <c r="AF21" s="85" t="n">
        <v>0</v>
      </c>
      <c r="AG21" s="85" t="n">
        <v>0</v>
      </c>
      <c r="AH21" s="85" t="n">
        <v>0</v>
      </c>
      <c r="AI21" s="85" t="n">
        <v>0</v>
      </c>
      <c r="AJ21" s="85" t="n">
        <v>0</v>
      </c>
      <c r="AK21" s="183" t="n">
        <f aca="false">IF(G21&gt;0,VLOOKUP(G21&amp;"-"&amp;H21&amp;"-"&amp;I21,LocCost,2,0),0)</f>
        <v>0.279300026594112</v>
      </c>
      <c r="AL21" s="183" t="n">
        <f aca="false">IF(J21&gt;0,VLOOKUP(J21&amp;"-"&amp;K21&amp;"-"&amp;L21,LocCost,2,0),0)</f>
        <v>0</v>
      </c>
      <c r="AM21" s="183" t="n">
        <f aca="false">IF(M21&gt;0,VLOOKUP(M21&amp;"-"&amp;N21&amp;"-"&amp;O21,LocCost,2,0),0)</f>
        <v>0</v>
      </c>
      <c r="AN21" s="183" t="n">
        <f aca="false">IF(P21&gt;0,VLOOKUP(P21&amp;"-"&amp;Q21&amp;"-"&amp;R21,LocCost,2,0),0)</f>
        <v>0</v>
      </c>
      <c r="AO21" s="183" t="n">
        <f aca="false">IF(S21&gt;0,VLOOKUP(S21&amp;"-"&amp;T21&amp;"-"&amp;U21,LocCost,2,0),0)</f>
        <v>0</v>
      </c>
      <c r="AP21" s="183" t="n">
        <f aca="false">IF(V21&gt;0,VLOOKUP(V21&amp;"-"&amp;W21&amp;"-"&amp;X21,LocCost,2,0),0)</f>
        <v>0</v>
      </c>
      <c r="AQ21" s="183" t="n">
        <f aca="false">IF(Y21&gt;0,VLOOKUP(Y21&amp;"-"&amp;Z21&amp;"-"&amp;AA21,LocCost,2,0),0)</f>
        <v>0</v>
      </c>
      <c r="AR21" s="183" t="n">
        <f aca="false">IF(AB21&gt;0,VLOOKUP(AB21&amp;"-"&amp;AC21&amp;"-"&amp;AD21,LocCost,2,0),0)</f>
        <v>0</v>
      </c>
      <c r="AS21" s="183" t="n">
        <f aca="false">IF(AE21&gt;0,VLOOKUP(AE21&amp;"-"&amp;AF21&amp;"-"&amp;AG21,LocCost,2,0),0)</f>
        <v>0</v>
      </c>
      <c r="AT21" s="183" t="n">
        <f aca="false">IF(AH21&gt;0,VLOOKUP(AH21&amp;"-"&amp;AI21&amp;"-"&amp;AJ21,LocCost,2,0),0)</f>
        <v>0</v>
      </c>
      <c r="AU21" s="184" t="n">
        <f aca="false">SUM(AK21:AT21)</f>
        <v>0.279300026594112</v>
      </c>
      <c r="DN21" s="85" t="n">
        <v>0</v>
      </c>
      <c r="DO21" s="85" t="n">
        <v>0.123180456723417</v>
      </c>
      <c r="DP21" s="85" t="n">
        <v>0</v>
      </c>
      <c r="DQ21" s="85" t="n">
        <v>0</v>
      </c>
      <c r="DR21" s="85" t="n">
        <v>0</v>
      </c>
      <c r="DS21" s="85" t="n">
        <v>0</v>
      </c>
      <c r="DT21" s="85" t="n">
        <v>0</v>
      </c>
      <c r="DU21" s="85" t="n">
        <v>0</v>
      </c>
      <c r="DV21" s="85" t="n">
        <v>0</v>
      </c>
      <c r="DW21" s="85" t="n">
        <v>0</v>
      </c>
      <c r="DX21" s="85" t="n">
        <v>0</v>
      </c>
      <c r="DY21" s="85" t="n">
        <v>0.123180456723417</v>
      </c>
    </row>
    <row r="22" customFormat="false" ht="14.65" hidden="false" customHeight="false" outlineLevel="0" collapsed="false">
      <c r="A22" s="85" t="n">
        <v>19</v>
      </c>
      <c r="B22" s="85" t="s">
        <v>59</v>
      </c>
      <c r="C22" s="85" t="s">
        <v>57</v>
      </c>
      <c r="D22" s="85" t="n">
        <v>4</v>
      </c>
      <c r="E22" s="85" t="s">
        <v>45</v>
      </c>
      <c r="F22" s="85" t="s">
        <v>230</v>
      </c>
      <c r="G22" s="85" t="s">
        <v>59</v>
      </c>
      <c r="H22" s="85" t="s">
        <v>57</v>
      </c>
      <c r="I22" s="85" t="s">
        <v>174</v>
      </c>
      <c r="J22" s="85" t="n">
        <v>0</v>
      </c>
      <c r="K22" s="85" t="n">
        <v>0</v>
      </c>
      <c r="L22" s="85" t="n">
        <v>0</v>
      </c>
      <c r="M22" s="85" t="n">
        <v>0</v>
      </c>
      <c r="N22" s="85" t="n">
        <v>0</v>
      </c>
      <c r="O22" s="85" t="n">
        <v>0</v>
      </c>
      <c r="P22" s="85" t="n">
        <v>0</v>
      </c>
      <c r="Q22" s="85" t="n">
        <v>0</v>
      </c>
      <c r="R22" s="85" t="n">
        <v>0</v>
      </c>
      <c r="S22" s="85" t="n">
        <v>0</v>
      </c>
      <c r="T22" s="85" t="n">
        <v>0</v>
      </c>
      <c r="U22" s="85" t="n">
        <v>0</v>
      </c>
      <c r="V22" s="85" t="n">
        <v>0</v>
      </c>
      <c r="W22" s="85" t="n">
        <v>0</v>
      </c>
      <c r="X22" s="85" t="n">
        <v>0</v>
      </c>
      <c r="Y22" s="85" t="n">
        <v>0</v>
      </c>
      <c r="Z22" s="85" t="n">
        <v>0</v>
      </c>
      <c r="AA22" s="85" t="n">
        <v>0</v>
      </c>
      <c r="AB22" s="85" t="n">
        <v>0</v>
      </c>
      <c r="AC22" s="85" t="n">
        <v>0</v>
      </c>
      <c r="AD22" s="85" t="n">
        <v>0</v>
      </c>
      <c r="AE22" s="85" t="n">
        <v>0</v>
      </c>
      <c r="AF22" s="85" t="n">
        <v>0</v>
      </c>
      <c r="AG22" s="85" t="n">
        <v>0</v>
      </c>
      <c r="AH22" s="85" t="n">
        <v>0</v>
      </c>
      <c r="AI22" s="85" t="n">
        <v>0</v>
      </c>
      <c r="AJ22" s="85" t="n">
        <v>0</v>
      </c>
      <c r="AK22" s="183" t="n">
        <f aca="false">IF(G22&gt;0,VLOOKUP(G22&amp;"-"&amp;H22&amp;"-"&amp;I22,LocCost,2,0),0)</f>
        <v>0.0489000265941124</v>
      </c>
      <c r="AL22" s="183" t="n">
        <f aca="false">IF(J22&gt;0,VLOOKUP(J22&amp;"-"&amp;K22&amp;"-"&amp;L22,LocCost,2,0),0)</f>
        <v>0</v>
      </c>
      <c r="AM22" s="183" t="n">
        <f aca="false">IF(M22&gt;0,VLOOKUP(M22&amp;"-"&amp;N22&amp;"-"&amp;O22,LocCost,2,0),0)</f>
        <v>0</v>
      </c>
      <c r="AN22" s="183" t="n">
        <f aca="false">IF(P22&gt;0,VLOOKUP(P22&amp;"-"&amp;Q22&amp;"-"&amp;R22,LocCost,2,0),0)</f>
        <v>0</v>
      </c>
      <c r="AO22" s="183" t="n">
        <f aca="false">IF(S22&gt;0,VLOOKUP(S22&amp;"-"&amp;T22&amp;"-"&amp;U22,LocCost,2,0),0)</f>
        <v>0</v>
      </c>
      <c r="AP22" s="183" t="n">
        <f aca="false">IF(V22&gt;0,VLOOKUP(V22&amp;"-"&amp;W22&amp;"-"&amp;X22,LocCost,2,0),0)</f>
        <v>0</v>
      </c>
      <c r="AQ22" s="183" t="n">
        <f aca="false">IF(Y22&gt;0,VLOOKUP(Y22&amp;"-"&amp;Z22&amp;"-"&amp;AA22,LocCost,2,0),0)</f>
        <v>0</v>
      </c>
      <c r="AR22" s="183" t="n">
        <f aca="false">IF(AB22&gt;0,VLOOKUP(AB22&amp;"-"&amp;AC22&amp;"-"&amp;AD22,LocCost,2,0),0)</f>
        <v>0</v>
      </c>
      <c r="AS22" s="183" t="n">
        <f aca="false">IF(AE22&gt;0,VLOOKUP(AE22&amp;"-"&amp;AF22&amp;"-"&amp;AG22,LocCost,2,0),0)</f>
        <v>0</v>
      </c>
      <c r="AT22" s="183" t="n">
        <f aca="false">IF(AH22&gt;0,VLOOKUP(AH22&amp;"-"&amp;AI22&amp;"-"&amp;AJ22,LocCost,2,0),0)</f>
        <v>0</v>
      </c>
      <c r="AU22" s="184" t="n">
        <f aca="false">SUM(AK22:AT22)</f>
        <v>0.0489000265941124</v>
      </c>
      <c r="DN22" s="85" t="n">
        <v>0</v>
      </c>
      <c r="DO22" s="85" t="n">
        <v>0.0344354430379744</v>
      </c>
      <c r="DP22" s="85" t="n">
        <v>0</v>
      </c>
      <c r="DQ22" s="85" t="n">
        <v>0</v>
      </c>
      <c r="DR22" s="85" t="n">
        <v>0</v>
      </c>
      <c r="DS22" s="85" t="n">
        <v>0</v>
      </c>
      <c r="DT22" s="85" t="n">
        <v>0</v>
      </c>
      <c r="DU22" s="85" t="n">
        <v>0</v>
      </c>
      <c r="DV22" s="85" t="n">
        <v>0</v>
      </c>
      <c r="DW22" s="85" t="n">
        <v>0</v>
      </c>
      <c r="DX22" s="85" t="n">
        <v>0</v>
      </c>
      <c r="DY22" s="85" t="n">
        <v>0.0344354430379744</v>
      </c>
    </row>
    <row r="23" customFormat="false" ht="14.65" hidden="false" customHeight="false" outlineLevel="0" collapsed="false">
      <c r="A23" s="85" t="n">
        <v>20</v>
      </c>
      <c r="B23" s="85" t="s">
        <v>59</v>
      </c>
      <c r="C23" s="85" t="s">
        <v>59</v>
      </c>
      <c r="D23" s="85" t="n">
        <v>1</v>
      </c>
      <c r="E23" s="85" t="s">
        <v>45</v>
      </c>
      <c r="F23" s="85" t="s">
        <v>231</v>
      </c>
      <c r="G23" s="85" t="s">
        <v>59</v>
      </c>
      <c r="H23" s="85" t="s">
        <v>59</v>
      </c>
      <c r="I23" s="85" t="s">
        <v>48</v>
      </c>
      <c r="J23" s="85" t="n">
        <v>0</v>
      </c>
      <c r="K23" s="85" t="n">
        <v>0</v>
      </c>
      <c r="L23" s="85" t="n">
        <v>0</v>
      </c>
      <c r="M23" s="85" t="n">
        <v>0</v>
      </c>
      <c r="N23" s="85" t="n">
        <v>0</v>
      </c>
      <c r="O23" s="85" t="n">
        <v>0</v>
      </c>
      <c r="P23" s="85" t="n">
        <v>0</v>
      </c>
      <c r="Q23" s="85" t="n">
        <v>0</v>
      </c>
      <c r="R23" s="85" t="n">
        <v>0</v>
      </c>
      <c r="S23" s="85" t="n">
        <v>0</v>
      </c>
      <c r="T23" s="85" t="n">
        <v>0</v>
      </c>
      <c r="U23" s="85" t="n">
        <v>0</v>
      </c>
      <c r="V23" s="85" t="n">
        <v>0</v>
      </c>
      <c r="W23" s="85" t="n">
        <v>0</v>
      </c>
      <c r="X23" s="85" t="n">
        <v>0</v>
      </c>
      <c r="Y23" s="85" t="n">
        <v>0</v>
      </c>
      <c r="Z23" s="85" t="n">
        <v>0</v>
      </c>
      <c r="AA23" s="85" t="n">
        <v>0</v>
      </c>
      <c r="AB23" s="85" t="n">
        <v>0</v>
      </c>
      <c r="AC23" s="85" t="n">
        <v>0</v>
      </c>
      <c r="AD23" s="85" t="n">
        <v>0</v>
      </c>
      <c r="AE23" s="85" t="n">
        <v>0</v>
      </c>
      <c r="AF23" s="85" t="n">
        <v>0</v>
      </c>
      <c r="AG23" s="85" t="n">
        <v>0</v>
      </c>
      <c r="AH23" s="85" t="n">
        <v>0</v>
      </c>
      <c r="AI23" s="85" t="n">
        <v>0</v>
      </c>
      <c r="AJ23" s="85" t="n">
        <v>0</v>
      </c>
      <c r="AK23" s="183" t="n">
        <f aca="false">IF(G23&gt;0,VLOOKUP(G23&amp;"-"&amp;H23&amp;"-"&amp;I23,LocCost,2,0),0)</f>
        <v>0</v>
      </c>
      <c r="AL23" s="183" t="n">
        <f aca="false">IF(J23&gt;0,VLOOKUP(J23&amp;"-"&amp;K23&amp;"-"&amp;L23,LocCost,2,0),0)</f>
        <v>0</v>
      </c>
      <c r="AM23" s="183" t="n">
        <f aca="false">IF(M23&gt;0,VLOOKUP(M23&amp;"-"&amp;N23&amp;"-"&amp;O23,LocCost,2,0),0)</f>
        <v>0</v>
      </c>
      <c r="AN23" s="183" t="n">
        <f aca="false">IF(P23&gt;0,VLOOKUP(P23&amp;"-"&amp;Q23&amp;"-"&amp;R23,LocCost,2,0),0)</f>
        <v>0</v>
      </c>
      <c r="AO23" s="183" t="n">
        <f aca="false">IF(S23&gt;0,VLOOKUP(S23&amp;"-"&amp;T23&amp;"-"&amp;U23,LocCost,2,0),0)</f>
        <v>0</v>
      </c>
      <c r="AP23" s="183" t="n">
        <f aca="false">IF(V23&gt;0,VLOOKUP(V23&amp;"-"&amp;W23&amp;"-"&amp;X23,LocCost,2,0),0)</f>
        <v>0</v>
      </c>
      <c r="AQ23" s="183" t="n">
        <f aca="false">IF(Y23&gt;0,VLOOKUP(Y23&amp;"-"&amp;Z23&amp;"-"&amp;AA23,LocCost,2,0),0)</f>
        <v>0</v>
      </c>
      <c r="AR23" s="183" t="n">
        <f aca="false">IF(AB23&gt;0,VLOOKUP(AB23&amp;"-"&amp;AC23&amp;"-"&amp;AD23,LocCost,2,0),0)</f>
        <v>0</v>
      </c>
      <c r="AS23" s="183" t="n">
        <f aca="false">IF(AE23&gt;0,VLOOKUP(AE23&amp;"-"&amp;AF23&amp;"-"&amp;AG23,LocCost,2,0),0)</f>
        <v>0</v>
      </c>
      <c r="AT23" s="183" t="n">
        <f aca="false">IF(AH23&gt;0,VLOOKUP(AH23&amp;"-"&amp;AI23&amp;"-"&amp;AJ23,LocCost,2,0),0)</f>
        <v>0</v>
      </c>
      <c r="AU23" s="184" t="n">
        <f aca="false">SUM(AK23:AT23)</f>
        <v>0</v>
      </c>
      <c r="DN23" s="85" t="n">
        <v>0</v>
      </c>
      <c r="DO23" s="85" t="n">
        <v>0.166051717940586</v>
      </c>
      <c r="DP23" s="85" t="n">
        <v>0</v>
      </c>
      <c r="DQ23" s="85" t="n">
        <v>0</v>
      </c>
      <c r="DR23" s="85" t="n">
        <v>0</v>
      </c>
      <c r="DS23" s="85" t="n">
        <v>0</v>
      </c>
      <c r="DT23" s="85" t="n">
        <v>0</v>
      </c>
      <c r="DU23" s="85" t="n">
        <v>0</v>
      </c>
      <c r="DV23" s="85" t="n">
        <v>0</v>
      </c>
      <c r="DW23" s="85" t="n">
        <v>0</v>
      </c>
      <c r="DX23" s="85" t="n">
        <v>0</v>
      </c>
      <c r="DY23" s="85" t="n">
        <v>0.166051717940586</v>
      </c>
    </row>
    <row r="24" customFormat="false" ht="14.65" hidden="false" customHeight="false" outlineLevel="0" collapsed="false">
      <c r="A24" s="85" t="n">
        <v>21</v>
      </c>
      <c r="B24" s="85" t="s">
        <v>178</v>
      </c>
      <c r="C24" s="85" t="s">
        <v>44</v>
      </c>
      <c r="D24" s="85" t="n">
        <v>1</v>
      </c>
      <c r="E24" s="85" t="s">
        <v>45</v>
      </c>
      <c r="F24" s="85" t="s">
        <v>232</v>
      </c>
      <c r="G24" s="85" t="s">
        <v>178</v>
      </c>
      <c r="H24" s="85" t="s">
        <v>186</v>
      </c>
      <c r="I24" s="85" t="s">
        <v>179</v>
      </c>
      <c r="J24" s="85" t="n">
        <v>0</v>
      </c>
      <c r="K24" s="85" t="n">
        <v>0</v>
      </c>
      <c r="L24" s="85" t="n">
        <v>0</v>
      </c>
      <c r="M24" s="85" t="n">
        <v>0</v>
      </c>
      <c r="N24" s="85" t="n">
        <v>0</v>
      </c>
      <c r="O24" s="85" t="n">
        <v>0</v>
      </c>
      <c r="P24" s="85" t="n">
        <v>0</v>
      </c>
      <c r="Q24" s="85" t="n">
        <v>0</v>
      </c>
      <c r="R24" s="85" t="n">
        <v>0</v>
      </c>
      <c r="S24" s="85" t="n">
        <v>0</v>
      </c>
      <c r="T24" s="85" t="n">
        <v>0</v>
      </c>
      <c r="U24" s="85" t="n">
        <v>0</v>
      </c>
      <c r="V24" s="85" t="n">
        <v>0</v>
      </c>
      <c r="W24" s="85" t="n">
        <v>0</v>
      </c>
      <c r="X24" s="85" t="n">
        <v>0</v>
      </c>
      <c r="Y24" s="85" t="n">
        <v>0</v>
      </c>
      <c r="Z24" s="85" t="n">
        <v>0</v>
      </c>
      <c r="AA24" s="85" t="n">
        <v>0</v>
      </c>
      <c r="AB24" s="85" t="n">
        <v>0</v>
      </c>
      <c r="AC24" s="85" t="n">
        <v>0</v>
      </c>
      <c r="AD24" s="85" t="n">
        <v>0</v>
      </c>
      <c r="AE24" s="85" t="n">
        <v>0</v>
      </c>
      <c r="AF24" s="85" t="n">
        <v>0</v>
      </c>
      <c r="AG24" s="85" t="n">
        <v>0</v>
      </c>
      <c r="AH24" s="85" t="n">
        <v>0</v>
      </c>
      <c r="AI24" s="85" t="n">
        <v>0</v>
      </c>
      <c r="AJ24" s="85" t="n">
        <v>0</v>
      </c>
      <c r="AK24" s="183" t="n">
        <f aca="false">IF(G24&gt;0,VLOOKUP(G24&amp;"-"&amp;H24&amp;"-"&amp;I24,LocCost,2,0),0)</f>
        <v>0.253600590065443</v>
      </c>
      <c r="AL24" s="183" t="n">
        <f aca="false">IF(J24&gt;0,VLOOKUP(J24&amp;"-"&amp;K24&amp;"-"&amp;L24,LocCost,2,0),0)</f>
        <v>0</v>
      </c>
      <c r="AM24" s="183" t="n">
        <f aca="false">IF(M24&gt;0,VLOOKUP(M24&amp;"-"&amp;N24&amp;"-"&amp;O24,LocCost,2,0),0)</f>
        <v>0</v>
      </c>
      <c r="AN24" s="183" t="n">
        <f aca="false">IF(P24&gt;0,VLOOKUP(P24&amp;"-"&amp;Q24&amp;"-"&amp;R24,LocCost,2,0),0)</f>
        <v>0</v>
      </c>
      <c r="AO24" s="183" t="n">
        <f aca="false">IF(S24&gt;0,VLOOKUP(S24&amp;"-"&amp;T24&amp;"-"&amp;U24,LocCost,2,0),0)</f>
        <v>0</v>
      </c>
      <c r="AP24" s="183" t="n">
        <f aca="false">IF(V24&gt;0,VLOOKUP(V24&amp;"-"&amp;W24&amp;"-"&amp;X24,LocCost,2,0),0)</f>
        <v>0</v>
      </c>
      <c r="AQ24" s="183" t="n">
        <f aca="false">IF(Y24&gt;0,VLOOKUP(Y24&amp;"-"&amp;Z24&amp;"-"&amp;AA24,LocCost,2,0),0)</f>
        <v>0</v>
      </c>
      <c r="AR24" s="183" t="n">
        <f aca="false">IF(AB24&gt;0,VLOOKUP(AB24&amp;"-"&amp;AC24&amp;"-"&amp;AD24,LocCost,2,0),0)</f>
        <v>0</v>
      </c>
      <c r="AS24" s="183" t="n">
        <f aca="false">IF(AE24&gt;0,VLOOKUP(AE24&amp;"-"&amp;AF24&amp;"-"&amp;AG24,LocCost,2,0),0)</f>
        <v>0</v>
      </c>
      <c r="AT24" s="183" t="n">
        <f aca="false">IF(AH24&gt;0,VLOOKUP(AH24&amp;"-"&amp;AI24&amp;"-"&amp;AJ24,LocCost,2,0),0)</f>
        <v>0</v>
      </c>
      <c r="AU24" s="184" t="n">
        <f aca="false">SUM(AK24:AT24)</f>
        <v>0.253600590065443</v>
      </c>
      <c r="DN24" s="85" t="n">
        <v>0</v>
      </c>
      <c r="DO24" s="85" t="n">
        <v>0.0247879741727201</v>
      </c>
      <c r="DP24" s="85" t="n">
        <v>0</v>
      </c>
      <c r="DQ24" s="85" t="n">
        <v>0</v>
      </c>
      <c r="DR24" s="85" t="n">
        <v>0</v>
      </c>
      <c r="DS24" s="85" t="n">
        <v>0</v>
      </c>
      <c r="DT24" s="85" t="n">
        <v>0</v>
      </c>
      <c r="DU24" s="85" t="n">
        <v>0</v>
      </c>
      <c r="DV24" s="85" t="n">
        <v>0</v>
      </c>
      <c r="DW24" s="85" t="n">
        <v>0</v>
      </c>
      <c r="DX24" s="85" t="n">
        <v>0</v>
      </c>
      <c r="DY24" s="85" t="n">
        <v>0.0247879741727201</v>
      </c>
    </row>
    <row r="25" customFormat="false" ht="14.65" hidden="false" customHeight="false" outlineLevel="0" collapsed="false">
      <c r="A25" s="85" t="n">
        <v>22</v>
      </c>
      <c r="B25" s="85" t="s">
        <v>178</v>
      </c>
      <c r="C25" s="85" t="s">
        <v>44</v>
      </c>
      <c r="D25" s="85" t="n">
        <v>2</v>
      </c>
      <c r="E25" s="85" t="s">
        <v>45</v>
      </c>
      <c r="F25" s="85" t="s">
        <v>233</v>
      </c>
      <c r="G25" s="85" t="s">
        <v>178</v>
      </c>
      <c r="H25" s="85" t="s">
        <v>186</v>
      </c>
      <c r="I25" s="85" t="s">
        <v>140</v>
      </c>
      <c r="J25" s="85" t="n">
        <v>0</v>
      </c>
      <c r="K25" s="85" t="n">
        <v>0</v>
      </c>
      <c r="L25" s="85" t="n">
        <v>0</v>
      </c>
      <c r="M25" s="85" t="n">
        <v>0</v>
      </c>
      <c r="N25" s="85" t="n">
        <v>0</v>
      </c>
      <c r="O25" s="85" t="n">
        <v>0</v>
      </c>
      <c r="P25" s="85" t="n">
        <v>0</v>
      </c>
      <c r="Q25" s="85" t="n">
        <v>0</v>
      </c>
      <c r="R25" s="85" t="n">
        <v>0</v>
      </c>
      <c r="S25" s="85" t="n">
        <v>0</v>
      </c>
      <c r="T25" s="85" t="n">
        <v>0</v>
      </c>
      <c r="U25" s="85" t="n">
        <v>0</v>
      </c>
      <c r="V25" s="85" t="n">
        <v>0</v>
      </c>
      <c r="W25" s="85" t="n">
        <v>0</v>
      </c>
      <c r="X25" s="85" t="n">
        <v>0</v>
      </c>
      <c r="Y25" s="85" t="n">
        <v>0</v>
      </c>
      <c r="Z25" s="85" t="n">
        <v>0</v>
      </c>
      <c r="AA25" s="85" t="n">
        <v>0</v>
      </c>
      <c r="AB25" s="85" t="n">
        <v>0</v>
      </c>
      <c r="AC25" s="85" t="n">
        <v>0</v>
      </c>
      <c r="AD25" s="85" t="n">
        <v>0</v>
      </c>
      <c r="AE25" s="85" t="n">
        <v>0</v>
      </c>
      <c r="AF25" s="85" t="n">
        <v>0</v>
      </c>
      <c r="AG25" s="85" t="n">
        <v>0</v>
      </c>
      <c r="AH25" s="85" t="n">
        <v>0</v>
      </c>
      <c r="AI25" s="85" t="n">
        <v>0</v>
      </c>
      <c r="AJ25" s="85" t="n">
        <v>0</v>
      </c>
      <c r="AK25" s="183" t="n">
        <f aca="false">IF(G25&gt;0,VLOOKUP(G25&amp;"-"&amp;H25&amp;"-"&amp;I25,LocCost,2,0),0)</f>
        <v>0.232008704883227</v>
      </c>
      <c r="AL25" s="183" t="n">
        <f aca="false">IF(J25&gt;0,VLOOKUP(J25&amp;"-"&amp;K25&amp;"-"&amp;L25,LocCost,2,0),0)</f>
        <v>0</v>
      </c>
      <c r="AM25" s="183" t="n">
        <f aca="false">IF(M25&gt;0,VLOOKUP(M25&amp;"-"&amp;N25&amp;"-"&amp;O25,LocCost,2,0),0)</f>
        <v>0</v>
      </c>
      <c r="AN25" s="183" t="n">
        <f aca="false">IF(P25&gt;0,VLOOKUP(P25&amp;"-"&amp;Q25&amp;"-"&amp;R25,LocCost,2,0),0)</f>
        <v>0</v>
      </c>
      <c r="AO25" s="183" t="n">
        <f aca="false">IF(S25&gt;0,VLOOKUP(S25&amp;"-"&amp;T25&amp;"-"&amp;U25,LocCost,2,0),0)</f>
        <v>0</v>
      </c>
      <c r="AP25" s="183" t="n">
        <f aca="false">IF(V25&gt;0,VLOOKUP(V25&amp;"-"&amp;W25&amp;"-"&amp;X25,LocCost,2,0),0)</f>
        <v>0</v>
      </c>
      <c r="AQ25" s="183" t="n">
        <f aca="false">IF(Y25&gt;0,VLOOKUP(Y25&amp;"-"&amp;Z25&amp;"-"&amp;AA25,LocCost,2,0),0)</f>
        <v>0</v>
      </c>
      <c r="AR25" s="183" t="n">
        <f aca="false">IF(AB25&gt;0,VLOOKUP(AB25&amp;"-"&amp;AC25&amp;"-"&amp;AD25,LocCost,2,0),0)</f>
        <v>0</v>
      </c>
      <c r="AS25" s="183" t="n">
        <f aca="false">IF(AE25&gt;0,VLOOKUP(AE25&amp;"-"&amp;AF25&amp;"-"&amp;AG25,LocCost,2,0),0)</f>
        <v>0</v>
      </c>
      <c r="AT25" s="183" t="n">
        <f aca="false">IF(AH25&gt;0,VLOOKUP(AH25&amp;"-"&amp;AI25&amp;"-"&amp;AJ25,LocCost,2,0),0)</f>
        <v>0</v>
      </c>
      <c r="AU25" s="184" t="n">
        <f aca="false">SUM(AK25:AT25)</f>
        <v>0.232008704883227</v>
      </c>
      <c r="DN25" s="85" t="n">
        <v>0</v>
      </c>
      <c r="DO25" s="85" t="n">
        <v>0.157011204717776</v>
      </c>
      <c r="DP25" s="85" t="n">
        <v>0</v>
      </c>
      <c r="DQ25" s="85" t="n">
        <v>0</v>
      </c>
      <c r="DR25" s="85" t="n">
        <v>0</v>
      </c>
      <c r="DS25" s="85" t="n">
        <v>0</v>
      </c>
      <c r="DT25" s="85" t="n">
        <v>0</v>
      </c>
      <c r="DU25" s="85" t="n">
        <v>0</v>
      </c>
      <c r="DV25" s="85" t="n">
        <v>0</v>
      </c>
      <c r="DW25" s="85" t="n">
        <v>0</v>
      </c>
      <c r="DX25" s="85" t="n">
        <v>0</v>
      </c>
      <c r="DY25" s="85" t="n">
        <v>0.157011204717776</v>
      </c>
    </row>
    <row r="26" customFormat="false" ht="14.65" hidden="false" customHeight="false" outlineLevel="0" collapsed="false">
      <c r="A26" s="85" t="n">
        <v>23</v>
      </c>
      <c r="B26" s="85" t="s">
        <v>178</v>
      </c>
      <c r="C26" s="85" t="s">
        <v>52</v>
      </c>
      <c r="D26" s="85" t="n">
        <v>1</v>
      </c>
      <c r="E26" s="85" t="s">
        <v>45</v>
      </c>
      <c r="F26" s="85" t="s">
        <v>234</v>
      </c>
      <c r="G26" s="85" t="s">
        <v>178</v>
      </c>
      <c r="H26" s="85" t="s">
        <v>186</v>
      </c>
      <c r="I26" s="85" t="s">
        <v>179</v>
      </c>
      <c r="J26" s="85" t="s">
        <v>44</v>
      </c>
      <c r="K26" s="85" t="s">
        <v>52</v>
      </c>
      <c r="L26" s="85" t="s">
        <v>48</v>
      </c>
      <c r="M26" s="85" t="n">
        <v>0</v>
      </c>
      <c r="N26" s="85" t="n">
        <v>0</v>
      </c>
      <c r="O26" s="85" t="n">
        <v>0</v>
      </c>
      <c r="P26" s="85" t="n">
        <v>0</v>
      </c>
      <c r="Q26" s="85" t="n">
        <v>0</v>
      </c>
      <c r="R26" s="85" t="n">
        <v>0</v>
      </c>
      <c r="S26" s="85" t="n">
        <v>0</v>
      </c>
      <c r="T26" s="85" t="n">
        <v>0</v>
      </c>
      <c r="U26" s="85" t="n">
        <v>0</v>
      </c>
      <c r="V26" s="85" t="n">
        <v>0</v>
      </c>
      <c r="W26" s="85" t="n">
        <v>0</v>
      </c>
      <c r="X26" s="85" t="n">
        <v>0</v>
      </c>
      <c r="Y26" s="85" t="n">
        <v>0</v>
      </c>
      <c r="Z26" s="85" t="n">
        <v>0</v>
      </c>
      <c r="AA26" s="85" t="n">
        <v>0</v>
      </c>
      <c r="AB26" s="85" t="n">
        <v>0</v>
      </c>
      <c r="AC26" s="85" t="n">
        <v>0</v>
      </c>
      <c r="AD26" s="85" t="n">
        <v>0</v>
      </c>
      <c r="AE26" s="85" t="n">
        <v>0</v>
      </c>
      <c r="AF26" s="85" t="n">
        <v>0</v>
      </c>
      <c r="AG26" s="85" t="n">
        <v>0</v>
      </c>
      <c r="AH26" s="85" t="n">
        <v>0</v>
      </c>
      <c r="AI26" s="85" t="n">
        <v>0</v>
      </c>
      <c r="AJ26" s="85" t="n">
        <v>0</v>
      </c>
      <c r="AK26" s="183" t="n">
        <f aca="false">IF(G26&gt;0,VLOOKUP(G26&amp;"-"&amp;H26&amp;"-"&amp;I26,LocCost,2,0),0)</f>
        <v>0.253600590065443</v>
      </c>
      <c r="AL26" s="183" t="n">
        <f aca="false">IF(J26&gt;0,VLOOKUP(J26&amp;"-"&amp;K26&amp;"-"&amp;L26,LocCost,2,0),0)</f>
        <v>0.0826303724928366</v>
      </c>
      <c r="AM26" s="183" t="n">
        <f aca="false">IF(M26&gt;0,VLOOKUP(M26&amp;"-"&amp;N26&amp;"-"&amp;O26,LocCost,2,0),0)</f>
        <v>0</v>
      </c>
      <c r="AN26" s="183" t="n">
        <f aca="false">IF(P26&gt;0,VLOOKUP(P26&amp;"-"&amp;Q26&amp;"-"&amp;R26,LocCost,2,0),0)</f>
        <v>0</v>
      </c>
      <c r="AO26" s="183" t="n">
        <f aca="false">IF(S26&gt;0,VLOOKUP(S26&amp;"-"&amp;T26&amp;"-"&amp;U26,LocCost,2,0),0)</f>
        <v>0</v>
      </c>
      <c r="AP26" s="183" t="n">
        <f aca="false">IF(V26&gt;0,VLOOKUP(V26&amp;"-"&amp;W26&amp;"-"&amp;X26,LocCost,2,0),0)</f>
        <v>0</v>
      </c>
      <c r="AQ26" s="183" t="n">
        <f aca="false">IF(Y26&gt;0,VLOOKUP(Y26&amp;"-"&amp;Z26&amp;"-"&amp;AA26,LocCost,2,0),0)</f>
        <v>0</v>
      </c>
      <c r="AR26" s="183" t="n">
        <f aca="false">IF(AB26&gt;0,VLOOKUP(AB26&amp;"-"&amp;AC26&amp;"-"&amp;AD26,LocCost,2,0),0)</f>
        <v>0</v>
      </c>
      <c r="AS26" s="183" t="n">
        <f aca="false">IF(AE26&gt;0,VLOOKUP(AE26&amp;"-"&amp;AF26&amp;"-"&amp;AG26,LocCost,2,0),0)</f>
        <v>0</v>
      </c>
      <c r="AT26" s="183" t="n">
        <f aca="false">IF(AH26&gt;0,VLOOKUP(AH26&amp;"-"&amp;AI26&amp;"-"&amp;AJ26,LocCost,2,0),0)</f>
        <v>0</v>
      </c>
      <c r="AU26" s="184" t="n">
        <f aca="false">SUM(AK26:AT26)</f>
        <v>0.33623096255828</v>
      </c>
      <c r="DN26" s="85" t="n">
        <v>0</v>
      </c>
      <c r="DO26" s="85" t="n">
        <v>0.0241367945370556</v>
      </c>
      <c r="DP26" s="85" t="n">
        <v>0</v>
      </c>
      <c r="DQ26" s="85" t="n">
        <v>0</v>
      </c>
      <c r="DR26" s="85" t="n">
        <v>0</v>
      </c>
      <c r="DS26" s="85" t="n">
        <v>0</v>
      </c>
      <c r="DT26" s="85" t="n">
        <v>0</v>
      </c>
      <c r="DU26" s="85" t="n">
        <v>0</v>
      </c>
      <c r="DV26" s="85" t="n">
        <v>0</v>
      </c>
      <c r="DW26" s="85" t="n">
        <v>0</v>
      </c>
      <c r="DX26" s="85" t="n">
        <v>0</v>
      </c>
      <c r="DY26" s="85" t="n">
        <v>0.0241367945370556</v>
      </c>
    </row>
    <row r="27" customFormat="false" ht="14.65" hidden="false" customHeight="false" outlineLevel="0" collapsed="false">
      <c r="A27" s="85" t="n">
        <v>24</v>
      </c>
      <c r="B27" s="85" t="s">
        <v>178</v>
      </c>
      <c r="C27" s="85" t="s">
        <v>52</v>
      </c>
      <c r="D27" s="85" t="n">
        <v>2</v>
      </c>
      <c r="E27" s="85" t="s">
        <v>45</v>
      </c>
      <c r="F27" s="85" t="s">
        <v>235</v>
      </c>
      <c r="G27" s="85" t="s">
        <v>178</v>
      </c>
      <c r="H27" s="85" t="s">
        <v>186</v>
      </c>
      <c r="I27" s="85" t="s">
        <v>140</v>
      </c>
      <c r="J27" s="85" t="s">
        <v>44</v>
      </c>
      <c r="K27" s="85" t="s">
        <v>52</v>
      </c>
      <c r="L27" s="85" t="s">
        <v>48</v>
      </c>
      <c r="M27" s="85" t="n">
        <v>0</v>
      </c>
      <c r="N27" s="85" t="n">
        <v>0</v>
      </c>
      <c r="O27" s="85" t="n">
        <v>0</v>
      </c>
      <c r="P27" s="85" t="n">
        <v>0</v>
      </c>
      <c r="Q27" s="85" t="n">
        <v>0</v>
      </c>
      <c r="R27" s="85" t="n">
        <v>0</v>
      </c>
      <c r="S27" s="85" t="n">
        <v>0</v>
      </c>
      <c r="T27" s="85" t="n">
        <v>0</v>
      </c>
      <c r="U27" s="85" t="n">
        <v>0</v>
      </c>
      <c r="V27" s="85" t="n">
        <v>0</v>
      </c>
      <c r="W27" s="85" t="n">
        <v>0</v>
      </c>
      <c r="X27" s="85" t="n">
        <v>0</v>
      </c>
      <c r="Y27" s="85" t="n">
        <v>0</v>
      </c>
      <c r="Z27" s="85" t="n">
        <v>0</v>
      </c>
      <c r="AA27" s="85" t="n">
        <v>0</v>
      </c>
      <c r="AB27" s="85" t="n">
        <v>0</v>
      </c>
      <c r="AC27" s="85" t="n">
        <v>0</v>
      </c>
      <c r="AD27" s="85" t="n">
        <v>0</v>
      </c>
      <c r="AE27" s="85" t="n">
        <v>0</v>
      </c>
      <c r="AF27" s="85" t="n">
        <v>0</v>
      </c>
      <c r="AG27" s="85" t="n">
        <v>0</v>
      </c>
      <c r="AH27" s="85" t="n">
        <v>0</v>
      </c>
      <c r="AI27" s="85" t="n">
        <v>0</v>
      </c>
      <c r="AJ27" s="85" t="n">
        <v>0</v>
      </c>
      <c r="AK27" s="183" t="n">
        <f aca="false">IF(G27&gt;0,VLOOKUP(G27&amp;"-"&amp;H27&amp;"-"&amp;I27,LocCost,2,0),0)</f>
        <v>0.232008704883227</v>
      </c>
      <c r="AL27" s="183" t="n">
        <f aca="false">IF(J27&gt;0,VLOOKUP(J27&amp;"-"&amp;K27&amp;"-"&amp;L27,LocCost,2,0),0)</f>
        <v>0.0826303724928366</v>
      </c>
      <c r="AM27" s="183" t="n">
        <f aca="false">IF(M27&gt;0,VLOOKUP(M27&amp;"-"&amp;N27&amp;"-"&amp;O27,LocCost,2,0),0)</f>
        <v>0</v>
      </c>
      <c r="AN27" s="183" t="n">
        <f aca="false">IF(P27&gt;0,VLOOKUP(P27&amp;"-"&amp;Q27&amp;"-"&amp;R27,LocCost,2,0),0)</f>
        <v>0</v>
      </c>
      <c r="AO27" s="183" t="n">
        <f aca="false">IF(S27&gt;0,VLOOKUP(S27&amp;"-"&amp;T27&amp;"-"&amp;U27,LocCost,2,0),0)</f>
        <v>0</v>
      </c>
      <c r="AP27" s="183" t="n">
        <f aca="false">IF(V27&gt;0,VLOOKUP(V27&amp;"-"&amp;W27&amp;"-"&amp;X27,LocCost,2,0),0)</f>
        <v>0</v>
      </c>
      <c r="AQ27" s="183" t="n">
        <f aca="false">IF(Y27&gt;0,VLOOKUP(Y27&amp;"-"&amp;Z27&amp;"-"&amp;AA27,LocCost,2,0),0)</f>
        <v>0</v>
      </c>
      <c r="AR27" s="183" t="n">
        <f aca="false">IF(AB27&gt;0,VLOOKUP(AB27&amp;"-"&amp;AC27&amp;"-"&amp;AD27,LocCost,2,0),0)</f>
        <v>0</v>
      </c>
      <c r="AS27" s="183" t="n">
        <f aca="false">IF(AE27&gt;0,VLOOKUP(AE27&amp;"-"&amp;AF27&amp;"-"&amp;AG27,LocCost,2,0),0)</f>
        <v>0</v>
      </c>
      <c r="AT27" s="183" t="n">
        <f aca="false">IF(AH27&gt;0,VLOOKUP(AH27&amp;"-"&amp;AI27&amp;"-"&amp;AJ27,LocCost,2,0),0)</f>
        <v>0</v>
      </c>
      <c r="AU27" s="184" t="n">
        <f aca="false">SUM(AK27:AT27)</f>
        <v>0.314639077376064</v>
      </c>
      <c r="DN27" s="85" t="n">
        <v>0</v>
      </c>
      <c r="DO27" s="85" t="n">
        <v>0.0776263739637702</v>
      </c>
      <c r="DP27" s="85" t="n">
        <v>0</v>
      </c>
      <c r="DQ27" s="85" t="n">
        <v>0</v>
      </c>
      <c r="DR27" s="85" t="n">
        <v>0</v>
      </c>
      <c r="DS27" s="85" t="n">
        <v>0</v>
      </c>
      <c r="DT27" s="85" t="n">
        <v>0</v>
      </c>
      <c r="DU27" s="85" t="n">
        <v>0</v>
      </c>
      <c r="DV27" s="85" t="n">
        <v>0</v>
      </c>
      <c r="DW27" s="85" t="n">
        <v>0</v>
      </c>
      <c r="DX27" s="85" t="n">
        <v>0</v>
      </c>
      <c r="DY27" s="85" t="n">
        <v>0.0776263739637702</v>
      </c>
    </row>
    <row r="28" customFormat="false" ht="14.65" hidden="false" customHeight="false" outlineLevel="0" collapsed="false">
      <c r="A28" s="85" t="n">
        <v>25</v>
      </c>
      <c r="B28" s="85" t="s">
        <v>178</v>
      </c>
      <c r="C28" s="85" t="s">
        <v>59</v>
      </c>
      <c r="D28" s="85" t="n">
        <v>1</v>
      </c>
      <c r="E28" s="85" t="s">
        <v>45</v>
      </c>
      <c r="F28" s="85" t="s">
        <v>236</v>
      </c>
      <c r="G28" s="85" t="s">
        <v>178</v>
      </c>
      <c r="H28" s="85" t="s">
        <v>185</v>
      </c>
      <c r="I28" s="85" t="s">
        <v>179</v>
      </c>
      <c r="J28" s="85" t="n">
        <v>0</v>
      </c>
      <c r="K28" s="85" t="n">
        <v>0</v>
      </c>
      <c r="L28" s="85" t="n">
        <v>0</v>
      </c>
      <c r="M28" s="85" t="n">
        <v>0</v>
      </c>
      <c r="N28" s="85" t="n">
        <v>0</v>
      </c>
      <c r="O28" s="85" t="n">
        <v>0</v>
      </c>
      <c r="P28" s="85" t="n">
        <v>0</v>
      </c>
      <c r="Q28" s="85" t="n">
        <v>0</v>
      </c>
      <c r="R28" s="85" t="n">
        <v>0</v>
      </c>
      <c r="S28" s="85" t="n">
        <v>0</v>
      </c>
      <c r="T28" s="85" t="n">
        <v>0</v>
      </c>
      <c r="U28" s="85" t="n">
        <v>0</v>
      </c>
      <c r="V28" s="85" t="n">
        <v>0</v>
      </c>
      <c r="W28" s="85" t="n">
        <v>0</v>
      </c>
      <c r="X28" s="85" t="n">
        <v>0</v>
      </c>
      <c r="Y28" s="85" t="n">
        <v>0</v>
      </c>
      <c r="Z28" s="85" t="n">
        <v>0</v>
      </c>
      <c r="AA28" s="85" t="n">
        <v>0</v>
      </c>
      <c r="AB28" s="85" t="n">
        <v>0</v>
      </c>
      <c r="AC28" s="85" t="n">
        <v>0</v>
      </c>
      <c r="AD28" s="85" t="n">
        <v>0</v>
      </c>
      <c r="AE28" s="85" t="n">
        <v>0</v>
      </c>
      <c r="AF28" s="85" t="n">
        <v>0</v>
      </c>
      <c r="AG28" s="85" t="n">
        <v>0</v>
      </c>
      <c r="AH28" s="85" t="n">
        <v>0</v>
      </c>
      <c r="AI28" s="85" t="n">
        <v>0</v>
      </c>
      <c r="AJ28" s="85" t="n">
        <v>0</v>
      </c>
      <c r="AK28" s="183" t="n">
        <f aca="false">IF(G28&gt;0,VLOOKUP(G28&amp;"-"&amp;H28&amp;"-"&amp;I28,LocCost,2,0),0)</f>
        <v>0.219736634084148</v>
      </c>
      <c r="AL28" s="183" t="n">
        <f aca="false">IF(J28&gt;0,VLOOKUP(J28&amp;"-"&amp;K28&amp;"-"&amp;L28,LocCost,2,0),0)</f>
        <v>0</v>
      </c>
      <c r="AM28" s="183" t="n">
        <f aca="false">IF(M28&gt;0,VLOOKUP(M28&amp;"-"&amp;N28&amp;"-"&amp;O28,LocCost,2,0),0)</f>
        <v>0</v>
      </c>
      <c r="AN28" s="183" t="n">
        <f aca="false">IF(P28&gt;0,VLOOKUP(P28&amp;"-"&amp;Q28&amp;"-"&amp;R28,LocCost,2,0),0)</f>
        <v>0</v>
      </c>
      <c r="AO28" s="183" t="n">
        <f aca="false">IF(S28&gt;0,VLOOKUP(S28&amp;"-"&amp;T28&amp;"-"&amp;U28,LocCost,2,0),0)</f>
        <v>0</v>
      </c>
      <c r="AP28" s="183" t="n">
        <f aca="false">IF(V28&gt;0,VLOOKUP(V28&amp;"-"&amp;W28&amp;"-"&amp;X28,LocCost,2,0),0)</f>
        <v>0</v>
      </c>
      <c r="AQ28" s="183" t="n">
        <f aca="false">IF(Y28&gt;0,VLOOKUP(Y28&amp;"-"&amp;Z28&amp;"-"&amp;AA28,LocCost,2,0),0)</f>
        <v>0</v>
      </c>
      <c r="AR28" s="183" t="n">
        <f aca="false">IF(AB28&gt;0,VLOOKUP(AB28&amp;"-"&amp;AC28&amp;"-"&amp;AD28,LocCost,2,0),0)</f>
        <v>0</v>
      </c>
      <c r="AS28" s="183" t="n">
        <f aca="false">IF(AE28&gt;0,VLOOKUP(AE28&amp;"-"&amp;AF28&amp;"-"&amp;AG28,LocCost,2,0),0)</f>
        <v>0</v>
      </c>
      <c r="AT28" s="183" t="n">
        <f aca="false">IF(AH28&gt;0,VLOOKUP(AH28&amp;"-"&amp;AI28&amp;"-"&amp;AJ28,LocCost,2,0),0)</f>
        <v>0</v>
      </c>
      <c r="AU28" s="184" t="n">
        <f aca="false">SUM(AK28:AT28)</f>
        <v>0.219736634084148</v>
      </c>
      <c r="DN28" s="85" t="n">
        <v>0</v>
      </c>
      <c r="DO28" s="85" t="n">
        <v>0.120861097256858</v>
      </c>
      <c r="DP28" s="85" t="n">
        <v>0</v>
      </c>
      <c r="DQ28" s="85" t="n">
        <v>0</v>
      </c>
      <c r="DR28" s="85" t="n">
        <v>0</v>
      </c>
      <c r="DS28" s="85" t="n">
        <v>0</v>
      </c>
      <c r="DT28" s="85" t="n">
        <v>0</v>
      </c>
      <c r="DU28" s="85" t="n">
        <v>0</v>
      </c>
      <c r="DV28" s="85" t="n">
        <v>0</v>
      </c>
      <c r="DW28" s="85" t="n">
        <v>0</v>
      </c>
      <c r="DX28" s="85" t="n">
        <v>0</v>
      </c>
      <c r="DY28" s="85" t="n">
        <v>0.120861097256858</v>
      </c>
    </row>
    <row r="29" customFormat="false" ht="14.65" hidden="false" customHeight="false" outlineLevel="0" collapsed="false">
      <c r="A29" s="85" t="n">
        <v>26</v>
      </c>
      <c r="B29" s="85" t="s">
        <v>178</v>
      </c>
      <c r="C29" s="85" t="s">
        <v>59</v>
      </c>
      <c r="D29" s="85" t="n">
        <v>2</v>
      </c>
      <c r="E29" s="85" t="s">
        <v>45</v>
      </c>
      <c r="F29" s="85" t="s">
        <v>237</v>
      </c>
      <c r="G29" s="85" t="s">
        <v>178</v>
      </c>
      <c r="H29" s="85" t="s">
        <v>186</v>
      </c>
      <c r="I29" s="85" t="s">
        <v>179</v>
      </c>
      <c r="J29" s="85" t="n">
        <v>0</v>
      </c>
      <c r="K29" s="85" t="n">
        <v>0</v>
      </c>
      <c r="L29" s="85" t="n">
        <v>0</v>
      </c>
      <c r="M29" s="85" t="n">
        <v>0</v>
      </c>
      <c r="N29" s="85" t="n">
        <v>0</v>
      </c>
      <c r="O29" s="85" t="n">
        <v>0</v>
      </c>
      <c r="P29" s="85" t="n">
        <v>0</v>
      </c>
      <c r="Q29" s="85" t="n">
        <v>0</v>
      </c>
      <c r="R29" s="85" t="n">
        <v>0</v>
      </c>
      <c r="S29" s="85" t="n">
        <v>0</v>
      </c>
      <c r="T29" s="85" t="n">
        <v>0</v>
      </c>
      <c r="U29" s="85" t="n">
        <v>0</v>
      </c>
      <c r="V29" s="85" t="n">
        <v>0</v>
      </c>
      <c r="W29" s="85" t="n">
        <v>0</v>
      </c>
      <c r="X29" s="85" t="n">
        <v>0</v>
      </c>
      <c r="Y29" s="85" t="n">
        <v>0</v>
      </c>
      <c r="Z29" s="85" t="n">
        <v>0</v>
      </c>
      <c r="AA29" s="85" t="n">
        <v>0</v>
      </c>
      <c r="AB29" s="85" t="n">
        <v>0</v>
      </c>
      <c r="AC29" s="85" t="n">
        <v>0</v>
      </c>
      <c r="AD29" s="85" t="n">
        <v>0</v>
      </c>
      <c r="AE29" s="85" t="n">
        <v>0</v>
      </c>
      <c r="AF29" s="85" t="n">
        <v>0</v>
      </c>
      <c r="AG29" s="85" t="n">
        <v>0</v>
      </c>
      <c r="AH29" s="85" t="n">
        <v>0</v>
      </c>
      <c r="AI29" s="85" t="n">
        <v>0</v>
      </c>
      <c r="AJ29" s="85" t="n">
        <v>0</v>
      </c>
      <c r="AK29" s="183" t="n">
        <f aca="false">IF(G29&gt;0,VLOOKUP(G29&amp;"-"&amp;H29&amp;"-"&amp;I29,LocCost,2,0),0)</f>
        <v>0.253600590065443</v>
      </c>
      <c r="AL29" s="183" t="n">
        <f aca="false">IF(J29&gt;0,VLOOKUP(J29&amp;"-"&amp;K29&amp;"-"&amp;L29,LocCost,2,0),0)</f>
        <v>0</v>
      </c>
      <c r="AM29" s="183" t="n">
        <f aca="false">IF(M29&gt;0,VLOOKUP(M29&amp;"-"&amp;N29&amp;"-"&amp;O29,LocCost,2,0),0)</f>
        <v>0</v>
      </c>
      <c r="AN29" s="183" t="n">
        <f aca="false">IF(P29&gt;0,VLOOKUP(P29&amp;"-"&amp;Q29&amp;"-"&amp;R29,LocCost,2,0),0)</f>
        <v>0</v>
      </c>
      <c r="AO29" s="183" t="n">
        <f aca="false">IF(S29&gt;0,VLOOKUP(S29&amp;"-"&amp;T29&amp;"-"&amp;U29,LocCost,2,0),0)</f>
        <v>0</v>
      </c>
      <c r="AP29" s="183" t="n">
        <f aca="false">IF(V29&gt;0,VLOOKUP(V29&amp;"-"&amp;W29&amp;"-"&amp;X29,LocCost,2,0),0)</f>
        <v>0</v>
      </c>
      <c r="AQ29" s="183" t="n">
        <f aca="false">IF(Y29&gt;0,VLOOKUP(Y29&amp;"-"&amp;Z29&amp;"-"&amp;AA29,LocCost,2,0),0)</f>
        <v>0</v>
      </c>
      <c r="AR29" s="183" t="n">
        <f aca="false">IF(AB29&gt;0,VLOOKUP(AB29&amp;"-"&amp;AC29&amp;"-"&amp;AD29,LocCost,2,0),0)</f>
        <v>0</v>
      </c>
      <c r="AS29" s="183" t="n">
        <f aca="false">IF(AE29&gt;0,VLOOKUP(AE29&amp;"-"&amp;AF29&amp;"-"&amp;AG29,LocCost,2,0),0)</f>
        <v>0</v>
      </c>
      <c r="AT29" s="183" t="n">
        <f aca="false">IF(AH29&gt;0,VLOOKUP(AH29&amp;"-"&amp;AI29&amp;"-"&amp;AJ29,LocCost,2,0),0)</f>
        <v>0</v>
      </c>
      <c r="AU29" s="184" t="n">
        <f aca="false">SUM(AK29:AT29)</f>
        <v>0.253600590065443</v>
      </c>
      <c r="DN29" s="85" t="n">
        <v>0</v>
      </c>
      <c r="DO29" s="85" t="n">
        <v>0.145216327813875</v>
      </c>
      <c r="DP29" s="85" t="n">
        <v>0</v>
      </c>
      <c r="DQ29" s="85" t="n">
        <v>0</v>
      </c>
      <c r="DR29" s="85" t="n">
        <v>0</v>
      </c>
      <c r="DS29" s="85" t="n">
        <v>0</v>
      </c>
      <c r="DT29" s="85" t="n">
        <v>0</v>
      </c>
      <c r="DU29" s="85" t="n">
        <v>0</v>
      </c>
      <c r="DV29" s="85" t="n">
        <v>0</v>
      </c>
      <c r="DW29" s="85" t="n">
        <v>0</v>
      </c>
      <c r="DX29" s="85" t="n">
        <v>0</v>
      </c>
      <c r="DY29" s="85" t="n">
        <v>0.145216327813875</v>
      </c>
    </row>
    <row r="30" customFormat="false" ht="14.65" hidden="false" customHeight="false" outlineLevel="0" collapsed="false">
      <c r="A30" s="85" t="n">
        <v>27</v>
      </c>
      <c r="B30" s="85" t="s">
        <v>178</v>
      </c>
      <c r="C30" s="85" t="s">
        <v>59</v>
      </c>
      <c r="D30" s="85" t="n">
        <v>3</v>
      </c>
      <c r="E30" s="85" t="s">
        <v>45</v>
      </c>
      <c r="F30" s="85" t="s">
        <v>238</v>
      </c>
      <c r="G30" s="85" t="s">
        <v>178</v>
      </c>
      <c r="H30" s="85" t="s">
        <v>185</v>
      </c>
      <c r="I30" s="85" t="s">
        <v>140</v>
      </c>
      <c r="J30" s="85" t="n">
        <v>0</v>
      </c>
      <c r="K30" s="85" t="n">
        <v>0</v>
      </c>
      <c r="L30" s="85" t="n">
        <v>0</v>
      </c>
      <c r="M30" s="85" t="n">
        <v>0</v>
      </c>
      <c r="N30" s="85" t="n">
        <v>0</v>
      </c>
      <c r="O30" s="85" t="n">
        <v>0</v>
      </c>
      <c r="P30" s="85" t="n">
        <v>0</v>
      </c>
      <c r="Q30" s="85" t="n">
        <v>0</v>
      </c>
      <c r="R30" s="85" t="n">
        <v>0</v>
      </c>
      <c r="S30" s="85" t="n">
        <v>0</v>
      </c>
      <c r="T30" s="85" t="n">
        <v>0</v>
      </c>
      <c r="U30" s="85" t="n">
        <v>0</v>
      </c>
      <c r="V30" s="85" t="n">
        <v>0</v>
      </c>
      <c r="W30" s="85" t="n">
        <v>0</v>
      </c>
      <c r="X30" s="85" t="n">
        <v>0</v>
      </c>
      <c r="Y30" s="85" t="n">
        <v>0</v>
      </c>
      <c r="Z30" s="85" t="n">
        <v>0</v>
      </c>
      <c r="AA30" s="85" t="n">
        <v>0</v>
      </c>
      <c r="AB30" s="85" t="n">
        <v>0</v>
      </c>
      <c r="AC30" s="85" t="n">
        <v>0</v>
      </c>
      <c r="AD30" s="85" t="n">
        <v>0</v>
      </c>
      <c r="AE30" s="85" t="n">
        <v>0</v>
      </c>
      <c r="AF30" s="85" t="n">
        <v>0</v>
      </c>
      <c r="AG30" s="85" t="n">
        <v>0</v>
      </c>
      <c r="AH30" s="85" t="n">
        <v>0</v>
      </c>
      <c r="AI30" s="85" t="n">
        <v>0</v>
      </c>
      <c r="AJ30" s="85" t="n">
        <v>0</v>
      </c>
      <c r="AK30" s="183" t="n">
        <f aca="false">IF(G30&gt;0,VLOOKUP(G30&amp;"-"&amp;H30&amp;"-"&amp;I30,LocCost,2,0),0)</f>
        <v>0.201738584667228</v>
      </c>
      <c r="AL30" s="183" t="n">
        <f aca="false">IF(J30&gt;0,VLOOKUP(J30&amp;"-"&amp;K30&amp;"-"&amp;L30,LocCost,2,0),0)</f>
        <v>0</v>
      </c>
      <c r="AM30" s="183" t="n">
        <f aca="false">IF(M30&gt;0,VLOOKUP(M30&amp;"-"&amp;N30&amp;"-"&amp;O30,LocCost,2,0),0)</f>
        <v>0</v>
      </c>
      <c r="AN30" s="183" t="n">
        <f aca="false">IF(P30&gt;0,VLOOKUP(P30&amp;"-"&amp;Q30&amp;"-"&amp;R30,LocCost,2,0),0)</f>
        <v>0</v>
      </c>
      <c r="AO30" s="183" t="n">
        <f aca="false">IF(S30&gt;0,VLOOKUP(S30&amp;"-"&amp;T30&amp;"-"&amp;U30,LocCost,2,0),0)</f>
        <v>0</v>
      </c>
      <c r="AP30" s="183" t="n">
        <f aca="false">IF(V30&gt;0,VLOOKUP(V30&amp;"-"&amp;W30&amp;"-"&amp;X30,LocCost,2,0),0)</f>
        <v>0</v>
      </c>
      <c r="AQ30" s="183" t="n">
        <f aca="false">IF(Y30&gt;0,VLOOKUP(Y30&amp;"-"&amp;Z30&amp;"-"&amp;AA30,LocCost,2,0),0)</f>
        <v>0</v>
      </c>
      <c r="AR30" s="183" t="n">
        <f aca="false">IF(AB30&gt;0,VLOOKUP(AB30&amp;"-"&amp;AC30&amp;"-"&amp;AD30,LocCost,2,0),0)</f>
        <v>0</v>
      </c>
      <c r="AS30" s="183" t="n">
        <f aca="false">IF(AE30&gt;0,VLOOKUP(AE30&amp;"-"&amp;AF30&amp;"-"&amp;AG30,LocCost,2,0),0)</f>
        <v>0</v>
      </c>
      <c r="AT30" s="183" t="n">
        <f aca="false">IF(AH30&gt;0,VLOOKUP(AH30&amp;"-"&amp;AI30&amp;"-"&amp;AJ30,LocCost,2,0),0)</f>
        <v>0</v>
      </c>
      <c r="AU30" s="184" t="n">
        <f aca="false">SUM(AK30:AT30)</f>
        <v>0.201738584667228</v>
      </c>
      <c r="DN30" s="85" t="n">
        <v>0</v>
      </c>
      <c r="DO30" s="85" t="n">
        <v>0.0655334148578419</v>
      </c>
      <c r="DP30" s="85" t="n">
        <v>0</v>
      </c>
      <c r="DQ30" s="85" t="n">
        <v>0</v>
      </c>
      <c r="DR30" s="85" t="n">
        <v>0</v>
      </c>
      <c r="DS30" s="85" t="n">
        <v>0</v>
      </c>
      <c r="DT30" s="85" t="n">
        <v>0</v>
      </c>
      <c r="DU30" s="85" t="n">
        <v>0</v>
      </c>
      <c r="DV30" s="85" t="n">
        <v>0</v>
      </c>
      <c r="DW30" s="85" t="n">
        <v>0</v>
      </c>
      <c r="DX30" s="85" t="n">
        <v>0</v>
      </c>
      <c r="DY30" s="85" t="n">
        <v>0.0655334148578419</v>
      </c>
    </row>
    <row r="31" customFormat="false" ht="14.65" hidden="false" customHeight="false" outlineLevel="0" collapsed="false">
      <c r="A31" s="85" t="n">
        <v>28</v>
      </c>
      <c r="B31" s="85" t="s">
        <v>178</v>
      </c>
      <c r="C31" s="85" t="s">
        <v>59</v>
      </c>
      <c r="D31" s="85" t="n">
        <v>4</v>
      </c>
      <c r="E31" s="85" t="s">
        <v>45</v>
      </c>
      <c r="F31" s="85" t="s">
        <v>239</v>
      </c>
      <c r="G31" s="85" t="s">
        <v>178</v>
      </c>
      <c r="H31" s="85" t="s">
        <v>186</v>
      </c>
      <c r="I31" s="85" t="s">
        <v>140</v>
      </c>
      <c r="J31" s="85" t="n">
        <v>0</v>
      </c>
      <c r="K31" s="85" t="n">
        <v>0</v>
      </c>
      <c r="L31" s="85" t="n">
        <v>0</v>
      </c>
      <c r="M31" s="85" t="n">
        <v>0</v>
      </c>
      <c r="N31" s="85" t="n">
        <v>0</v>
      </c>
      <c r="O31" s="85" t="n">
        <v>0</v>
      </c>
      <c r="P31" s="85" t="n">
        <v>0</v>
      </c>
      <c r="Q31" s="85" t="n">
        <v>0</v>
      </c>
      <c r="R31" s="85" t="n">
        <v>0</v>
      </c>
      <c r="S31" s="85" t="n">
        <v>0</v>
      </c>
      <c r="T31" s="85" t="n">
        <v>0</v>
      </c>
      <c r="U31" s="85" t="n">
        <v>0</v>
      </c>
      <c r="V31" s="85" t="n">
        <v>0</v>
      </c>
      <c r="W31" s="85" t="n">
        <v>0</v>
      </c>
      <c r="X31" s="85" t="n">
        <v>0</v>
      </c>
      <c r="Y31" s="85" t="n">
        <v>0</v>
      </c>
      <c r="Z31" s="85" t="n">
        <v>0</v>
      </c>
      <c r="AA31" s="85" t="n">
        <v>0</v>
      </c>
      <c r="AB31" s="85" t="n">
        <v>0</v>
      </c>
      <c r="AC31" s="85" t="n">
        <v>0</v>
      </c>
      <c r="AD31" s="85" t="n">
        <v>0</v>
      </c>
      <c r="AE31" s="85" t="n">
        <v>0</v>
      </c>
      <c r="AF31" s="85" t="n">
        <v>0</v>
      </c>
      <c r="AG31" s="85" t="n">
        <v>0</v>
      </c>
      <c r="AH31" s="85" t="n">
        <v>0</v>
      </c>
      <c r="AI31" s="85" t="n">
        <v>0</v>
      </c>
      <c r="AJ31" s="85" t="n">
        <v>0</v>
      </c>
      <c r="AK31" s="183" t="n">
        <f aca="false">IF(G31&gt;0,VLOOKUP(G31&amp;"-"&amp;H31&amp;"-"&amp;I31,LocCost,2,0),0)</f>
        <v>0.232008704883227</v>
      </c>
      <c r="AL31" s="183" t="n">
        <f aca="false">IF(J31&gt;0,VLOOKUP(J31&amp;"-"&amp;K31&amp;"-"&amp;L31,LocCost,2,0),0)</f>
        <v>0</v>
      </c>
      <c r="AM31" s="183" t="n">
        <f aca="false">IF(M31&gt;0,VLOOKUP(M31&amp;"-"&amp;N31&amp;"-"&amp;O31,LocCost,2,0),0)</f>
        <v>0</v>
      </c>
      <c r="AN31" s="183" t="n">
        <f aca="false">IF(P31&gt;0,VLOOKUP(P31&amp;"-"&amp;Q31&amp;"-"&amp;R31,LocCost,2,0),0)</f>
        <v>0</v>
      </c>
      <c r="AO31" s="183" t="n">
        <f aca="false">IF(S31&gt;0,VLOOKUP(S31&amp;"-"&amp;T31&amp;"-"&amp;U31,LocCost,2,0),0)</f>
        <v>0</v>
      </c>
      <c r="AP31" s="183" t="n">
        <f aca="false">IF(V31&gt;0,VLOOKUP(V31&amp;"-"&amp;W31&amp;"-"&amp;X31,LocCost,2,0),0)</f>
        <v>0</v>
      </c>
      <c r="AQ31" s="183" t="n">
        <f aca="false">IF(Y31&gt;0,VLOOKUP(Y31&amp;"-"&amp;Z31&amp;"-"&amp;AA31,LocCost,2,0),0)</f>
        <v>0</v>
      </c>
      <c r="AR31" s="183" t="n">
        <f aca="false">IF(AB31&gt;0,VLOOKUP(AB31&amp;"-"&amp;AC31&amp;"-"&amp;AD31,LocCost,2,0),0)</f>
        <v>0</v>
      </c>
      <c r="AS31" s="183" t="n">
        <f aca="false">IF(AE31&gt;0,VLOOKUP(AE31&amp;"-"&amp;AF31&amp;"-"&amp;AG31,LocCost,2,0),0)</f>
        <v>0</v>
      </c>
      <c r="AT31" s="183" t="n">
        <f aca="false">IF(AH31&gt;0,VLOOKUP(AH31&amp;"-"&amp;AI31&amp;"-"&amp;AJ31,LocCost,2,0),0)</f>
        <v>0</v>
      </c>
      <c r="AU31" s="184" t="n">
        <f aca="false">SUM(AK31:AT31)</f>
        <v>0.232008704883227</v>
      </c>
      <c r="DN31" s="85" t="n">
        <v>0</v>
      </c>
      <c r="DO31" s="85" t="n">
        <v>0.132658430717863</v>
      </c>
      <c r="DP31" s="85" t="n">
        <v>0</v>
      </c>
      <c r="DQ31" s="85" t="n">
        <v>0</v>
      </c>
      <c r="DR31" s="85" t="n">
        <v>0</v>
      </c>
      <c r="DS31" s="85" t="n">
        <v>0</v>
      </c>
      <c r="DT31" s="85" t="n">
        <v>0</v>
      </c>
      <c r="DU31" s="85" t="n">
        <v>0</v>
      </c>
      <c r="DV31" s="85" t="n">
        <v>0</v>
      </c>
      <c r="DW31" s="85" t="n">
        <v>0</v>
      </c>
      <c r="DX31" s="85" t="n">
        <v>0</v>
      </c>
      <c r="DY31" s="85" t="n">
        <v>0.132658430717863</v>
      </c>
    </row>
    <row r="32" customFormat="false" ht="14.65" hidden="false" customHeight="false" outlineLevel="0" collapsed="false">
      <c r="A32" s="85" t="n">
        <v>29</v>
      </c>
      <c r="B32" s="85" t="s">
        <v>178</v>
      </c>
      <c r="C32" s="85" t="s">
        <v>178</v>
      </c>
      <c r="D32" s="85" t="n">
        <v>1</v>
      </c>
      <c r="E32" s="85" t="s">
        <v>45</v>
      </c>
      <c r="F32" s="85" t="s">
        <v>240</v>
      </c>
      <c r="G32" s="85" t="s">
        <v>178</v>
      </c>
      <c r="H32" s="85" t="s">
        <v>178</v>
      </c>
      <c r="I32" s="85" t="s">
        <v>179</v>
      </c>
      <c r="J32" s="85" t="n">
        <v>0</v>
      </c>
      <c r="K32" s="85" t="n">
        <v>0</v>
      </c>
      <c r="L32" s="85" t="n">
        <v>0</v>
      </c>
      <c r="M32" s="85" t="n">
        <v>0</v>
      </c>
      <c r="N32" s="85" t="n">
        <v>0</v>
      </c>
      <c r="O32" s="85" t="n">
        <v>0</v>
      </c>
      <c r="P32" s="85" t="n">
        <v>0</v>
      </c>
      <c r="Q32" s="85" t="n">
        <v>0</v>
      </c>
      <c r="R32" s="85" t="n">
        <v>0</v>
      </c>
      <c r="S32" s="85" t="n">
        <v>0</v>
      </c>
      <c r="T32" s="85" t="n">
        <v>0</v>
      </c>
      <c r="U32" s="85" t="n">
        <v>0</v>
      </c>
      <c r="V32" s="85" t="n">
        <v>0</v>
      </c>
      <c r="W32" s="85" t="n">
        <v>0</v>
      </c>
      <c r="X32" s="85" t="n">
        <v>0</v>
      </c>
      <c r="Y32" s="85" t="n">
        <v>0</v>
      </c>
      <c r="Z32" s="85" t="n">
        <v>0</v>
      </c>
      <c r="AA32" s="85" t="n">
        <v>0</v>
      </c>
      <c r="AB32" s="85" t="n">
        <v>0</v>
      </c>
      <c r="AC32" s="85" t="n">
        <v>0</v>
      </c>
      <c r="AD32" s="85" t="n">
        <v>0</v>
      </c>
      <c r="AE32" s="85" t="n">
        <v>0</v>
      </c>
      <c r="AF32" s="85" t="n">
        <v>0</v>
      </c>
      <c r="AG32" s="85" t="n">
        <v>0</v>
      </c>
      <c r="AH32" s="85" t="n">
        <v>0</v>
      </c>
      <c r="AI32" s="85" t="n">
        <v>0</v>
      </c>
      <c r="AJ32" s="85" t="n">
        <v>0</v>
      </c>
      <c r="AK32" s="183" t="n">
        <f aca="false">IF(G32&gt;0,VLOOKUP(G32&amp;"-"&amp;H32&amp;"-"&amp;I32,LocCost,2,0),0)</f>
        <v>0.0857965492886694</v>
      </c>
      <c r="AL32" s="183" t="n">
        <f aca="false">IF(J32&gt;0,VLOOKUP(J32&amp;"-"&amp;K32&amp;"-"&amp;L32,LocCost,2,0),0)</f>
        <v>0</v>
      </c>
      <c r="AM32" s="183" t="n">
        <f aca="false">IF(M32&gt;0,VLOOKUP(M32&amp;"-"&amp;N32&amp;"-"&amp;O32,LocCost,2,0),0)</f>
        <v>0</v>
      </c>
      <c r="AN32" s="183" t="n">
        <f aca="false">IF(P32&gt;0,VLOOKUP(P32&amp;"-"&amp;Q32&amp;"-"&amp;R32,LocCost,2,0),0)</f>
        <v>0</v>
      </c>
      <c r="AO32" s="183" t="n">
        <f aca="false">IF(S32&gt;0,VLOOKUP(S32&amp;"-"&amp;T32&amp;"-"&amp;U32,LocCost,2,0),0)</f>
        <v>0</v>
      </c>
      <c r="AP32" s="183" t="n">
        <f aca="false">IF(V32&gt;0,VLOOKUP(V32&amp;"-"&amp;W32&amp;"-"&amp;X32,LocCost,2,0),0)</f>
        <v>0</v>
      </c>
      <c r="AQ32" s="183" t="n">
        <f aca="false">IF(Y32&gt;0,VLOOKUP(Y32&amp;"-"&amp;Z32&amp;"-"&amp;AA32,LocCost,2,0),0)</f>
        <v>0</v>
      </c>
      <c r="AR32" s="183" t="n">
        <f aca="false">IF(AB32&gt;0,VLOOKUP(AB32&amp;"-"&amp;AC32&amp;"-"&amp;AD32,LocCost,2,0),0)</f>
        <v>0</v>
      </c>
      <c r="AS32" s="183" t="n">
        <f aca="false">IF(AE32&gt;0,VLOOKUP(AE32&amp;"-"&amp;AF32&amp;"-"&amp;AG32,LocCost,2,0),0)</f>
        <v>0</v>
      </c>
      <c r="AT32" s="183" t="n">
        <f aca="false">IF(AH32&gt;0,VLOOKUP(AH32&amp;"-"&amp;AI32&amp;"-"&amp;AJ32,LocCost,2,0),0)</f>
        <v>0</v>
      </c>
      <c r="AU32" s="184" t="n">
        <f aca="false">SUM(AK32:AT32)</f>
        <v>0.0857965492886694</v>
      </c>
      <c r="DN32" s="85" t="n">
        <v>0</v>
      </c>
      <c r="DO32" s="85" t="n">
        <v>0.0143050251256279</v>
      </c>
      <c r="DP32" s="85" t="n">
        <v>0</v>
      </c>
      <c r="DQ32" s="85" t="n">
        <v>0</v>
      </c>
      <c r="DR32" s="85" t="n">
        <v>0</v>
      </c>
      <c r="DS32" s="85" t="n">
        <v>0</v>
      </c>
      <c r="DT32" s="85" t="n">
        <v>0</v>
      </c>
      <c r="DU32" s="85" t="n">
        <v>0</v>
      </c>
      <c r="DV32" s="85" t="n">
        <v>0</v>
      </c>
      <c r="DW32" s="85" t="n">
        <v>0</v>
      </c>
      <c r="DX32" s="85" t="n">
        <v>0</v>
      </c>
      <c r="DY32" s="85" t="n">
        <v>0.0143050251256279</v>
      </c>
    </row>
    <row r="33" customFormat="false" ht="14.65" hidden="false" customHeight="false" outlineLevel="0" collapsed="false">
      <c r="A33" s="85" t="n">
        <v>30</v>
      </c>
      <c r="B33" s="85" t="s">
        <v>178</v>
      </c>
      <c r="C33" s="85" t="s">
        <v>178</v>
      </c>
      <c r="D33" s="85" t="n">
        <v>2</v>
      </c>
      <c r="E33" s="85" t="s">
        <v>45</v>
      </c>
      <c r="F33" s="85" t="s">
        <v>241</v>
      </c>
      <c r="G33" s="85" t="s">
        <v>178</v>
      </c>
      <c r="H33" s="85" t="s">
        <v>178</v>
      </c>
      <c r="I33" s="85" t="s">
        <v>140</v>
      </c>
      <c r="J33" s="85" t="n">
        <v>0</v>
      </c>
      <c r="K33" s="85" t="n">
        <v>0</v>
      </c>
      <c r="L33" s="85" t="n">
        <v>0</v>
      </c>
      <c r="M33" s="85" t="n">
        <v>0</v>
      </c>
      <c r="N33" s="85" t="n">
        <v>0</v>
      </c>
      <c r="O33" s="85" t="n">
        <v>0</v>
      </c>
      <c r="P33" s="85" t="n">
        <v>0</v>
      </c>
      <c r="Q33" s="85" t="n">
        <v>0</v>
      </c>
      <c r="R33" s="85" t="n">
        <v>0</v>
      </c>
      <c r="S33" s="85" t="n">
        <v>0</v>
      </c>
      <c r="T33" s="85" t="n">
        <v>0</v>
      </c>
      <c r="U33" s="85" t="n">
        <v>0</v>
      </c>
      <c r="V33" s="85" t="n">
        <v>0</v>
      </c>
      <c r="W33" s="85" t="n">
        <v>0</v>
      </c>
      <c r="X33" s="85" t="n">
        <v>0</v>
      </c>
      <c r="Y33" s="85" t="n">
        <v>0</v>
      </c>
      <c r="Z33" s="85" t="n">
        <v>0</v>
      </c>
      <c r="AA33" s="85" t="n">
        <v>0</v>
      </c>
      <c r="AB33" s="85" t="n">
        <v>0</v>
      </c>
      <c r="AC33" s="85" t="n">
        <v>0</v>
      </c>
      <c r="AD33" s="85" t="n">
        <v>0</v>
      </c>
      <c r="AE33" s="85" t="n">
        <v>0</v>
      </c>
      <c r="AF33" s="85" t="n">
        <v>0</v>
      </c>
      <c r="AG33" s="85" t="n">
        <v>0</v>
      </c>
      <c r="AH33" s="85" t="n">
        <v>0</v>
      </c>
      <c r="AI33" s="85" t="n">
        <v>0</v>
      </c>
      <c r="AJ33" s="85" t="n">
        <v>0</v>
      </c>
      <c r="AK33" s="183" t="n">
        <f aca="false">IF(G33&gt;0,VLOOKUP(G33&amp;"-"&amp;H33&amp;"-"&amp;I33,LocCost,2,0),0)</f>
        <v>0.0848222670431625</v>
      </c>
      <c r="AL33" s="183" t="n">
        <f aca="false">IF(J33&gt;0,VLOOKUP(J33&amp;"-"&amp;K33&amp;"-"&amp;L33,LocCost,2,0),0)</f>
        <v>0</v>
      </c>
      <c r="AM33" s="183" t="n">
        <f aca="false">IF(M33&gt;0,VLOOKUP(M33&amp;"-"&amp;N33&amp;"-"&amp;O33,LocCost,2,0),0)</f>
        <v>0</v>
      </c>
      <c r="AN33" s="183" t="n">
        <f aca="false">IF(P33&gt;0,VLOOKUP(P33&amp;"-"&amp;Q33&amp;"-"&amp;R33,LocCost,2,0),0)</f>
        <v>0</v>
      </c>
      <c r="AO33" s="183" t="n">
        <f aca="false">IF(S33&gt;0,VLOOKUP(S33&amp;"-"&amp;T33&amp;"-"&amp;U33,LocCost,2,0),0)</f>
        <v>0</v>
      </c>
      <c r="AP33" s="183" t="n">
        <f aca="false">IF(V33&gt;0,VLOOKUP(V33&amp;"-"&amp;W33&amp;"-"&amp;X33,LocCost,2,0),0)</f>
        <v>0</v>
      </c>
      <c r="AQ33" s="183" t="n">
        <f aca="false">IF(Y33&gt;0,VLOOKUP(Y33&amp;"-"&amp;Z33&amp;"-"&amp;AA33,LocCost,2,0),0)</f>
        <v>0</v>
      </c>
      <c r="AR33" s="183" t="n">
        <f aca="false">IF(AB33&gt;0,VLOOKUP(AB33&amp;"-"&amp;AC33&amp;"-"&amp;AD33,LocCost,2,0),0)</f>
        <v>0</v>
      </c>
      <c r="AS33" s="183" t="n">
        <f aca="false">IF(AE33&gt;0,VLOOKUP(AE33&amp;"-"&amp;AF33&amp;"-"&amp;AG33,LocCost,2,0),0)</f>
        <v>0</v>
      </c>
      <c r="AT33" s="183" t="n">
        <f aca="false">IF(AH33&gt;0,VLOOKUP(AH33&amp;"-"&amp;AI33&amp;"-"&amp;AJ33,LocCost,2,0),0)</f>
        <v>0</v>
      </c>
      <c r="AU33" s="184" t="n">
        <f aca="false">SUM(AK33:AT33)</f>
        <v>0.0848222670431625</v>
      </c>
      <c r="DN33" s="85" t="n">
        <v>0</v>
      </c>
      <c r="DO33" s="85" t="n">
        <v>0.0353064730792496</v>
      </c>
      <c r="DP33" s="85" t="n">
        <v>0</v>
      </c>
      <c r="DQ33" s="85" t="n">
        <v>0</v>
      </c>
      <c r="DR33" s="85" t="n">
        <v>0</v>
      </c>
      <c r="DS33" s="85" t="n">
        <v>0</v>
      </c>
      <c r="DT33" s="85" t="n">
        <v>0</v>
      </c>
      <c r="DU33" s="85" t="n">
        <v>0</v>
      </c>
      <c r="DV33" s="85" t="n">
        <v>0</v>
      </c>
      <c r="DW33" s="85" t="n">
        <v>0</v>
      </c>
      <c r="DX33" s="85" t="n">
        <v>0</v>
      </c>
      <c r="DY33" s="85" t="n">
        <v>0.0353064730792496</v>
      </c>
    </row>
    <row r="34" customFormat="false" ht="14.65" hidden="false" customHeight="false" outlineLevel="0" collapsed="false">
      <c r="A34" s="85" t="n">
        <v>31</v>
      </c>
      <c r="B34" s="85" t="s">
        <v>178</v>
      </c>
      <c r="C34" s="85" t="s">
        <v>180</v>
      </c>
      <c r="D34" s="85" t="n">
        <v>1</v>
      </c>
      <c r="E34" s="85" t="s">
        <v>45</v>
      </c>
      <c r="F34" s="85" t="s">
        <v>242</v>
      </c>
      <c r="G34" s="85" t="s">
        <v>178</v>
      </c>
      <c r="H34" s="85" t="s">
        <v>180</v>
      </c>
      <c r="I34" s="85" t="s">
        <v>179</v>
      </c>
      <c r="J34" s="85" t="n">
        <v>0</v>
      </c>
      <c r="K34" s="85" t="n">
        <v>0</v>
      </c>
      <c r="L34" s="85" t="n">
        <v>0</v>
      </c>
      <c r="M34" s="85" t="n">
        <v>0</v>
      </c>
      <c r="N34" s="85" t="n">
        <v>0</v>
      </c>
      <c r="O34" s="85" t="n">
        <v>0</v>
      </c>
      <c r="P34" s="85" t="n">
        <v>0</v>
      </c>
      <c r="Q34" s="85" t="n">
        <v>0</v>
      </c>
      <c r="R34" s="85" t="n">
        <v>0</v>
      </c>
      <c r="S34" s="85" t="n">
        <v>0</v>
      </c>
      <c r="T34" s="85" t="n">
        <v>0</v>
      </c>
      <c r="U34" s="85" t="n">
        <v>0</v>
      </c>
      <c r="V34" s="85" t="n">
        <v>0</v>
      </c>
      <c r="W34" s="85" t="n">
        <v>0</v>
      </c>
      <c r="X34" s="85" t="n">
        <v>0</v>
      </c>
      <c r="Y34" s="85" t="n">
        <v>0</v>
      </c>
      <c r="Z34" s="85" t="n">
        <v>0</v>
      </c>
      <c r="AA34" s="85" t="n">
        <v>0</v>
      </c>
      <c r="AB34" s="85" t="n">
        <v>0</v>
      </c>
      <c r="AC34" s="85" t="n">
        <v>0</v>
      </c>
      <c r="AD34" s="85" t="n">
        <v>0</v>
      </c>
      <c r="AE34" s="85" t="n">
        <v>0</v>
      </c>
      <c r="AF34" s="85" t="n">
        <v>0</v>
      </c>
      <c r="AG34" s="85" t="n">
        <v>0</v>
      </c>
      <c r="AH34" s="85" t="n">
        <v>0</v>
      </c>
      <c r="AI34" s="85" t="n">
        <v>0</v>
      </c>
      <c r="AJ34" s="85" t="n">
        <v>0</v>
      </c>
      <c r="AK34" s="183" t="n">
        <f aca="false">IF(G34&gt;0,VLOOKUP(G34&amp;"-"&amp;H34&amp;"-"&amp;I34,LocCost,2,0),0)</f>
        <v>0.146561938072215</v>
      </c>
      <c r="AL34" s="183" t="n">
        <f aca="false">IF(J34&gt;0,VLOOKUP(J34&amp;"-"&amp;K34&amp;"-"&amp;L34,LocCost,2,0),0)</f>
        <v>0</v>
      </c>
      <c r="AM34" s="183" t="n">
        <f aca="false">IF(M34&gt;0,VLOOKUP(M34&amp;"-"&amp;N34&amp;"-"&amp;O34,LocCost,2,0),0)</f>
        <v>0</v>
      </c>
      <c r="AN34" s="183" t="n">
        <f aca="false">IF(P34&gt;0,VLOOKUP(P34&amp;"-"&amp;Q34&amp;"-"&amp;R34,LocCost,2,0),0)</f>
        <v>0</v>
      </c>
      <c r="AO34" s="183" t="n">
        <f aca="false">IF(S34&gt;0,VLOOKUP(S34&amp;"-"&amp;T34&amp;"-"&amp;U34,LocCost,2,0),0)</f>
        <v>0</v>
      </c>
      <c r="AP34" s="183" t="n">
        <f aca="false">IF(V34&gt;0,VLOOKUP(V34&amp;"-"&amp;W34&amp;"-"&amp;X34,LocCost,2,0),0)</f>
        <v>0</v>
      </c>
      <c r="AQ34" s="183" t="n">
        <f aca="false">IF(Y34&gt;0,VLOOKUP(Y34&amp;"-"&amp;Z34&amp;"-"&amp;AA34,LocCost,2,0),0)</f>
        <v>0</v>
      </c>
      <c r="AR34" s="183" t="n">
        <f aca="false">IF(AB34&gt;0,VLOOKUP(AB34&amp;"-"&amp;AC34&amp;"-"&amp;AD34,LocCost,2,0),0)</f>
        <v>0</v>
      </c>
      <c r="AS34" s="183" t="n">
        <f aca="false">IF(AE34&gt;0,VLOOKUP(AE34&amp;"-"&amp;AF34&amp;"-"&amp;AG34,LocCost,2,0),0)</f>
        <v>0</v>
      </c>
      <c r="AT34" s="183" t="n">
        <f aca="false">IF(AH34&gt;0,VLOOKUP(AH34&amp;"-"&amp;AI34&amp;"-"&amp;AJ34,LocCost,2,0),0)</f>
        <v>0</v>
      </c>
      <c r="AU34" s="184" t="n">
        <f aca="false">SUM(AK34:AT34)</f>
        <v>0.146561938072215</v>
      </c>
      <c r="DN34" s="85" t="n">
        <v>0</v>
      </c>
      <c r="DO34" s="85" t="n">
        <v>0.054073297472851</v>
      </c>
      <c r="DP34" s="85" t="n">
        <v>0</v>
      </c>
      <c r="DQ34" s="85" t="n">
        <v>0</v>
      </c>
      <c r="DR34" s="85" t="n">
        <v>0</v>
      </c>
      <c r="DS34" s="85" t="n">
        <v>0</v>
      </c>
      <c r="DT34" s="85" t="n">
        <v>0</v>
      </c>
      <c r="DU34" s="85" t="n">
        <v>0</v>
      </c>
      <c r="DV34" s="85" t="n">
        <v>0</v>
      </c>
      <c r="DW34" s="85" t="n">
        <v>0</v>
      </c>
      <c r="DX34" s="85" t="n">
        <v>0</v>
      </c>
      <c r="DY34" s="85" t="n">
        <v>0.054073297472851</v>
      </c>
    </row>
    <row r="35" customFormat="false" ht="14.65" hidden="false" customHeight="false" outlineLevel="0" collapsed="false">
      <c r="A35" s="85" t="n">
        <v>32</v>
      </c>
      <c r="B35" s="85" t="s">
        <v>178</v>
      </c>
      <c r="C35" s="85" t="s">
        <v>180</v>
      </c>
      <c r="D35" s="85" t="n">
        <v>2</v>
      </c>
      <c r="E35" s="85" t="s">
        <v>45</v>
      </c>
      <c r="F35" s="85" t="s">
        <v>243</v>
      </c>
      <c r="G35" s="85" t="s">
        <v>178</v>
      </c>
      <c r="H35" s="85" t="s">
        <v>180</v>
      </c>
      <c r="I35" s="85" t="s">
        <v>88</v>
      </c>
      <c r="J35" s="85" t="n">
        <v>0</v>
      </c>
      <c r="K35" s="85" t="n">
        <v>0</v>
      </c>
      <c r="L35" s="85" t="n">
        <v>0</v>
      </c>
      <c r="M35" s="85" t="n">
        <v>0</v>
      </c>
      <c r="N35" s="85" t="n">
        <v>0</v>
      </c>
      <c r="O35" s="85" t="n">
        <v>0</v>
      </c>
      <c r="P35" s="85" t="n">
        <v>0</v>
      </c>
      <c r="Q35" s="85" t="n">
        <v>0</v>
      </c>
      <c r="R35" s="85" t="n">
        <v>0</v>
      </c>
      <c r="S35" s="85" t="n">
        <v>0</v>
      </c>
      <c r="T35" s="85" t="n">
        <v>0</v>
      </c>
      <c r="U35" s="85" t="n">
        <v>0</v>
      </c>
      <c r="V35" s="85" t="n">
        <v>0</v>
      </c>
      <c r="W35" s="85" t="n">
        <v>0</v>
      </c>
      <c r="X35" s="85" t="n">
        <v>0</v>
      </c>
      <c r="Y35" s="85" t="n">
        <v>0</v>
      </c>
      <c r="Z35" s="85" t="n">
        <v>0</v>
      </c>
      <c r="AA35" s="85" t="n">
        <v>0</v>
      </c>
      <c r="AB35" s="85" t="n">
        <v>0</v>
      </c>
      <c r="AC35" s="85" t="n">
        <v>0</v>
      </c>
      <c r="AD35" s="85" t="n">
        <v>0</v>
      </c>
      <c r="AE35" s="85" t="n">
        <v>0</v>
      </c>
      <c r="AF35" s="85" t="n">
        <v>0</v>
      </c>
      <c r="AG35" s="85" t="n">
        <v>0</v>
      </c>
      <c r="AH35" s="85" t="n">
        <v>0</v>
      </c>
      <c r="AI35" s="85" t="n">
        <v>0</v>
      </c>
      <c r="AJ35" s="85" t="n">
        <v>0</v>
      </c>
      <c r="AK35" s="183" t="n">
        <f aca="false">IF(G35&gt;0,VLOOKUP(G35&amp;"-"&amp;H35&amp;"-"&amp;I35,LocCost,2,0),0)</f>
        <v>0.365961938072215</v>
      </c>
      <c r="AL35" s="183" t="n">
        <f aca="false">IF(J35&gt;0,VLOOKUP(J35&amp;"-"&amp;K35&amp;"-"&amp;L35,LocCost,2,0),0)</f>
        <v>0</v>
      </c>
      <c r="AM35" s="183" t="n">
        <f aca="false">IF(M35&gt;0,VLOOKUP(M35&amp;"-"&amp;N35&amp;"-"&amp;O35,LocCost,2,0),0)</f>
        <v>0</v>
      </c>
      <c r="AN35" s="183" t="n">
        <f aca="false">IF(P35&gt;0,VLOOKUP(P35&amp;"-"&amp;Q35&amp;"-"&amp;R35,LocCost,2,0),0)</f>
        <v>0</v>
      </c>
      <c r="AO35" s="183" t="n">
        <f aca="false">IF(S35&gt;0,VLOOKUP(S35&amp;"-"&amp;T35&amp;"-"&amp;U35,LocCost,2,0),0)</f>
        <v>0</v>
      </c>
      <c r="AP35" s="183" t="n">
        <f aca="false">IF(V35&gt;0,VLOOKUP(V35&amp;"-"&amp;W35&amp;"-"&amp;X35,LocCost,2,0),0)</f>
        <v>0</v>
      </c>
      <c r="AQ35" s="183" t="n">
        <f aca="false">IF(Y35&gt;0,VLOOKUP(Y35&amp;"-"&amp;Z35&amp;"-"&amp;AA35,LocCost,2,0),0)</f>
        <v>0</v>
      </c>
      <c r="AR35" s="183" t="n">
        <f aca="false">IF(AB35&gt;0,VLOOKUP(AB35&amp;"-"&amp;AC35&amp;"-"&amp;AD35,LocCost,2,0),0)</f>
        <v>0</v>
      </c>
      <c r="AS35" s="183" t="n">
        <f aca="false">IF(AE35&gt;0,VLOOKUP(AE35&amp;"-"&amp;AF35&amp;"-"&amp;AG35,LocCost,2,0),0)</f>
        <v>0</v>
      </c>
      <c r="AT35" s="183" t="n">
        <f aca="false">IF(AH35&gt;0,VLOOKUP(AH35&amp;"-"&amp;AI35&amp;"-"&amp;AJ35,LocCost,2,0),0)</f>
        <v>0</v>
      </c>
      <c r="AU35" s="184" t="n">
        <f aca="false">SUM(AK35:AT35)</f>
        <v>0.365961938072215</v>
      </c>
      <c r="DN35" s="85" t="n">
        <v>0</v>
      </c>
      <c r="DO35" s="85" t="n">
        <v>0.0956731305831576</v>
      </c>
      <c r="DP35" s="85" t="n">
        <v>0</v>
      </c>
      <c r="DQ35" s="85" t="n">
        <v>0</v>
      </c>
      <c r="DR35" s="85" t="n">
        <v>0</v>
      </c>
      <c r="DS35" s="85" t="n">
        <v>0</v>
      </c>
      <c r="DT35" s="85" t="n">
        <v>0</v>
      </c>
      <c r="DU35" s="85" t="n">
        <v>0</v>
      </c>
      <c r="DV35" s="85" t="n">
        <v>0</v>
      </c>
      <c r="DW35" s="85" t="n">
        <v>0</v>
      </c>
      <c r="DX35" s="85" t="n">
        <v>0</v>
      </c>
      <c r="DY35" s="85" t="n">
        <v>0.0956731305831576</v>
      </c>
    </row>
    <row r="36" customFormat="false" ht="14.65" hidden="false" customHeight="false" outlineLevel="0" collapsed="false">
      <c r="A36" s="85" t="n">
        <v>33</v>
      </c>
      <c r="B36" s="85" t="s">
        <v>178</v>
      </c>
      <c r="C36" s="85" t="s">
        <v>180</v>
      </c>
      <c r="D36" s="85" t="n">
        <v>3</v>
      </c>
      <c r="E36" s="85" t="s">
        <v>45</v>
      </c>
      <c r="F36" s="85" t="s">
        <v>244</v>
      </c>
      <c r="G36" s="85" t="s">
        <v>178</v>
      </c>
      <c r="H36" s="85" t="s">
        <v>180</v>
      </c>
      <c r="I36" s="85" t="s">
        <v>182</v>
      </c>
      <c r="J36" s="85" t="n">
        <v>0</v>
      </c>
      <c r="K36" s="85" t="n">
        <v>0</v>
      </c>
      <c r="L36" s="85" t="n">
        <v>0</v>
      </c>
      <c r="M36" s="85" t="n">
        <v>0</v>
      </c>
      <c r="N36" s="85" t="n">
        <v>0</v>
      </c>
      <c r="O36" s="85" t="n">
        <v>0</v>
      </c>
      <c r="P36" s="85" t="n">
        <v>0</v>
      </c>
      <c r="Q36" s="85" t="n">
        <v>0</v>
      </c>
      <c r="R36" s="85" t="n">
        <v>0</v>
      </c>
      <c r="S36" s="85" t="n">
        <v>0</v>
      </c>
      <c r="T36" s="85" t="n">
        <v>0</v>
      </c>
      <c r="U36" s="85" t="n">
        <v>0</v>
      </c>
      <c r="V36" s="85" t="n">
        <v>0</v>
      </c>
      <c r="W36" s="85" t="n">
        <v>0</v>
      </c>
      <c r="X36" s="85" t="n">
        <v>0</v>
      </c>
      <c r="Y36" s="85" t="n">
        <v>0</v>
      </c>
      <c r="Z36" s="85" t="n">
        <v>0</v>
      </c>
      <c r="AA36" s="85" t="n">
        <v>0</v>
      </c>
      <c r="AB36" s="85" t="n">
        <v>0</v>
      </c>
      <c r="AC36" s="85" t="n">
        <v>0</v>
      </c>
      <c r="AD36" s="85" t="n">
        <v>0</v>
      </c>
      <c r="AE36" s="85" t="n">
        <v>0</v>
      </c>
      <c r="AF36" s="85" t="n">
        <v>0</v>
      </c>
      <c r="AG36" s="85" t="n">
        <v>0</v>
      </c>
      <c r="AH36" s="85" t="n">
        <v>0</v>
      </c>
      <c r="AI36" s="85" t="n">
        <v>0</v>
      </c>
      <c r="AJ36" s="85" t="n">
        <v>0</v>
      </c>
      <c r="AK36" s="183" t="n">
        <f aca="false">IF(G36&gt;0,VLOOKUP(G36&amp;"-"&amp;H36&amp;"-"&amp;I36,LocCost,2,0),0)</f>
        <v>0.124061938072215</v>
      </c>
      <c r="AL36" s="183" t="n">
        <f aca="false">IF(J36&gt;0,VLOOKUP(J36&amp;"-"&amp;K36&amp;"-"&amp;L36,LocCost,2,0),0)</f>
        <v>0</v>
      </c>
      <c r="AM36" s="183" t="n">
        <f aca="false">IF(M36&gt;0,VLOOKUP(M36&amp;"-"&amp;N36&amp;"-"&amp;O36,LocCost,2,0),0)</f>
        <v>0</v>
      </c>
      <c r="AN36" s="183" t="n">
        <f aca="false">IF(P36&gt;0,VLOOKUP(P36&amp;"-"&amp;Q36&amp;"-"&amp;R36,LocCost,2,0),0)</f>
        <v>0</v>
      </c>
      <c r="AO36" s="183" t="n">
        <f aca="false">IF(S36&gt;0,VLOOKUP(S36&amp;"-"&amp;T36&amp;"-"&amp;U36,LocCost,2,0),0)</f>
        <v>0</v>
      </c>
      <c r="AP36" s="183" t="n">
        <f aca="false">IF(V36&gt;0,VLOOKUP(V36&amp;"-"&amp;W36&amp;"-"&amp;X36,LocCost,2,0),0)</f>
        <v>0</v>
      </c>
      <c r="AQ36" s="183" t="n">
        <f aca="false">IF(Y36&gt;0,VLOOKUP(Y36&amp;"-"&amp;Z36&amp;"-"&amp;AA36,LocCost,2,0),0)</f>
        <v>0</v>
      </c>
      <c r="AR36" s="183" t="n">
        <f aca="false">IF(AB36&gt;0,VLOOKUP(AB36&amp;"-"&amp;AC36&amp;"-"&amp;AD36,LocCost,2,0),0)</f>
        <v>0</v>
      </c>
      <c r="AS36" s="183" t="n">
        <f aca="false">IF(AE36&gt;0,VLOOKUP(AE36&amp;"-"&amp;AF36&amp;"-"&amp;AG36,LocCost,2,0),0)</f>
        <v>0</v>
      </c>
      <c r="AT36" s="183" t="n">
        <f aca="false">IF(AH36&gt;0,VLOOKUP(AH36&amp;"-"&amp;AI36&amp;"-"&amp;AJ36,LocCost,2,0),0)</f>
        <v>0</v>
      </c>
      <c r="AU36" s="184" t="n">
        <f aca="false">SUM(AK36:AT36)</f>
        <v>0.124061938072215</v>
      </c>
      <c r="DN36" s="85" t="n">
        <v>0</v>
      </c>
      <c r="DO36" s="85" t="n">
        <v>0.132343269133811</v>
      </c>
      <c r="DP36" s="85" t="n">
        <v>0</v>
      </c>
      <c r="DQ36" s="85" t="n">
        <v>0</v>
      </c>
      <c r="DR36" s="85" t="n">
        <v>0</v>
      </c>
      <c r="DS36" s="85" t="n">
        <v>0</v>
      </c>
      <c r="DT36" s="85" t="n">
        <v>0</v>
      </c>
      <c r="DU36" s="85" t="n">
        <v>0</v>
      </c>
      <c r="DV36" s="85" t="n">
        <v>0</v>
      </c>
      <c r="DW36" s="85" t="n">
        <v>0</v>
      </c>
      <c r="DX36" s="85" t="n">
        <v>0</v>
      </c>
      <c r="DY36" s="85" t="n">
        <v>0.132343269133811</v>
      </c>
    </row>
    <row r="37" customFormat="false" ht="14.65" hidden="false" customHeight="false" outlineLevel="0" collapsed="false">
      <c r="A37" s="85" t="n">
        <v>34</v>
      </c>
      <c r="B37" s="85" t="s">
        <v>178</v>
      </c>
      <c r="C37" s="85" t="s">
        <v>180</v>
      </c>
      <c r="D37" s="85" t="n">
        <v>4</v>
      </c>
      <c r="E37" s="85" t="s">
        <v>45</v>
      </c>
      <c r="F37" s="85" t="s">
        <v>245</v>
      </c>
      <c r="G37" s="85" t="s">
        <v>178</v>
      </c>
      <c r="H37" s="85" t="s">
        <v>180</v>
      </c>
      <c r="I37" s="85" t="s">
        <v>140</v>
      </c>
      <c r="J37" s="85" t="n">
        <v>0</v>
      </c>
      <c r="K37" s="85" t="n">
        <v>0</v>
      </c>
      <c r="L37" s="85" t="n">
        <v>0</v>
      </c>
      <c r="M37" s="85" t="n">
        <v>0</v>
      </c>
      <c r="N37" s="85" t="n">
        <v>0</v>
      </c>
      <c r="O37" s="85" t="n">
        <v>0</v>
      </c>
      <c r="P37" s="85" t="n">
        <v>0</v>
      </c>
      <c r="Q37" s="85" t="n">
        <v>0</v>
      </c>
      <c r="R37" s="85" t="n">
        <v>0</v>
      </c>
      <c r="S37" s="85" t="n">
        <v>0</v>
      </c>
      <c r="T37" s="85" t="n">
        <v>0</v>
      </c>
      <c r="U37" s="85" t="n">
        <v>0</v>
      </c>
      <c r="V37" s="85" t="n">
        <v>0</v>
      </c>
      <c r="W37" s="85" t="n">
        <v>0</v>
      </c>
      <c r="X37" s="85" t="n">
        <v>0</v>
      </c>
      <c r="Y37" s="85" t="n">
        <v>0</v>
      </c>
      <c r="Z37" s="85" t="n">
        <v>0</v>
      </c>
      <c r="AA37" s="85" t="n">
        <v>0</v>
      </c>
      <c r="AB37" s="85" t="n">
        <v>0</v>
      </c>
      <c r="AC37" s="85" t="n">
        <v>0</v>
      </c>
      <c r="AD37" s="85" t="n">
        <v>0</v>
      </c>
      <c r="AE37" s="85" t="n">
        <v>0</v>
      </c>
      <c r="AF37" s="85" t="n">
        <v>0</v>
      </c>
      <c r="AG37" s="85" t="n">
        <v>0</v>
      </c>
      <c r="AH37" s="85" t="n">
        <v>0</v>
      </c>
      <c r="AI37" s="85" t="n">
        <v>0</v>
      </c>
      <c r="AJ37" s="85" t="n">
        <v>0</v>
      </c>
      <c r="AK37" s="183" t="n">
        <f aca="false">IF(G37&gt;0,VLOOKUP(G37&amp;"-"&amp;H37&amp;"-"&amp;I37,LocCost,2,0),0)</f>
        <v>0.139494628946289</v>
      </c>
      <c r="AL37" s="183" t="n">
        <f aca="false">IF(J37&gt;0,VLOOKUP(J37&amp;"-"&amp;K37&amp;"-"&amp;L37,LocCost,2,0),0)</f>
        <v>0</v>
      </c>
      <c r="AM37" s="183" t="n">
        <f aca="false">IF(M37&gt;0,VLOOKUP(M37&amp;"-"&amp;N37&amp;"-"&amp;O37,LocCost,2,0),0)</f>
        <v>0</v>
      </c>
      <c r="AN37" s="183" t="n">
        <f aca="false">IF(P37&gt;0,VLOOKUP(P37&amp;"-"&amp;Q37&amp;"-"&amp;R37,LocCost,2,0),0)</f>
        <v>0</v>
      </c>
      <c r="AO37" s="183" t="n">
        <f aca="false">IF(S37&gt;0,VLOOKUP(S37&amp;"-"&amp;T37&amp;"-"&amp;U37,LocCost,2,0),0)</f>
        <v>0</v>
      </c>
      <c r="AP37" s="183" t="n">
        <f aca="false">IF(V37&gt;0,VLOOKUP(V37&amp;"-"&amp;W37&amp;"-"&amp;X37,LocCost,2,0),0)</f>
        <v>0</v>
      </c>
      <c r="AQ37" s="183" t="n">
        <f aca="false">IF(Y37&gt;0,VLOOKUP(Y37&amp;"-"&amp;Z37&amp;"-"&amp;AA37,LocCost,2,0),0)</f>
        <v>0</v>
      </c>
      <c r="AR37" s="183" t="n">
        <f aca="false">IF(AB37&gt;0,VLOOKUP(AB37&amp;"-"&amp;AC37&amp;"-"&amp;AD37,LocCost,2,0),0)</f>
        <v>0</v>
      </c>
      <c r="AS37" s="183" t="n">
        <f aca="false">IF(AE37&gt;0,VLOOKUP(AE37&amp;"-"&amp;AF37&amp;"-"&amp;AG37,LocCost,2,0),0)</f>
        <v>0</v>
      </c>
      <c r="AT37" s="183" t="n">
        <f aca="false">IF(AH37&gt;0,VLOOKUP(AH37&amp;"-"&amp;AI37&amp;"-"&amp;AJ37,LocCost,2,0),0)</f>
        <v>0</v>
      </c>
      <c r="AU37" s="184" t="n">
        <f aca="false">SUM(AK37:AT37)</f>
        <v>0.139494628946289</v>
      </c>
      <c r="DN37" s="85" t="n">
        <v>0</v>
      </c>
      <c r="DO37" s="85" t="n">
        <v>0.179435443037974</v>
      </c>
      <c r="DP37" s="85" t="n">
        <v>0</v>
      </c>
      <c r="DQ37" s="85" t="n">
        <v>0</v>
      </c>
      <c r="DR37" s="85" t="n">
        <v>0</v>
      </c>
      <c r="DS37" s="85" t="n">
        <v>0</v>
      </c>
      <c r="DT37" s="85" t="n">
        <v>0</v>
      </c>
      <c r="DU37" s="85" t="n">
        <v>0</v>
      </c>
      <c r="DV37" s="85" t="n">
        <v>0</v>
      </c>
      <c r="DW37" s="85" t="n">
        <v>0</v>
      </c>
      <c r="DX37" s="85" t="n">
        <v>0</v>
      </c>
      <c r="DY37" s="85" t="n">
        <v>0.179435443037974</v>
      </c>
    </row>
    <row r="38" customFormat="false" ht="14.65" hidden="false" customHeight="false" outlineLevel="0" collapsed="false">
      <c r="A38" s="85" t="n">
        <v>35</v>
      </c>
      <c r="B38" s="85" t="s">
        <v>178</v>
      </c>
      <c r="C38" s="85" t="s">
        <v>180</v>
      </c>
      <c r="D38" s="85" t="n">
        <v>5</v>
      </c>
      <c r="E38" s="85" t="s">
        <v>45</v>
      </c>
      <c r="F38" s="85" t="s">
        <v>246</v>
      </c>
      <c r="G38" s="85" t="s">
        <v>178</v>
      </c>
      <c r="H38" s="85" t="s">
        <v>180</v>
      </c>
      <c r="I38" s="85" t="s">
        <v>173</v>
      </c>
      <c r="J38" s="85" t="n">
        <v>0</v>
      </c>
      <c r="K38" s="85" t="n">
        <v>0</v>
      </c>
      <c r="L38" s="85" t="n">
        <v>0</v>
      </c>
      <c r="M38" s="85" t="n">
        <v>0</v>
      </c>
      <c r="N38" s="85" t="n">
        <v>0</v>
      </c>
      <c r="O38" s="85" t="n">
        <v>0</v>
      </c>
      <c r="P38" s="85" t="n">
        <v>0</v>
      </c>
      <c r="Q38" s="85" t="n">
        <v>0</v>
      </c>
      <c r="R38" s="85" t="n">
        <v>0</v>
      </c>
      <c r="S38" s="85" t="n">
        <v>0</v>
      </c>
      <c r="T38" s="85" t="n">
        <v>0</v>
      </c>
      <c r="U38" s="85" t="n">
        <v>0</v>
      </c>
      <c r="V38" s="85" t="n">
        <v>0</v>
      </c>
      <c r="W38" s="85" t="n">
        <v>0</v>
      </c>
      <c r="X38" s="85" t="n">
        <v>0</v>
      </c>
      <c r="Y38" s="85" t="n">
        <v>0</v>
      </c>
      <c r="Z38" s="85" t="n">
        <v>0</v>
      </c>
      <c r="AA38" s="85" t="n">
        <v>0</v>
      </c>
      <c r="AB38" s="85" t="n">
        <v>0</v>
      </c>
      <c r="AC38" s="85" t="n">
        <v>0</v>
      </c>
      <c r="AD38" s="85" t="n">
        <v>0</v>
      </c>
      <c r="AE38" s="85" t="n">
        <v>0</v>
      </c>
      <c r="AF38" s="85" t="n">
        <v>0</v>
      </c>
      <c r="AG38" s="85" t="n">
        <v>0</v>
      </c>
      <c r="AH38" s="85" t="n">
        <v>0</v>
      </c>
      <c r="AI38" s="85" t="n">
        <v>0</v>
      </c>
      <c r="AJ38" s="85" t="n">
        <v>0</v>
      </c>
      <c r="AK38" s="183" t="n">
        <f aca="false">IF(G38&gt;0,VLOOKUP(G38&amp;"-"&amp;H38&amp;"-"&amp;I38,LocCost,2,0),0)</f>
        <v>0.358894628946289</v>
      </c>
      <c r="AL38" s="183" t="n">
        <f aca="false">IF(J38&gt;0,VLOOKUP(J38&amp;"-"&amp;K38&amp;"-"&amp;L38,LocCost,2,0),0)</f>
        <v>0</v>
      </c>
      <c r="AM38" s="183" t="n">
        <f aca="false">IF(M38&gt;0,VLOOKUP(M38&amp;"-"&amp;N38&amp;"-"&amp;O38,LocCost,2,0),0)</f>
        <v>0</v>
      </c>
      <c r="AN38" s="183" t="n">
        <f aca="false">IF(P38&gt;0,VLOOKUP(P38&amp;"-"&amp;Q38&amp;"-"&amp;R38,LocCost,2,0),0)</f>
        <v>0</v>
      </c>
      <c r="AO38" s="183" t="n">
        <f aca="false">IF(S38&gt;0,VLOOKUP(S38&amp;"-"&amp;T38&amp;"-"&amp;U38,LocCost,2,0),0)</f>
        <v>0</v>
      </c>
      <c r="AP38" s="183" t="n">
        <f aca="false">IF(V38&gt;0,VLOOKUP(V38&amp;"-"&amp;W38&amp;"-"&amp;X38,LocCost,2,0),0)</f>
        <v>0</v>
      </c>
      <c r="AQ38" s="183" t="n">
        <f aca="false">IF(Y38&gt;0,VLOOKUP(Y38&amp;"-"&amp;Z38&amp;"-"&amp;AA38,LocCost,2,0),0)</f>
        <v>0</v>
      </c>
      <c r="AR38" s="183" t="n">
        <f aca="false">IF(AB38&gt;0,VLOOKUP(AB38&amp;"-"&amp;AC38&amp;"-"&amp;AD38,LocCost,2,0),0)</f>
        <v>0</v>
      </c>
      <c r="AS38" s="183" t="n">
        <f aca="false">IF(AE38&gt;0,VLOOKUP(AE38&amp;"-"&amp;AF38&amp;"-"&amp;AG38,LocCost,2,0),0)</f>
        <v>0</v>
      </c>
      <c r="AT38" s="183" t="n">
        <f aca="false">IF(AH38&gt;0,VLOOKUP(AH38&amp;"-"&amp;AI38&amp;"-"&amp;AJ38,LocCost,2,0),0)</f>
        <v>0</v>
      </c>
      <c r="AU38" s="184" t="n">
        <f aca="false">SUM(AK38:AT38)</f>
        <v>0.358894628946289</v>
      </c>
      <c r="DN38" s="85" t="n">
        <v>0</v>
      </c>
      <c r="DO38" s="85" t="n">
        <v>0.0915357042395021</v>
      </c>
      <c r="DP38" s="85" t="n">
        <v>0</v>
      </c>
      <c r="DQ38" s="85" t="n">
        <v>0</v>
      </c>
      <c r="DR38" s="85" t="n">
        <v>0</v>
      </c>
      <c r="DS38" s="85" t="n">
        <v>0</v>
      </c>
      <c r="DT38" s="85" t="n">
        <v>0</v>
      </c>
      <c r="DU38" s="85" t="n">
        <v>0</v>
      </c>
      <c r="DV38" s="85" t="n">
        <v>0</v>
      </c>
      <c r="DW38" s="85" t="n">
        <v>0</v>
      </c>
      <c r="DX38" s="85" t="n">
        <v>0</v>
      </c>
      <c r="DY38" s="85" t="n">
        <v>0.0915357042395021</v>
      </c>
    </row>
    <row r="39" customFormat="false" ht="14.65" hidden="false" customHeight="false" outlineLevel="0" collapsed="false">
      <c r="A39" s="85" t="n">
        <v>36</v>
      </c>
      <c r="B39" s="85" t="s">
        <v>178</v>
      </c>
      <c r="C39" s="85" t="s">
        <v>180</v>
      </c>
      <c r="D39" s="85" t="n">
        <v>6</v>
      </c>
      <c r="E39" s="85" t="s">
        <v>45</v>
      </c>
      <c r="F39" s="85" t="s">
        <v>247</v>
      </c>
      <c r="G39" s="85" t="s">
        <v>178</v>
      </c>
      <c r="H39" s="85" t="s">
        <v>180</v>
      </c>
      <c r="I39" s="85" t="s">
        <v>181</v>
      </c>
      <c r="J39" s="85" t="n">
        <v>0</v>
      </c>
      <c r="K39" s="85" t="n">
        <v>0</v>
      </c>
      <c r="L39" s="85" t="n">
        <v>0</v>
      </c>
      <c r="M39" s="85" t="n">
        <v>0</v>
      </c>
      <c r="N39" s="85" t="n">
        <v>0</v>
      </c>
      <c r="O39" s="85" t="n">
        <v>0</v>
      </c>
      <c r="P39" s="85" t="n">
        <v>0</v>
      </c>
      <c r="Q39" s="85" t="n">
        <v>0</v>
      </c>
      <c r="R39" s="85" t="n">
        <v>0</v>
      </c>
      <c r="S39" s="85" t="n">
        <v>0</v>
      </c>
      <c r="T39" s="85" t="n">
        <v>0</v>
      </c>
      <c r="U39" s="85" t="n">
        <v>0</v>
      </c>
      <c r="V39" s="85" t="n">
        <v>0</v>
      </c>
      <c r="W39" s="85" t="n">
        <v>0</v>
      </c>
      <c r="X39" s="85" t="n">
        <v>0</v>
      </c>
      <c r="Y39" s="85" t="n">
        <v>0</v>
      </c>
      <c r="Z39" s="85" t="n">
        <v>0</v>
      </c>
      <c r="AA39" s="85" t="n">
        <v>0</v>
      </c>
      <c r="AB39" s="85" t="n">
        <v>0</v>
      </c>
      <c r="AC39" s="85" t="n">
        <v>0</v>
      </c>
      <c r="AD39" s="85" t="n">
        <v>0</v>
      </c>
      <c r="AE39" s="85" t="n">
        <v>0</v>
      </c>
      <c r="AF39" s="85" t="n">
        <v>0</v>
      </c>
      <c r="AG39" s="85" t="n">
        <v>0</v>
      </c>
      <c r="AH39" s="85" t="n">
        <v>0</v>
      </c>
      <c r="AI39" s="85" t="n">
        <v>0</v>
      </c>
      <c r="AJ39" s="85" t="n">
        <v>0</v>
      </c>
      <c r="AK39" s="183" t="n">
        <f aca="false">IF(G39&gt;0,VLOOKUP(G39&amp;"-"&amp;H39&amp;"-"&amp;I39,LocCost,2,0),0)</f>
        <v>0.116994628946289</v>
      </c>
      <c r="AL39" s="183" t="n">
        <f aca="false">IF(J39&gt;0,VLOOKUP(J39&amp;"-"&amp;K39&amp;"-"&amp;L39,LocCost,2,0),0)</f>
        <v>0</v>
      </c>
      <c r="AM39" s="183" t="n">
        <f aca="false">IF(M39&gt;0,VLOOKUP(M39&amp;"-"&amp;N39&amp;"-"&amp;O39,LocCost,2,0),0)</f>
        <v>0</v>
      </c>
      <c r="AN39" s="183" t="n">
        <f aca="false">IF(P39&gt;0,VLOOKUP(P39&amp;"-"&amp;Q39&amp;"-"&amp;R39,LocCost,2,0),0)</f>
        <v>0</v>
      </c>
      <c r="AO39" s="183" t="n">
        <f aca="false">IF(S39&gt;0,VLOOKUP(S39&amp;"-"&amp;T39&amp;"-"&amp;U39,LocCost,2,0),0)</f>
        <v>0</v>
      </c>
      <c r="AP39" s="183" t="n">
        <f aca="false">IF(V39&gt;0,VLOOKUP(V39&amp;"-"&amp;W39&amp;"-"&amp;X39,LocCost,2,0),0)</f>
        <v>0</v>
      </c>
      <c r="AQ39" s="183" t="n">
        <f aca="false">IF(Y39&gt;0,VLOOKUP(Y39&amp;"-"&amp;Z39&amp;"-"&amp;AA39,LocCost,2,0),0)</f>
        <v>0</v>
      </c>
      <c r="AR39" s="183" t="n">
        <f aca="false">IF(AB39&gt;0,VLOOKUP(AB39&amp;"-"&amp;AC39&amp;"-"&amp;AD39,LocCost,2,0),0)</f>
        <v>0</v>
      </c>
      <c r="AS39" s="183" t="n">
        <f aca="false">IF(AE39&gt;0,VLOOKUP(AE39&amp;"-"&amp;AF39&amp;"-"&amp;AG39,LocCost,2,0),0)</f>
        <v>0</v>
      </c>
      <c r="AT39" s="183" t="n">
        <f aca="false">IF(AH39&gt;0,VLOOKUP(AH39&amp;"-"&amp;AI39&amp;"-"&amp;AJ39,LocCost,2,0),0)</f>
        <v>0</v>
      </c>
      <c r="AU39" s="184" t="n">
        <f aca="false">SUM(AK39:AT39)</f>
        <v>0.116994628946289</v>
      </c>
      <c r="DN39" s="85" t="n">
        <v>0</v>
      </c>
      <c r="DO39" s="85" t="n">
        <v>0.15068797417272</v>
      </c>
      <c r="DP39" s="85" t="n">
        <v>0</v>
      </c>
      <c r="DQ39" s="85" t="n">
        <v>0</v>
      </c>
      <c r="DR39" s="85" t="n">
        <v>0</v>
      </c>
      <c r="DS39" s="85" t="n">
        <v>0</v>
      </c>
      <c r="DT39" s="85" t="n">
        <v>0</v>
      </c>
      <c r="DU39" s="85" t="n">
        <v>0</v>
      </c>
      <c r="DV39" s="85" t="n">
        <v>0</v>
      </c>
      <c r="DW39" s="85" t="n">
        <v>0</v>
      </c>
      <c r="DX39" s="85" t="n">
        <v>0</v>
      </c>
      <c r="DY39" s="85" t="n">
        <v>0.15068797417272</v>
      </c>
    </row>
    <row r="40" customFormat="false" ht="14.65" hidden="false" customHeight="false" outlineLevel="0" collapsed="false">
      <c r="A40" s="85" t="n">
        <v>37</v>
      </c>
      <c r="B40" s="85" t="s">
        <v>178</v>
      </c>
      <c r="C40" s="85" t="s">
        <v>183</v>
      </c>
      <c r="D40" s="85" t="n">
        <v>1</v>
      </c>
      <c r="E40" s="85" t="s">
        <v>45</v>
      </c>
      <c r="F40" s="85" t="s">
        <v>248</v>
      </c>
      <c r="G40" s="85" t="s">
        <v>178</v>
      </c>
      <c r="H40" s="85" t="s">
        <v>183</v>
      </c>
      <c r="I40" s="85" t="s">
        <v>179</v>
      </c>
      <c r="J40" s="85" t="n">
        <v>0</v>
      </c>
      <c r="K40" s="85" t="n">
        <v>0</v>
      </c>
      <c r="L40" s="85" t="n">
        <v>0</v>
      </c>
      <c r="M40" s="85" t="n">
        <v>0</v>
      </c>
      <c r="N40" s="85" t="n">
        <v>0</v>
      </c>
      <c r="O40" s="85" t="n">
        <v>0</v>
      </c>
      <c r="P40" s="85" t="n">
        <v>0</v>
      </c>
      <c r="Q40" s="85" t="n">
        <v>0</v>
      </c>
      <c r="R40" s="85" t="n">
        <v>0</v>
      </c>
      <c r="S40" s="85" t="n">
        <v>0</v>
      </c>
      <c r="T40" s="85" t="n">
        <v>0</v>
      </c>
      <c r="U40" s="85" t="n">
        <v>0</v>
      </c>
      <c r="V40" s="85" t="n">
        <v>0</v>
      </c>
      <c r="W40" s="85" t="n">
        <v>0</v>
      </c>
      <c r="X40" s="85" t="n">
        <v>0</v>
      </c>
      <c r="Y40" s="85" t="n">
        <v>0</v>
      </c>
      <c r="Z40" s="85" t="n">
        <v>0</v>
      </c>
      <c r="AA40" s="85" t="n">
        <v>0</v>
      </c>
      <c r="AB40" s="85" t="n">
        <v>0</v>
      </c>
      <c r="AC40" s="85" t="n">
        <v>0</v>
      </c>
      <c r="AD40" s="85" t="n">
        <v>0</v>
      </c>
      <c r="AE40" s="85" t="n">
        <v>0</v>
      </c>
      <c r="AF40" s="85" t="n">
        <v>0</v>
      </c>
      <c r="AG40" s="85" t="n">
        <v>0</v>
      </c>
      <c r="AH40" s="85" t="n">
        <v>0</v>
      </c>
      <c r="AI40" s="85" t="n">
        <v>0</v>
      </c>
      <c r="AJ40" s="85" t="n">
        <v>0</v>
      </c>
      <c r="AK40" s="183" t="n">
        <f aca="false">IF(G40&gt;0,VLOOKUP(G40&amp;"-"&amp;H40&amp;"-"&amp;I40,LocCost,2,0),0)</f>
        <v>0.146561938072215</v>
      </c>
      <c r="AL40" s="183" t="n">
        <f aca="false">IF(J40&gt;0,VLOOKUP(J40&amp;"-"&amp;K40&amp;"-"&amp;L40,LocCost,2,0),0)</f>
        <v>0</v>
      </c>
      <c r="AM40" s="183" t="n">
        <f aca="false">IF(M40&gt;0,VLOOKUP(M40&amp;"-"&amp;N40&amp;"-"&amp;O40,LocCost,2,0),0)</f>
        <v>0</v>
      </c>
      <c r="AN40" s="183" t="n">
        <f aca="false">IF(P40&gt;0,VLOOKUP(P40&amp;"-"&amp;Q40&amp;"-"&amp;R40,LocCost,2,0),0)</f>
        <v>0</v>
      </c>
      <c r="AO40" s="183" t="n">
        <f aca="false">IF(S40&gt;0,VLOOKUP(S40&amp;"-"&amp;T40&amp;"-"&amp;U40,LocCost,2,0),0)</f>
        <v>0</v>
      </c>
      <c r="AP40" s="183" t="n">
        <f aca="false">IF(V40&gt;0,VLOOKUP(V40&amp;"-"&amp;W40&amp;"-"&amp;X40,LocCost,2,0),0)</f>
        <v>0</v>
      </c>
      <c r="AQ40" s="183" t="n">
        <f aca="false">IF(Y40&gt;0,VLOOKUP(Y40&amp;"-"&amp;Z40&amp;"-"&amp;AA40,LocCost,2,0),0)</f>
        <v>0</v>
      </c>
      <c r="AR40" s="183" t="n">
        <f aca="false">IF(AB40&gt;0,VLOOKUP(AB40&amp;"-"&amp;AC40&amp;"-"&amp;AD40,LocCost,2,0),0)</f>
        <v>0</v>
      </c>
      <c r="AS40" s="183" t="n">
        <f aca="false">IF(AE40&gt;0,VLOOKUP(AE40&amp;"-"&amp;AF40&amp;"-"&amp;AG40,LocCost,2,0),0)</f>
        <v>0</v>
      </c>
      <c r="AT40" s="183" t="n">
        <f aca="false">IF(AH40&gt;0,VLOOKUP(AH40&amp;"-"&amp;AI40&amp;"-"&amp;AJ40,LocCost,2,0),0)</f>
        <v>0</v>
      </c>
      <c r="AU40" s="184" t="n">
        <f aca="false">SUM(AK40:AT40)</f>
        <v>0.146561938072215</v>
      </c>
      <c r="DN40" s="85" t="n">
        <v>0</v>
      </c>
      <c r="DO40" s="85" t="n">
        <v>0.311088905946167</v>
      </c>
      <c r="DP40" s="85" t="n">
        <v>0</v>
      </c>
      <c r="DQ40" s="85" t="n">
        <v>0</v>
      </c>
      <c r="DR40" s="85" t="n">
        <v>0</v>
      </c>
      <c r="DS40" s="85" t="n">
        <v>0</v>
      </c>
      <c r="DT40" s="85" t="n">
        <v>0</v>
      </c>
      <c r="DU40" s="85" t="n">
        <v>0</v>
      </c>
      <c r="DV40" s="85" t="n">
        <v>0</v>
      </c>
      <c r="DW40" s="85" t="n">
        <v>0</v>
      </c>
      <c r="DX40" s="85" t="n">
        <v>0</v>
      </c>
      <c r="DY40" s="85" t="n">
        <v>0.311088905946167</v>
      </c>
    </row>
    <row r="41" customFormat="false" ht="14.65" hidden="false" customHeight="false" outlineLevel="0" collapsed="false">
      <c r="A41" s="85" t="n">
        <v>38</v>
      </c>
      <c r="B41" s="85" t="s">
        <v>178</v>
      </c>
      <c r="C41" s="85" t="s">
        <v>183</v>
      </c>
      <c r="D41" s="85" t="n">
        <v>2</v>
      </c>
      <c r="E41" s="85" t="s">
        <v>45</v>
      </c>
      <c r="F41" s="85" t="s">
        <v>249</v>
      </c>
      <c r="G41" s="85" t="s">
        <v>178</v>
      </c>
      <c r="H41" s="85" t="s">
        <v>183</v>
      </c>
      <c r="I41" s="85" t="s">
        <v>88</v>
      </c>
      <c r="J41" s="85" t="n">
        <v>0</v>
      </c>
      <c r="K41" s="85" t="n">
        <v>0</v>
      </c>
      <c r="L41" s="85" t="n">
        <v>0</v>
      </c>
      <c r="M41" s="85" t="n">
        <v>0</v>
      </c>
      <c r="N41" s="85" t="n">
        <v>0</v>
      </c>
      <c r="O41" s="85" t="n">
        <v>0</v>
      </c>
      <c r="P41" s="85" t="n">
        <v>0</v>
      </c>
      <c r="Q41" s="85" t="n">
        <v>0</v>
      </c>
      <c r="R41" s="85" t="n">
        <v>0</v>
      </c>
      <c r="S41" s="85" t="n">
        <v>0</v>
      </c>
      <c r="T41" s="85" t="n">
        <v>0</v>
      </c>
      <c r="U41" s="85" t="n">
        <v>0</v>
      </c>
      <c r="V41" s="85" t="n">
        <v>0</v>
      </c>
      <c r="W41" s="85" t="n">
        <v>0</v>
      </c>
      <c r="X41" s="85" t="n">
        <v>0</v>
      </c>
      <c r="Y41" s="85" t="n">
        <v>0</v>
      </c>
      <c r="Z41" s="85" t="n">
        <v>0</v>
      </c>
      <c r="AA41" s="85" t="n">
        <v>0</v>
      </c>
      <c r="AB41" s="85" t="n">
        <v>0</v>
      </c>
      <c r="AC41" s="85" t="n">
        <v>0</v>
      </c>
      <c r="AD41" s="85" t="n">
        <v>0</v>
      </c>
      <c r="AE41" s="85" t="n">
        <v>0</v>
      </c>
      <c r="AF41" s="85" t="n">
        <v>0</v>
      </c>
      <c r="AG41" s="85" t="n">
        <v>0</v>
      </c>
      <c r="AH41" s="85" t="n">
        <v>0</v>
      </c>
      <c r="AI41" s="85" t="n">
        <v>0</v>
      </c>
      <c r="AJ41" s="85" t="n">
        <v>0</v>
      </c>
      <c r="AK41" s="183" t="n">
        <f aca="false">IF(G41&gt;0,VLOOKUP(G41&amp;"-"&amp;H41&amp;"-"&amp;I41,LocCost,2,0),0)</f>
        <v>0.365961938072215</v>
      </c>
      <c r="AL41" s="183" t="n">
        <f aca="false">IF(J41&gt;0,VLOOKUP(J41&amp;"-"&amp;K41&amp;"-"&amp;L41,LocCost,2,0),0)</f>
        <v>0</v>
      </c>
      <c r="AM41" s="183" t="n">
        <f aca="false">IF(M41&gt;0,VLOOKUP(M41&amp;"-"&amp;N41&amp;"-"&amp;O41,LocCost,2,0),0)</f>
        <v>0</v>
      </c>
      <c r="AN41" s="183" t="n">
        <f aca="false">IF(P41&gt;0,VLOOKUP(P41&amp;"-"&amp;Q41&amp;"-"&amp;R41,LocCost,2,0),0)</f>
        <v>0</v>
      </c>
      <c r="AO41" s="183" t="n">
        <f aca="false">IF(S41&gt;0,VLOOKUP(S41&amp;"-"&amp;T41&amp;"-"&amp;U41,LocCost,2,0),0)</f>
        <v>0</v>
      </c>
      <c r="AP41" s="183" t="n">
        <f aca="false">IF(V41&gt;0,VLOOKUP(V41&amp;"-"&amp;W41&amp;"-"&amp;X41,LocCost,2,0),0)</f>
        <v>0</v>
      </c>
      <c r="AQ41" s="183" t="n">
        <f aca="false">IF(Y41&gt;0,VLOOKUP(Y41&amp;"-"&amp;Z41&amp;"-"&amp;AA41,LocCost,2,0),0)</f>
        <v>0</v>
      </c>
      <c r="AR41" s="183" t="n">
        <f aca="false">IF(AB41&gt;0,VLOOKUP(AB41&amp;"-"&amp;AC41&amp;"-"&amp;AD41,LocCost,2,0),0)</f>
        <v>0</v>
      </c>
      <c r="AS41" s="183" t="n">
        <f aca="false">IF(AE41&gt;0,VLOOKUP(AE41&amp;"-"&amp;AF41&amp;"-"&amp;AG41,LocCost,2,0),0)</f>
        <v>0</v>
      </c>
      <c r="AT41" s="183" t="n">
        <f aca="false">IF(AH41&gt;0,VLOOKUP(AH41&amp;"-"&amp;AI41&amp;"-"&amp;AJ41,LocCost,2,0),0)</f>
        <v>0</v>
      </c>
      <c r="AU41" s="184" t="n">
        <f aca="false">SUM(AK41:AT41)</f>
        <v>0.365961938072215</v>
      </c>
      <c r="DN41" s="85" t="n">
        <v>0</v>
      </c>
      <c r="DO41" s="85" t="n">
        <v>0.29722637396377</v>
      </c>
      <c r="DP41" s="85" t="n">
        <v>0</v>
      </c>
      <c r="DQ41" s="85" t="n">
        <v>0</v>
      </c>
      <c r="DR41" s="85" t="n">
        <v>0</v>
      </c>
      <c r="DS41" s="85" t="n">
        <v>0</v>
      </c>
      <c r="DT41" s="85" t="n">
        <v>0</v>
      </c>
      <c r="DU41" s="85" t="n">
        <v>0</v>
      </c>
      <c r="DV41" s="85" t="n">
        <v>0</v>
      </c>
      <c r="DW41" s="85" t="n">
        <v>0</v>
      </c>
      <c r="DX41" s="85" t="n">
        <v>0</v>
      </c>
      <c r="DY41" s="85" t="n">
        <v>0.29722637396377</v>
      </c>
    </row>
    <row r="42" customFormat="false" ht="14.65" hidden="false" customHeight="false" outlineLevel="0" collapsed="false">
      <c r="A42" s="85" t="n">
        <v>39</v>
      </c>
      <c r="B42" s="85" t="s">
        <v>178</v>
      </c>
      <c r="C42" s="85" t="s">
        <v>183</v>
      </c>
      <c r="D42" s="85" t="n">
        <v>3</v>
      </c>
      <c r="E42" s="85" t="s">
        <v>45</v>
      </c>
      <c r="F42" s="85" t="s">
        <v>250</v>
      </c>
      <c r="G42" s="85" t="s">
        <v>178</v>
      </c>
      <c r="H42" s="85" t="s">
        <v>183</v>
      </c>
      <c r="I42" s="85" t="s">
        <v>182</v>
      </c>
      <c r="J42" s="85" t="n">
        <v>0</v>
      </c>
      <c r="K42" s="85" t="n">
        <v>0</v>
      </c>
      <c r="L42" s="85" t="n">
        <v>0</v>
      </c>
      <c r="M42" s="85" t="n">
        <v>0</v>
      </c>
      <c r="N42" s="85" t="n">
        <v>0</v>
      </c>
      <c r="O42" s="85" t="n">
        <v>0</v>
      </c>
      <c r="P42" s="85" t="n">
        <v>0</v>
      </c>
      <c r="Q42" s="85" t="n">
        <v>0</v>
      </c>
      <c r="R42" s="85" t="n">
        <v>0</v>
      </c>
      <c r="S42" s="85" t="n">
        <v>0</v>
      </c>
      <c r="T42" s="85" t="n">
        <v>0</v>
      </c>
      <c r="U42" s="85" t="n">
        <v>0</v>
      </c>
      <c r="V42" s="85" t="n">
        <v>0</v>
      </c>
      <c r="W42" s="85" t="n">
        <v>0</v>
      </c>
      <c r="X42" s="85" t="n">
        <v>0</v>
      </c>
      <c r="Y42" s="85" t="n">
        <v>0</v>
      </c>
      <c r="Z42" s="85" t="n">
        <v>0</v>
      </c>
      <c r="AA42" s="85" t="n">
        <v>0</v>
      </c>
      <c r="AB42" s="85" t="n">
        <v>0</v>
      </c>
      <c r="AC42" s="85" t="n">
        <v>0</v>
      </c>
      <c r="AD42" s="85" t="n">
        <v>0</v>
      </c>
      <c r="AE42" s="85" t="n">
        <v>0</v>
      </c>
      <c r="AF42" s="85" t="n">
        <v>0</v>
      </c>
      <c r="AG42" s="85" t="n">
        <v>0</v>
      </c>
      <c r="AH42" s="85" t="n">
        <v>0</v>
      </c>
      <c r="AI42" s="85" t="n">
        <v>0</v>
      </c>
      <c r="AJ42" s="85" t="n">
        <v>0</v>
      </c>
      <c r="AK42" s="183" t="n">
        <f aca="false">IF(G42&gt;0,VLOOKUP(G42&amp;"-"&amp;H42&amp;"-"&amp;I42,LocCost,2,0),0)</f>
        <v>0.124061938072215</v>
      </c>
      <c r="AL42" s="183" t="n">
        <f aca="false">IF(J42&gt;0,VLOOKUP(J42&amp;"-"&amp;K42&amp;"-"&amp;L42,LocCost,2,0),0)</f>
        <v>0</v>
      </c>
      <c r="AM42" s="183" t="n">
        <f aca="false">IF(M42&gt;0,VLOOKUP(M42&amp;"-"&amp;N42&amp;"-"&amp;O42,LocCost,2,0),0)</f>
        <v>0</v>
      </c>
      <c r="AN42" s="183" t="n">
        <f aca="false">IF(P42&gt;0,VLOOKUP(P42&amp;"-"&amp;Q42&amp;"-"&amp;R42,LocCost,2,0),0)</f>
        <v>0</v>
      </c>
      <c r="AO42" s="183" t="n">
        <f aca="false">IF(S42&gt;0,VLOOKUP(S42&amp;"-"&amp;T42&amp;"-"&amp;U42,LocCost,2,0),0)</f>
        <v>0</v>
      </c>
      <c r="AP42" s="183" t="n">
        <f aca="false">IF(V42&gt;0,VLOOKUP(V42&amp;"-"&amp;W42&amp;"-"&amp;X42,LocCost,2,0),0)</f>
        <v>0</v>
      </c>
      <c r="AQ42" s="183" t="n">
        <f aca="false">IF(Y42&gt;0,VLOOKUP(Y42&amp;"-"&amp;Z42&amp;"-"&amp;AA42,LocCost,2,0),0)</f>
        <v>0</v>
      </c>
      <c r="AR42" s="183" t="n">
        <f aca="false">IF(AB42&gt;0,VLOOKUP(AB42&amp;"-"&amp;AC42&amp;"-"&amp;AD42,LocCost,2,0),0)</f>
        <v>0</v>
      </c>
      <c r="AS42" s="183" t="n">
        <f aca="false">IF(AE42&gt;0,VLOOKUP(AE42&amp;"-"&amp;AF42&amp;"-"&amp;AG42,LocCost,2,0),0)</f>
        <v>0</v>
      </c>
      <c r="AT42" s="183" t="n">
        <f aca="false">IF(AH42&gt;0,VLOOKUP(AH42&amp;"-"&amp;AI42&amp;"-"&amp;AJ42,LocCost,2,0),0)</f>
        <v>0</v>
      </c>
      <c r="AU42" s="184" t="n">
        <f aca="false">SUM(AK42:AT42)</f>
        <v>0.124061938072215</v>
      </c>
      <c r="DN42" s="85" t="n">
        <v>0</v>
      </c>
      <c r="DO42" s="85" t="n">
        <v>0.237633414857842</v>
      </c>
      <c r="DP42" s="85" t="n">
        <v>0</v>
      </c>
      <c r="DQ42" s="85" t="n">
        <v>0</v>
      </c>
      <c r="DR42" s="85" t="n">
        <v>0</v>
      </c>
      <c r="DS42" s="85" t="n">
        <v>0</v>
      </c>
      <c r="DT42" s="85" t="n">
        <v>0</v>
      </c>
      <c r="DU42" s="85" t="n">
        <v>0</v>
      </c>
      <c r="DV42" s="85" t="n">
        <v>0</v>
      </c>
      <c r="DW42" s="85" t="n">
        <v>0</v>
      </c>
      <c r="DX42" s="85" t="n">
        <v>0</v>
      </c>
      <c r="DY42" s="85" t="n">
        <v>0.237633414857842</v>
      </c>
    </row>
    <row r="43" customFormat="false" ht="14.65" hidden="false" customHeight="false" outlineLevel="0" collapsed="false">
      <c r="A43" s="85" t="n">
        <v>40</v>
      </c>
      <c r="B43" s="85" t="s">
        <v>178</v>
      </c>
      <c r="C43" s="85" t="s">
        <v>183</v>
      </c>
      <c r="D43" s="85" t="n">
        <v>4</v>
      </c>
      <c r="E43" s="85" t="s">
        <v>45</v>
      </c>
      <c r="F43" s="85" t="s">
        <v>251</v>
      </c>
      <c r="G43" s="85" t="s">
        <v>178</v>
      </c>
      <c r="H43" s="85" t="s">
        <v>183</v>
      </c>
      <c r="I43" s="85" t="s">
        <v>140</v>
      </c>
      <c r="J43" s="85" t="n">
        <v>0</v>
      </c>
      <c r="K43" s="85" t="n">
        <v>0</v>
      </c>
      <c r="L43" s="85" t="n">
        <v>0</v>
      </c>
      <c r="M43" s="85" t="n">
        <v>0</v>
      </c>
      <c r="N43" s="85" t="n">
        <v>0</v>
      </c>
      <c r="O43" s="85" t="n">
        <v>0</v>
      </c>
      <c r="P43" s="85" t="n">
        <v>0</v>
      </c>
      <c r="Q43" s="85" t="n">
        <v>0</v>
      </c>
      <c r="R43" s="85" t="n">
        <v>0</v>
      </c>
      <c r="S43" s="85" t="n">
        <v>0</v>
      </c>
      <c r="T43" s="85" t="n">
        <v>0</v>
      </c>
      <c r="U43" s="85" t="n">
        <v>0</v>
      </c>
      <c r="V43" s="85" t="n">
        <v>0</v>
      </c>
      <c r="W43" s="85" t="n">
        <v>0</v>
      </c>
      <c r="X43" s="85" t="n">
        <v>0</v>
      </c>
      <c r="Y43" s="85" t="n">
        <v>0</v>
      </c>
      <c r="Z43" s="85" t="n">
        <v>0</v>
      </c>
      <c r="AA43" s="85" t="n">
        <v>0</v>
      </c>
      <c r="AB43" s="85" t="n">
        <v>0</v>
      </c>
      <c r="AC43" s="85" t="n">
        <v>0</v>
      </c>
      <c r="AD43" s="85" t="n">
        <v>0</v>
      </c>
      <c r="AE43" s="85" t="n">
        <v>0</v>
      </c>
      <c r="AF43" s="85" t="n">
        <v>0</v>
      </c>
      <c r="AG43" s="85" t="n">
        <v>0</v>
      </c>
      <c r="AH43" s="85" t="n">
        <v>0</v>
      </c>
      <c r="AI43" s="85" t="n">
        <v>0</v>
      </c>
      <c r="AJ43" s="85" t="n">
        <v>0</v>
      </c>
      <c r="AK43" s="183" t="n">
        <f aca="false">IF(G43&gt;0,VLOOKUP(G43&amp;"-"&amp;H43&amp;"-"&amp;I43,LocCost,2,0),0)</f>
        <v>0.139494628946289</v>
      </c>
      <c r="AL43" s="183" t="n">
        <f aca="false">IF(J43&gt;0,VLOOKUP(J43&amp;"-"&amp;K43&amp;"-"&amp;L43,LocCost,2,0),0)</f>
        <v>0</v>
      </c>
      <c r="AM43" s="183" t="n">
        <f aca="false">IF(M43&gt;0,VLOOKUP(M43&amp;"-"&amp;N43&amp;"-"&amp;O43,LocCost,2,0),0)</f>
        <v>0</v>
      </c>
      <c r="AN43" s="183" t="n">
        <f aca="false">IF(P43&gt;0,VLOOKUP(P43&amp;"-"&amp;Q43&amp;"-"&amp;R43,LocCost,2,0),0)</f>
        <v>0</v>
      </c>
      <c r="AO43" s="183" t="n">
        <f aca="false">IF(S43&gt;0,VLOOKUP(S43&amp;"-"&amp;T43&amp;"-"&amp;U43,LocCost,2,0),0)</f>
        <v>0</v>
      </c>
      <c r="AP43" s="183" t="n">
        <f aca="false">IF(V43&gt;0,VLOOKUP(V43&amp;"-"&amp;W43&amp;"-"&amp;X43,LocCost,2,0),0)</f>
        <v>0</v>
      </c>
      <c r="AQ43" s="183" t="n">
        <f aca="false">IF(Y43&gt;0,VLOOKUP(Y43&amp;"-"&amp;Z43&amp;"-"&amp;AA43,LocCost,2,0),0)</f>
        <v>0</v>
      </c>
      <c r="AR43" s="183" t="n">
        <f aca="false">IF(AB43&gt;0,VLOOKUP(AB43&amp;"-"&amp;AC43&amp;"-"&amp;AD43,LocCost,2,0),0)</f>
        <v>0</v>
      </c>
      <c r="AS43" s="183" t="n">
        <f aca="false">IF(AE43&gt;0,VLOOKUP(AE43&amp;"-"&amp;AF43&amp;"-"&amp;AG43,LocCost,2,0),0)</f>
        <v>0</v>
      </c>
      <c r="AT43" s="183" t="n">
        <f aca="false">IF(AH43&gt;0,VLOOKUP(AH43&amp;"-"&amp;AI43&amp;"-"&amp;AJ43,LocCost,2,0),0)</f>
        <v>0</v>
      </c>
      <c r="AU43" s="184" t="n">
        <f aca="false">SUM(AK43:AT43)</f>
        <v>0.139494628946289</v>
      </c>
      <c r="DN43" s="85" t="n">
        <v>0</v>
      </c>
      <c r="DO43" s="85" t="n">
        <v>0.100205025125628</v>
      </c>
      <c r="DP43" s="85" t="n">
        <v>0</v>
      </c>
      <c r="DQ43" s="85" t="n">
        <v>0</v>
      </c>
      <c r="DR43" s="85" t="n">
        <v>0</v>
      </c>
      <c r="DS43" s="85" t="n">
        <v>0</v>
      </c>
      <c r="DT43" s="85" t="n">
        <v>0</v>
      </c>
      <c r="DU43" s="85" t="n">
        <v>0</v>
      </c>
      <c r="DV43" s="85" t="n">
        <v>0</v>
      </c>
      <c r="DW43" s="85" t="n">
        <v>0</v>
      </c>
      <c r="DX43" s="85" t="n">
        <v>0</v>
      </c>
      <c r="DY43" s="85" t="n">
        <v>0.100205025125628</v>
      </c>
    </row>
    <row r="44" customFormat="false" ht="14.65" hidden="false" customHeight="false" outlineLevel="0" collapsed="false">
      <c r="A44" s="85" t="n">
        <v>41</v>
      </c>
      <c r="B44" s="85" t="s">
        <v>178</v>
      </c>
      <c r="C44" s="85" t="s">
        <v>183</v>
      </c>
      <c r="D44" s="85" t="n">
        <v>5</v>
      </c>
      <c r="E44" s="85" t="s">
        <v>45</v>
      </c>
      <c r="F44" s="85" t="s">
        <v>252</v>
      </c>
      <c r="G44" s="85" t="s">
        <v>178</v>
      </c>
      <c r="H44" s="85" t="s">
        <v>183</v>
      </c>
      <c r="I44" s="85" t="s">
        <v>173</v>
      </c>
      <c r="J44" s="85" t="n">
        <v>0</v>
      </c>
      <c r="K44" s="85" t="n">
        <v>0</v>
      </c>
      <c r="L44" s="85" t="n">
        <v>0</v>
      </c>
      <c r="M44" s="85" t="n">
        <v>0</v>
      </c>
      <c r="N44" s="85" t="n">
        <v>0</v>
      </c>
      <c r="O44" s="85" t="n">
        <v>0</v>
      </c>
      <c r="P44" s="85" t="n">
        <v>0</v>
      </c>
      <c r="Q44" s="85" t="n">
        <v>0</v>
      </c>
      <c r="R44" s="85" t="n">
        <v>0</v>
      </c>
      <c r="S44" s="85" t="n">
        <v>0</v>
      </c>
      <c r="T44" s="85" t="n">
        <v>0</v>
      </c>
      <c r="U44" s="85" t="n">
        <v>0</v>
      </c>
      <c r="V44" s="85" t="n">
        <v>0</v>
      </c>
      <c r="W44" s="85" t="n">
        <v>0</v>
      </c>
      <c r="X44" s="85" t="n">
        <v>0</v>
      </c>
      <c r="Y44" s="85" t="n">
        <v>0</v>
      </c>
      <c r="Z44" s="85" t="n">
        <v>0</v>
      </c>
      <c r="AA44" s="85" t="n">
        <v>0</v>
      </c>
      <c r="AB44" s="85" t="n">
        <v>0</v>
      </c>
      <c r="AC44" s="85" t="n">
        <v>0</v>
      </c>
      <c r="AD44" s="85" t="n">
        <v>0</v>
      </c>
      <c r="AE44" s="85" t="n">
        <v>0</v>
      </c>
      <c r="AF44" s="85" t="n">
        <v>0</v>
      </c>
      <c r="AG44" s="85" t="n">
        <v>0</v>
      </c>
      <c r="AH44" s="85" t="n">
        <v>0</v>
      </c>
      <c r="AI44" s="85" t="n">
        <v>0</v>
      </c>
      <c r="AJ44" s="85" t="n">
        <v>0</v>
      </c>
      <c r="AK44" s="183" t="n">
        <f aca="false">IF(G44&gt;0,VLOOKUP(G44&amp;"-"&amp;H44&amp;"-"&amp;I44,LocCost,2,0),0)</f>
        <v>0.358894628946289</v>
      </c>
      <c r="AL44" s="183" t="n">
        <f aca="false">IF(J44&gt;0,VLOOKUP(J44&amp;"-"&amp;K44&amp;"-"&amp;L44,LocCost,2,0),0)</f>
        <v>0</v>
      </c>
      <c r="AM44" s="183" t="n">
        <f aca="false">IF(M44&gt;0,VLOOKUP(M44&amp;"-"&amp;N44&amp;"-"&amp;O44,LocCost,2,0),0)</f>
        <v>0</v>
      </c>
      <c r="AN44" s="183" t="n">
        <f aca="false">IF(P44&gt;0,VLOOKUP(P44&amp;"-"&amp;Q44&amp;"-"&amp;R44,LocCost,2,0),0)</f>
        <v>0</v>
      </c>
      <c r="AO44" s="183" t="n">
        <f aca="false">IF(S44&gt;0,VLOOKUP(S44&amp;"-"&amp;T44&amp;"-"&amp;U44,LocCost,2,0),0)</f>
        <v>0</v>
      </c>
      <c r="AP44" s="183" t="n">
        <f aca="false">IF(V44&gt;0,VLOOKUP(V44&amp;"-"&amp;W44&amp;"-"&amp;X44,LocCost,2,0),0)</f>
        <v>0</v>
      </c>
      <c r="AQ44" s="183" t="n">
        <f aca="false">IF(Y44&gt;0,VLOOKUP(Y44&amp;"-"&amp;Z44&amp;"-"&amp;AA44,LocCost,2,0),0)</f>
        <v>0</v>
      </c>
      <c r="AR44" s="183" t="n">
        <f aca="false">IF(AB44&gt;0,VLOOKUP(AB44&amp;"-"&amp;AC44&amp;"-"&amp;AD44,LocCost,2,0),0)</f>
        <v>0</v>
      </c>
      <c r="AS44" s="183" t="n">
        <f aca="false">IF(AE44&gt;0,VLOOKUP(AE44&amp;"-"&amp;AF44&amp;"-"&amp;AG44,LocCost,2,0),0)</f>
        <v>0</v>
      </c>
      <c r="AT44" s="183" t="n">
        <f aca="false">IF(AH44&gt;0,VLOOKUP(AH44&amp;"-"&amp;AI44&amp;"-"&amp;AJ44,LocCost,2,0),0)</f>
        <v>0</v>
      </c>
      <c r="AU44" s="184" t="n">
        <f aca="false">SUM(AK44:AT44)</f>
        <v>0.358894628946289</v>
      </c>
      <c r="DN44" s="85" t="n">
        <v>0</v>
      </c>
      <c r="DO44" s="85" t="n">
        <v>0.14320647307925</v>
      </c>
      <c r="DP44" s="85" t="n">
        <v>0</v>
      </c>
      <c r="DQ44" s="85" t="n">
        <v>0</v>
      </c>
      <c r="DR44" s="85" t="n">
        <v>0</v>
      </c>
      <c r="DS44" s="85" t="n">
        <v>0</v>
      </c>
      <c r="DT44" s="85" t="n">
        <v>0</v>
      </c>
      <c r="DU44" s="85" t="n">
        <v>0</v>
      </c>
      <c r="DV44" s="85" t="n">
        <v>0</v>
      </c>
      <c r="DW44" s="85" t="n">
        <v>0</v>
      </c>
      <c r="DX44" s="85" t="n">
        <v>0</v>
      </c>
      <c r="DY44" s="85" t="n">
        <v>0.14320647307925</v>
      </c>
    </row>
    <row r="45" customFormat="false" ht="14.65" hidden="false" customHeight="false" outlineLevel="0" collapsed="false">
      <c r="A45" s="85" t="n">
        <v>42</v>
      </c>
      <c r="B45" s="85" t="s">
        <v>178</v>
      </c>
      <c r="C45" s="85" t="s">
        <v>183</v>
      </c>
      <c r="D45" s="85" t="n">
        <v>6</v>
      </c>
      <c r="E45" s="85" t="s">
        <v>45</v>
      </c>
      <c r="F45" s="85" t="s">
        <v>253</v>
      </c>
      <c r="G45" s="85" t="s">
        <v>178</v>
      </c>
      <c r="H45" s="85" t="s">
        <v>183</v>
      </c>
      <c r="I45" s="85" t="s">
        <v>181</v>
      </c>
      <c r="J45" s="85" t="n">
        <v>0</v>
      </c>
      <c r="K45" s="85" t="n">
        <v>0</v>
      </c>
      <c r="L45" s="85" t="n">
        <v>0</v>
      </c>
      <c r="M45" s="85" t="n">
        <v>0</v>
      </c>
      <c r="N45" s="85" t="n">
        <v>0</v>
      </c>
      <c r="O45" s="85" t="n">
        <v>0</v>
      </c>
      <c r="P45" s="85" t="n">
        <v>0</v>
      </c>
      <c r="Q45" s="85" t="n">
        <v>0</v>
      </c>
      <c r="R45" s="85" t="n">
        <v>0</v>
      </c>
      <c r="S45" s="85" t="n">
        <v>0</v>
      </c>
      <c r="T45" s="85" t="n">
        <v>0</v>
      </c>
      <c r="U45" s="85" t="n">
        <v>0</v>
      </c>
      <c r="V45" s="85" t="n">
        <v>0</v>
      </c>
      <c r="W45" s="85" t="n">
        <v>0</v>
      </c>
      <c r="X45" s="85" t="n">
        <v>0</v>
      </c>
      <c r="Y45" s="85" t="n">
        <v>0</v>
      </c>
      <c r="Z45" s="85" t="n">
        <v>0</v>
      </c>
      <c r="AA45" s="85" t="n">
        <v>0</v>
      </c>
      <c r="AB45" s="85" t="n">
        <v>0</v>
      </c>
      <c r="AC45" s="85" t="n">
        <v>0</v>
      </c>
      <c r="AD45" s="85" t="n">
        <v>0</v>
      </c>
      <c r="AE45" s="85" t="n">
        <v>0</v>
      </c>
      <c r="AF45" s="85" t="n">
        <v>0</v>
      </c>
      <c r="AG45" s="85" t="n">
        <v>0</v>
      </c>
      <c r="AH45" s="85" t="n">
        <v>0</v>
      </c>
      <c r="AI45" s="85" t="n">
        <v>0</v>
      </c>
      <c r="AJ45" s="85" t="n">
        <v>0</v>
      </c>
      <c r="AK45" s="183" t="n">
        <f aca="false">IF(G45&gt;0,VLOOKUP(G45&amp;"-"&amp;H45&amp;"-"&amp;I45,LocCost,2,0),0)</f>
        <v>0.116994628946289</v>
      </c>
      <c r="AL45" s="183" t="n">
        <f aca="false">IF(J45&gt;0,VLOOKUP(J45&amp;"-"&amp;K45&amp;"-"&amp;L45,LocCost,2,0),0)</f>
        <v>0</v>
      </c>
      <c r="AM45" s="183" t="n">
        <f aca="false">IF(M45&gt;0,VLOOKUP(M45&amp;"-"&amp;N45&amp;"-"&amp;O45,LocCost,2,0),0)</f>
        <v>0</v>
      </c>
      <c r="AN45" s="183" t="n">
        <f aca="false">IF(P45&gt;0,VLOOKUP(P45&amp;"-"&amp;Q45&amp;"-"&amp;R45,LocCost,2,0),0)</f>
        <v>0</v>
      </c>
      <c r="AO45" s="183" t="n">
        <f aca="false">IF(S45&gt;0,VLOOKUP(S45&amp;"-"&amp;T45&amp;"-"&amp;U45,LocCost,2,0),0)</f>
        <v>0</v>
      </c>
      <c r="AP45" s="183" t="n">
        <f aca="false">IF(V45&gt;0,VLOOKUP(V45&amp;"-"&amp;W45&amp;"-"&amp;X45,LocCost,2,0),0)</f>
        <v>0</v>
      </c>
      <c r="AQ45" s="183" t="n">
        <f aca="false">IF(Y45&gt;0,VLOOKUP(Y45&amp;"-"&amp;Z45&amp;"-"&amp;AA45,LocCost,2,0),0)</f>
        <v>0</v>
      </c>
      <c r="AR45" s="183" t="n">
        <f aca="false">IF(AB45&gt;0,VLOOKUP(AB45&amp;"-"&amp;AC45&amp;"-"&amp;AD45,LocCost,2,0),0)</f>
        <v>0</v>
      </c>
      <c r="AS45" s="183" t="n">
        <f aca="false">IF(AE45&gt;0,VLOOKUP(AE45&amp;"-"&amp;AF45&amp;"-"&amp;AG45,LocCost,2,0),0)</f>
        <v>0</v>
      </c>
      <c r="AT45" s="183" t="n">
        <f aca="false">IF(AH45&gt;0,VLOOKUP(AH45&amp;"-"&amp;AI45&amp;"-"&amp;AJ45,LocCost,2,0),0)</f>
        <v>0</v>
      </c>
      <c r="AU45" s="184" t="n">
        <f aca="false">SUM(AK45:AT45)</f>
        <v>0.116994628946289</v>
      </c>
      <c r="DN45" s="85" t="n">
        <v>0</v>
      </c>
      <c r="DO45" s="85" t="n">
        <v>0.0962129351225913</v>
      </c>
      <c r="DP45" s="85" t="n">
        <v>0</v>
      </c>
      <c r="DQ45" s="85" t="n">
        <v>0</v>
      </c>
      <c r="DR45" s="85" t="n">
        <v>0</v>
      </c>
      <c r="DS45" s="85" t="n">
        <v>0</v>
      </c>
      <c r="DT45" s="85" t="n">
        <v>0</v>
      </c>
      <c r="DU45" s="85" t="n">
        <v>0</v>
      </c>
      <c r="DV45" s="85" t="n">
        <v>0</v>
      </c>
      <c r="DW45" s="85" t="n">
        <v>0</v>
      </c>
      <c r="DX45" s="85" t="n">
        <v>0</v>
      </c>
      <c r="DY45" s="85" t="n">
        <v>0.0962129351225913</v>
      </c>
    </row>
    <row r="46" customFormat="false" ht="14.65" hidden="false" customHeight="false" outlineLevel="0" collapsed="false">
      <c r="A46" s="85" t="n">
        <v>43</v>
      </c>
      <c r="B46" s="85" t="s">
        <v>178</v>
      </c>
      <c r="C46" s="85" t="s">
        <v>184</v>
      </c>
      <c r="D46" s="85" t="n">
        <v>1</v>
      </c>
      <c r="E46" s="85" t="s">
        <v>45</v>
      </c>
      <c r="F46" s="85" t="s">
        <v>254</v>
      </c>
      <c r="G46" s="85" t="s">
        <v>178</v>
      </c>
      <c r="H46" s="85" t="s">
        <v>184</v>
      </c>
      <c r="I46" s="85" t="s">
        <v>179</v>
      </c>
      <c r="J46" s="85" t="n">
        <v>0</v>
      </c>
      <c r="K46" s="85" t="n">
        <v>0</v>
      </c>
      <c r="L46" s="85" t="n">
        <v>0</v>
      </c>
      <c r="M46" s="85" t="n">
        <v>0</v>
      </c>
      <c r="N46" s="85" t="n">
        <v>0</v>
      </c>
      <c r="O46" s="85" t="n">
        <v>0</v>
      </c>
      <c r="P46" s="85" t="n">
        <v>0</v>
      </c>
      <c r="Q46" s="85" t="n">
        <v>0</v>
      </c>
      <c r="R46" s="85" t="n">
        <v>0</v>
      </c>
      <c r="S46" s="85" t="n">
        <v>0</v>
      </c>
      <c r="T46" s="85" t="n">
        <v>0</v>
      </c>
      <c r="U46" s="85" t="n">
        <v>0</v>
      </c>
      <c r="V46" s="85" t="n">
        <v>0</v>
      </c>
      <c r="W46" s="85" t="n">
        <v>0</v>
      </c>
      <c r="X46" s="85" t="n">
        <v>0</v>
      </c>
      <c r="Y46" s="85" t="n">
        <v>0</v>
      </c>
      <c r="Z46" s="85" t="n">
        <v>0</v>
      </c>
      <c r="AA46" s="85" t="n">
        <v>0</v>
      </c>
      <c r="AB46" s="85" t="n">
        <v>0</v>
      </c>
      <c r="AC46" s="85" t="n">
        <v>0</v>
      </c>
      <c r="AD46" s="85" t="n">
        <v>0</v>
      </c>
      <c r="AE46" s="85" t="n">
        <v>0</v>
      </c>
      <c r="AF46" s="85" t="n">
        <v>0</v>
      </c>
      <c r="AG46" s="85" t="n">
        <v>0</v>
      </c>
      <c r="AH46" s="85" t="n">
        <v>0</v>
      </c>
      <c r="AI46" s="85" t="n">
        <v>0</v>
      </c>
      <c r="AJ46" s="85" t="n">
        <v>0</v>
      </c>
      <c r="AK46" s="183" t="n">
        <f aca="false">IF(G46&gt;0,VLOOKUP(G46&amp;"-"&amp;H46&amp;"-"&amp;I46,LocCost,2,0),0)</f>
        <v>0.194490215099114</v>
      </c>
      <c r="AL46" s="183" t="n">
        <f aca="false">IF(J46&gt;0,VLOOKUP(J46&amp;"-"&amp;K46&amp;"-"&amp;L46,LocCost,2,0),0)</f>
        <v>0</v>
      </c>
      <c r="AM46" s="183" t="n">
        <f aca="false">IF(M46&gt;0,VLOOKUP(M46&amp;"-"&amp;N46&amp;"-"&amp;O46,LocCost,2,0),0)</f>
        <v>0</v>
      </c>
      <c r="AN46" s="183" t="n">
        <f aca="false">IF(P46&gt;0,VLOOKUP(P46&amp;"-"&amp;Q46&amp;"-"&amp;R46,LocCost,2,0),0)</f>
        <v>0</v>
      </c>
      <c r="AO46" s="183" t="n">
        <f aca="false">IF(S46&gt;0,VLOOKUP(S46&amp;"-"&amp;T46&amp;"-"&amp;U46,LocCost,2,0),0)</f>
        <v>0</v>
      </c>
      <c r="AP46" s="183" t="n">
        <f aca="false">IF(V46&gt;0,VLOOKUP(V46&amp;"-"&amp;W46&amp;"-"&amp;X46,LocCost,2,0),0)</f>
        <v>0</v>
      </c>
      <c r="AQ46" s="183" t="n">
        <f aca="false">IF(Y46&gt;0,VLOOKUP(Y46&amp;"-"&amp;Z46&amp;"-"&amp;AA46,LocCost,2,0),0)</f>
        <v>0</v>
      </c>
      <c r="AR46" s="183" t="n">
        <f aca="false">IF(AB46&gt;0,VLOOKUP(AB46&amp;"-"&amp;AC46&amp;"-"&amp;AD46,LocCost,2,0),0)</f>
        <v>0</v>
      </c>
      <c r="AS46" s="183" t="n">
        <f aca="false">IF(AE46&gt;0,VLOOKUP(AE46&amp;"-"&amp;AF46&amp;"-"&amp;AG46,LocCost,2,0),0)</f>
        <v>0</v>
      </c>
      <c r="AT46" s="183" t="n">
        <f aca="false">IF(AH46&gt;0,VLOOKUP(AH46&amp;"-"&amp;AI46&amp;"-"&amp;AJ46,LocCost,2,0),0)</f>
        <v>0</v>
      </c>
      <c r="AU46" s="184" t="n">
        <f aca="false">SUM(AK46:AT46)</f>
        <v>0.194490215099114</v>
      </c>
      <c r="DN46" s="85" t="n">
        <v>0</v>
      </c>
      <c r="DO46" s="85" t="n">
        <v>0.160528073243494</v>
      </c>
      <c r="DP46" s="85" t="n">
        <v>0</v>
      </c>
      <c r="DQ46" s="85" t="n">
        <v>0</v>
      </c>
      <c r="DR46" s="85" t="n">
        <v>0</v>
      </c>
      <c r="DS46" s="85" t="n">
        <v>0</v>
      </c>
      <c r="DT46" s="85" t="n">
        <v>0</v>
      </c>
      <c r="DU46" s="85" t="n">
        <v>0</v>
      </c>
      <c r="DV46" s="85" t="n">
        <v>0</v>
      </c>
      <c r="DW46" s="85" t="n">
        <v>0</v>
      </c>
      <c r="DX46" s="85" t="n">
        <v>0</v>
      </c>
      <c r="DY46" s="85" t="n">
        <v>0.160528073243494</v>
      </c>
    </row>
    <row r="47" customFormat="false" ht="14.65" hidden="false" customHeight="false" outlineLevel="0" collapsed="false">
      <c r="A47" s="85" t="n">
        <v>44</v>
      </c>
      <c r="B47" s="85" t="s">
        <v>178</v>
      </c>
      <c r="C47" s="85" t="s">
        <v>184</v>
      </c>
      <c r="D47" s="85" t="n">
        <v>2</v>
      </c>
      <c r="E47" s="85" t="s">
        <v>45</v>
      </c>
      <c r="F47" s="85" t="s">
        <v>255</v>
      </c>
      <c r="G47" s="85" t="s">
        <v>178</v>
      </c>
      <c r="H47" s="85" t="s">
        <v>184</v>
      </c>
      <c r="I47" s="85" t="s">
        <v>140</v>
      </c>
      <c r="J47" s="85" t="n">
        <v>0</v>
      </c>
      <c r="K47" s="85" t="n">
        <v>0</v>
      </c>
      <c r="L47" s="85" t="n">
        <v>0</v>
      </c>
      <c r="M47" s="85" t="n">
        <v>0</v>
      </c>
      <c r="N47" s="85" t="n">
        <v>0</v>
      </c>
      <c r="O47" s="85" t="n">
        <v>0</v>
      </c>
      <c r="P47" s="85" t="n">
        <v>0</v>
      </c>
      <c r="Q47" s="85" t="n">
        <v>0</v>
      </c>
      <c r="R47" s="85" t="n">
        <v>0</v>
      </c>
      <c r="S47" s="85" t="n">
        <v>0</v>
      </c>
      <c r="T47" s="85" t="n">
        <v>0</v>
      </c>
      <c r="U47" s="85" t="n">
        <v>0</v>
      </c>
      <c r="V47" s="85" t="n">
        <v>0</v>
      </c>
      <c r="W47" s="85" t="n">
        <v>0</v>
      </c>
      <c r="X47" s="85" t="n">
        <v>0</v>
      </c>
      <c r="Y47" s="85" t="n">
        <v>0</v>
      </c>
      <c r="Z47" s="85" t="n">
        <v>0</v>
      </c>
      <c r="AA47" s="85" t="n">
        <v>0</v>
      </c>
      <c r="AB47" s="85" t="n">
        <v>0</v>
      </c>
      <c r="AC47" s="85" t="n">
        <v>0</v>
      </c>
      <c r="AD47" s="85" t="n">
        <v>0</v>
      </c>
      <c r="AE47" s="85" t="n">
        <v>0</v>
      </c>
      <c r="AF47" s="85" t="n">
        <v>0</v>
      </c>
      <c r="AG47" s="85" t="n">
        <v>0</v>
      </c>
      <c r="AH47" s="85" t="n">
        <v>0</v>
      </c>
      <c r="AI47" s="85" t="n">
        <v>0</v>
      </c>
      <c r="AJ47" s="85" t="n">
        <v>0</v>
      </c>
      <c r="AK47" s="183" t="n">
        <f aca="false">IF(G47&gt;0,VLOOKUP(G47&amp;"-"&amp;H47&amp;"-"&amp;I47,LocCost,2,0),0)</f>
        <v>0.179066872449513</v>
      </c>
      <c r="AL47" s="183" t="n">
        <f aca="false">IF(J47&gt;0,VLOOKUP(J47&amp;"-"&amp;K47&amp;"-"&amp;L47,LocCost,2,0),0)</f>
        <v>0</v>
      </c>
      <c r="AM47" s="183" t="n">
        <f aca="false">IF(M47&gt;0,VLOOKUP(M47&amp;"-"&amp;N47&amp;"-"&amp;O47,LocCost,2,0),0)</f>
        <v>0</v>
      </c>
      <c r="AN47" s="183" t="n">
        <f aca="false">IF(P47&gt;0,VLOOKUP(P47&amp;"-"&amp;Q47&amp;"-"&amp;R47,LocCost,2,0),0)</f>
        <v>0</v>
      </c>
      <c r="AO47" s="183" t="n">
        <f aca="false">IF(S47&gt;0,VLOOKUP(S47&amp;"-"&amp;T47&amp;"-"&amp;U47,LocCost,2,0),0)</f>
        <v>0</v>
      </c>
      <c r="AP47" s="183" t="n">
        <f aca="false">IF(V47&gt;0,VLOOKUP(V47&amp;"-"&amp;W47&amp;"-"&amp;X47,LocCost,2,0),0)</f>
        <v>0</v>
      </c>
      <c r="AQ47" s="183" t="n">
        <f aca="false">IF(Y47&gt;0,VLOOKUP(Y47&amp;"-"&amp;Z47&amp;"-"&amp;AA47,LocCost,2,0),0)</f>
        <v>0</v>
      </c>
      <c r="AR47" s="183" t="n">
        <f aca="false">IF(AB47&gt;0,VLOOKUP(AB47&amp;"-"&amp;AC47&amp;"-"&amp;AD47,LocCost,2,0),0)</f>
        <v>0</v>
      </c>
      <c r="AS47" s="183" t="n">
        <f aca="false">IF(AE47&gt;0,VLOOKUP(AE47&amp;"-"&amp;AF47&amp;"-"&amp;AG47,LocCost,2,0),0)</f>
        <v>0</v>
      </c>
      <c r="AT47" s="183" t="n">
        <f aca="false">IF(AH47&gt;0,VLOOKUP(AH47&amp;"-"&amp;AI47&amp;"-"&amp;AJ47,LocCost,2,0),0)</f>
        <v>0</v>
      </c>
      <c r="AU47" s="184" t="n">
        <f aca="false">SUM(AK47:AT47)</f>
        <v>0.179066872449513</v>
      </c>
      <c r="DN47" s="85" t="n">
        <v>0</v>
      </c>
      <c r="DO47" s="85" t="n">
        <v>0.160528073243494</v>
      </c>
      <c r="DP47" s="85" t="n">
        <v>0</v>
      </c>
      <c r="DQ47" s="85" t="n">
        <v>0</v>
      </c>
      <c r="DR47" s="85" t="n">
        <v>0</v>
      </c>
      <c r="DS47" s="85" t="n">
        <v>0</v>
      </c>
      <c r="DT47" s="85" t="n">
        <v>0</v>
      </c>
      <c r="DU47" s="85" t="n">
        <v>0</v>
      </c>
      <c r="DV47" s="85" t="n">
        <v>0</v>
      </c>
      <c r="DW47" s="85" t="n">
        <v>0</v>
      </c>
      <c r="DX47" s="85" t="n">
        <v>0</v>
      </c>
      <c r="DY47" s="85" t="n">
        <v>0.160528073243494</v>
      </c>
    </row>
    <row r="48" customFormat="false" ht="14.65" hidden="false" customHeight="false" outlineLevel="0" collapsed="false">
      <c r="A48" s="85" t="n">
        <v>45</v>
      </c>
      <c r="B48" s="85" t="s">
        <v>178</v>
      </c>
      <c r="C48" s="85" t="s">
        <v>185</v>
      </c>
      <c r="D48" s="85" t="n">
        <v>1</v>
      </c>
      <c r="E48" s="85" t="s">
        <v>45</v>
      </c>
      <c r="F48" s="85" t="s">
        <v>256</v>
      </c>
      <c r="G48" s="85" t="s">
        <v>178</v>
      </c>
      <c r="H48" s="85" t="s">
        <v>185</v>
      </c>
      <c r="I48" s="85" t="s">
        <v>179</v>
      </c>
      <c r="J48" s="85" t="n">
        <v>0</v>
      </c>
      <c r="K48" s="85" t="n">
        <v>0</v>
      </c>
      <c r="L48" s="85" t="n">
        <v>0</v>
      </c>
      <c r="M48" s="85" t="n">
        <v>0</v>
      </c>
      <c r="N48" s="85" t="n">
        <v>0</v>
      </c>
      <c r="O48" s="85" t="n">
        <v>0</v>
      </c>
      <c r="P48" s="85" t="n">
        <v>0</v>
      </c>
      <c r="Q48" s="85" t="n">
        <v>0</v>
      </c>
      <c r="R48" s="85" t="n">
        <v>0</v>
      </c>
      <c r="S48" s="85" t="n">
        <v>0</v>
      </c>
      <c r="T48" s="85" t="n">
        <v>0</v>
      </c>
      <c r="U48" s="85" t="n">
        <v>0</v>
      </c>
      <c r="V48" s="85" t="n">
        <v>0</v>
      </c>
      <c r="W48" s="85" t="n">
        <v>0</v>
      </c>
      <c r="X48" s="85" t="n">
        <v>0</v>
      </c>
      <c r="Y48" s="85" t="n">
        <v>0</v>
      </c>
      <c r="Z48" s="85" t="n">
        <v>0</v>
      </c>
      <c r="AA48" s="85" t="n">
        <v>0</v>
      </c>
      <c r="AB48" s="85" t="n">
        <v>0</v>
      </c>
      <c r="AC48" s="85" t="n">
        <v>0</v>
      </c>
      <c r="AD48" s="85" t="n">
        <v>0</v>
      </c>
      <c r="AE48" s="85" t="n">
        <v>0</v>
      </c>
      <c r="AF48" s="85" t="n">
        <v>0</v>
      </c>
      <c r="AG48" s="85" t="n">
        <v>0</v>
      </c>
      <c r="AH48" s="85" t="n">
        <v>0</v>
      </c>
      <c r="AI48" s="85" t="n">
        <v>0</v>
      </c>
      <c r="AJ48" s="85" t="n">
        <v>0</v>
      </c>
      <c r="AK48" s="183" t="n">
        <f aca="false">IF(G48&gt;0,VLOOKUP(G48&amp;"-"&amp;H48&amp;"-"&amp;I48,LocCost,2,0),0)</f>
        <v>0.219736634084148</v>
      </c>
      <c r="AL48" s="183" t="n">
        <f aca="false">IF(J48&gt;0,VLOOKUP(J48&amp;"-"&amp;K48&amp;"-"&amp;L48,LocCost,2,0),0)</f>
        <v>0</v>
      </c>
      <c r="AM48" s="183" t="n">
        <f aca="false">IF(M48&gt;0,VLOOKUP(M48&amp;"-"&amp;N48&amp;"-"&amp;O48,LocCost,2,0),0)</f>
        <v>0</v>
      </c>
      <c r="AN48" s="183" t="n">
        <f aca="false">IF(P48&gt;0,VLOOKUP(P48&amp;"-"&amp;Q48&amp;"-"&amp;R48,LocCost,2,0),0)</f>
        <v>0</v>
      </c>
      <c r="AO48" s="183" t="n">
        <f aca="false">IF(S48&gt;0,VLOOKUP(S48&amp;"-"&amp;T48&amp;"-"&amp;U48,LocCost,2,0),0)</f>
        <v>0</v>
      </c>
      <c r="AP48" s="183" t="n">
        <f aca="false">IF(V48&gt;0,VLOOKUP(V48&amp;"-"&amp;W48&amp;"-"&amp;X48,LocCost,2,0),0)</f>
        <v>0</v>
      </c>
      <c r="AQ48" s="183" t="n">
        <f aca="false">IF(Y48&gt;0,VLOOKUP(Y48&amp;"-"&amp;Z48&amp;"-"&amp;AA48,LocCost,2,0),0)</f>
        <v>0</v>
      </c>
      <c r="AR48" s="183" t="n">
        <f aca="false">IF(AB48&gt;0,VLOOKUP(AB48&amp;"-"&amp;AC48&amp;"-"&amp;AD48,LocCost,2,0),0)</f>
        <v>0</v>
      </c>
      <c r="AS48" s="183" t="n">
        <f aca="false">IF(AE48&gt;0,VLOOKUP(AE48&amp;"-"&amp;AF48&amp;"-"&amp;AG48,LocCost,2,0),0)</f>
        <v>0</v>
      </c>
      <c r="AT48" s="183" t="n">
        <f aca="false">IF(AH48&gt;0,VLOOKUP(AH48&amp;"-"&amp;AI48&amp;"-"&amp;AJ48,LocCost,2,0),0)</f>
        <v>0</v>
      </c>
      <c r="AU48" s="184" t="n">
        <f aca="false">SUM(AK48:AT48)</f>
        <v>0.219736634084148</v>
      </c>
      <c r="DN48" s="85" t="n">
        <v>0</v>
      </c>
      <c r="DO48" s="85" t="n">
        <v>0.213083551244201</v>
      </c>
      <c r="DP48" s="85" t="n">
        <v>0</v>
      </c>
      <c r="DQ48" s="85" t="n">
        <v>0</v>
      </c>
      <c r="DR48" s="85" t="n">
        <v>0</v>
      </c>
      <c r="DS48" s="85" t="n">
        <v>0</v>
      </c>
      <c r="DT48" s="85" t="n">
        <v>0</v>
      </c>
      <c r="DU48" s="85" t="n">
        <v>0</v>
      </c>
      <c r="DV48" s="85" t="n">
        <v>0</v>
      </c>
      <c r="DW48" s="85" t="n">
        <v>0</v>
      </c>
      <c r="DX48" s="85" t="n">
        <v>0</v>
      </c>
      <c r="DY48" s="85" t="n">
        <v>0.213083551244201</v>
      </c>
    </row>
    <row r="49" customFormat="false" ht="14.65" hidden="false" customHeight="false" outlineLevel="0" collapsed="false">
      <c r="A49" s="85" t="n">
        <v>46</v>
      </c>
      <c r="B49" s="85" t="s">
        <v>178</v>
      </c>
      <c r="C49" s="85" t="s">
        <v>185</v>
      </c>
      <c r="D49" s="85" t="n">
        <v>2</v>
      </c>
      <c r="E49" s="85" t="s">
        <v>45</v>
      </c>
      <c r="F49" s="85" t="s">
        <v>257</v>
      </c>
      <c r="G49" s="85" t="s">
        <v>178</v>
      </c>
      <c r="H49" s="85" t="s">
        <v>185</v>
      </c>
      <c r="I49" s="85" t="s">
        <v>140</v>
      </c>
      <c r="J49" s="85" t="n">
        <v>0</v>
      </c>
      <c r="K49" s="85" t="n">
        <v>0</v>
      </c>
      <c r="L49" s="85" t="n">
        <v>0</v>
      </c>
      <c r="M49" s="85" t="n">
        <v>0</v>
      </c>
      <c r="N49" s="85" t="n">
        <v>0</v>
      </c>
      <c r="O49" s="85" t="n">
        <v>0</v>
      </c>
      <c r="P49" s="85" t="n">
        <v>0</v>
      </c>
      <c r="Q49" s="85" t="n">
        <v>0</v>
      </c>
      <c r="R49" s="85" t="n">
        <v>0</v>
      </c>
      <c r="S49" s="85" t="n">
        <v>0</v>
      </c>
      <c r="T49" s="85" t="n">
        <v>0</v>
      </c>
      <c r="U49" s="85" t="n">
        <v>0</v>
      </c>
      <c r="V49" s="85" t="n">
        <v>0</v>
      </c>
      <c r="W49" s="85" t="n">
        <v>0</v>
      </c>
      <c r="X49" s="85" t="n">
        <v>0</v>
      </c>
      <c r="Y49" s="85" t="n">
        <v>0</v>
      </c>
      <c r="Z49" s="85" t="n">
        <v>0</v>
      </c>
      <c r="AA49" s="85" t="n">
        <v>0</v>
      </c>
      <c r="AB49" s="85" t="n">
        <v>0</v>
      </c>
      <c r="AC49" s="85" t="n">
        <v>0</v>
      </c>
      <c r="AD49" s="85" t="n">
        <v>0</v>
      </c>
      <c r="AE49" s="85" t="n">
        <v>0</v>
      </c>
      <c r="AF49" s="85" t="n">
        <v>0</v>
      </c>
      <c r="AG49" s="85" t="n">
        <v>0</v>
      </c>
      <c r="AH49" s="85" t="n">
        <v>0</v>
      </c>
      <c r="AI49" s="85" t="n">
        <v>0</v>
      </c>
      <c r="AJ49" s="85" t="n">
        <v>0</v>
      </c>
      <c r="AK49" s="183" t="n">
        <f aca="false">IF(G49&gt;0,VLOOKUP(G49&amp;"-"&amp;H49&amp;"-"&amp;I49,LocCost,2,0),0)</f>
        <v>0.201738584667228</v>
      </c>
      <c r="AL49" s="183" t="n">
        <f aca="false">IF(J49&gt;0,VLOOKUP(J49&amp;"-"&amp;K49&amp;"-"&amp;L49,LocCost,2,0),0)</f>
        <v>0</v>
      </c>
      <c r="AM49" s="183" t="n">
        <f aca="false">IF(M49&gt;0,VLOOKUP(M49&amp;"-"&amp;N49&amp;"-"&amp;O49,LocCost,2,0),0)</f>
        <v>0</v>
      </c>
      <c r="AN49" s="183" t="n">
        <f aca="false">IF(P49&gt;0,VLOOKUP(P49&amp;"-"&amp;Q49&amp;"-"&amp;R49,LocCost,2,0),0)</f>
        <v>0</v>
      </c>
      <c r="AO49" s="183" t="n">
        <f aca="false">IF(S49&gt;0,VLOOKUP(S49&amp;"-"&amp;T49&amp;"-"&amp;U49,LocCost,2,0),0)</f>
        <v>0</v>
      </c>
      <c r="AP49" s="183" t="n">
        <f aca="false">IF(V49&gt;0,VLOOKUP(V49&amp;"-"&amp;W49&amp;"-"&amp;X49,LocCost,2,0),0)</f>
        <v>0</v>
      </c>
      <c r="AQ49" s="183" t="n">
        <f aca="false">IF(Y49&gt;0,VLOOKUP(Y49&amp;"-"&amp;Z49&amp;"-"&amp;AA49,LocCost,2,0),0)</f>
        <v>0</v>
      </c>
      <c r="AR49" s="183" t="n">
        <f aca="false">IF(AB49&gt;0,VLOOKUP(AB49&amp;"-"&amp;AC49&amp;"-"&amp;AD49,LocCost,2,0),0)</f>
        <v>0</v>
      </c>
      <c r="AS49" s="183" t="n">
        <f aca="false">IF(AE49&gt;0,VLOOKUP(AE49&amp;"-"&amp;AF49&amp;"-"&amp;AG49,LocCost,2,0),0)</f>
        <v>0</v>
      </c>
      <c r="AT49" s="183" t="n">
        <f aca="false">IF(AH49&gt;0,VLOOKUP(AH49&amp;"-"&amp;AI49&amp;"-"&amp;AJ49,LocCost,2,0),0)</f>
        <v>0</v>
      </c>
      <c r="AU49" s="184" t="n">
        <f aca="false">SUM(AK49:AT49)</f>
        <v>0.201738584667228</v>
      </c>
      <c r="DN49" s="85" t="n">
        <v>0</v>
      </c>
      <c r="DO49" s="85" t="n">
        <v>0.230981852953676</v>
      </c>
      <c r="DP49" s="85" t="n">
        <v>0</v>
      </c>
      <c r="DQ49" s="85" t="n">
        <v>0</v>
      </c>
      <c r="DR49" s="85" t="n">
        <v>0</v>
      </c>
      <c r="DS49" s="85" t="n">
        <v>0</v>
      </c>
      <c r="DT49" s="85" t="n">
        <v>0</v>
      </c>
      <c r="DU49" s="85" t="n">
        <v>0</v>
      </c>
      <c r="DV49" s="85" t="n">
        <v>0</v>
      </c>
      <c r="DW49" s="85" t="n">
        <v>0</v>
      </c>
      <c r="DX49" s="85" t="n">
        <v>0</v>
      </c>
      <c r="DY49" s="85" t="n">
        <v>0.230981852953676</v>
      </c>
    </row>
    <row r="50" customFormat="false" ht="14.65" hidden="false" customHeight="false" outlineLevel="0" collapsed="false">
      <c r="A50" s="85" t="n">
        <v>47</v>
      </c>
      <c r="B50" s="85" t="s">
        <v>178</v>
      </c>
      <c r="C50" s="85" t="s">
        <v>186</v>
      </c>
      <c r="D50" s="85" t="n">
        <v>1</v>
      </c>
      <c r="E50" s="85" t="s">
        <v>45</v>
      </c>
      <c r="F50" s="85" t="s">
        <v>258</v>
      </c>
      <c r="G50" s="85" t="s">
        <v>178</v>
      </c>
      <c r="H50" s="85" t="s">
        <v>186</v>
      </c>
      <c r="I50" s="85" t="s">
        <v>179</v>
      </c>
      <c r="J50" s="85" t="n">
        <v>0</v>
      </c>
      <c r="K50" s="85" t="n">
        <v>0</v>
      </c>
      <c r="L50" s="85" t="n">
        <v>0</v>
      </c>
      <c r="M50" s="85" t="n">
        <v>0</v>
      </c>
      <c r="N50" s="85" t="n">
        <v>0</v>
      </c>
      <c r="O50" s="85" t="n">
        <v>0</v>
      </c>
      <c r="P50" s="85" t="n">
        <v>0</v>
      </c>
      <c r="Q50" s="85" t="n">
        <v>0</v>
      </c>
      <c r="R50" s="85" t="n">
        <v>0</v>
      </c>
      <c r="S50" s="85" t="n">
        <v>0</v>
      </c>
      <c r="T50" s="85" t="n">
        <v>0</v>
      </c>
      <c r="U50" s="85" t="n">
        <v>0</v>
      </c>
      <c r="V50" s="85" t="n">
        <v>0</v>
      </c>
      <c r="W50" s="85" t="n">
        <v>0</v>
      </c>
      <c r="X50" s="85" t="n">
        <v>0</v>
      </c>
      <c r="Y50" s="85" t="n">
        <v>0</v>
      </c>
      <c r="Z50" s="85" t="n">
        <v>0</v>
      </c>
      <c r="AA50" s="85" t="n">
        <v>0</v>
      </c>
      <c r="AB50" s="85" t="n">
        <v>0</v>
      </c>
      <c r="AC50" s="85" t="n">
        <v>0</v>
      </c>
      <c r="AD50" s="85" t="n">
        <v>0</v>
      </c>
      <c r="AE50" s="85" t="n">
        <v>0</v>
      </c>
      <c r="AF50" s="85" t="n">
        <v>0</v>
      </c>
      <c r="AG50" s="85" t="n">
        <v>0</v>
      </c>
      <c r="AH50" s="85" t="n">
        <v>0</v>
      </c>
      <c r="AI50" s="85" t="n">
        <v>0</v>
      </c>
      <c r="AJ50" s="85" t="n">
        <v>0</v>
      </c>
      <c r="AK50" s="183" t="n">
        <f aca="false">IF(G50&gt;0,VLOOKUP(G50&amp;"-"&amp;H50&amp;"-"&amp;I50,LocCost,2,0),0)</f>
        <v>0.253600590065443</v>
      </c>
      <c r="AL50" s="183" t="n">
        <f aca="false">IF(J50&gt;0,VLOOKUP(J50&amp;"-"&amp;K50&amp;"-"&amp;L50,LocCost,2,0),0)</f>
        <v>0</v>
      </c>
      <c r="AM50" s="183" t="n">
        <f aca="false">IF(M50&gt;0,VLOOKUP(M50&amp;"-"&amp;N50&amp;"-"&amp;O50,LocCost,2,0),0)</f>
        <v>0</v>
      </c>
      <c r="AN50" s="183" t="n">
        <f aca="false">IF(P50&gt;0,VLOOKUP(P50&amp;"-"&amp;Q50&amp;"-"&amp;R50,LocCost,2,0),0)</f>
        <v>0</v>
      </c>
      <c r="AO50" s="183" t="n">
        <f aca="false">IF(S50&gt;0,VLOOKUP(S50&amp;"-"&amp;T50&amp;"-"&amp;U50,LocCost,2,0),0)</f>
        <v>0</v>
      </c>
      <c r="AP50" s="183" t="n">
        <f aca="false">IF(V50&gt;0,VLOOKUP(V50&amp;"-"&amp;W50&amp;"-"&amp;X50,LocCost,2,0),0)</f>
        <v>0</v>
      </c>
      <c r="AQ50" s="183" t="n">
        <f aca="false">IF(Y50&gt;0,VLOOKUP(Y50&amp;"-"&amp;Z50&amp;"-"&amp;AA50,LocCost,2,0),0)</f>
        <v>0</v>
      </c>
      <c r="AR50" s="183" t="n">
        <f aca="false">IF(AB50&gt;0,VLOOKUP(AB50&amp;"-"&amp;AC50&amp;"-"&amp;AD50,LocCost,2,0),0)</f>
        <v>0</v>
      </c>
      <c r="AS50" s="183" t="n">
        <f aca="false">IF(AE50&gt;0,VLOOKUP(AE50&amp;"-"&amp;AF50&amp;"-"&amp;AG50,LocCost,2,0),0)</f>
        <v>0</v>
      </c>
      <c r="AT50" s="183" t="n">
        <f aca="false">IF(AH50&gt;0,VLOOKUP(AH50&amp;"-"&amp;AI50&amp;"-"&amp;AJ50,LocCost,2,0),0)</f>
        <v>0</v>
      </c>
      <c r="AU50" s="184" t="n">
        <f aca="false">SUM(AK50:AT50)</f>
        <v>0.253600590065443</v>
      </c>
      <c r="DN50" s="85" t="n">
        <v>0</v>
      </c>
      <c r="DO50" s="85" t="n">
        <v>0.266712917068984</v>
      </c>
      <c r="DP50" s="85" t="n">
        <v>0</v>
      </c>
      <c r="DQ50" s="85" t="n">
        <v>0</v>
      </c>
      <c r="DR50" s="85" t="n">
        <v>0</v>
      </c>
      <c r="DS50" s="85" t="n">
        <v>0</v>
      </c>
      <c r="DT50" s="85" t="n">
        <v>0</v>
      </c>
      <c r="DU50" s="85" t="n">
        <v>0</v>
      </c>
      <c r="DV50" s="85" t="n">
        <v>0</v>
      </c>
      <c r="DW50" s="85" t="n">
        <v>0</v>
      </c>
      <c r="DX50" s="85" t="n">
        <v>0</v>
      </c>
      <c r="DY50" s="85" t="n">
        <v>0.266712917068984</v>
      </c>
    </row>
    <row r="51" customFormat="false" ht="14.65" hidden="false" customHeight="false" outlineLevel="0" collapsed="false">
      <c r="A51" s="85" t="n">
        <v>48</v>
      </c>
      <c r="B51" s="85" t="s">
        <v>178</v>
      </c>
      <c r="C51" s="85" t="s">
        <v>186</v>
      </c>
      <c r="D51" s="85" t="n">
        <v>2</v>
      </c>
      <c r="E51" s="85" t="s">
        <v>45</v>
      </c>
      <c r="F51" s="85" t="s">
        <v>259</v>
      </c>
      <c r="G51" s="85" t="s">
        <v>178</v>
      </c>
      <c r="H51" s="85" t="s">
        <v>186</v>
      </c>
      <c r="I51" s="85" t="s">
        <v>140</v>
      </c>
      <c r="J51" s="85" t="n">
        <v>0</v>
      </c>
      <c r="K51" s="85" t="n">
        <v>0</v>
      </c>
      <c r="L51" s="85" t="n">
        <v>0</v>
      </c>
      <c r="M51" s="85" t="n">
        <v>0</v>
      </c>
      <c r="N51" s="85" t="n">
        <v>0</v>
      </c>
      <c r="O51" s="85" t="n">
        <v>0</v>
      </c>
      <c r="P51" s="85" t="n">
        <v>0</v>
      </c>
      <c r="Q51" s="85" t="n">
        <v>0</v>
      </c>
      <c r="R51" s="85" t="n">
        <v>0</v>
      </c>
      <c r="S51" s="85" t="n">
        <v>0</v>
      </c>
      <c r="T51" s="85" t="n">
        <v>0</v>
      </c>
      <c r="U51" s="85" t="n">
        <v>0</v>
      </c>
      <c r="V51" s="85" t="n">
        <v>0</v>
      </c>
      <c r="W51" s="85" t="n">
        <v>0</v>
      </c>
      <c r="X51" s="85" t="n">
        <v>0</v>
      </c>
      <c r="Y51" s="85" t="n">
        <v>0</v>
      </c>
      <c r="Z51" s="85" t="n">
        <v>0</v>
      </c>
      <c r="AA51" s="85" t="n">
        <v>0</v>
      </c>
      <c r="AB51" s="85" t="n">
        <v>0</v>
      </c>
      <c r="AC51" s="85" t="n">
        <v>0</v>
      </c>
      <c r="AD51" s="85" t="n">
        <v>0</v>
      </c>
      <c r="AE51" s="85" t="n">
        <v>0</v>
      </c>
      <c r="AF51" s="85" t="n">
        <v>0</v>
      </c>
      <c r="AG51" s="85" t="n">
        <v>0</v>
      </c>
      <c r="AH51" s="85" t="n">
        <v>0</v>
      </c>
      <c r="AI51" s="85" t="n">
        <v>0</v>
      </c>
      <c r="AJ51" s="85" t="n">
        <v>0</v>
      </c>
      <c r="AK51" s="183" t="n">
        <f aca="false">IF(G51&gt;0,VLOOKUP(G51&amp;"-"&amp;H51&amp;"-"&amp;I51,LocCost,2,0),0)</f>
        <v>0.232008704883227</v>
      </c>
      <c r="AL51" s="183" t="n">
        <f aca="false">IF(J51&gt;0,VLOOKUP(J51&amp;"-"&amp;K51&amp;"-"&amp;L51,LocCost,2,0),0)</f>
        <v>0</v>
      </c>
      <c r="AM51" s="183" t="n">
        <f aca="false">IF(M51&gt;0,VLOOKUP(M51&amp;"-"&amp;N51&amp;"-"&amp;O51,LocCost,2,0),0)</f>
        <v>0</v>
      </c>
      <c r="AN51" s="183" t="n">
        <f aca="false">IF(P51&gt;0,VLOOKUP(P51&amp;"-"&amp;Q51&amp;"-"&amp;R51,LocCost,2,0),0)</f>
        <v>0</v>
      </c>
      <c r="AO51" s="183" t="n">
        <f aca="false">IF(S51&gt;0,VLOOKUP(S51&amp;"-"&amp;T51&amp;"-"&amp;U51,LocCost,2,0),0)</f>
        <v>0</v>
      </c>
      <c r="AP51" s="183" t="n">
        <f aca="false">IF(V51&gt;0,VLOOKUP(V51&amp;"-"&amp;W51&amp;"-"&amp;X51,LocCost,2,0),0)</f>
        <v>0</v>
      </c>
      <c r="AQ51" s="183" t="n">
        <f aca="false">IF(Y51&gt;0,VLOOKUP(Y51&amp;"-"&amp;Z51&amp;"-"&amp;AA51,LocCost,2,0),0)</f>
        <v>0</v>
      </c>
      <c r="AR51" s="183" t="n">
        <f aca="false">IF(AB51&gt;0,VLOOKUP(AB51&amp;"-"&amp;AC51&amp;"-"&amp;AD51,LocCost,2,0),0)</f>
        <v>0</v>
      </c>
      <c r="AS51" s="183" t="n">
        <f aca="false">IF(AE51&gt;0,VLOOKUP(AE51&amp;"-"&amp;AF51&amp;"-"&amp;AG51,LocCost,2,0),0)</f>
        <v>0</v>
      </c>
      <c r="AT51" s="183" t="n">
        <f aca="false">IF(AH51&gt;0,VLOOKUP(AH51&amp;"-"&amp;AI51&amp;"-"&amp;AJ51,LocCost,2,0),0)</f>
        <v>0</v>
      </c>
      <c r="AU51" s="184" t="n">
        <f aca="false">SUM(AK51:AT51)</f>
        <v>0.232008704883227</v>
      </c>
      <c r="DN51" s="85" t="n">
        <v>0</v>
      </c>
      <c r="DO51" s="85" t="n">
        <v>0.313407555362571</v>
      </c>
      <c r="DP51" s="85" t="n">
        <v>0</v>
      </c>
      <c r="DQ51" s="85" t="n">
        <v>0</v>
      </c>
      <c r="DR51" s="85" t="n">
        <v>0</v>
      </c>
      <c r="DS51" s="85" t="n">
        <v>0</v>
      </c>
      <c r="DT51" s="85" t="n">
        <v>0</v>
      </c>
      <c r="DU51" s="85" t="n">
        <v>0</v>
      </c>
      <c r="DV51" s="85" t="n">
        <v>0</v>
      </c>
      <c r="DW51" s="85" t="n">
        <v>0</v>
      </c>
      <c r="DX51" s="85" t="n">
        <v>0</v>
      </c>
      <c r="DY51" s="85" t="n">
        <v>0.313407555362571</v>
      </c>
    </row>
    <row r="52" customFormat="false" ht="14.65" hidden="false" customHeight="false" outlineLevel="0" collapsed="false">
      <c r="A52" s="85" t="n">
        <v>49</v>
      </c>
      <c r="B52" s="85" t="s">
        <v>178</v>
      </c>
      <c r="C52" s="85" t="s">
        <v>187</v>
      </c>
      <c r="D52" s="85" t="n">
        <v>1</v>
      </c>
      <c r="E52" s="85" t="s">
        <v>45</v>
      </c>
      <c r="F52" s="85" t="s">
        <v>260</v>
      </c>
      <c r="G52" s="85" t="s">
        <v>178</v>
      </c>
      <c r="H52" s="85" t="s">
        <v>187</v>
      </c>
      <c r="I52" s="85" t="s">
        <v>179</v>
      </c>
      <c r="J52" s="85" t="n">
        <v>0</v>
      </c>
      <c r="K52" s="85" t="n">
        <v>0</v>
      </c>
      <c r="L52" s="85" t="n">
        <v>0</v>
      </c>
      <c r="M52" s="85" t="n">
        <v>0</v>
      </c>
      <c r="N52" s="85" t="n">
        <v>0</v>
      </c>
      <c r="O52" s="85" t="n">
        <v>0</v>
      </c>
      <c r="P52" s="85" t="n">
        <v>0</v>
      </c>
      <c r="Q52" s="85" t="n">
        <v>0</v>
      </c>
      <c r="R52" s="85" t="n">
        <v>0</v>
      </c>
      <c r="S52" s="85" t="n">
        <v>0</v>
      </c>
      <c r="T52" s="85" t="n">
        <v>0</v>
      </c>
      <c r="U52" s="85" t="n">
        <v>0</v>
      </c>
      <c r="V52" s="85" t="n">
        <v>0</v>
      </c>
      <c r="W52" s="85" t="n">
        <v>0</v>
      </c>
      <c r="X52" s="85" t="n">
        <v>0</v>
      </c>
      <c r="Y52" s="85" t="n">
        <v>0</v>
      </c>
      <c r="Z52" s="85" t="n">
        <v>0</v>
      </c>
      <c r="AA52" s="85" t="n">
        <v>0</v>
      </c>
      <c r="AB52" s="85" t="n">
        <v>0</v>
      </c>
      <c r="AC52" s="85" t="n">
        <v>0</v>
      </c>
      <c r="AD52" s="85" t="n">
        <v>0</v>
      </c>
      <c r="AE52" s="85" t="n">
        <v>0</v>
      </c>
      <c r="AF52" s="85" t="n">
        <v>0</v>
      </c>
      <c r="AG52" s="85" t="n">
        <v>0</v>
      </c>
      <c r="AH52" s="85" t="n">
        <v>0</v>
      </c>
      <c r="AI52" s="85" t="n">
        <v>0</v>
      </c>
      <c r="AJ52" s="85" t="n">
        <v>0</v>
      </c>
      <c r="AK52" s="183" t="n">
        <f aca="false">IF(G52&gt;0,VLOOKUP(G52&amp;"-"&amp;H52&amp;"-"&amp;I52,LocCost,2,0),0)</f>
        <v>0.289210247503257</v>
      </c>
      <c r="AL52" s="183" t="n">
        <f aca="false">IF(J52&gt;0,VLOOKUP(J52&amp;"-"&amp;K52&amp;"-"&amp;L52,LocCost,2,0),0)</f>
        <v>0</v>
      </c>
      <c r="AM52" s="183" t="n">
        <f aca="false">IF(M52&gt;0,VLOOKUP(M52&amp;"-"&amp;N52&amp;"-"&amp;O52,LocCost,2,0),0)</f>
        <v>0</v>
      </c>
      <c r="AN52" s="183" t="n">
        <f aca="false">IF(P52&gt;0,VLOOKUP(P52&amp;"-"&amp;Q52&amp;"-"&amp;R52,LocCost,2,0),0)</f>
        <v>0</v>
      </c>
      <c r="AO52" s="183" t="n">
        <f aca="false">IF(S52&gt;0,VLOOKUP(S52&amp;"-"&amp;T52&amp;"-"&amp;U52,LocCost,2,0),0)</f>
        <v>0</v>
      </c>
      <c r="AP52" s="183" t="n">
        <f aca="false">IF(V52&gt;0,VLOOKUP(V52&amp;"-"&amp;W52&amp;"-"&amp;X52,LocCost,2,0),0)</f>
        <v>0</v>
      </c>
      <c r="AQ52" s="183" t="n">
        <f aca="false">IF(Y52&gt;0,VLOOKUP(Y52&amp;"-"&amp;Z52&amp;"-"&amp;AA52,LocCost,2,0),0)</f>
        <v>0</v>
      </c>
      <c r="AR52" s="183" t="n">
        <f aca="false">IF(AB52&gt;0,VLOOKUP(AB52&amp;"-"&amp;AC52&amp;"-"&amp;AD52,LocCost,2,0),0)</f>
        <v>0</v>
      </c>
      <c r="AS52" s="183" t="n">
        <f aca="false">IF(AE52&gt;0,VLOOKUP(AE52&amp;"-"&amp;AF52&amp;"-"&amp;AG52,LocCost,2,0),0)</f>
        <v>0</v>
      </c>
      <c r="AT52" s="183" t="n">
        <f aca="false">IF(AH52&gt;0,VLOOKUP(AH52&amp;"-"&amp;AI52&amp;"-"&amp;AJ52,LocCost,2,0),0)</f>
        <v>0</v>
      </c>
      <c r="AU52" s="184" t="n">
        <f aca="false">SUM(AK52:AT52)</f>
        <v>0.289210247503257</v>
      </c>
      <c r="DN52" s="85" t="n">
        <v>0</v>
      </c>
      <c r="DO52" s="85" t="n">
        <v>0.0749814829780784</v>
      </c>
      <c r="DP52" s="85" t="n">
        <v>0</v>
      </c>
      <c r="DQ52" s="85" t="n">
        <v>0</v>
      </c>
      <c r="DR52" s="85" t="n">
        <v>0</v>
      </c>
      <c r="DS52" s="85" t="n">
        <v>0</v>
      </c>
      <c r="DT52" s="85" t="n">
        <v>0</v>
      </c>
      <c r="DU52" s="85" t="n">
        <v>0</v>
      </c>
      <c r="DV52" s="85" t="n">
        <v>0</v>
      </c>
      <c r="DW52" s="85" t="n">
        <v>0</v>
      </c>
      <c r="DX52" s="85" t="n">
        <v>0</v>
      </c>
      <c r="DY52" s="85" t="n">
        <v>0.0749814829780784</v>
      </c>
    </row>
    <row r="53" customFormat="false" ht="14.65" hidden="false" customHeight="false" outlineLevel="0" collapsed="false">
      <c r="A53" s="85" t="n">
        <v>50</v>
      </c>
      <c r="B53" s="85" t="s">
        <v>178</v>
      </c>
      <c r="C53" s="85" t="s">
        <v>187</v>
      </c>
      <c r="D53" s="85" t="n">
        <v>2</v>
      </c>
      <c r="E53" s="85" t="s">
        <v>45</v>
      </c>
      <c r="F53" s="85" t="s">
        <v>261</v>
      </c>
      <c r="G53" s="85" t="s">
        <v>178</v>
      </c>
      <c r="H53" s="85" t="s">
        <v>187</v>
      </c>
      <c r="I53" s="85" t="s">
        <v>140</v>
      </c>
      <c r="J53" s="85" t="n">
        <v>0</v>
      </c>
      <c r="K53" s="85" t="n">
        <v>0</v>
      </c>
      <c r="L53" s="85" t="n">
        <v>0</v>
      </c>
      <c r="M53" s="85" t="n">
        <v>0</v>
      </c>
      <c r="N53" s="85" t="n">
        <v>0</v>
      </c>
      <c r="O53" s="85" t="n">
        <v>0</v>
      </c>
      <c r="P53" s="85" t="n">
        <v>0</v>
      </c>
      <c r="Q53" s="85" t="n">
        <v>0</v>
      </c>
      <c r="R53" s="85" t="n">
        <v>0</v>
      </c>
      <c r="S53" s="85" t="n">
        <v>0</v>
      </c>
      <c r="T53" s="85" t="n">
        <v>0</v>
      </c>
      <c r="U53" s="85" t="n">
        <v>0</v>
      </c>
      <c r="V53" s="85" t="n">
        <v>0</v>
      </c>
      <c r="W53" s="85" t="n">
        <v>0</v>
      </c>
      <c r="X53" s="85" t="n">
        <v>0</v>
      </c>
      <c r="Y53" s="85" t="n">
        <v>0</v>
      </c>
      <c r="Z53" s="85" t="n">
        <v>0</v>
      </c>
      <c r="AA53" s="85" t="n">
        <v>0</v>
      </c>
      <c r="AB53" s="85" t="n">
        <v>0</v>
      </c>
      <c r="AC53" s="85" t="n">
        <v>0</v>
      </c>
      <c r="AD53" s="85" t="n">
        <v>0</v>
      </c>
      <c r="AE53" s="85" t="n">
        <v>0</v>
      </c>
      <c r="AF53" s="85" t="n">
        <v>0</v>
      </c>
      <c r="AG53" s="85" t="n">
        <v>0</v>
      </c>
      <c r="AH53" s="85" t="n">
        <v>0</v>
      </c>
      <c r="AI53" s="85" t="n">
        <v>0</v>
      </c>
      <c r="AJ53" s="85" t="n">
        <v>0</v>
      </c>
      <c r="AK53" s="183" t="n">
        <f aca="false">IF(G53&gt;0,VLOOKUP(G53&amp;"-"&amp;H53&amp;"-"&amp;I53,LocCost,2,0),0)</f>
        <v>0.263358833619211</v>
      </c>
      <c r="AL53" s="183" t="n">
        <f aca="false">IF(J53&gt;0,VLOOKUP(J53&amp;"-"&amp;K53&amp;"-"&amp;L53,LocCost,2,0),0)</f>
        <v>0</v>
      </c>
      <c r="AM53" s="183" t="n">
        <f aca="false">IF(M53&gt;0,VLOOKUP(M53&amp;"-"&amp;N53&amp;"-"&amp;O53,LocCost,2,0),0)</f>
        <v>0</v>
      </c>
      <c r="AN53" s="183" t="n">
        <f aca="false">IF(P53&gt;0,VLOOKUP(P53&amp;"-"&amp;Q53&amp;"-"&amp;R53,LocCost,2,0),0)</f>
        <v>0</v>
      </c>
      <c r="AO53" s="183" t="n">
        <f aca="false">IF(S53&gt;0,VLOOKUP(S53&amp;"-"&amp;T53&amp;"-"&amp;U53,LocCost,2,0),0)</f>
        <v>0</v>
      </c>
      <c r="AP53" s="183" t="n">
        <f aca="false">IF(V53&gt;0,VLOOKUP(V53&amp;"-"&amp;W53&amp;"-"&amp;X53,LocCost,2,0),0)</f>
        <v>0</v>
      </c>
      <c r="AQ53" s="183" t="n">
        <f aca="false">IF(Y53&gt;0,VLOOKUP(Y53&amp;"-"&amp;Z53&amp;"-"&amp;AA53,LocCost,2,0),0)</f>
        <v>0</v>
      </c>
      <c r="AR53" s="183" t="n">
        <f aca="false">IF(AB53&gt;0,VLOOKUP(AB53&amp;"-"&amp;AC53&amp;"-"&amp;AD53,LocCost,2,0),0)</f>
        <v>0</v>
      </c>
      <c r="AS53" s="183" t="n">
        <f aca="false">IF(AE53&gt;0,VLOOKUP(AE53&amp;"-"&amp;AF53&amp;"-"&amp;AG53,LocCost,2,0),0)</f>
        <v>0</v>
      </c>
      <c r="AT53" s="183" t="n">
        <f aca="false">IF(AH53&gt;0,VLOOKUP(AH53&amp;"-"&amp;AI53&amp;"-"&amp;AJ53,LocCost,2,0),0)</f>
        <v>0</v>
      </c>
      <c r="AU53" s="184" t="n">
        <f aca="false">SUM(AK53:AT53)</f>
        <v>0.263358833619211</v>
      </c>
      <c r="DN53" s="85" t="n">
        <v>0</v>
      </c>
      <c r="DO53" s="85" t="n">
        <v>0.0749304677240124</v>
      </c>
      <c r="DP53" s="85" t="n">
        <v>0</v>
      </c>
      <c r="DQ53" s="85" t="n">
        <v>0</v>
      </c>
      <c r="DR53" s="85" t="n">
        <v>0</v>
      </c>
      <c r="DS53" s="85" t="n">
        <v>0</v>
      </c>
      <c r="DT53" s="85" t="n">
        <v>0</v>
      </c>
      <c r="DU53" s="85" t="n">
        <v>0</v>
      </c>
      <c r="DV53" s="85" t="n">
        <v>0</v>
      </c>
      <c r="DW53" s="85" t="n">
        <v>0</v>
      </c>
      <c r="DX53" s="85" t="n">
        <v>0</v>
      </c>
      <c r="DY53" s="85" t="n">
        <v>0.0749304677240124</v>
      </c>
    </row>
    <row r="54" customFormat="false" ht="14.65" hidden="false" customHeight="false" outlineLevel="0" collapsed="false">
      <c r="A54" s="85" t="n">
        <v>51</v>
      </c>
      <c r="B54" s="85" t="s">
        <v>189</v>
      </c>
      <c r="C54" s="85" t="s">
        <v>169</v>
      </c>
      <c r="D54" s="85" t="n">
        <v>1</v>
      </c>
      <c r="E54" s="85" t="s">
        <v>45</v>
      </c>
      <c r="F54" s="85" t="s">
        <v>262</v>
      </c>
      <c r="G54" s="85" t="s">
        <v>189</v>
      </c>
      <c r="H54" s="85" t="s">
        <v>189</v>
      </c>
      <c r="I54" s="85" t="s">
        <v>179</v>
      </c>
      <c r="J54" s="85" t="n">
        <v>0</v>
      </c>
      <c r="K54" s="85" t="n">
        <v>0</v>
      </c>
      <c r="L54" s="85" t="n">
        <v>0</v>
      </c>
      <c r="M54" s="85" t="n">
        <v>0</v>
      </c>
      <c r="N54" s="85" t="n">
        <v>0</v>
      </c>
      <c r="O54" s="85" t="n">
        <v>0</v>
      </c>
      <c r="P54" s="85" t="n">
        <v>0</v>
      </c>
      <c r="Q54" s="85" t="n">
        <v>0</v>
      </c>
      <c r="R54" s="85" t="n">
        <v>0</v>
      </c>
      <c r="S54" s="85" t="n">
        <v>0</v>
      </c>
      <c r="T54" s="85" t="n">
        <v>0</v>
      </c>
      <c r="U54" s="85" t="n">
        <v>0</v>
      </c>
      <c r="V54" s="85" t="n">
        <v>0</v>
      </c>
      <c r="W54" s="85" t="n">
        <v>0</v>
      </c>
      <c r="X54" s="85" t="n">
        <v>0</v>
      </c>
      <c r="Y54" s="85" t="n">
        <v>0</v>
      </c>
      <c r="Z54" s="85" t="n">
        <v>0</v>
      </c>
      <c r="AA54" s="85" t="n">
        <v>0</v>
      </c>
      <c r="AB54" s="85" t="n">
        <v>0</v>
      </c>
      <c r="AC54" s="85" t="n">
        <v>0</v>
      </c>
      <c r="AD54" s="85" t="n">
        <v>0</v>
      </c>
      <c r="AE54" s="85" t="n">
        <v>0</v>
      </c>
      <c r="AF54" s="85" t="n">
        <v>0</v>
      </c>
      <c r="AG54" s="85" t="n">
        <v>0</v>
      </c>
      <c r="AH54" s="85" t="n">
        <v>0</v>
      </c>
      <c r="AI54" s="85" t="n">
        <v>0</v>
      </c>
      <c r="AJ54" s="85" t="n">
        <v>0</v>
      </c>
      <c r="AK54" s="183" t="n">
        <f aca="false">IF(G54&gt;0,VLOOKUP(G54&amp;"-"&amp;H54&amp;"-"&amp;I54,LocCost,2,0),0)</f>
        <v>0.0731449338317</v>
      </c>
      <c r="AL54" s="183" t="n">
        <f aca="false">IF(J54&gt;0,VLOOKUP(J54&amp;"-"&amp;K54&amp;"-"&amp;L54,LocCost,2,0),0)</f>
        <v>0</v>
      </c>
      <c r="AM54" s="183" t="n">
        <f aca="false">IF(M54&gt;0,VLOOKUP(M54&amp;"-"&amp;N54&amp;"-"&amp;O54,LocCost,2,0),0)</f>
        <v>0</v>
      </c>
      <c r="AN54" s="183" t="n">
        <f aca="false">IF(P54&gt;0,VLOOKUP(P54&amp;"-"&amp;Q54&amp;"-"&amp;R54,LocCost,2,0),0)</f>
        <v>0</v>
      </c>
      <c r="AO54" s="183" t="n">
        <f aca="false">IF(S54&gt;0,VLOOKUP(S54&amp;"-"&amp;T54&amp;"-"&amp;U54,LocCost,2,0),0)</f>
        <v>0</v>
      </c>
      <c r="AP54" s="183" t="n">
        <f aca="false">IF(V54&gt;0,VLOOKUP(V54&amp;"-"&amp;W54&amp;"-"&amp;X54,LocCost,2,0),0)</f>
        <v>0</v>
      </c>
      <c r="AQ54" s="183" t="n">
        <f aca="false">IF(Y54&gt;0,VLOOKUP(Y54&amp;"-"&amp;Z54&amp;"-"&amp;AA54,LocCost,2,0),0)</f>
        <v>0</v>
      </c>
      <c r="AR54" s="183" t="n">
        <f aca="false">IF(AB54&gt;0,VLOOKUP(AB54&amp;"-"&amp;AC54&amp;"-"&amp;AD54,LocCost,2,0),0)</f>
        <v>0</v>
      </c>
      <c r="AS54" s="183" t="n">
        <f aca="false">IF(AE54&gt;0,VLOOKUP(AE54&amp;"-"&amp;AF54&amp;"-"&amp;AG54,LocCost,2,0),0)</f>
        <v>0</v>
      </c>
      <c r="AT54" s="183" t="n">
        <f aca="false">IF(AH54&gt;0,VLOOKUP(AH54&amp;"-"&amp;AI54&amp;"-"&amp;AJ54,LocCost,2,0),0)</f>
        <v>0</v>
      </c>
      <c r="AU54" s="184" t="n">
        <f aca="false">SUM(AK54:AT54)</f>
        <v>0.0731449338317</v>
      </c>
      <c r="DN54" s="85" t="n">
        <v>0</v>
      </c>
      <c r="DO54" s="85" t="n">
        <v>0.0749814829780784</v>
      </c>
      <c r="DP54" s="85" t="n">
        <v>0</v>
      </c>
      <c r="DQ54" s="85" t="n">
        <v>0</v>
      </c>
      <c r="DR54" s="85" t="n">
        <v>0</v>
      </c>
      <c r="DS54" s="85" t="n">
        <v>0</v>
      </c>
      <c r="DT54" s="85" t="n">
        <v>0</v>
      </c>
      <c r="DU54" s="85" t="n">
        <v>0</v>
      </c>
      <c r="DV54" s="85" t="n">
        <v>0</v>
      </c>
      <c r="DW54" s="85" t="n">
        <v>0</v>
      </c>
      <c r="DX54" s="85" t="n">
        <v>0</v>
      </c>
      <c r="DY54" s="85" t="n">
        <v>0.0749814829780784</v>
      </c>
    </row>
    <row r="55" customFormat="false" ht="14.65" hidden="false" customHeight="false" outlineLevel="0" collapsed="false">
      <c r="A55" s="85" t="n">
        <v>52</v>
      </c>
      <c r="B55" s="85" t="s">
        <v>189</v>
      </c>
      <c r="C55" s="85" t="s">
        <v>169</v>
      </c>
      <c r="D55" s="85" t="n">
        <v>2</v>
      </c>
      <c r="E55" s="85" t="s">
        <v>45</v>
      </c>
      <c r="F55" s="85" t="s">
        <v>263</v>
      </c>
      <c r="G55" s="85" t="s">
        <v>189</v>
      </c>
      <c r="H55" s="85" t="s">
        <v>189</v>
      </c>
      <c r="I55" s="85" t="s">
        <v>140</v>
      </c>
      <c r="J55" s="85" t="n">
        <v>0</v>
      </c>
      <c r="K55" s="85" t="n">
        <v>0</v>
      </c>
      <c r="L55" s="85" t="n">
        <v>0</v>
      </c>
      <c r="M55" s="85" t="n">
        <v>0</v>
      </c>
      <c r="N55" s="85" t="n">
        <v>0</v>
      </c>
      <c r="O55" s="85" t="n">
        <v>0</v>
      </c>
      <c r="P55" s="85" t="n">
        <v>0</v>
      </c>
      <c r="Q55" s="85" t="n">
        <v>0</v>
      </c>
      <c r="R55" s="85" t="n">
        <v>0</v>
      </c>
      <c r="S55" s="85" t="n">
        <v>0</v>
      </c>
      <c r="T55" s="85" t="n">
        <v>0</v>
      </c>
      <c r="U55" s="85" t="n">
        <v>0</v>
      </c>
      <c r="V55" s="85" t="n">
        <v>0</v>
      </c>
      <c r="W55" s="85" t="n">
        <v>0</v>
      </c>
      <c r="X55" s="85" t="n">
        <v>0</v>
      </c>
      <c r="Y55" s="85" t="n">
        <v>0</v>
      </c>
      <c r="Z55" s="85" t="n">
        <v>0</v>
      </c>
      <c r="AA55" s="85" t="n">
        <v>0</v>
      </c>
      <c r="AB55" s="85" t="n">
        <v>0</v>
      </c>
      <c r="AC55" s="85" t="n">
        <v>0</v>
      </c>
      <c r="AD55" s="85" t="n">
        <v>0</v>
      </c>
      <c r="AE55" s="85" t="n">
        <v>0</v>
      </c>
      <c r="AF55" s="85" t="n">
        <v>0</v>
      </c>
      <c r="AG55" s="85" t="n">
        <v>0</v>
      </c>
      <c r="AH55" s="85" t="n">
        <v>0</v>
      </c>
      <c r="AI55" s="85" t="n">
        <v>0</v>
      </c>
      <c r="AJ55" s="85" t="n">
        <v>0</v>
      </c>
      <c r="AK55" s="183" t="n">
        <f aca="false">IF(G55&gt;0,VLOOKUP(G55&amp;"-"&amp;H55&amp;"-"&amp;I55,LocCost,2,0),0)</f>
        <v>0.0719547198384654</v>
      </c>
      <c r="AL55" s="183" t="n">
        <f aca="false">IF(J55&gt;0,VLOOKUP(J55&amp;"-"&amp;K55&amp;"-"&amp;L55,LocCost,2,0),0)</f>
        <v>0</v>
      </c>
      <c r="AM55" s="183" t="n">
        <f aca="false">IF(M55&gt;0,VLOOKUP(M55&amp;"-"&amp;N55&amp;"-"&amp;O55,LocCost,2,0),0)</f>
        <v>0</v>
      </c>
      <c r="AN55" s="183" t="n">
        <f aca="false">IF(P55&gt;0,VLOOKUP(P55&amp;"-"&amp;Q55&amp;"-"&amp;R55,LocCost,2,0),0)</f>
        <v>0</v>
      </c>
      <c r="AO55" s="183" t="n">
        <f aca="false">IF(S55&gt;0,VLOOKUP(S55&amp;"-"&amp;T55&amp;"-"&amp;U55,LocCost,2,0),0)</f>
        <v>0</v>
      </c>
      <c r="AP55" s="183" t="n">
        <f aca="false">IF(V55&gt;0,VLOOKUP(V55&amp;"-"&amp;W55&amp;"-"&amp;X55,LocCost,2,0),0)</f>
        <v>0</v>
      </c>
      <c r="AQ55" s="183" t="n">
        <f aca="false">IF(Y55&gt;0,VLOOKUP(Y55&amp;"-"&amp;Z55&amp;"-"&amp;AA55,LocCost,2,0),0)</f>
        <v>0</v>
      </c>
      <c r="AR55" s="183" t="n">
        <f aca="false">IF(AB55&gt;0,VLOOKUP(AB55&amp;"-"&amp;AC55&amp;"-"&amp;AD55,LocCost,2,0),0)</f>
        <v>0</v>
      </c>
      <c r="AS55" s="183" t="n">
        <f aca="false">IF(AE55&gt;0,VLOOKUP(AE55&amp;"-"&amp;AF55&amp;"-"&amp;AG55,LocCost,2,0),0)</f>
        <v>0</v>
      </c>
      <c r="AT55" s="183" t="n">
        <f aca="false">IF(AH55&gt;0,VLOOKUP(AH55&amp;"-"&amp;AI55&amp;"-"&amp;AJ55,LocCost,2,0),0)</f>
        <v>0</v>
      </c>
      <c r="AU55" s="184" t="n">
        <f aca="false">SUM(AK55:AT55)</f>
        <v>0.0719547198384654</v>
      </c>
      <c r="DN55" s="85" t="n">
        <v>0</v>
      </c>
      <c r="DO55" s="85" t="n">
        <v>0.0749304677240124</v>
      </c>
      <c r="DP55" s="85" t="n">
        <v>0</v>
      </c>
      <c r="DQ55" s="85" t="n">
        <v>0</v>
      </c>
      <c r="DR55" s="85" t="n">
        <v>0</v>
      </c>
      <c r="DS55" s="85" t="n">
        <v>0</v>
      </c>
      <c r="DT55" s="85" t="n">
        <v>0</v>
      </c>
      <c r="DU55" s="85" t="n">
        <v>0</v>
      </c>
      <c r="DV55" s="85" t="n">
        <v>0</v>
      </c>
      <c r="DW55" s="85" t="n">
        <v>0</v>
      </c>
      <c r="DX55" s="85" t="n">
        <v>0</v>
      </c>
      <c r="DY55" s="85" t="n">
        <v>0.0749304677240124</v>
      </c>
    </row>
    <row r="56" customFormat="false" ht="14.65" hidden="false" customHeight="false" outlineLevel="0" collapsed="false">
      <c r="A56" s="85" t="n">
        <v>53</v>
      </c>
      <c r="B56" s="85" t="s">
        <v>189</v>
      </c>
      <c r="C56" s="85" t="s">
        <v>264</v>
      </c>
      <c r="D56" s="85" t="n">
        <v>1</v>
      </c>
      <c r="E56" s="85" t="s">
        <v>45</v>
      </c>
      <c r="F56" s="85" t="s">
        <v>265</v>
      </c>
      <c r="G56" s="85" t="s">
        <v>189</v>
      </c>
      <c r="H56" s="85" t="s">
        <v>180</v>
      </c>
      <c r="I56" s="85" t="s">
        <v>179</v>
      </c>
      <c r="J56" s="85" t="n">
        <v>0</v>
      </c>
      <c r="K56" s="85" t="n">
        <v>0</v>
      </c>
      <c r="L56" s="85" t="n">
        <v>0</v>
      </c>
      <c r="M56" s="85" t="n">
        <v>0</v>
      </c>
      <c r="N56" s="85" t="n">
        <v>0</v>
      </c>
      <c r="O56" s="85" t="n">
        <v>0</v>
      </c>
      <c r="P56" s="85" t="n">
        <v>0</v>
      </c>
      <c r="Q56" s="85" t="n">
        <v>0</v>
      </c>
      <c r="R56" s="85" t="n">
        <v>0</v>
      </c>
      <c r="S56" s="85" t="n">
        <v>0</v>
      </c>
      <c r="T56" s="85" t="n">
        <v>0</v>
      </c>
      <c r="U56" s="85" t="n">
        <v>0</v>
      </c>
      <c r="V56" s="85" t="n">
        <v>0</v>
      </c>
      <c r="W56" s="85" t="n">
        <v>0</v>
      </c>
      <c r="X56" s="85" t="n">
        <v>0</v>
      </c>
      <c r="Y56" s="85" t="n">
        <v>0</v>
      </c>
      <c r="Z56" s="85" t="n">
        <v>0</v>
      </c>
      <c r="AA56" s="85" t="n">
        <v>0</v>
      </c>
      <c r="AB56" s="85" t="n">
        <v>0</v>
      </c>
      <c r="AC56" s="85" t="n">
        <v>0</v>
      </c>
      <c r="AD56" s="85" t="n">
        <v>0</v>
      </c>
      <c r="AE56" s="85" t="n">
        <v>0</v>
      </c>
      <c r="AF56" s="85" t="n">
        <v>0</v>
      </c>
      <c r="AG56" s="85" t="n">
        <v>0</v>
      </c>
      <c r="AH56" s="85" t="n">
        <v>0</v>
      </c>
      <c r="AI56" s="85" t="n">
        <v>0</v>
      </c>
      <c r="AJ56" s="85" t="n">
        <v>0</v>
      </c>
      <c r="AK56" s="183" t="n">
        <f aca="false">IF(G56&gt;0,VLOOKUP(G56&amp;"-"&amp;H56&amp;"-"&amp;I56,LocCost,2,0),0)</f>
        <v>0.119772871852381</v>
      </c>
      <c r="AL56" s="183" t="n">
        <f aca="false">IF(J56&gt;0,VLOOKUP(J56&amp;"-"&amp;K56&amp;"-"&amp;L56,LocCost,2,0),0)</f>
        <v>0</v>
      </c>
      <c r="AM56" s="183" t="n">
        <f aca="false">IF(M56&gt;0,VLOOKUP(M56&amp;"-"&amp;N56&amp;"-"&amp;O56,LocCost,2,0),0)</f>
        <v>0</v>
      </c>
      <c r="AN56" s="183" t="n">
        <f aca="false">IF(P56&gt;0,VLOOKUP(P56&amp;"-"&amp;Q56&amp;"-"&amp;R56,LocCost,2,0),0)</f>
        <v>0</v>
      </c>
      <c r="AO56" s="183" t="n">
        <f aca="false">IF(S56&gt;0,VLOOKUP(S56&amp;"-"&amp;T56&amp;"-"&amp;U56,LocCost,2,0),0)</f>
        <v>0</v>
      </c>
      <c r="AP56" s="183" t="n">
        <f aca="false">IF(V56&gt;0,VLOOKUP(V56&amp;"-"&amp;W56&amp;"-"&amp;X56,LocCost,2,0),0)</f>
        <v>0</v>
      </c>
      <c r="AQ56" s="183" t="n">
        <f aca="false">IF(Y56&gt;0,VLOOKUP(Y56&amp;"-"&amp;Z56&amp;"-"&amp;AA56,LocCost,2,0),0)</f>
        <v>0</v>
      </c>
      <c r="AR56" s="183" t="n">
        <f aca="false">IF(AB56&gt;0,VLOOKUP(AB56&amp;"-"&amp;AC56&amp;"-"&amp;AD56,LocCost,2,0),0)</f>
        <v>0</v>
      </c>
      <c r="AS56" s="183" t="n">
        <f aca="false">IF(AE56&gt;0,VLOOKUP(AE56&amp;"-"&amp;AF56&amp;"-"&amp;AG56,LocCost,2,0),0)</f>
        <v>0</v>
      </c>
      <c r="AT56" s="183" t="n">
        <f aca="false">IF(AH56&gt;0,VLOOKUP(AH56&amp;"-"&amp;AI56&amp;"-"&amp;AJ56,LocCost,2,0),0)</f>
        <v>0</v>
      </c>
      <c r="AU56" s="184" t="n">
        <f aca="false">SUM(AK56:AT56)</f>
        <v>0.119772871852381</v>
      </c>
      <c r="DN56" s="85" t="n">
        <v>0</v>
      </c>
      <c r="DO56" s="85" t="n">
        <v>0.123277816291161</v>
      </c>
      <c r="DP56" s="85" t="n">
        <v>0</v>
      </c>
      <c r="DQ56" s="85" t="n">
        <v>0</v>
      </c>
      <c r="DR56" s="85" t="n">
        <v>0</v>
      </c>
      <c r="DS56" s="85" t="n">
        <v>0</v>
      </c>
      <c r="DT56" s="85" t="n">
        <v>0</v>
      </c>
      <c r="DU56" s="85" t="n">
        <v>0</v>
      </c>
      <c r="DV56" s="85" t="n">
        <v>0</v>
      </c>
      <c r="DW56" s="85" t="n">
        <v>0</v>
      </c>
      <c r="DX56" s="85" t="n">
        <v>0</v>
      </c>
      <c r="DY56" s="85" t="n">
        <v>0.123277816291161</v>
      </c>
    </row>
    <row r="57" customFormat="false" ht="14.65" hidden="false" customHeight="false" outlineLevel="0" collapsed="false">
      <c r="A57" s="85" t="n">
        <v>54</v>
      </c>
      <c r="B57" s="85" t="s">
        <v>189</v>
      </c>
      <c r="C57" s="85" t="s">
        <v>264</v>
      </c>
      <c r="D57" s="85" t="n">
        <v>2</v>
      </c>
      <c r="E57" s="85" t="s">
        <v>45</v>
      </c>
      <c r="F57" s="85" t="s">
        <v>266</v>
      </c>
      <c r="G57" s="85" t="s">
        <v>189</v>
      </c>
      <c r="H57" s="85" t="s">
        <v>180</v>
      </c>
      <c r="I57" s="85" t="s">
        <v>140</v>
      </c>
      <c r="J57" s="85" t="n">
        <v>0</v>
      </c>
      <c r="K57" s="85" t="n">
        <v>0</v>
      </c>
      <c r="L57" s="85" t="n">
        <v>0</v>
      </c>
      <c r="M57" s="85" t="n">
        <v>0</v>
      </c>
      <c r="N57" s="85" t="n">
        <v>0</v>
      </c>
      <c r="O57" s="85" t="n">
        <v>0</v>
      </c>
      <c r="P57" s="85" t="n">
        <v>0</v>
      </c>
      <c r="Q57" s="85" t="n">
        <v>0</v>
      </c>
      <c r="R57" s="85" t="n">
        <v>0</v>
      </c>
      <c r="S57" s="85" t="n">
        <v>0</v>
      </c>
      <c r="T57" s="85" t="n">
        <v>0</v>
      </c>
      <c r="U57" s="85" t="n">
        <v>0</v>
      </c>
      <c r="V57" s="85" t="n">
        <v>0</v>
      </c>
      <c r="W57" s="85" t="n">
        <v>0</v>
      </c>
      <c r="X57" s="85" t="n">
        <v>0</v>
      </c>
      <c r="Y57" s="85" t="n">
        <v>0</v>
      </c>
      <c r="Z57" s="85" t="n">
        <v>0</v>
      </c>
      <c r="AA57" s="85" t="n">
        <v>0</v>
      </c>
      <c r="AB57" s="85" t="n">
        <v>0</v>
      </c>
      <c r="AC57" s="85" t="n">
        <v>0</v>
      </c>
      <c r="AD57" s="85" t="n">
        <v>0</v>
      </c>
      <c r="AE57" s="85" t="n">
        <v>0</v>
      </c>
      <c r="AF57" s="85" t="n">
        <v>0</v>
      </c>
      <c r="AG57" s="85" t="n">
        <v>0</v>
      </c>
      <c r="AH57" s="85" t="n">
        <v>0</v>
      </c>
      <c r="AI57" s="85" t="n">
        <v>0</v>
      </c>
      <c r="AJ57" s="85" t="n">
        <v>0</v>
      </c>
      <c r="AK57" s="183" t="n">
        <f aca="false">IF(G57&gt;0,VLOOKUP(G57&amp;"-"&amp;H57&amp;"-"&amp;I57,LocCost,2,0),0)</f>
        <v>0.115536826042727</v>
      </c>
      <c r="AL57" s="183" t="n">
        <f aca="false">IF(J57&gt;0,VLOOKUP(J57&amp;"-"&amp;K57&amp;"-"&amp;L57,LocCost,2,0),0)</f>
        <v>0</v>
      </c>
      <c r="AM57" s="183" t="n">
        <f aca="false">IF(M57&gt;0,VLOOKUP(M57&amp;"-"&amp;N57&amp;"-"&amp;O57,LocCost,2,0),0)</f>
        <v>0</v>
      </c>
      <c r="AN57" s="183" t="n">
        <f aca="false">IF(P57&gt;0,VLOOKUP(P57&amp;"-"&amp;Q57&amp;"-"&amp;R57,LocCost,2,0),0)</f>
        <v>0</v>
      </c>
      <c r="AO57" s="183" t="n">
        <f aca="false">IF(S57&gt;0,VLOOKUP(S57&amp;"-"&amp;T57&amp;"-"&amp;U57,LocCost,2,0),0)</f>
        <v>0</v>
      </c>
      <c r="AP57" s="183" t="n">
        <f aca="false">IF(V57&gt;0,VLOOKUP(V57&amp;"-"&amp;W57&amp;"-"&amp;X57,LocCost,2,0),0)</f>
        <v>0</v>
      </c>
      <c r="AQ57" s="183" t="n">
        <f aca="false">IF(Y57&gt;0,VLOOKUP(Y57&amp;"-"&amp;Z57&amp;"-"&amp;AA57,LocCost,2,0),0)</f>
        <v>0</v>
      </c>
      <c r="AR57" s="183" t="n">
        <f aca="false">IF(AB57&gt;0,VLOOKUP(AB57&amp;"-"&amp;AC57&amp;"-"&amp;AD57,LocCost,2,0),0)</f>
        <v>0</v>
      </c>
      <c r="AS57" s="183" t="n">
        <f aca="false">IF(AE57&gt;0,VLOOKUP(AE57&amp;"-"&amp;AF57&amp;"-"&amp;AG57,LocCost,2,0),0)</f>
        <v>0</v>
      </c>
      <c r="AT57" s="183" t="n">
        <f aca="false">IF(AH57&gt;0,VLOOKUP(AH57&amp;"-"&amp;AI57&amp;"-"&amp;AJ57,LocCost,2,0),0)</f>
        <v>0</v>
      </c>
      <c r="AU57" s="184" t="n">
        <f aca="false">SUM(AK57:AT57)</f>
        <v>0.115536826042727</v>
      </c>
      <c r="DN57" s="85" t="n">
        <v>0</v>
      </c>
      <c r="DO57" s="85" t="n">
        <v>0.123180456723417</v>
      </c>
      <c r="DP57" s="85" t="n">
        <v>0</v>
      </c>
      <c r="DQ57" s="85" t="n">
        <v>0</v>
      </c>
      <c r="DR57" s="85" t="n">
        <v>0</v>
      </c>
      <c r="DS57" s="85" t="n">
        <v>0</v>
      </c>
      <c r="DT57" s="85" t="n">
        <v>0</v>
      </c>
      <c r="DU57" s="85" t="n">
        <v>0</v>
      </c>
      <c r="DV57" s="85" t="n">
        <v>0</v>
      </c>
      <c r="DW57" s="85" t="n">
        <v>0</v>
      </c>
      <c r="DX57" s="85" t="n">
        <v>0</v>
      </c>
      <c r="DY57" s="85" t="n">
        <v>0.123180456723417</v>
      </c>
    </row>
    <row r="58" customFormat="false" ht="14.65" hidden="false" customHeight="false" outlineLevel="0" collapsed="false">
      <c r="A58" s="85" t="n">
        <v>55</v>
      </c>
      <c r="B58" s="85" t="s">
        <v>189</v>
      </c>
      <c r="C58" s="85" t="s">
        <v>264</v>
      </c>
      <c r="D58" s="85" t="n">
        <v>3</v>
      </c>
      <c r="E58" s="85" t="s">
        <v>45</v>
      </c>
      <c r="F58" s="85" t="s">
        <v>267</v>
      </c>
      <c r="G58" s="85" t="s">
        <v>189</v>
      </c>
      <c r="H58" s="85" t="s">
        <v>180</v>
      </c>
      <c r="I58" s="85" t="s">
        <v>181</v>
      </c>
      <c r="J58" s="85" t="n">
        <v>0</v>
      </c>
      <c r="K58" s="85" t="n">
        <v>0</v>
      </c>
      <c r="L58" s="85" t="n">
        <v>0</v>
      </c>
      <c r="M58" s="85" t="n">
        <v>0</v>
      </c>
      <c r="N58" s="85" t="n">
        <v>0</v>
      </c>
      <c r="O58" s="85" t="n">
        <v>0</v>
      </c>
      <c r="P58" s="85" t="n">
        <v>0</v>
      </c>
      <c r="Q58" s="85" t="n">
        <v>0</v>
      </c>
      <c r="R58" s="85" t="n">
        <v>0</v>
      </c>
      <c r="S58" s="85" t="n">
        <v>0</v>
      </c>
      <c r="T58" s="85" t="n">
        <v>0</v>
      </c>
      <c r="U58" s="85" t="n">
        <v>0</v>
      </c>
      <c r="V58" s="85" t="n">
        <v>0</v>
      </c>
      <c r="W58" s="85" t="n">
        <v>0</v>
      </c>
      <c r="X58" s="85" t="n">
        <v>0</v>
      </c>
      <c r="Y58" s="85" t="n">
        <v>0</v>
      </c>
      <c r="Z58" s="85" t="n">
        <v>0</v>
      </c>
      <c r="AA58" s="85" t="n">
        <v>0</v>
      </c>
      <c r="AB58" s="85" t="n">
        <v>0</v>
      </c>
      <c r="AC58" s="85" t="n">
        <v>0</v>
      </c>
      <c r="AD58" s="85" t="n">
        <v>0</v>
      </c>
      <c r="AE58" s="85" t="n">
        <v>0</v>
      </c>
      <c r="AF58" s="85" t="n">
        <v>0</v>
      </c>
      <c r="AG58" s="85" t="n">
        <v>0</v>
      </c>
      <c r="AH58" s="85" t="n">
        <v>0</v>
      </c>
      <c r="AI58" s="85" t="n">
        <v>0</v>
      </c>
      <c r="AJ58" s="85" t="n">
        <v>0</v>
      </c>
      <c r="AK58" s="183" t="n">
        <f aca="false">IF(G58&gt;0,VLOOKUP(G58&amp;"-"&amp;H58&amp;"-"&amp;I58,LocCost,2,0),0)</f>
        <v>0.0930368260427265</v>
      </c>
      <c r="AL58" s="183" t="n">
        <f aca="false">IF(J58&gt;0,VLOOKUP(J58&amp;"-"&amp;K58&amp;"-"&amp;L58,LocCost,2,0),0)</f>
        <v>0</v>
      </c>
      <c r="AM58" s="183" t="n">
        <f aca="false">IF(M58&gt;0,VLOOKUP(M58&amp;"-"&amp;N58&amp;"-"&amp;O58,LocCost,2,0),0)</f>
        <v>0</v>
      </c>
      <c r="AN58" s="183" t="n">
        <f aca="false">IF(P58&gt;0,VLOOKUP(P58&amp;"-"&amp;Q58&amp;"-"&amp;R58,LocCost,2,0),0)</f>
        <v>0</v>
      </c>
      <c r="AO58" s="183" t="n">
        <f aca="false">IF(S58&gt;0,VLOOKUP(S58&amp;"-"&amp;T58&amp;"-"&amp;U58,LocCost,2,0),0)</f>
        <v>0</v>
      </c>
      <c r="AP58" s="183" t="n">
        <f aca="false">IF(V58&gt;0,VLOOKUP(V58&amp;"-"&amp;W58&amp;"-"&amp;X58,LocCost,2,0),0)</f>
        <v>0</v>
      </c>
      <c r="AQ58" s="183" t="n">
        <f aca="false">IF(Y58&gt;0,VLOOKUP(Y58&amp;"-"&amp;Z58&amp;"-"&amp;AA58,LocCost,2,0),0)</f>
        <v>0</v>
      </c>
      <c r="AR58" s="183" t="n">
        <f aca="false">IF(AB58&gt;0,VLOOKUP(AB58&amp;"-"&amp;AC58&amp;"-"&amp;AD58,LocCost,2,0),0)</f>
        <v>0</v>
      </c>
      <c r="AS58" s="183" t="n">
        <f aca="false">IF(AE58&gt;0,VLOOKUP(AE58&amp;"-"&amp;AF58&amp;"-"&amp;AG58,LocCost,2,0),0)</f>
        <v>0</v>
      </c>
      <c r="AT58" s="183" t="n">
        <f aca="false">IF(AH58&gt;0,VLOOKUP(AH58&amp;"-"&amp;AI58&amp;"-"&amp;AJ58,LocCost,2,0),0)</f>
        <v>0</v>
      </c>
      <c r="AU58" s="184" t="n">
        <f aca="false">SUM(AK58:AT58)</f>
        <v>0.0930368260427265</v>
      </c>
      <c r="DN58" s="85" t="n">
        <v>0</v>
      </c>
      <c r="DO58" s="85" t="n">
        <v>0.174816715419975</v>
      </c>
      <c r="DP58" s="85" t="n">
        <v>0</v>
      </c>
      <c r="DQ58" s="85" t="n">
        <v>0</v>
      </c>
      <c r="DR58" s="85" t="n">
        <v>0</v>
      </c>
      <c r="DS58" s="85" t="n">
        <v>0</v>
      </c>
      <c r="DT58" s="85" t="n">
        <v>0</v>
      </c>
      <c r="DU58" s="85" t="n">
        <v>0</v>
      </c>
      <c r="DV58" s="85" t="n">
        <v>0</v>
      </c>
      <c r="DW58" s="85" t="n">
        <v>0</v>
      </c>
      <c r="DX58" s="85" t="n">
        <v>0</v>
      </c>
      <c r="DY58" s="85" t="n">
        <v>0.174816715419975</v>
      </c>
    </row>
    <row r="59" customFormat="false" ht="14.65" hidden="false" customHeight="false" outlineLevel="0" collapsed="false">
      <c r="A59" s="85" t="n">
        <v>56</v>
      </c>
      <c r="B59" s="85" t="s">
        <v>189</v>
      </c>
      <c r="C59" s="85" t="s">
        <v>264</v>
      </c>
      <c r="D59" s="85" t="n">
        <v>4</v>
      </c>
      <c r="E59" s="85" t="s">
        <v>45</v>
      </c>
      <c r="F59" s="85" t="s">
        <v>268</v>
      </c>
      <c r="G59" s="85" t="s">
        <v>189</v>
      </c>
      <c r="H59" s="85" t="s">
        <v>180</v>
      </c>
      <c r="I59" s="85" t="s">
        <v>182</v>
      </c>
      <c r="J59" s="85" t="n">
        <v>0</v>
      </c>
      <c r="K59" s="85" t="n">
        <v>0</v>
      </c>
      <c r="L59" s="85" t="n">
        <v>0</v>
      </c>
      <c r="M59" s="85" t="n">
        <v>0</v>
      </c>
      <c r="N59" s="85" t="n">
        <v>0</v>
      </c>
      <c r="O59" s="85" t="n">
        <v>0</v>
      </c>
      <c r="P59" s="85" t="n">
        <v>0</v>
      </c>
      <c r="Q59" s="85" t="n">
        <v>0</v>
      </c>
      <c r="R59" s="85" t="n">
        <v>0</v>
      </c>
      <c r="S59" s="85" t="n">
        <v>0</v>
      </c>
      <c r="T59" s="85" t="n">
        <v>0</v>
      </c>
      <c r="U59" s="85" t="n">
        <v>0</v>
      </c>
      <c r="V59" s="85" t="n">
        <v>0</v>
      </c>
      <c r="W59" s="85" t="n">
        <v>0</v>
      </c>
      <c r="X59" s="85" t="n">
        <v>0</v>
      </c>
      <c r="Y59" s="85" t="n">
        <v>0</v>
      </c>
      <c r="Z59" s="85" t="n">
        <v>0</v>
      </c>
      <c r="AA59" s="85" t="n">
        <v>0</v>
      </c>
      <c r="AB59" s="85" t="n">
        <v>0</v>
      </c>
      <c r="AC59" s="85" t="n">
        <v>0</v>
      </c>
      <c r="AD59" s="85" t="n">
        <v>0</v>
      </c>
      <c r="AE59" s="85" t="n">
        <v>0</v>
      </c>
      <c r="AF59" s="85" t="n">
        <v>0</v>
      </c>
      <c r="AG59" s="85" t="n">
        <v>0</v>
      </c>
      <c r="AH59" s="85" t="n">
        <v>0</v>
      </c>
      <c r="AI59" s="85" t="n">
        <v>0</v>
      </c>
      <c r="AJ59" s="85" t="n">
        <v>0</v>
      </c>
      <c r="AK59" s="183" t="n">
        <f aca="false">IF(G59&gt;0,VLOOKUP(G59&amp;"-"&amp;H59&amp;"-"&amp;I59,LocCost,2,0),0)</f>
        <v>0.0972728718523805</v>
      </c>
      <c r="AL59" s="183" t="n">
        <f aca="false">IF(J59&gt;0,VLOOKUP(J59&amp;"-"&amp;K59&amp;"-"&amp;L59,LocCost,2,0),0)</f>
        <v>0</v>
      </c>
      <c r="AM59" s="183" t="n">
        <f aca="false">IF(M59&gt;0,VLOOKUP(M59&amp;"-"&amp;N59&amp;"-"&amp;O59,LocCost,2,0),0)</f>
        <v>0</v>
      </c>
      <c r="AN59" s="183" t="n">
        <f aca="false">IF(P59&gt;0,VLOOKUP(P59&amp;"-"&amp;Q59&amp;"-"&amp;R59,LocCost,2,0),0)</f>
        <v>0</v>
      </c>
      <c r="AO59" s="183" t="n">
        <f aca="false">IF(S59&gt;0,VLOOKUP(S59&amp;"-"&amp;T59&amp;"-"&amp;U59,LocCost,2,0),0)</f>
        <v>0</v>
      </c>
      <c r="AP59" s="183" t="n">
        <f aca="false">IF(V59&gt;0,VLOOKUP(V59&amp;"-"&amp;W59&amp;"-"&amp;X59,LocCost,2,0),0)</f>
        <v>0</v>
      </c>
      <c r="AQ59" s="183" t="n">
        <f aca="false">IF(Y59&gt;0,VLOOKUP(Y59&amp;"-"&amp;Z59&amp;"-"&amp;AA59,LocCost,2,0),0)</f>
        <v>0</v>
      </c>
      <c r="AR59" s="183" t="n">
        <f aca="false">IF(AB59&gt;0,VLOOKUP(AB59&amp;"-"&amp;AC59&amp;"-"&amp;AD59,LocCost,2,0),0)</f>
        <v>0</v>
      </c>
      <c r="AS59" s="183" t="n">
        <f aca="false">IF(AE59&gt;0,VLOOKUP(AE59&amp;"-"&amp;AF59&amp;"-"&amp;AG59,LocCost,2,0),0)</f>
        <v>0</v>
      </c>
      <c r="AT59" s="183" t="n">
        <f aca="false">IF(AH59&gt;0,VLOOKUP(AH59&amp;"-"&amp;AI59&amp;"-"&amp;AJ59,LocCost,2,0),0)</f>
        <v>0</v>
      </c>
      <c r="AU59" s="184" t="n">
        <f aca="false">SUM(AK59:AT59)</f>
        <v>0.0972728718523805</v>
      </c>
      <c r="DN59" s="85" t="n">
        <v>0</v>
      </c>
      <c r="DO59" s="85" t="n">
        <v>0.17459314667781</v>
      </c>
      <c r="DP59" s="85" t="n">
        <v>0</v>
      </c>
      <c r="DQ59" s="85" t="n">
        <v>0</v>
      </c>
      <c r="DR59" s="85" t="n">
        <v>0</v>
      </c>
      <c r="DS59" s="85" t="n">
        <v>0</v>
      </c>
      <c r="DT59" s="85" t="n">
        <v>0</v>
      </c>
      <c r="DU59" s="85" t="n">
        <v>0</v>
      </c>
      <c r="DV59" s="85" t="n">
        <v>0</v>
      </c>
      <c r="DW59" s="85" t="n">
        <v>0</v>
      </c>
      <c r="DX59" s="85" t="n">
        <v>0</v>
      </c>
      <c r="DY59" s="85" t="n">
        <v>0.17459314667781</v>
      </c>
    </row>
    <row r="60" customFormat="false" ht="14.65" hidden="false" customHeight="false" outlineLevel="0" collapsed="false">
      <c r="A60" s="85" t="n">
        <v>57</v>
      </c>
      <c r="B60" s="85" t="s">
        <v>189</v>
      </c>
      <c r="C60" s="85" t="s">
        <v>189</v>
      </c>
      <c r="D60" s="85" t="n">
        <v>1</v>
      </c>
      <c r="E60" s="85" t="s">
        <v>45</v>
      </c>
      <c r="F60" s="85" t="s">
        <v>269</v>
      </c>
      <c r="G60" s="85" t="s">
        <v>189</v>
      </c>
      <c r="H60" s="85" t="s">
        <v>189</v>
      </c>
      <c r="I60" s="85" t="s">
        <v>179</v>
      </c>
      <c r="J60" s="85" t="n">
        <v>0</v>
      </c>
      <c r="K60" s="85" t="n">
        <v>0</v>
      </c>
      <c r="L60" s="85" t="n">
        <v>0</v>
      </c>
      <c r="M60" s="85" t="n">
        <v>0</v>
      </c>
      <c r="N60" s="85" t="n">
        <v>0</v>
      </c>
      <c r="O60" s="85" t="n">
        <v>0</v>
      </c>
      <c r="P60" s="85" t="n">
        <v>0</v>
      </c>
      <c r="Q60" s="85" t="n">
        <v>0</v>
      </c>
      <c r="R60" s="85" t="n">
        <v>0</v>
      </c>
      <c r="S60" s="85" t="n">
        <v>0</v>
      </c>
      <c r="T60" s="85" t="n">
        <v>0</v>
      </c>
      <c r="U60" s="85" t="n">
        <v>0</v>
      </c>
      <c r="V60" s="85" t="n">
        <v>0</v>
      </c>
      <c r="W60" s="85" t="n">
        <v>0</v>
      </c>
      <c r="X60" s="85" t="n">
        <v>0</v>
      </c>
      <c r="Y60" s="85" t="n">
        <v>0</v>
      </c>
      <c r="Z60" s="85" t="n">
        <v>0</v>
      </c>
      <c r="AA60" s="85" t="n">
        <v>0</v>
      </c>
      <c r="AB60" s="85" t="n">
        <v>0</v>
      </c>
      <c r="AC60" s="85" t="n">
        <v>0</v>
      </c>
      <c r="AD60" s="85" t="n">
        <v>0</v>
      </c>
      <c r="AE60" s="85" t="n">
        <v>0</v>
      </c>
      <c r="AF60" s="85" t="n">
        <v>0</v>
      </c>
      <c r="AG60" s="85" t="n">
        <v>0</v>
      </c>
      <c r="AH60" s="85" t="n">
        <v>0</v>
      </c>
      <c r="AI60" s="85" t="n">
        <v>0</v>
      </c>
      <c r="AJ60" s="85" t="n">
        <v>0</v>
      </c>
      <c r="AK60" s="183" t="n">
        <f aca="false">IF(G60&gt;0,VLOOKUP(G60&amp;"-"&amp;H60&amp;"-"&amp;I60,LocCost,2,0),0)</f>
        <v>0.0731449338317</v>
      </c>
      <c r="AL60" s="183" t="n">
        <f aca="false">IF(J60&gt;0,VLOOKUP(J60&amp;"-"&amp;K60&amp;"-"&amp;L60,LocCost,2,0),0)</f>
        <v>0</v>
      </c>
      <c r="AM60" s="183" t="n">
        <f aca="false">IF(M60&gt;0,VLOOKUP(M60&amp;"-"&amp;N60&amp;"-"&amp;O60,LocCost,2,0),0)</f>
        <v>0</v>
      </c>
      <c r="AN60" s="183" t="n">
        <f aca="false">IF(P60&gt;0,VLOOKUP(P60&amp;"-"&amp;Q60&amp;"-"&amp;R60,LocCost,2,0),0)</f>
        <v>0</v>
      </c>
      <c r="AO60" s="183" t="n">
        <f aca="false">IF(S60&gt;0,VLOOKUP(S60&amp;"-"&amp;T60&amp;"-"&amp;U60,LocCost,2,0),0)</f>
        <v>0</v>
      </c>
      <c r="AP60" s="183" t="n">
        <f aca="false">IF(V60&gt;0,VLOOKUP(V60&amp;"-"&amp;W60&amp;"-"&amp;X60,LocCost,2,0),0)</f>
        <v>0</v>
      </c>
      <c r="AQ60" s="183" t="n">
        <f aca="false">IF(Y60&gt;0,VLOOKUP(Y60&amp;"-"&amp;Z60&amp;"-"&amp;AA60,LocCost,2,0),0)</f>
        <v>0</v>
      </c>
      <c r="AR60" s="183" t="n">
        <f aca="false">IF(AB60&gt;0,VLOOKUP(AB60&amp;"-"&amp;AC60&amp;"-"&amp;AD60,LocCost,2,0),0)</f>
        <v>0</v>
      </c>
      <c r="AS60" s="183" t="n">
        <f aca="false">IF(AE60&gt;0,VLOOKUP(AE60&amp;"-"&amp;AF60&amp;"-"&amp;AG60,LocCost,2,0),0)</f>
        <v>0</v>
      </c>
      <c r="AT60" s="183" t="n">
        <f aca="false">IF(AH60&gt;0,VLOOKUP(AH60&amp;"-"&amp;AI60&amp;"-"&amp;AJ60,LocCost,2,0),0)</f>
        <v>0</v>
      </c>
      <c r="AU60" s="184" t="n">
        <f aca="false">SUM(AK60:AT60)</f>
        <v>0.0731449338317</v>
      </c>
      <c r="DN60" s="85" t="n">
        <v>0</v>
      </c>
      <c r="DO60" s="85" t="n">
        <v>0.200944069045364</v>
      </c>
      <c r="DP60" s="85" t="n">
        <v>0</v>
      </c>
      <c r="DQ60" s="85" t="n">
        <v>0</v>
      </c>
      <c r="DR60" s="85" t="n">
        <v>0</v>
      </c>
      <c r="DS60" s="85" t="n">
        <v>0</v>
      </c>
      <c r="DT60" s="85" t="n">
        <v>0</v>
      </c>
      <c r="DU60" s="85" t="n">
        <v>0</v>
      </c>
      <c r="DV60" s="85" t="n">
        <v>0</v>
      </c>
      <c r="DW60" s="85" t="n">
        <v>0</v>
      </c>
      <c r="DX60" s="85" t="n">
        <v>0</v>
      </c>
      <c r="DY60" s="85" t="n">
        <v>0.200944069045364</v>
      </c>
    </row>
    <row r="61" customFormat="false" ht="14.65" hidden="false" customHeight="false" outlineLevel="0" collapsed="false">
      <c r="A61" s="85" t="n">
        <v>58</v>
      </c>
      <c r="B61" s="85" t="s">
        <v>189</v>
      </c>
      <c r="C61" s="85" t="s">
        <v>189</v>
      </c>
      <c r="D61" s="85" t="n">
        <v>2</v>
      </c>
      <c r="E61" s="85" t="s">
        <v>45</v>
      </c>
      <c r="F61" s="85" t="s">
        <v>270</v>
      </c>
      <c r="G61" s="85" t="s">
        <v>189</v>
      </c>
      <c r="H61" s="85" t="s">
        <v>189</v>
      </c>
      <c r="I61" s="85" t="s">
        <v>88</v>
      </c>
      <c r="J61" s="85" t="n">
        <v>0</v>
      </c>
      <c r="K61" s="85" t="n">
        <v>0</v>
      </c>
      <c r="L61" s="85" t="n">
        <v>0</v>
      </c>
      <c r="M61" s="85" t="n">
        <v>0</v>
      </c>
      <c r="N61" s="85" t="n">
        <v>0</v>
      </c>
      <c r="O61" s="85" t="n">
        <v>0</v>
      </c>
      <c r="P61" s="85" t="n">
        <v>0</v>
      </c>
      <c r="Q61" s="85" t="n">
        <v>0</v>
      </c>
      <c r="R61" s="85" t="n">
        <v>0</v>
      </c>
      <c r="S61" s="85" t="n">
        <v>0</v>
      </c>
      <c r="T61" s="85" t="n">
        <v>0</v>
      </c>
      <c r="U61" s="85" t="n">
        <v>0</v>
      </c>
      <c r="V61" s="85" t="n">
        <v>0</v>
      </c>
      <c r="W61" s="85" t="n">
        <v>0</v>
      </c>
      <c r="X61" s="85" t="n">
        <v>0</v>
      </c>
      <c r="Y61" s="85" t="n">
        <v>0</v>
      </c>
      <c r="Z61" s="85" t="n">
        <v>0</v>
      </c>
      <c r="AA61" s="85" t="n">
        <v>0</v>
      </c>
      <c r="AB61" s="85" t="n">
        <v>0</v>
      </c>
      <c r="AC61" s="85" t="n">
        <v>0</v>
      </c>
      <c r="AD61" s="85" t="n">
        <v>0</v>
      </c>
      <c r="AE61" s="85" t="n">
        <v>0</v>
      </c>
      <c r="AF61" s="85" t="n">
        <v>0</v>
      </c>
      <c r="AG61" s="85" t="n">
        <v>0</v>
      </c>
      <c r="AH61" s="85" t="n">
        <v>0</v>
      </c>
      <c r="AI61" s="85" t="n">
        <v>0</v>
      </c>
      <c r="AJ61" s="85" t="n">
        <v>0</v>
      </c>
      <c r="AK61" s="183" t="n">
        <f aca="false">IF(G61&gt;0,VLOOKUP(G61&amp;"-"&amp;H61&amp;"-"&amp;I61,LocCost,2,0),0)</f>
        <v>0.1896449338317</v>
      </c>
      <c r="AL61" s="183" t="n">
        <f aca="false">IF(J61&gt;0,VLOOKUP(J61&amp;"-"&amp;K61&amp;"-"&amp;L61,LocCost,2,0),0)</f>
        <v>0</v>
      </c>
      <c r="AM61" s="183" t="n">
        <f aca="false">IF(M61&gt;0,VLOOKUP(M61&amp;"-"&amp;N61&amp;"-"&amp;O61,LocCost,2,0),0)</f>
        <v>0</v>
      </c>
      <c r="AN61" s="183" t="n">
        <f aca="false">IF(P61&gt;0,VLOOKUP(P61&amp;"-"&amp;Q61&amp;"-"&amp;R61,LocCost,2,0),0)</f>
        <v>0</v>
      </c>
      <c r="AO61" s="183" t="n">
        <f aca="false">IF(S61&gt;0,VLOOKUP(S61&amp;"-"&amp;T61&amp;"-"&amp;U61,LocCost,2,0),0)</f>
        <v>0</v>
      </c>
      <c r="AP61" s="183" t="n">
        <f aca="false">IF(V61&gt;0,VLOOKUP(V61&amp;"-"&amp;W61&amp;"-"&amp;X61,LocCost,2,0),0)</f>
        <v>0</v>
      </c>
      <c r="AQ61" s="183" t="n">
        <f aca="false">IF(Y61&gt;0,VLOOKUP(Y61&amp;"-"&amp;Z61&amp;"-"&amp;AA61,LocCost,2,0),0)</f>
        <v>0</v>
      </c>
      <c r="AR61" s="183" t="n">
        <f aca="false">IF(AB61&gt;0,VLOOKUP(AB61&amp;"-"&amp;AC61&amp;"-"&amp;AD61,LocCost,2,0),0)</f>
        <v>0</v>
      </c>
      <c r="AS61" s="183" t="n">
        <f aca="false">IF(AE61&gt;0,VLOOKUP(AE61&amp;"-"&amp;AF61&amp;"-"&amp;AG61,LocCost,2,0),0)</f>
        <v>0</v>
      </c>
      <c r="AT61" s="183" t="n">
        <f aca="false">IF(AH61&gt;0,VLOOKUP(AH61&amp;"-"&amp;AI61&amp;"-"&amp;AJ61,LocCost,2,0),0)</f>
        <v>0</v>
      </c>
      <c r="AU61" s="184" t="n">
        <f aca="false">SUM(AK61:AT61)</f>
        <v>0.1896449338317</v>
      </c>
      <c r="DN61" s="85" t="n">
        <v>0</v>
      </c>
      <c r="DO61" s="85" t="n">
        <v>0.201206672981791</v>
      </c>
      <c r="DP61" s="85" t="n">
        <v>0</v>
      </c>
      <c r="DQ61" s="85" t="n">
        <v>0</v>
      </c>
      <c r="DR61" s="85" t="n">
        <v>0</v>
      </c>
      <c r="DS61" s="85" t="n">
        <v>0</v>
      </c>
      <c r="DT61" s="85" t="n">
        <v>0</v>
      </c>
      <c r="DU61" s="85" t="n">
        <v>0</v>
      </c>
      <c r="DV61" s="85" t="n">
        <v>0</v>
      </c>
      <c r="DW61" s="85" t="n">
        <v>0</v>
      </c>
      <c r="DX61" s="85" t="n">
        <v>0</v>
      </c>
      <c r="DY61" s="85" t="n">
        <v>0.201206672981791</v>
      </c>
    </row>
    <row r="62" customFormat="false" ht="14.65" hidden="false" customHeight="false" outlineLevel="0" collapsed="false">
      <c r="A62" s="85" t="n">
        <v>59</v>
      </c>
      <c r="B62" s="85" t="s">
        <v>189</v>
      </c>
      <c r="C62" s="85" t="s">
        <v>189</v>
      </c>
      <c r="D62" s="85" t="n">
        <v>3</v>
      </c>
      <c r="E62" s="85" t="s">
        <v>45</v>
      </c>
      <c r="F62" s="85" t="s">
        <v>271</v>
      </c>
      <c r="G62" s="85" t="s">
        <v>189</v>
      </c>
      <c r="H62" s="85" t="s">
        <v>189</v>
      </c>
      <c r="I62" s="85" t="s">
        <v>182</v>
      </c>
      <c r="J62" s="85" t="n">
        <v>0</v>
      </c>
      <c r="K62" s="85" t="n">
        <v>0</v>
      </c>
      <c r="L62" s="85" t="n">
        <v>0</v>
      </c>
      <c r="M62" s="85" t="n">
        <v>0</v>
      </c>
      <c r="N62" s="85" t="n">
        <v>0</v>
      </c>
      <c r="O62" s="85" t="n">
        <v>0</v>
      </c>
      <c r="P62" s="85" t="n">
        <v>0</v>
      </c>
      <c r="Q62" s="85" t="n">
        <v>0</v>
      </c>
      <c r="R62" s="85" t="n">
        <v>0</v>
      </c>
      <c r="S62" s="85" t="n">
        <v>0</v>
      </c>
      <c r="T62" s="85" t="n">
        <v>0</v>
      </c>
      <c r="U62" s="85" t="n">
        <v>0</v>
      </c>
      <c r="V62" s="85" t="n">
        <v>0</v>
      </c>
      <c r="W62" s="85" t="n">
        <v>0</v>
      </c>
      <c r="X62" s="85" t="n">
        <v>0</v>
      </c>
      <c r="Y62" s="85" t="n">
        <v>0</v>
      </c>
      <c r="Z62" s="85" t="n">
        <v>0</v>
      </c>
      <c r="AA62" s="85" t="n">
        <v>0</v>
      </c>
      <c r="AB62" s="85" t="n">
        <v>0</v>
      </c>
      <c r="AC62" s="85" t="n">
        <v>0</v>
      </c>
      <c r="AD62" s="85" t="n">
        <v>0</v>
      </c>
      <c r="AE62" s="85" t="n">
        <v>0</v>
      </c>
      <c r="AF62" s="85" t="n">
        <v>0</v>
      </c>
      <c r="AG62" s="85" t="n">
        <v>0</v>
      </c>
      <c r="AH62" s="85" t="n">
        <v>0</v>
      </c>
      <c r="AI62" s="85" t="n">
        <v>0</v>
      </c>
      <c r="AJ62" s="85" t="n">
        <v>0</v>
      </c>
      <c r="AK62" s="183" t="n">
        <f aca="false">IF(G62&gt;0,VLOOKUP(G62&amp;"-"&amp;H62&amp;"-"&amp;I62,LocCost,2,0),0)</f>
        <v>0.0506449338317</v>
      </c>
      <c r="AL62" s="183" t="n">
        <f aca="false">IF(J62&gt;0,VLOOKUP(J62&amp;"-"&amp;K62&amp;"-"&amp;L62,LocCost,2,0),0)</f>
        <v>0</v>
      </c>
      <c r="AM62" s="183" t="n">
        <f aca="false">IF(M62&gt;0,VLOOKUP(M62&amp;"-"&amp;N62&amp;"-"&amp;O62,LocCost,2,0),0)</f>
        <v>0</v>
      </c>
      <c r="AN62" s="183" t="n">
        <f aca="false">IF(P62&gt;0,VLOOKUP(P62&amp;"-"&amp;Q62&amp;"-"&amp;R62,LocCost,2,0),0)</f>
        <v>0</v>
      </c>
      <c r="AO62" s="183" t="n">
        <f aca="false">IF(S62&gt;0,VLOOKUP(S62&amp;"-"&amp;T62&amp;"-"&amp;U62,LocCost,2,0),0)</f>
        <v>0</v>
      </c>
      <c r="AP62" s="183" t="n">
        <f aca="false">IF(V62&gt;0,VLOOKUP(V62&amp;"-"&amp;W62&amp;"-"&amp;X62,LocCost,2,0),0)</f>
        <v>0</v>
      </c>
      <c r="AQ62" s="183" t="n">
        <f aca="false">IF(Y62&gt;0,VLOOKUP(Y62&amp;"-"&amp;Z62&amp;"-"&amp;AA62,LocCost,2,0),0)</f>
        <v>0</v>
      </c>
      <c r="AR62" s="183" t="n">
        <f aca="false">IF(AB62&gt;0,VLOOKUP(AB62&amp;"-"&amp;AC62&amp;"-"&amp;AD62,LocCost,2,0),0)</f>
        <v>0</v>
      </c>
      <c r="AS62" s="183" t="n">
        <f aca="false">IF(AE62&gt;0,VLOOKUP(AE62&amp;"-"&amp;AF62&amp;"-"&amp;AG62,LocCost,2,0),0)</f>
        <v>0</v>
      </c>
      <c r="AT62" s="183" t="n">
        <f aca="false">IF(AH62&gt;0,VLOOKUP(AH62&amp;"-"&amp;AI62&amp;"-"&amp;AJ62,LocCost,2,0),0)</f>
        <v>0</v>
      </c>
      <c r="AU62" s="184" t="n">
        <f aca="false">SUM(AK62:AT62)</f>
        <v>0.0506449338317</v>
      </c>
      <c r="DN62" s="85" t="n">
        <v>0</v>
      </c>
      <c r="DO62" s="85" t="n">
        <v>0.236935919234856</v>
      </c>
      <c r="DP62" s="85" t="n">
        <v>0</v>
      </c>
      <c r="DQ62" s="85" t="n">
        <v>0</v>
      </c>
      <c r="DR62" s="85" t="n">
        <v>0</v>
      </c>
      <c r="DS62" s="85" t="n">
        <v>0</v>
      </c>
      <c r="DT62" s="85" t="n">
        <v>0</v>
      </c>
      <c r="DU62" s="85" t="n">
        <v>0</v>
      </c>
      <c r="DV62" s="85" t="n">
        <v>0</v>
      </c>
      <c r="DW62" s="85" t="n">
        <v>0</v>
      </c>
      <c r="DX62" s="85" t="n">
        <v>0</v>
      </c>
      <c r="DY62" s="85" t="n">
        <v>0.236935919234856</v>
      </c>
    </row>
    <row r="63" customFormat="false" ht="14.65" hidden="false" customHeight="false" outlineLevel="0" collapsed="false">
      <c r="A63" s="85" t="n">
        <v>60</v>
      </c>
      <c r="B63" s="85" t="s">
        <v>189</v>
      </c>
      <c r="C63" s="85" t="s">
        <v>189</v>
      </c>
      <c r="D63" s="85" t="n">
        <v>4</v>
      </c>
      <c r="E63" s="85" t="s">
        <v>45</v>
      </c>
      <c r="F63" s="85" t="s">
        <v>272</v>
      </c>
      <c r="G63" s="85" t="s">
        <v>189</v>
      </c>
      <c r="H63" s="85" t="s">
        <v>189</v>
      </c>
      <c r="I63" s="85" t="s">
        <v>89</v>
      </c>
      <c r="J63" s="85" t="n">
        <v>0</v>
      </c>
      <c r="K63" s="85" t="n">
        <v>0</v>
      </c>
      <c r="L63" s="85" t="n">
        <v>0</v>
      </c>
      <c r="M63" s="85" t="n">
        <v>0</v>
      </c>
      <c r="N63" s="85" t="n">
        <v>0</v>
      </c>
      <c r="O63" s="85" t="n">
        <v>0</v>
      </c>
      <c r="P63" s="85" t="n">
        <v>0</v>
      </c>
      <c r="Q63" s="85" t="n">
        <v>0</v>
      </c>
      <c r="R63" s="85" t="n">
        <v>0</v>
      </c>
      <c r="S63" s="85" t="n">
        <v>0</v>
      </c>
      <c r="T63" s="85" t="n">
        <v>0</v>
      </c>
      <c r="U63" s="85" t="n">
        <v>0</v>
      </c>
      <c r="V63" s="85" t="n">
        <v>0</v>
      </c>
      <c r="W63" s="85" t="n">
        <v>0</v>
      </c>
      <c r="X63" s="85" t="n">
        <v>0</v>
      </c>
      <c r="Y63" s="85" t="n">
        <v>0</v>
      </c>
      <c r="Z63" s="85" t="n">
        <v>0</v>
      </c>
      <c r="AA63" s="85" t="n">
        <v>0</v>
      </c>
      <c r="AB63" s="85" t="n">
        <v>0</v>
      </c>
      <c r="AC63" s="85" t="n">
        <v>0</v>
      </c>
      <c r="AD63" s="85" t="n">
        <v>0</v>
      </c>
      <c r="AE63" s="85" t="n">
        <v>0</v>
      </c>
      <c r="AF63" s="85" t="n">
        <v>0</v>
      </c>
      <c r="AG63" s="85" t="n">
        <v>0</v>
      </c>
      <c r="AH63" s="85" t="n">
        <v>0</v>
      </c>
      <c r="AI63" s="85" t="n">
        <v>0</v>
      </c>
      <c r="AJ63" s="85" t="n">
        <v>0</v>
      </c>
      <c r="AK63" s="183" t="n">
        <f aca="false">IF(G63&gt;0,VLOOKUP(G63&amp;"-"&amp;H63&amp;"-"&amp;I63,LocCost,2,0),0)</f>
        <v>0.1671449338317</v>
      </c>
      <c r="AL63" s="183" t="n">
        <f aca="false">IF(J63&gt;0,VLOOKUP(J63&amp;"-"&amp;K63&amp;"-"&amp;L63,LocCost,2,0),0)</f>
        <v>0</v>
      </c>
      <c r="AM63" s="183" t="n">
        <f aca="false">IF(M63&gt;0,VLOOKUP(M63&amp;"-"&amp;N63&amp;"-"&amp;O63,LocCost,2,0),0)</f>
        <v>0</v>
      </c>
      <c r="AN63" s="183" t="n">
        <f aca="false">IF(P63&gt;0,VLOOKUP(P63&amp;"-"&amp;Q63&amp;"-"&amp;R63,LocCost,2,0),0)</f>
        <v>0</v>
      </c>
      <c r="AO63" s="183" t="n">
        <f aca="false">IF(S63&gt;0,VLOOKUP(S63&amp;"-"&amp;T63&amp;"-"&amp;U63,LocCost,2,0),0)</f>
        <v>0</v>
      </c>
      <c r="AP63" s="183" t="n">
        <f aca="false">IF(V63&gt;0,VLOOKUP(V63&amp;"-"&amp;W63&amp;"-"&amp;X63,LocCost,2,0),0)</f>
        <v>0</v>
      </c>
      <c r="AQ63" s="183" t="n">
        <f aca="false">IF(Y63&gt;0,VLOOKUP(Y63&amp;"-"&amp;Z63&amp;"-"&amp;AA63,LocCost,2,0),0)</f>
        <v>0</v>
      </c>
      <c r="AR63" s="183" t="n">
        <f aca="false">IF(AB63&gt;0,VLOOKUP(AB63&amp;"-"&amp;AC63&amp;"-"&amp;AD63,LocCost,2,0),0)</f>
        <v>0</v>
      </c>
      <c r="AS63" s="183" t="n">
        <f aca="false">IF(AE63&gt;0,VLOOKUP(AE63&amp;"-"&amp;AF63&amp;"-"&amp;AG63,LocCost,2,0),0)</f>
        <v>0</v>
      </c>
      <c r="AT63" s="183" t="n">
        <f aca="false">IF(AH63&gt;0,VLOOKUP(AH63&amp;"-"&amp;AI63&amp;"-"&amp;AJ63,LocCost,2,0),0)</f>
        <v>0</v>
      </c>
      <c r="AU63" s="184" t="n">
        <f aca="false">SUM(AK63:AT63)</f>
        <v>0.1671449338317</v>
      </c>
      <c r="DN63" s="85" t="n">
        <v>0</v>
      </c>
      <c r="DO63" s="85" t="n">
        <v>0.236622422954304</v>
      </c>
      <c r="DP63" s="85" t="n">
        <v>0</v>
      </c>
      <c r="DQ63" s="85" t="n">
        <v>0</v>
      </c>
      <c r="DR63" s="85" t="n">
        <v>0</v>
      </c>
      <c r="DS63" s="85" t="n">
        <v>0</v>
      </c>
      <c r="DT63" s="85" t="n">
        <v>0</v>
      </c>
      <c r="DU63" s="85" t="n">
        <v>0</v>
      </c>
      <c r="DV63" s="85" t="n">
        <v>0</v>
      </c>
      <c r="DW63" s="85" t="n">
        <v>0</v>
      </c>
      <c r="DX63" s="85" t="n">
        <v>0</v>
      </c>
      <c r="DY63" s="85" t="n">
        <v>0.236622422954304</v>
      </c>
    </row>
    <row r="64" customFormat="false" ht="14.65" hidden="false" customHeight="false" outlineLevel="0" collapsed="false">
      <c r="A64" s="85" t="n">
        <v>61</v>
      </c>
      <c r="B64" s="85" t="s">
        <v>189</v>
      </c>
      <c r="C64" s="85" t="s">
        <v>189</v>
      </c>
      <c r="D64" s="85" t="n">
        <v>5</v>
      </c>
      <c r="E64" s="85" t="s">
        <v>45</v>
      </c>
      <c r="F64" s="85" t="s">
        <v>273</v>
      </c>
      <c r="G64" s="85" t="s">
        <v>189</v>
      </c>
      <c r="H64" s="85" t="s">
        <v>189</v>
      </c>
      <c r="I64" s="85" t="s">
        <v>140</v>
      </c>
      <c r="J64" s="85" t="n">
        <v>0</v>
      </c>
      <c r="K64" s="85" t="n">
        <v>0</v>
      </c>
      <c r="L64" s="85" t="n">
        <v>0</v>
      </c>
      <c r="M64" s="85" t="n">
        <v>0</v>
      </c>
      <c r="N64" s="85" t="n">
        <v>0</v>
      </c>
      <c r="O64" s="85" t="n">
        <v>0</v>
      </c>
      <c r="P64" s="85" t="n">
        <v>0</v>
      </c>
      <c r="Q64" s="85" t="n">
        <v>0</v>
      </c>
      <c r="R64" s="85" t="n">
        <v>0</v>
      </c>
      <c r="S64" s="85" t="n">
        <v>0</v>
      </c>
      <c r="T64" s="85" t="n">
        <v>0</v>
      </c>
      <c r="U64" s="85" t="n">
        <v>0</v>
      </c>
      <c r="V64" s="85" t="n">
        <v>0</v>
      </c>
      <c r="W64" s="85" t="n">
        <v>0</v>
      </c>
      <c r="X64" s="85" t="n">
        <v>0</v>
      </c>
      <c r="Y64" s="85" t="n">
        <v>0</v>
      </c>
      <c r="Z64" s="85" t="n">
        <v>0</v>
      </c>
      <c r="AA64" s="85" t="n">
        <v>0</v>
      </c>
      <c r="AB64" s="85" t="n">
        <v>0</v>
      </c>
      <c r="AC64" s="85" t="n">
        <v>0</v>
      </c>
      <c r="AD64" s="85" t="n">
        <v>0</v>
      </c>
      <c r="AE64" s="85" t="n">
        <v>0</v>
      </c>
      <c r="AF64" s="85" t="n">
        <v>0</v>
      </c>
      <c r="AG64" s="85" t="n">
        <v>0</v>
      </c>
      <c r="AH64" s="85" t="n">
        <v>0</v>
      </c>
      <c r="AI64" s="85" t="n">
        <v>0</v>
      </c>
      <c r="AJ64" s="85" t="n">
        <v>0</v>
      </c>
      <c r="AK64" s="183" t="n">
        <f aca="false">IF(G64&gt;0,VLOOKUP(G64&amp;"-"&amp;H64&amp;"-"&amp;I64,LocCost,2,0),0)</f>
        <v>0.0719547198384654</v>
      </c>
      <c r="AL64" s="183" t="n">
        <f aca="false">IF(J64&gt;0,VLOOKUP(J64&amp;"-"&amp;K64&amp;"-"&amp;L64,LocCost,2,0),0)</f>
        <v>0</v>
      </c>
      <c r="AM64" s="183" t="n">
        <f aca="false">IF(M64&gt;0,VLOOKUP(M64&amp;"-"&amp;N64&amp;"-"&amp;O64,LocCost,2,0),0)</f>
        <v>0</v>
      </c>
      <c r="AN64" s="183" t="n">
        <f aca="false">IF(P64&gt;0,VLOOKUP(P64&amp;"-"&amp;Q64&amp;"-"&amp;R64,LocCost,2,0),0)</f>
        <v>0</v>
      </c>
      <c r="AO64" s="183" t="n">
        <f aca="false">IF(S64&gt;0,VLOOKUP(S64&amp;"-"&amp;T64&amp;"-"&amp;U64,LocCost,2,0),0)</f>
        <v>0</v>
      </c>
      <c r="AP64" s="183" t="n">
        <f aca="false">IF(V64&gt;0,VLOOKUP(V64&amp;"-"&amp;W64&amp;"-"&amp;X64,LocCost,2,0),0)</f>
        <v>0</v>
      </c>
      <c r="AQ64" s="183" t="n">
        <f aca="false">IF(Y64&gt;0,VLOOKUP(Y64&amp;"-"&amp;Z64&amp;"-"&amp;AA64,LocCost,2,0),0)</f>
        <v>0</v>
      </c>
      <c r="AR64" s="183" t="n">
        <f aca="false">IF(AB64&gt;0,VLOOKUP(AB64&amp;"-"&amp;AC64&amp;"-"&amp;AD64,LocCost,2,0),0)</f>
        <v>0</v>
      </c>
      <c r="AS64" s="183" t="n">
        <f aca="false">IF(AE64&gt;0,VLOOKUP(AE64&amp;"-"&amp;AF64&amp;"-"&amp;AG64,LocCost,2,0),0)</f>
        <v>0</v>
      </c>
      <c r="AT64" s="183" t="n">
        <f aca="false">IF(AH64&gt;0,VLOOKUP(AH64&amp;"-"&amp;AI64&amp;"-"&amp;AJ64,LocCost,2,0),0)</f>
        <v>0</v>
      </c>
      <c r="AU64" s="184" t="n">
        <f aca="false">SUM(AK64:AT64)</f>
        <v>0.0719547198384654</v>
      </c>
      <c r="DN64" s="85" t="n">
        <v>0</v>
      </c>
      <c r="DO64" s="85" t="n">
        <v>0.283400569831201</v>
      </c>
      <c r="DP64" s="85" t="n">
        <v>0</v>
      </c>
      <c r="DQ64" s="85" t="n">
        <v>0</v>
      </c>
      <c r="DR64" s="85" t="n">
        <v>0</v>
      </c>
      <c r="DS64" s="85" t="n">
        <v>0</v>
      </c>
      <c r="DT64" s="85" t="n">
        <v>0</v>
      </c>
      <c r="DU64" s="85" t="n">
        <v>0</v>
      </c>
      <c r="DV64" s="85" t="n">
        <v>0</v>
      </c>
      <c r="DW64" s="85" t="n">
        <v>0</v>
      </c>
      <c r="DX64" s="85" t="n">
        <v>0</v>
      </c>
      <c r="DY64" s="85" t="n">
        <v>0.283400569831201</v>
      </c>
    </row>
    <row r="65" customFormat="false" ht="14.65" hidden="false" customHeight="false" outlineLevel="0" collapsed="false">
      <c r="A65" s="85" t="n">
        <v>62</v>
      </c>
      <c r="B65" s="85" t="s">
        <v>189</v>
      </c>
      <c r="C65" s="85" t="s">
        <v>189</v>
      </c>
      <c r="D65" s="85" t="n">
        <v>6</v>
      </c>
      <c r="E65" s="85" t="s">
        <v>45</v>
      </c>
      <c r="F65" s="85" t="s">
        <v>274</v>
      </c>
      <c r="G65" s="85" t="s">
        <v>189</v>
      </c>
      <c r="H65" s="85" t="s">
        <v>189</v>
      </c>
      <c r="I65" s="85" t="s">
        <v>173</v>
      </c>
      <c r="J65" s="85" t="n">
        <v>0</v>
      </c>
      <c r="K65" s="85" t="n">
        <v>0</v>
      </c>
      <c r="L65" s="85" t="n">
        <v>0</v>
      </c>
      <c r="M65" s="85" t="n">
        <v>0</v>
      </c>
      <c r="N65" s="85" t="n">
        <v>0</v>
      </c>
      <c r="O65" s="85" t="n">
        <v>0</v>
      </c>
      <c r="P65" s="85" t="n">
        <v>0</v>
      </c>
      <c r="Q65" s="85" t="n">
        <v>0</v>
      </c>
      <c r="R65" s="85" t="n">
        <v>0</v>
      </c>
      <c r="S65" s="85" t="n">
        <v>0</v>
      </c>
      <c r="T65" s="85" t="n">
        <v>0</v>
      </c>
      <c r="U65" s="85" t="n">
        <v>0</v>
      </c>
      <c r="V65" s="85" t="n">
        <v>0</v>
      </c>
      <c r="W65" s="85" t="n">
        <v>0</v>
      </c>
      <c r="X65" s="85" t="n">
        <v>0</v>
      </c>
      <c r="Y65" s="85" t="n">
        <v>0</v>
      </c>
      <c r="Z65" s="85" t="n">
        <v>0</v>
      </c>
      <c r="AA65" s="85" t="n">
        <v>0</v>
      </c>
      <c r="AB65" s="85" t="n">
        <v>0</v>
      </c>
      <c r="AC65" s="85" t="n">
        <v>0</v>
      </c>
      <c r="AD65" s="85" t="n">
        <v>0</v>
      </c>
      <c r="AE65" s="85" t="n">
        <v>0</v>
      </c>
      <c r="AF65" s="85" t="n">
        <v>0</v>
      </c>
      <c r="AG65" s="85" t="n">
        <v>0</v>
      </c>
      <c r="AH65" s="85" t="n">
        <v>0</v>
      </c>
      <c r="AI65" s="85" t="n">
        <v>0</v>
      </c>
      <c r="AJ65" s="85" t="n">
        <v>0</v>
      </c>
      <c r="AK65" s="183" t="n">
        <f aca="false">IF(G65&gt;0,VLOOKUP(G65&amp;"-"&amp;H65&amp;"-"&amp;I65,LocCost,2,0),0)</f>
        <v>0.188454719838465</v>
      </c>
      <c r="AL65" s="183" t="n">
        <f aca="false">IF(J65&gt;0,VLOOKUP(J65&amp;"-"&amp;K65&amp;"-"&amp;L65,LocCost,2,0),0)</f>
        <v>0</v>
      </c>
      <c r="AM65" s="183" t="n">
        <f aca="false">IF(M65&gt;0,VLOOKUP(M65&amp;"-"&amp;N65&amp;"-"&amp;O65,LocCost,2,0),0)</f>
        <v>0</v>
      </c>
      <c r="AN65" s="183" t="n">
        <f aca="false">IF(P65&gt;0,VLOOKUP(P65&amp;"-"&amp;Q65&amp;"-"&amp;R65,LocCost,2,0),0)</f>
        <v>0</v>
      </c>
      <c r="AO65" s="183" t="n">
        <f aca="false">IF(S65&gt;0,VLOOKUP(S65&amp;"-"&amp;T65&amp;"-"&amp;U65,LocCost,2,0),0)</f>
        <v>0</v>
      </c>
      <c r="AP65" s="183" t="n">
        <f aca="false">IF(V65&gt;0,VLOOKUP(V65&amp;"-"&amp;W65&amp;"-"&amp;X65,LocCost,2,0),0)</f>
        <v>0</v>
      </c>
      <c r="AQ65" s="183" t="n">
        <f aca="false">IF(Y65&gt;0,VLOOKUP(Y65&amp;"-"&amp;Z65&amp;"-"&amp;AA65,LocCost,2,0),0)</f>
        <v>0</v>
      </c>
      <c r="AR65" s="183" t="n">
        <f aca="false">IF(AB65&gt;0,VLOOKUP(AB65&amp;"-"&amp;AC65&amp;"-"&amp;AD65,LocCost,2,0),0)</f>
        <v>0</v>
      </c>
      <c r="AS65" s="183" t="n">
        <f aca="false">IF(AE65&gt;0,VLOOKUP(AE65&amp;"-"&amp;AF65&amp;"-"&amp;AG65,LocCost,2,0),0)</f>
        <v>0</v>
      </c>
      <c r="AT65" s="183" t="n">
        <f aca="false">IF(AH65&gt;0,VLOOKUP(AH65&amp;"-"&amp;AI65&amp;"-"&amp;AJ65,LocCost,2,0),0)</f>
        <v>0</v>
      </c>
      <c r="AU65" s="184" t="n">
        <f aca="false">SUM(AK65:AT65)</f>
        <v>0.188454719838465</v>
      </c>
      <c r="DN65" s="85" t="n">
        <v>0</v>
      </c>
      <c r="DO65" s="85" t="n">
        <v>0.283024803784539</v>
      </c>
      <c r="DP65" s="85" t="n">
        <v>0</v>
      </c>
      <c r="DQ65" s="85" t="n">
        <v>0</v>
      </c>
      <c r="DR65" s="85" t="n">
        <v>0</v>
      </c>
      <c r="DS65" s="85" t="n">
        <v>0</v>
      </c>
      <c r="DT65" s="85" t="n">
        <v>0</v>
      </c>
      <c r="DU65" s="85" t="n">
        <v>0</v>
      </c>
      <c r="DV65" s="85" t="n">
        <v>0</v>
      </c>
      <c r="DW65" s="85" t="n">
        <v>0</v>
      </c>
      <c r="DX65" s="85" t="n">
        <v>0</v>
      </c>
      <c r="DY65" s="85" t="n">
        <v>0.283024803784539</v>
      </c>
    </row>
    <row r="66" customFormat="false" ht="14.65" hidden="false" customHeight="false" outlineLevel="0" collapsed="false">
      <c r="A66" s="85" t="n">
        <v>63</v>
      </c>
      <c r="B66" s="85" t="s">
        <v>189</v>
      </c>
      <c r="C66" s="85" t="s">
        <v>189</v>
      </c>
      <c r="D66" s="85" t="n">
        <v>7</v>
      </c>
      <c r="E66" s="85" t="s">
        <v>45</v>
      </c>
      <c r="F66" s="85" t="s">
        <v>275</v>
      </c>
      <c r="G66" s="85" t="s">
        <v>189</v>
      </c>
      <c r="H66" s="85" t="s">
        <v>189</v>
      </c>
      <c r="I66" s="85" t="s">
        <v>181</v>
      </c>
      <c r="J66" s="85" t="n">
        <v>0</v>
      </c>
      <c r="K66" s="85" t="n">
        <v>0</v>
      </c>
      <c r="L66" s="85" t="n">
        <v>0</v>
      </c>
      <c r="M66" s="85" t="n">
        <v>0</v>
      </c>
      <c r="N66" s="85" t="n">
        <v>0</v>
      </c>
      <c r="O66" s="85" t="n">
        <v>0</v>
      </c>
      <c r="P66" s="85" t="n">
        <v>0</v>
      </c>
      <c r="Q66" s="85" t="n">
        <v>0</v>
      </c>
      <c r="R66" s="85" t="n">
        <v>0</v>
      </c>
      <c r="S66" s="85" t="n">
        <v>0</v>
      </c>
      <c r="T66" s="85" t="n">
        <v>0</v>
      </c>
      <c r="U66" s="85" t="n">
        <v>0</v>
      </c>
      <c r="V66" s="85" t="n">
        <v>0</v>
      </c>
      <c r="W66" s="85" t="n">
        <v>0</v>
      </c>
      <c r="X66" s="85" t="n">
        <v>0</v>
      </c>
      <c r="Y66" s="85" t="n">
        <v>0</v>
      </c>
      <c r="Z66" s="85" t="n">
        <v>0</v>
      </c>
      <c r="AA66" s="85" t="n">
        <v>0</v>
      </c>
      <c r="AB66" s="85" t="n">
        <v>0</v>
      </c>
      <c r="AC66" s="85" t="n">
        <v>0</v>
      </c>
      <c r="AD66" s="85" t="n">
        <v>0</v>
      </c>
      <c r="AE66" s="85" t="n">
        <v>0</v>
      </c>
      <c r="AF66" s="85" t="n">
        <v>0</v>
      </c>
      <c r="AG66" s="85" t="n">
        <v>0</v>
      </c>
      <c r="AH66" s="85" t="n">
        <v>0</v>
      </c>
      <c r="AI66" s="85" t="n">
        <v>0</v>
      </c>
      <c r="AJ66" s="85" t="n">
        <v>0</v>
      </c>
      <c r="AK66" s="183" t="n">
        <f aca="false">IF(G66&gt;0,VLOOKUP(G66&amp;"-"&amp;H66&amp;"-"&amp;I66,LocCost,2,0),0)</f>
        <v>0.0494547198384654</v>
      </c>
      <c r="AL66" s="183" t="n">
        <f aca="false">IF(J66&gt;0,VLOOKUP(J66&amp;"-"&amp;K66&amp;"-"&amp;L66,LocCost,2,0),0)</f>
        <v>0</v>
      </c>
      <c r="AM66" s="183" t="n">
        <f aca="false">IF(M66&gt;0,VLOOKUP(M66&amp;"-"&amp;N66&amp;"-"&amp;O66,LocCost,2,0),0)</f>
        <v>0</v>
      </c>
      <c r="AN66" s="183" t="n">
        <f aca="false">IF(P66&gt;0,VLOOKUP(P66&amp;"-"&amp;Q66&amp;"-"&amp;R66,LocCost,2,0),0)</f>
        <v>0</v>
      </c>
      <c r="AO66" s="183" t="n">
        <f aca="false">IF(S66&gt;0,VLOOKUP(S66&amp;"-"&amp;T66&amp;"-"&amp;U66,LocCost,2,0),0)</f>
        <v>0</v>
      </c>
      <c r="AP66" s="183" t="n">
        <f aca="false">IF(V66&gt;0,VLOOKUP(V66&amp;"-"&amp;W66&amp;"-"&amp;X66,LocCost,2,0),0)</f>
        <v>0</v>
      </c>
      <c r="AQ66" s="183" t="n">
        <f aca="false">IF(Y66&gt;0,VLOOKUP(Y66&amp;"-"&amp;Z66&amp;"-"&amp;AA66,LocCost,2,0),0)</f>
        <v>0</v>
      </c>
      <c r="AR66" s="183" t="n">
        <f aca="false">IF(AB66&gt;0,VLOOKUP(AB66&amp;"-"&amp;AC66&amp;"-"&amp;AD66,LocCost,2,0),0)</f>
        <v>0</v>
      </c>
      <c r="AS66" s="183" t="n">
        <f aca="false">IF(AE66&gt;0,VLOOKUP(AE66&amp;"-"&amp;AF66&amp;"-"&amp;AG66,LocCost,2,0),0)</f>
        <v>0</v>
      </c>
      <c r="AT66" s="183" t="n">
        <f aca="false">IF(AH66&gt;0,VLOOKUP(AH66&amp;"-"&amp;AI66&amp;"-"&amp;AJ66,LocCost,2,0),0)</f>
        <v>0</v>
      </c>
      <c r="AU66" s="184" t="n">
        <f aca="false">SUM(AK66:AT66)</f>
        <v>0.0494547198384654</v>
      </c>
      <c r="DN66" s="85" t="n">
        <v>0</v>
      </c>
      <c r="DO66" s="85" t="n">
        <v>0.341348123237145</v>
      </c>
      <c r="DP66" s="85" t="n">
        <v>0</v>
      </c>
      <c r="DQ66" s="85" t="n">
        <v>0</v>
      </c>
      <c r="DR66" s="85" t="n">
        <v>0</v>
      </c>
      <c r="DS66" s="85" t="n">
        <v>0</v>
      </c>
      <c r="DT66" s="85" t="n">
        <v>0</v>
      </c>
      <c r="DU66" s="85" t="n">
        <v>0</v>
      </c>
      <c r="DV66" s="85" t="n">
        <v>0</v>
      </c>
      <c r="DW66" s="85" t="n">
        <v>0</v>
      </c>
      <c r="DX66" s="85" t="n">
        <v>0</v>
      </c>
      <c r="DY66" s="85" t="n">
        <v>0.341348123237145</v>
      </c>
    </row>
    <row r="67" customFormat="false" ht="14.65" hidden="false" customHeight="false" outlineLevel="0" collapsed="false">
      <c r="A67" s="85" t="n">
        <v>64</v>
      </c>
      <c r="B67" s="85" t="s">
        <v>189</v>
      </c>
      <c r="C67" s="85" t="s">
        <v>189</v>
      </c>
      <c r="D67" s="85" t="n">
        <v>8</v>
      </c>
      <c r="E67" s="85" t="s">
        <v>45</v>
      </c>
      <c r="F67" s="85" t="s">
        <v>276</v>
      </c>
      <c r="G67" s="85" t="s">
        <v>189</v>
      </c>
      <c r="H67" s="85" t="s">
        <v>189</v>
      </c>
      <c r="I67" s="85" t="s">
        <v>191</v>
      </c>
      <c r="J67" s="85" t="n">
        <v>0</v>
      </c>
      <c r="K67" s="85" t="n">
        <v>0</v>
      </c>
      <c r="L67" s="85" t="n">
        <v>0</v>
      </c>
      <c r="M67" s="85" t="n">
        <v>0</v>
      </c>
      <c r="N67" s="85" t="n">
        <v>0</v>
      </c>
      <c r="O67" s="85" t="n">
        <v>0</v>
      </c>
      <c r="P67" s="85" t="n">
        <v>0</v>
      </c>
      <c r="Q67" s="85" t="n">
        <v>0</v>
      </c>
      <c r="R67" s="85" t="n">
        <v>0</v>
      </c>
      <c r="S67" s="85" t="n">
        <v>0</v>
      </c>
      <c r="T67" s="85" t="n">
        <v>0</v>
      </c>
      <c r="U67" s="85" t="n">
        <v>0</v>
      </c>
      <c r="V67" s="85" t="n">
        <v>0</v>
      </c>
      <c r="W67" s="85" t="n">
        <v>0</v>
      </c>
      <c r="X67" s="85" t="n">
        <v>0</v>
      </c>
      <c r="Y67" s="85" t="n">
        <v>0</v>
      </c>
      <c r="Z67" s="85" t="n">
        <v>0</v>
      </c>
      <c r="AA67" s="85" t="n">
        <v>0</v>
      </c>
      <c r="AB67" s="85" t="n">
        <v>0</v>
      </c>
      <c r="AC67" s="85" t="n">
        <v>0</v>
      </c>
      <c r="AD67" s="85" t="n">
        <v>0</v>
      </c>
      <c r="AE67" s="85" t="n">
        <v>0</v>
      </c>
      <c r="AF67" s="85" t="n">
        <v>0</v>
      </c>
      <c r="AG67" s="85" t="n">
        <v>0</v>
      </c>
      <c r="AH67" s="85" t="n">
        <v>0</v>
      </c>
      <c r="AI67" s="85" t="n">
        <v>0</v>
      </c>
      <c r="AJ67" s="85" t="n">
        <v>0</v>
      </c>
      <c r="AK67" s="183" t="n">
        <f aca="false">IF(G67&gt;0,VLOOKUP(G67&amp;"-"&amp;H67&amp;"-"&amp;I67,LocCost,2,0),0)</f>
        <v>0.165954719838465</v>
      </c>
      <c r="AL67" s="183" t="n">
        <f aca="false">IF(J67&gt;0,VLOOKUP(J67&amp;"-"&amp;K67&amp;"-"&amp;L67,LocCost,2,0),0)</f>
        <v>0</v>
      </c>
      <c r="AM67" s="183" t="n">
        <f aca="false">IF(M67&gt;0,VLOOKUP(M67&amp;"-"&amp;N67&amp;"-"&amp;O67,LocCost,2,0),0)</f>
        <v>0</v>
      </c>
      <c r="AN67" s="183" t="n">
        <f aca="false">IF(P67&gt;0,VLOOKUP(P67&amp;"-"&amp;Q67&amp;"-"&amp;R67,LocCost,2,0),0)</f>
        <v>0</v>
      </c>
      <c r="AO67" s="183" t="n">
        <f aca="false">IF(S67&gt;0,VLOOKUP(S67&amp;"-"&amp;T67&amp;"-"&amp;U67,LocCost,2,0),0)</f>
        <v>0</v>
      </c>
      <c r="AP67" s="183" t="n">
        <f aca="false">IF(V67&gt;0,VLOOKUP(V67&amp;"-"&amp;W67&amp;"-"&amp;X67,LocCost,2,0),0)</f>
        <v>0</v>
      </c>
      <c r="AQ67" s="183" t="n">
        <f aca="false">IF(Y67&gt;0,VLOOKUP(Y67&amp;"-"&amp;Z67&amp;"-"&amp;AA67,LocCost,2,0),0)</f>
        <v>0</v>
      </c>
      <c r="AR67" s="183" t="n">
        <f aca="false">IF(AB67&gt;0,VLOOKUP(AB67&amp;"-"&amp;AC67&amp;"-"&amp;AD67,LocCost,2,0),0)</f>
        <v>0</v>
      </c>
      <c r="AS67" s="183" t="n">
        <f aca="false">IF(AE67&gt;0,VLOOKUP(AE67&amp;"-"&amp;AF67&amp;"-"&amp;AG67,LocCost,2,0),0)</f>
        <v>0</v>
      </c>
      <c r="AT67" s="183" t="n">
        <f aca="false">IF(AH67&gt;0,VLOOKUP(AH67&amp;"-"&amp;AI67&amp;"-"&amp;AJ67,LocCost,2,0),0)</f>
        <v>0</v>
      </c>
      <c r="AU67" s="184" t="n">
        <f aca="false">SUM(AK67:AT67)</f>
        <v>0.165954719838465</v>
      </c>
      <c r="DN67" s="85" t="n">
        <v>0</v>
      </c>
      <c r="DO67" s="85" t="n">
        <v>0.341772293339119</v>
      </c>
      <c r="DP67" s="85" t="n">
        <v>0</v>
      </c>
      <c r="DQ67" s="85" t="n">
        <v>0</v>
      </c>
      <c r="DR67" s="85" t="n">
        <v>0</v>
      </c>
      <c r="DS67" s="85" t="n">
        <v>0</v>
      </c>
      <c r="DT67" s="85" t="n">
        <v>0</v>
      </c>
      <c r="DU67" s="85" t="n">
        <v>0</v>
      </c>
      <c r="DV67" s="85" t="n">
        <v>0</v>
      </c>
      <c r="DW67" s="85" t="n">
        <v>0</v>
      </c>
      <c r="DX67" s="85" t="n">
        <v>0</v>
      </c>
      <c r="DY67" s="85" t="n">
        <v>0.341772293339119</v>
      </c>
    </row>
    <row r="68" customFormat="false" ht="14.65" hidden="false" customHeight="false" outlineLevel="0" collapsed="false">
      <c r="A68" s="85" t="n">
        <v>65</v>
      </c>
      <c r="B68" s="85" t="s">
        <v>189</v>
      </c>
      <c r="C68" s="85" t="s">
        <v>192</v>
      </c>
      <c r="D68" s="85" t="n">
        <v>1</v>
      </c>
      <c r="E68" s="85" t="s">
        <v>45</v>
      </c>
      <c r="F68" s="85" t="s">
        <v>277</v>
      </c>
      <c r="G68" s="85" t="s">
        <v>189</v>
      </c>
      <c r="H68" s="85" t="s">
        <v>192</v>
      </c>
      <c r="I68" s="85" t="s">
        <v>179</v>
      </c>
      <c r="J68" s="85" t="n">
        <v>0</v>
      </c>
      <c r="K68" s="85" t="n">
        <v>0</v>
      </c>
      <c r="L68" s="85" t="n">
        <v>0</v>
      </c>
      <c r="M68" s="85" t="n">
        <v>0</v>
      </c>
      <c r="N68" s="85" t="n">
        <v>0</v>
      </c>
      <c r="O68" s="85" t="n">
        <v>0</v>
      </c>
      <c r="P68" s="85" t="n">
        <v>0</v>
      </c>
      <c r="Q68" s="85" t="n">
        <v>0</v>
      </c>
      <c r="R68" s="85" t="n">
        <v>0</v>
      </c>
      <c r="S68" s="85" t="n">
        <v>0</v>
      </c>
      <c r="T68" s="85" t="n">
        <v>0</v>
      </c>
      <c r="U68" s="85" t="n">
        <v>0</v>
      </c>
      <c r="V68" s="85" t="n">
        <v>0</v>
      </c>
      <c r="W68" s="85" t="n">
        <v>0</v>
      </c>
      <c r="X68" s="85" t="n">
        <v>0</v>
      </c>
      <c r="Y68" s="85" t="n">
        <v>0</v>
      </c>
      <c r="Z68" s="85" t="n">
        <v>0</v>
      </c>
      <c r="AA68" s="85" t="n">
        <v>0</v>
      </c>
      <c r="AB68" s="85" t="n">
        <v>0</v>
      </c>
      <c r="AC68" s="85" t="n">
        <v>0</v>
      </c>
      <c r="AD68" s="85" t="n">
        <v>0</v>
      </c>
      <c r="AE68" s="85" t="n">
        <v>0</v>
      </c>
      <c r="AF68" s="85" t="n">
        <v>0</v>
      </c>
      <c r="AG68" s="85" t="n">
        <v>0</v>
      </c>
      <c r="AH68" s="85" t="n">
        <v>0</v>
      </c>
      <c r="AI68" s="85" t="n">
        <v>0</v>
      </c>
      <c r="AJ68" s="85" t="n">
        <v>0</v>
      </c>
      <c r="AK68" s="183" t="n">
        <f aca="false">IF(G68&gt;0,VLOOKUP(G68&amp;"-"&amp;H68&amp;"-"&amp;I68,LocCost,2,0),0)</f>
        <v>0.0731449338317</v>
      </c>
      <c r="AL68" s="183" t="n">
        <f aca="false">IF(J68&gt;0,VLOOKUP(J68&amp;"-"&amp;K68&amp;"-"&amp;L68,LocCost,2,0),0)</f>
        <v>0</v>
      </c>
      <c r="AM68" s="183" t="n">
        <f aca="false">IF(M68&gt;0,VLOOKUP(M68&amp;"-"&amp;N68&amp;"-"&amp;O68,LocCost,2,0),0)</f>
        <v>0</v>
      </c>
      <c r="AN68" s="183" t="n">
        <f aca="false">IF(P68&gt;0,VLOOKUP(P68&amp;"-"&amp;Q68&amp;"-"&amp;R68,LocCost,2,0),0)</f>
        <v>0</v>
      </c>
      <c r="AO68" s="183" t="n">
        <f aca="false">IF(S68&gt;0,VLOOKUP(S68&amp;"-"&amp;T68&amp;"-"&amp;U68,LocCost,2,0),0)</f>
        <v>0</v>
      </c>
      <c r="AP68" s="183" t="n">
        <f aca="false">IF(V68&gt;0,VLOOKUP(V68&amp;"-"&amp;W68&amp;"-"&amp;X68,LocCost,2,0),0)</f>
        <v>0</v>
      </c>
      <c r="AQ68" s="183" t="n">
        <f aca="false">IF(Y68&gt;0,VLOOKUP(Y68&amp;"-"&amp;Z68&amp;"-"&amp;AA68,LocCost,2,0),0)</f>
        <v>0</v>
      </c>
      <c r="AR68" s="183" t="n">
        <f aca="false">IF(AB68&gt;0,VLOOKUP(AB68&amp;"-"&amp;AC68&amp;"-"&amp;AD68,LocCost,2,0),0)</f>
        <v>0</v>
      </c>
      <c r="AS68" s="183" t="n">
        <f aca="false">IF(AE68&gt;0,VLOOKUP(AE68&amp;"-"&amp;AF68&amp;"-"&amp;AG68,LocCost,2,0),0)</f>
        <v>0</v>
      </c>
      <c r="AT68" s="183" t="n">
        <f aca="false">IF(AH68&gt;0,VLOOKUP(AH68&amp;"-"&amp;AI68&amp;"-"&amp;AJ68,LocCost,2,0),0)</f>
        <v>0</v>
      </c>
      <c r="AU68" s="184" t="n">
        <f aca="false">SUM(AK68:AT68)</f>
        <v>0.0731449338317</v>
      </c>
      <c r="DN68" s="85" t="n">
        <v>0</v>
      </c>
      <c r="DO68" s="85" t="n">
        <v>0.148549954039424</v>
      </c>
      <c r="DP68" s="85" t="n">
        <v>0</v>
      </c>
      <c r="DQ68" s="85" t="n">
        <v>0</v>
      </c>
      <c r="DR68" s="85" t="n">
        <v>0</v>
      </c>
      <c r="DS68" s="85" t="n">
        <v>0</v>
      </c>
      <c r="DT68" s="85" t="n">
        <v>0</v>
      </c>
      <c r="DU68" s="85" t="n">
        <v>0</v>
      </c>
      <c r="DV68" s="85" t="n">
        <v>0</v>
      </c>
      <c r="DW68" s="85" t="n">
        <v>0</v>
      </c>
      <c r="DX68" s="85" t="n">
        <v>0</v>
      </c>
      <c r="DY68" s="85" t="n">
        <v>0.148549954039424</v>
      </c>
    </row>
    <row r="69" customFormat="false" ht="14.65" hidden="false" customHeight="false" outlineLevel="0" collapsed="false">
      <c r="A69" s="85" t="n">
        <v>66</v>
      </c>
      <c r="B69" s="85" t="s">
        <v>189</v>
      </c>
      <c r="C69" s="85" t="s">
        <v>192</v>
      </c>
      <c r="D69" s="85" t="n">
        <v>2</v>
      </c>
      <c r="E69" s="85" t="s">
        <v>45</v>
      </c>
      <c r="F69" s="85" t="s">
        <v>278</v>
      </c>
      <c r="G69" s="85" t="s">
        <v>189</v>
      </c>
      <c r="H69" s="85" t="s">
        <v>192</v>
      </c>
      <c r="I69" s="85" t="s">
        <v>88</v>
      </c>
      <c r="J69" s="85" t="n">
        <v>0</v>
      </c>
      <c r="K69" s="85" t="n">
        <v>0</v>
      </c>
      <c r="L69" s="85" t="n">
        <v>0</v>
      </c>
      <c r="M69" s="85" t="n">
        <v>0</v>
      </c>
      <c r="N69" s="85" t="n">
        <v>0</v>
      </c>
      <c r="O69" s="85" t="n">
        <v>0</v>
      </c>
      <c r="P69" s="85" t="n">
        <v>0</v>
      </c>
      <c r="Q69" s="85" t="n">
        <v>0</v>
      </c>
      <c r="R69" s="85" t="n">
        <v>0</v>
      </c>
      <c r="S69" s="85" t="n">
        <v>0</v>
      </c>
      <c r="T69" s="85" t="n">
        <v>0</v>
      </c>
      <c r="U69" s="85" t="n">
        <v>0</v>
      </c>
      <c r="V69" s="85" t="n">
        <v>0</v>
      </c>
      <c r="W69" s="85" t="n">
        <v>0</v>
      </c>
      <c r="X69" s="85" t="n">
        <v>0</v>
      </c>
      <c r="Y69" s="85" t="n">
        <v>0</v>
      </c>
      <c r="Z69" s="85" t="n">
        <v>0</v>
      </c>
      <c r="AA69" s="85" t="n">
        <v>0</v>
      </c>
      <c r="AB69" s="85" t="n">
        <v>0</v>
      </c>
      <c r="AC69" s="85" t="n">
        <v>0</v>
      </c>
      <c r="AD69" s="85" t="n">
        <v>0</v>
      </c>
      <c r="AE69" s="85" t="n">
        <v>0</v>
      </c>
      <c r="AF69" s="85" t="n">
        <v>0</v>
      </c>
      <c r="AG69" s="85" t="n">
        <v>0</v>
      </c>
      <c r="AH69" s="85" t="n">
        <v>0</v>
      </c>
      <c r="AI69" s="85" t="n">
        <v>0</v>
      </c>
      <c r="AJ69" s="85" t="n">
        <v>0</v>
      </c>
      <c r="AK69" s="183" t="n">
        <f aca="false">IF(G69&gt;0,VLOOKUP(G69&amp;"-"&amp;H69&amp;"-"&amp;I69,LocCost,2,0),0)</f>
        <v>0.1896449338317</v>
      </c>
      <c r="AL69" s="183" t="n">
        <f aca="false">IF(J69&gt;0,VLOOKUP(J69&amp;"-"&amp;K69&amp;"-"&amp;L69,LocCost,2,0),0)</f>
        <v>0</v>
      </c>
      <c r="AM69" s="183" t="n">
        <f aca="false">IF(M69&gt;0,VLOOKUP(M69&amp;"-"&amp;N69&amp;"-"&amp;O69,LocCost,2,0),0)</f>
        <v>0</v>
      </c>
      <c r="AN69" s="183" t="n">
        <f aca="false">IF(P69&gt;0,VLOOKUP(P69&amp;"-"&amp;Q69&amp;"-"&amp;R69,LocCost,2,0),0)</f>
        <v>0</v>
      </c>
      <c r="AO69" s="183" t="n">
        <f aca="false">IF(S69&gt;0,VLOOKUP(S69&amp;"-"&amp;T69&amp;"-"&amp;U69,LocCost,2,0),0)</f>
        <v>0</v>
      </c>
      <c r="AP69" s="183" t="n">
        <f aca="false">IF(V69&gt;0,VLOOKUP(V69&amp;"-"&amp;W69&amp;"-"&amp;X69,LocCost,2,0),0)</f>
        <v>0</v>
      </c>
      <c r="AQ69" s="183" t="n">
        <f aca="false">IF(Y69&gt;0,VLOOKUP(Y69&amp;"-"&amp;Z69&amp;"-"&amp;AA69,LocCost,2,0),0)</f>
        <v>0</v>
      </c>
      <c r="AR69" s="183" t="n">
        <f aca="false">IF(AB69&gt;0,VLOOKUP(AB69&amp;"-"&amp;AC69&amp;"-"&amp;AD69,LocCost,2,0),0)</f>
        <v>0</v>
      </c>
      <c r="AS69" s="183" t="n">
        <f aca="false">IF(AE69&gt;0,VLOOKUP(AE69&amp;"-"&amp;AF69&amp;"-"&amp;AG69,LocCost,2,0),0)</f>
        <v>0</v>
      </c>
      <c r="AT69" s="183" t="n">
        <f aca="false">IF(AH69&gt;0,VLOOKUP(AH69&amp;"-"&amp;AI69&amp;"-"&amp;AJ69,LocCost,2,0),0)</f>
        <v>0</v>
      </c>
      <c r="AU69" s="184" t="n">
        <f aca="false">SUM(AK69:AT69)</f>
        <v>0.1896449338317</v>
      </c>
      <c r="DN69" s="85" t="n">
        <v>0</v>
      </c>
      <c r="DO69" s="85" t="n">
        <v>0.0840403565640193</v>
      </c>
      <c r="DP69" s="85" t="n">
        <v>0</v>
      </c>
      <c r="DQ69" s="85" t="n">
        <v>0</v>
      </c>
      <c r="DR69" s="85" t="n">
        <v>0</v>
      </c>
      <c r="DS69" s="85" t="n">
        <v>0</v>
      </c>
      <c r="DT69" s="85" t="n">
        <v>0</v>
      </c>
      <c r="DU69" s="85" t="n">
        <v>0</v>
      </c>
      <c r="DV69" s="85" t="n">
        <v>0</v>
      </c>
      <c r="DW69" s="85" t="n">
        <v>0</v>
      </c>
      <c r="DX69" s="85" t="n">
        <v>0</v>
      </c>
      <c r="DY69" s="85" t="n">
        <v>0.0840403565640193</v>
      </c>
    </row>
    <row r="70" customFormat="false" ht="14.65" hidden="false" customHeight="false" outlineLevel="0" collapsed="false">
      <c r="A70" s="85" t="n">
        <v>67</v>
      </c>
      <c r="B70" s="85" t="s">
        <v>189</v>
      </c>
      <c r="C70" s="85" t="s">
        <v>192</v>
      </c>
      <c r="D70" s="85" t="n">
        <v>3</v>
      </c>
      <c r="E70" s="85" t="s">
        <v>45</v>
      </c>
      <c r="F70" s="85" t="s">
        <v>279</v>
      </c>
      <c r="G70" s="85" t="s">
        <v>189</v>
      </c>
      <c r="H70" s="85" t="s">
        <v>192</v>
      </c>
      <c r="I70" s="85" t="s">
        <v>182</v>
      </c>
      <c r="J70" s="85" t="n">
        <v>0</v>
      </c>
      <c r="K70" s="85" t="n">
        <v>0</v>
      </c>
      <c r="L70" s="85" t="n">
        <v>0</v>
      </c>
      <c r="M70" s="85" t="n">
        <v>0</v>
      </c>
      <c r="N70" s="85" t="n">
        <v>0</v>
      </c>
      <c r="O70" s="85" t="n">
        <v>0</v>
      </c>
      <c r="P70" s="85" t="n">
        <v>0</v>
      </c>
      <c r="Q70" s="85" t="n">
        <v>0</v>
      </c>
      <c r="R70" s="85" t="n">
        <v>0</v>
      </c>
      <c r="S70" s="85" t="n">
        <v>0</v>
      </c>
      <c r="T70" s="85" t="n">
        <v>0</v>
      </c>
      <c r="U70" s="85" t="n">
        <v>0</v>
      </c>
      <c r="V70" s="85" t="n">
        <v>0</v>
      </c>
      <c r="W70" s="85" t="n">
        <v>0</v>
      </c>
      <c r="X70" s="85" t="n">
        <v>0</v>
      </c>
      <c r="Y70" s="85" t="n">
        <v>0</v>
      </c>
      <c r="Z70" s="85" t="n">
        <v>0</v>
      </c>
      <c r="AA70" s="85" t="n">
        <v>0</v>
      </c>
      <c r="AB70" s="85" t="n">
        <v>0</v>
      </c>
      <c r="AC70" s="85" t="n">
        <v>0</v>
      </c>
      <c r="AD70" s="85" t="n">
        <v>0</v>
      </c>
      <c r="AE70" s="85" t="n">
        <v>0</v>
      </c>
      <c r="AF70" s="85" t="n">
        <v>0</v>
      </c>
      <c r="AG70" s="85" t="n">
        <v>0</v>
      </c>
      <c r="AH70" s="85" t="n">
        <v>0</v>
      </c>
      <c r="AI70" s="85" t="n">
        <v>0</v>
      </c>
      <c r="AJ70" s="85" t="n">
        <v>0</v>
      </c>
      <c r="AK70" s="183" t="n">
        <f aca="false">IF(G70&gt;0,VLOOKUP(G70&amp;"-"&amp;H70&amp;"-"&amp;I70,LocCost,2,0),0)</f>
        <v>0.0506449338317</v>
      </c>
      <c r="AL70" s="183" t="n">
        <f aca="false">IF(J70&gt;0,VLOOKUP(J70&amp;"-"&amp;K70&amp;"-"&amp;L70,LocCost,2,0),0)</f>
        <v>0</v>
      </c>
      <c r="AM70" s="183" t="n">
        <f aca="false">IF(M70&gt;0,VLOOKUP(M70&amp;"-"&amp;N70&amp;"-"&amp;O70,LocCost,2,0),0)</f>
        <v>0</v>
      </c>
      <c r="AN70" s="183" t="n">
        <f aca="false">IF(P70&gt;0,VLOOKUP(P70&amp;"-"&amp;Q70&amp;"-"&amp;R70,LocCost,2,0),0)</f>
        <v>0</v>
      </c>
      <c r="AO70" s="183" t="n">
        <f aca="false">IF(S70&gt;0,VLOOKUP(S70&amp;"-"&amp;T70&amp;"-"&amp;U70,LocCost,2,0),0)</f>
        <v>0</v>
      </c>
      <c r="AP70" s="183" t="n">
        <f aca="false">IF(V70&gt;0,VLOOKUP(V70&amp;"-"&amp;W70&amp;"-"&amp;X70,LocCost,2,0),0)</f>
        <v>0</v>
      </c>
      <c r="AQ70" s="183" t="n">
        <f aca="false">IF(Y70&gt;0,VLOOKUP(Y70&amp;"-"&amp;Z70&amp;"-"&amp;AA70,LocCost,2,0),0)</f>
        <v>0</v>
      </c>
      <c r="AR70" s="183" t="n">
        <f aca="false">IF(AB70&gt;0,VLOOKUP(AB70&amp;"-"&amp;AC70&amp;"-"&amp;AD70,LocCost,2,0),0)</f>
        <v>0</v>
      </c>
      <c r="AS70" s="183" t="n">
        <f aca="false">IF(AE70&gt;0,VLOOKUP(AE70&amp;"-"&amp;AF70&amp;"-"&amp;AG70,LocCost,2,0),0)</f>
        <v>0</v>
      </c>
      <c r="AT70" s="183" t="n">
        <f aca="false">IF(AH70&gt;0,VLOOKUP(AH70&amp;"-"&amp;AI70&amp;"-"&amp;AJ70,LocCost,2,0),0)</f>
        <v>0</v>
      </c>
      <c r="AU70" s="184" t="n">
        <f aca="false">SUM(AK70:AT70)</f>
        <v>0.0506449338317</v>
      </c>
      <c r="DN70" s="85" t="n">
        <v>0</v>
      </c>
      <c r="DO70" s="85" t="n">
        <v>0.200281482978078</v>
      </c>
      <c r="DP70" s="85" t="n">
        <v>0</v>
      </c>
      <c r="DQ70" s="85" t="n">
        <v>0</v>
      </c>
      <c r="DR70" s="85" t="n">
        <v>0</v>
      </c>
      <c r="DS70" s="85" t="n">
        <v>0</v>
      </c>
      <c r="DT70" s="85" t="n">
        <v>0</v>
      </c>
      <c r="DU70" s="85" t="n">
        <v>0</v>
      </c>
      <c r="DV70" s="85" t="n">
        <v>0</v>
      </c>
      <c r="DW70" s="85" t="n">
        <v>0</v>
      </c>
      <c r="DX70" s="85" t="n">
        <v>0</v>
      </c>
      <c r="DY70" s="85" t="n">
        <v>0.200281482978078</v>
      </c>
    </row>
    <row r="71" customFormat="false" ht="14.65" hidden="false" customHeight="false" outlineLevel="0" collapsed="false">
      <c r="A71" s="85" t="n">
        <v>68</v>
      </c>
      <c r="B71" s="85" t="s">
        <v>189</v>
      </c>
      <c r="C71" s="85" t="s">
        <v>192</v>
      </c>
      <c r="D71" s="85" t="n">
        <v>4</v>
      </c>
      <c r="E71" s="85" t="s">
        <v>45</v>
      </c>
      <c r="F71" s="85" t="s">
        <v>280</v>
      </c>
      <c r="G71" s="85" t="s">
        <v>189</v>
      </c>
      <c r="H71" s="85" t="s">
        <v>192</v>
      </c>
      <c r="I71" s="85" t="s">
        <v>89</v>
      </c>
      <c r="J71" s="85" t="n">
        <v>0</v>
      </c>
      <c r="K71" s="85" t="n">
        <v>0</v>
      </c>
      <c r="L71" s="85" t="n">
        <v>0</v>
      </c>
      <c r="M71" s="85" t="n">
        <v>0</v>
      </c>
      <c r="N71" s="85" t="n">
        <v>0</v>
      </c>
      <c r="O71" s="85" t="n">
        <v>0</v>
      </c>
      <c r="P71" s="85" t="n">
        <v>0</v>
      </c>
      <c r="Q71" s="85" t="n">
        <v>0</v>
      </c>
      <c r="R71" s="85" t="n">
        <v>0</v>
      </c>
      <c r="S71" s="85" t="n">
        <v>0</v>
      </c>
      <c r="T71" s="85" t="n">
        <v>0</v>
      </c>
      <c r="U71" s="85" t="n">
        <v>0</v>
      </c>
      <c r="V71" s="85" t="n">
        <v>0</v>
      </c>
      <c r="W71" s="85" t="n">
        <v>0</v>
      </c>
      <c r="X71" s="85" t="n">
        <v>0</v>
      </c>
      <c r="Y71" s="85" t="n">
        <v>0</v>
      </c>
      <c r="Z71" s="85" t="n">
        <v>0</v>
      </c>
      <c r="AA71" s="85" t="n">
        <v>0</v>
      </c>
      <c r="AB71" s="85" t="n">
        <v>0</v>
      </c>
      <c r="AC71" s="85" t="n">
        <v>0</v>
      </c>
      <c r="AD71" s="85" t="n">
        <v>0</v>
      </c>
      <c r="AE71" s="85" t="n">
        <v>0</v>
      </c>
      <c r="AF71" s="85" t="n">
        <v>0</v>
      </c>
      <c r="AG71" s="85" t="n">
        <v>0</v>
      </c>
      <c r="AH71" s="85" t="n">
        <v>0</v>
      </c>
      <c r="AI71" s="85" t="n">
        <v>0</v>
      </c>
      <c r="AJ71" s="85" t="n">
        <v>0</v>
      </c>
      <c r="AK71" s="183" t="n">
        <f aca="false">IF(G71&gt;0,VLOOKUP(G71&amp;"-"&amp;H71&amp;"-"&amp;I71,LocCost,2,0),0)</f>
        <v>0.1671449338317</v>
      </c>
      <c r="AL71" s="183" t="n">
        <f aca="false">IF(J71&gt;0,VLOOKUP(J71&amp;"-"&amp;K71&amp;"-"&amp;L71,LocCost,2,0),0)</f>
        <v>0</v>
      </c>
      <c r="AM71" s="183" t="n">
        <f aca="false">IF(M71&gt;0,VLOOKUP(M71&amp;"-"&amp;N71&amp;"-"&amp;O71,LocCost,2,0),0)</f>
        <v>0</v>
      </c>
      <c r="AN71" s="183" t="n">
        <f aca="false">IF(P71&gt;0,VLOOKUP(P71&amp;"-"&amp;Q71&amp;"-"&amp;R71,LocCost,2,0),0)</f>
        <v>0</v>
      </c>
      <c r="AO71" s="183" t="n">
        <f aca="false">IF(S71&gt;0,VLOOKUP(S71&amp;"-"&amp;T71&amp;"-"&amp;U71,LocCost,2,0),0)</f>
        <v>0</v>
      </c>
      <c r="AP71" s="183" t="n">
        <f aca="false">IF(V71&gt;0,VLOOKUP(V71&amp;"-"&amp;W71&amp;"-"&amp;X71,LocCost,2,0),0)</f>
        <v>0</v>
      </c>
      <c r="AQ71" s="183" t="n">
        <f aca="false">IF(Y71&gt;0,VLOOKUP(Y71&amp;"-"&amp;Z71&amp;"-"&amp;AA71,LocCost,2,0),0)</f>
        <v>0</v>
      </c>
      <c r="AR71" s="183" t="n">
        <f aca="false">IF(AB71&gt;0,VLOOKUP(AB71&amp;"-"&amp;AC71&amp;"-"&amp;AD71,LocCost,2,0),0)</f>
        <v>0</v>
      </c>
      <c r="AS71" s="183" t="n">
        <f aca="false">IF(AE71&gt;0,VLOOKUP(AE71&amp;"-"&amp;AF71&amp;"-"&amp;AG71,LocCost,2,0),0)</f>
        <v>0</v>
      </c>
      <c r="AT71" s="183" t="n">
        <f aca="false">IF(AH71&gt;0,VLOOKUP(AH71&amp;"-"&amp;AI71&amp;"-"&amp;AJ71,LocCost,2,0),0)</f>
        <v>0</v>
      </c>
      <c r="AU71" s="184" t="n">
        <f aca="false">SUM(AK71:AT71)</f>
        <v>0.1671449338317</v>
      </c>
      <c r="DN71" s="85" t="n">
        <v>0</v>
      </c>
      <c r="DO71" s="85" t="n">
        <v>0.200281482978078</v>
      </c>
      <c r="DP71" s="85" t="n">
        <v>0</v>
      </c>
      <c r="DQ71" s="85" t="n">
        <v>0</v>
      </c>
      <c r="DR71" s="85" t="n">
        <v>0</v>
      </c>
      <c r="DS71" s="85" t="n">
        <v>0</v>
      </c>
      <c r="DT71" s="85" t="n">
        <v>0</v>
      </c>
      <c r="DU71" s="85" t="n">
        <v>0</v>
      </c>
      <c r="DV71" s="85" t="n">
        <v>0</v>
      </c>
      <c r="DW71" s="85" t="n">
        <v>0</v>
      </c>
      <c r="DX71" s="85" t="n">
        <v>0</v>
      </c>
      <c r="DY71" s="85" t="n">
        <v>0.200281482978078</v>
      </c>
    </row>
    <row r="72" customFormat="false" ht="14.65" hidden="false" customHeight="false" outlineLevel="0" collapsed="false">
      <c r="A72" s="85" t="n">
        <v>69</v>
      </c>
      <c r="B72" s="85" t="s">
        <v>189</v>
      </c>
      <c r="C72" s="85" t="s">
        <v>192</v>
      </c>
      <c r="D72" s="85" t="n">
        <v>5</v>
      </c>
      <c r="E72" s="85" t="s">
        <v>45</v>
      </c>
      <c r="F72" s="85" t="s">
        <v>281</v>
      </c>
      <c r="G72" s="85" t="s">
        <v>189</v>
      </c>
      <c r="H72" s="85" t="s">
        <v>192</v>
      </c>
      <c r="I72" s="85" t="s">
        <v>140</v>
      </c>
      <c r="J72" s="85" t="n">
        <v>0</v>
      </c>
      <c r="K72" s="85" t="n">
        <v>0</v>
      </c>
      <c r="L72" s="85" t="n">
        <v>0</v>
      </c>
      <c r="M72" s="85" t="n">
        <v>0</v>
      </c>
      <c r="N72" s="85" t="n">
        <v>0</v>
      </c>
      <c r="O72" s="85" t="n">
        <v>0</v>
      </c>
      <c r="P72" s="85" t="n">
        <v>0</v>
      </c>
      <c r="Q72" s="85" t="n">
        <v>0</v>
      </c>
      <c r="R72" s="85" t="n">
        <v>0</v>
      </c>
      <c r="S72" s="85" t="n">
        <v>0</v>
      </c>
      <c r="T72" s="85" t="n">
        <v>0</v>
      </c>
      <c r="U72" s="85" t="n">
        <v>0</v>
      </c>
      <c r="V72" s="85" t="n">
        <v>0</v>
      </c>
      <c r="W72" s="85" t="n">
        <v>0</v>
      </c>
      <c r="X72" s="85" t="n">
        <v>0</v>
      </c>
      <c r="Y72" s="85" t="n">
        <v>0</v>
      </c>
      <c r="Z72" s="85" t="n">
        <v>0</v>
      </c>
      <c r="AA72" s="85" t="n">
        <v>0</v>
      </c>
      <c r="AB72" s="85" t="n">
        <v>0</v>
      </c>
      <c r="AC72" s="85" t="n">
        <v>0</v>
      </c>
      <c r="AD72" s="85" t="n">
        <v>0</v>
      </c>
      <c r="AE72" s="85" t="n">
        <v>0</v>
      </c>
      <c r="AF72" s="85" t="n">
        <v>0</v>
      </c>
      <c r="AG72" s="85" t="n">
        <v>0</v>
      </c>
      <c r="AH72" s="85" t="n">
        <v>0</v>
      </c>
      <c r="AI72" s="85" t="n">
        <v>0</v>
      </c>
      <c r="AJ72" s="85" t="n">
        <v>0</v>
      </c>
      <c r="AK72" s="183" t="n">
        <f aca="false">IF(G72&gt;0,VLOOKUP(G72&amp;"-"&amp;H72&amp;"-"&amp;I72,LocCost,2,0),0)</f>
        <v>0.0719547198384654</v>
      </c>
      <c r="AL72" s="183" t="n">
        <f aca="false">IF(J72&gt;0,VLOOKUP(J72&amp;"-"&amp;K72&amp;"-"&amp;L72,LocCost,2,0),0)</f>
        <v>0</v>
      </c>
      <c r="AM72" s="183" t="n">
        <f aca="false">IF(M72&gt;0,VLOOKUP(M72&amp;"-"&amp;N72&amp;"-"&amp;O72,LocCost,2,0),0)</f>
        <v>0</v>
      </c>
      <c r="AN72" s="183" t="n">
        <f aca="false">IF(P72&gt;0,VLOOKUP(P72&amp;"-"&amp;Q72&amp;"-"&amp;R72,LocCost,2,0),0)</f>
        <v>0</v>
      </c>
      <c r="AO72" s="183" t="n">
        <f aca="false">IF(S72&gt;0,VLOOKUP(S72&amp;"-"&amp;T72&amp;"-"&amp;U72,LocCost,2,0),0)</f>
        <v>0</v>
      </c>
      <c r="AP72" s="183" t="n">
        <f aca="false">IF(V72&gt;0,VLOOKUP(V72&amp;"-"&amp;W72&amp;"-"&amp;X72,LocCost,2,0),0)</f>
        <v>0</v>
      </c>
      <c r="AQ72" s="183" t="n">
        <f aca="false">IF(Y72&gt;0,VLOOKUP(Y72&amp;"-"&amp;Z72&amp;"-"&amp;AA72,LocCost,2,0),0)</f>
        <v>0</v>
      </c>
      <c r="AR72" s="183" t="n">
        <f aca="false">IF(AB72&gt;0,VLOOKUP(AB72&amp;"-"&amp;AC72&amp;"-"&amp;AD72,LocCost,2,0),0)</f>
        <v>0</v>
      </c>
      <c r="AS72" s="183" t="n">
        <f aca="false">IF(AE72&gt;0,VLOOKUP(AE72&amp;"-"&amp;AF72&amp;"-"&amp;AG72,LocCost,2,0),0)</f>
        <v>0</v>
      </c>
      <c r="AT72" s="183" t="n">
        <f aca="false">IF(AH72&gt;0,VLOOKUP(AH72&amp;"-"&amp;AI72&amp;"-"&amp;AJ72,LocCost,2,0),0)</f>
        <v>0</v>
      </c>
      <c r="AU72" s="184" t="n">
        <f aca="false">SUM(AK72:AT72)</f>
        <v>0.0719547198384654</v>
      </c>
      <c r="DN72" s="85" t="n">
        <v>0</v>
      </c>
      <c r="DO72" s="85" t="n">
        <v>0.200230467724012</v>
      </c>
      <c r="DP72" s="85" t="n">
        <v>0</v>
      </c>
      <c r="DQ72" s="85" t="n">
        <v>0</v>
      </c>
      <c r="DR72" s="85" t="n">
        <v>0</v>
      </c>
      <c r="DS72" s="85" t="n">
        <v>0</v>
      </c>
      <c r="DT72" s="85" t="n">
        <v>0</v>
      </c>
      <c r="DU72" s="85" t="n">
        <v>0</v>
      </c>
      <c r="DV72" s="85" t="n">
        <v>0</v>
      </c>
      <c r="DW72" s="85" t="n">
        <v>0</v>
      </c>
      <c r="DX72" s="85" t="n">
        <v>0</v>
      </c>
      <c r="DY72" s="85" t="n">
        <v>0.200230467724012</v>
      </c>
    </row>
    <row r="73" customFormat="false" ht="14.65" hidden="false" customHeight="false" outlineLevel="0" collapsed="false">
      <c r="A73" s="85" t="n">
        <v>70</v>
      </c>
      <c r="B73" s="85" t="s">
        <v>189</v>
      </c>
      <c r="C73" s="85" t="s">
        <v>192</v>
      </c>
      <c r="D73" s="85" t="n">
        <v>6</v>
      </c>
      <c r="E73" s="85" t="s">
        <v>45</v>
      </c>
      <c r="F73" s="85" t="s">
        <v>282</v>
      </c>
      <c r="G73" s="85" t="s">
        <v>189</v>
      </c>
      <c r="H73" s="85" t="s">
        <v>192</v>
      </c>
      <c r="I73" s="85" t="s">
        <v>173</v>
      </c>
      <c r="J73" s="85" t="n">
        <v>0</v>
      </c>
      <c r="K73" s="85" t="n">
        <v>0</v>
      </c>
      <c r="L73" s="85" t="n">
        <v>0</v>
      </c>
      <c r="M73" s="85" t="n">
        <v>0</v>
      </c>
      <c r="N73" s="85" t="n">
        <v>0</v>
      </c>
      <c r="O73" s="85" t="n">
        <v>0</v>
      </c>
      <c r="P73" s="85" t="n">
        <v>0</v>
      </c>
      <c r="Q73" s="85" t="n">
        <v>0</v>
      </c>
      <c r="R73" s="85" t="n">
        <v>0</v>
      </c>
      <c r="S73" s="85" t="n">
        <v>0</v>
      </c>
      <c r="T73" s="85" t="n">
        <v>0</v>
      </c>
      <c r="U73" s="85" t="n">
        <v>0</v>
      </c>
      <c r="V73" s="85" t="n">
        <v>0</v>
      </c>
      <c r="W73" s="85" t="n">
        <v>0</v>
      </c>
      <c r="X73" s="85" t="n">
        <v>0</v>
      </c>
      <c r="Y73" s="85" t="n">
        <v>0</v>
      </c>
      <c r="Z73" s="85" t="n">
        <v>0</v>
      </c>
      <c r="AA73" s="85" t="n">
        <v>0</v>
      </c>
      <c r="AB73" s="85" t="n">
        <v>0</v>
      </c>
      <c r="AC73" s="85" t="n">
        <v>0</v>
      </c>
      <c r="AD73" s="85" t="n">
        <v>0</v>
      </c>
      <c r="AE73" s="85" t="n">
        <v>0</v>
      </c>
      <c r="AF73" s="85" t="n">
        <v>0</v>
      </c>
      <c r="AG73" s="85" t="n">
        <v>0</v>
      </c>
      <c r="AH73" s="85" t="n">
        <v>0</v>
      </c>
      <c r="AI73" s="85" t="n">
        <v>0</v>
      </c>
      <c r="AJ73" s="85" t="n">
        <v>0</v>
      </c>
      <c r="AK73" s="183" t="n">
        <f aca="false">IF(G73&gt;0,VLOOKUP(G73&amp;"-"&amp;H73&amp;"-"&amp;I73,LocCost,2,0),0)</f>
        <v>0.188454719838465</v>
      </c>
      <c r="AL73" s="183" t="n">
        <f aca="false">IF(J73&gt;0,VLOOKUP(J73&amp;"-"&amp;K73&amp;"-"&amp;L73,LocCost,2,0),0)</f>
        <v>0</v>
      </c>
      <c r="AM73" s="183" t="n">
        <f aca="false">IF(M73&gt;0,VLOOKUP(M73&amp;"-"&amp;N73&amp;"-"&amp;O73,LocCost,2,0),0)</f>
        <v>0</v>
      </c>
      <c r="AN73" s="183" t="n">
        <f aca="false">IF(P73&gt;0,VLOOKUP(P73&amp;"-"&amp;Q73&amp;"-"&amp;R73,LocCost,2,0),0)</f>
        <v>0</v>
      </c>
      <c r="AO73" s="183" t="n">
        <f aca="false">IF(S73&gt;0,VLOOKUP(S73&amp;"-"&amp;T73&amp;"-"&amp;U73,LocCost,2,0),0)</f>
        <v>0</v>
      </c>
      <c r="AP73" s="183" t="n">
        <f aca="false">IF(V73&gt;0,VLOOKUP(V73&amp;"-"&amp;W73&amp;"-"&amp;X73,LocCost,2,0),0)</f>
        <v>0</v>
      </c>
      <c r="AQ73" s="183" t="n">
        <f aca="false">IF(Y73&gt;0,VLOOKUP(Y73&amp;"-"&amp;Z73&amp;"-"&amp;AA73,LocCost,2,0),0)</f>
        <v>0</v>
      </c>
      <c r="AR73" s="183" t="n">
        <f aca="false">IF(AB73&gt;0,VLOOKUP(AB73&amp;"-"&amp;AC73&amp;"-"&amp;AD73,LocCost,2,0),0)</f>
        <v>0</v>
      </c>
      <c r="AS73" s="183" t="n">
        <f aca="false">IF(AE73&gt;0,VLOOKUP(AE73&amp;"-"&amp;AF73&amp;"-"&amp;AG73,LocCost,2,0),0)</f>
        <v>0</v>
      </c>
      <c r="AT73" s="183" t="n">
        <f aca="false">IF(AH73&gt;0,VLOOKUP(AH73&amp;"-"&amp;AI73&amp;"-"&amp;AJ73,LocCost,2,0),0)</f>
        <v>0</v>
      </c>
      <c r="AU73" s="184" t="n">
        <f aca="false">SUM(AK73:AT73)</f>
        <v>0.188454719838465</v>
      </c>
      <c r="DN73" s="85" t="n">
        <v>0</v>
      </c>
      <c r="DO73" s="85" t="n">
        <v>0.379928073243494</v>
      </c>
      <c r="DP73" s="85" t="n">
        <v>0</v>
      </c>
      <c r="DQ73" s="85" t="n">
        <v>0</v>
      </c>
      <c r="DR73" s="85" t="n">
        <v>0</v>
      </c>
      <c r="DS73" s="85" t="n">
        <v>0</v>
      </c>
      <c r="DT73" s="85" t="n">
        <v>0</v>
      </c>
      <c r="DU73" s="85" t="n">
        <v>0</v>
      </c>
      <c r="DV73" s="85" t="n">
        <v>0</v>
      </c>
      <c r="DW73" s="85" t="n">
        <v>0</v>
      </c>
      <c r="DX73" s="85" t="n">
        <v>0</v>
      </c>
      <c r="DY73" s="85" t="n">
        <v>0.379928073243494</v>
      </c>
    </row>
    <row r="74" customFormat="false" ht="14.65" hidden="false" customHeight="false" outlineLevel="0" collapsed="false">
      <c r="A74" s="85" t="n">
        <v>71</v>
      </c>
      <c r="B74" s="85" t="s">
        <v>189</v>
      </c>
      <c r="C74" s="85" t="s">
        <v>192</v>
      </c>
      <c r="D74" s="85" t="n">
        <v>7</v>
      </c>
      <c r="E74" s="85" t="s">
        <v>45</v>
      </c>
      <c r="F74" s="85" t="s">
        <v>283</v>
      </c>
      <c r="G74" s="85" t="s">
        <v>189</v>
      </c>
      <c r="H74" s="85" t="s">
        <v>192</v>
      </c>
      <c r="I74" s="85" t="s">
        <v>181</v>
      </c>
      <c r="J74" s="85" t="n">
        <v>0</v>
      </c>
      <c r="K74" s="85" t="n">
        <v>0</v>
      </c>
      <c r="L74" s="85" t="n">
        <v>0</v>
      </c>
      <c r="M74" s="85" t="n">
        <v>0</v>
      </c>
      <c r="N74" s="85" t="n">
        <v>0</v>
      </c>
      <c r="O74" s="85" t="n">
        <v>0</v>
      </c>
      <c r="P74" s="85" t="n">
        <v>0</v>
      </c>
      <c r="Q74" s="85" t="n">
        <v>0</v>
      </c>
      <c r="R74" s="85" t="n">
        <v>0</v>
      </c>
      <c r="S74" s="85" t="n">
        <v>0</v>
      </c>
      <c r="T74" s="85" t="n">
        <v>0</v>
      </c>
      <c r="U74" s="85" t="n">
        <v>0</v>
      </c>
      <c r="V74" s="85" t="n">
        <v>0</v>
      </c>
      <c r="W74" s="85" t="n">
        <v>0</v>
      </c>
      <c r="X74" s="85" t="n">
        <v>0</v>
      </c>
      <c r="Y74" s="85" t="n">
        <v>0</v>
      </c>
      <c r="Z74" s="85" t="n">
        <v>0</v>
      </c>
      <c r="AA74" s="85" t="n">
        <v>0</v>
      </c>
      <c r="AB74" s="85" t="n">
        <v>0</v>
      </c>
      <c r="AC74" s="85" t="n">
        <v>0</v>
      </c>
      <c r="AD74" s="85" t="n">
        <v>0</v>
      </c>
      <c r="AE74" s="85" t="n">
        <v>0</v>
      </c>
      <c r="AF74" s="85" t="n">
        <v>0</v>
      </c>
      <c r="AG74" s="85" t="n">
        <v>0</v>
      </c>
      <c r="AH74" s="85" t="n">
        <v>0</v>
      </c>
      <c r="AI74" s="85" t="n">
        <v>0</v>
      </c>
      <c r="AJ74" s="85" t="n">
        <v>0</v>
      </c>
      <c r="AK74" s="183" t="n">
        <f aca="false">IF(G74&gt;0,VLOOKUP(G74&amp;"-"&amp;H74&amp;"-"&amp;I74,LocCost,2,0),0)</f>
        <v>0.0494547198384654</v>
      </c>
      <c r="AL74" s="183" t="n">
        <f aca="false">IF(J74&gt;0,VLOOKUP(J74&amp;"-"&amp;K74&amp;"-"&amp;L74,LocCost,2,0),0)</f>
        <v>0</v>
      </c>
      <c r="AM74" s="183" t="n">
        <f aca="false">IF(M74&gt;0,VLOOKUP(M74&amp;"-"&amp;N74&amp;"-"&amp;O74,LocCost,2,0),0)</f>
        <v>0</v>
      </c>
      <c r="AN74" s="183" t="n">
        <f aca="false">IF(P74&gt;0,VLOOKUP(P74&amp;"-"&amp;Q74&amp;"-"&amp;R74,LocCost,2,0),0)</f>
        <v>0</v>
      </c>
      <c r="AO74" s="183" t="n">
        <f aca="false">IF(S74&gt;0,VLOOKUP(S74&amp;"-"&amp;T74&amp;"-"&amp;U74,LocCost,2,0),0)</f>
        <v>0</v>
      </c>
      <c r="AP74" s="183" t="n">
        <f aca="false">IF(V74&gt;0,VLOOKUP(V74&amp;"-"&amp;W74&amp;"-"&amp;X74,LocCost,2,0),0)</f>
        <v>0</v>
      </c>
      <c r="AQ74" s="183" t="n">
        <f aca="false">IF(Y74&gt;0,VLOOKUP(Y74&amp;"-"&amp;Z74&amp;"-"&amp;AA74,LocCost,2,0),0)</f>
        <v>0</v>
      </c>
      <c r="AR74" s="183" t="n">
        <f aca="false">IF(AB74&gt;0,VLOOKUP(AB74&amp;"-"&amp;AC74&amp;"-"&amp;AD74,LocCost,2,0),0)</f>
        <v>0</v>
      </c>
      <c r="AS74" s="183" t="n">
        <f aca="false">IF(AE74&gt;0,VLOOKUP(AE74&amp;"-"&amp;AF74&amp;"-"&amp;AG74,LocCost,2,0),0)</f>
        <v>0</v>
      </c>
      <c r="AT74" s="183" t="n">
        <f aca="false">IF(AH74&gt;0,VLOOKUP(AH74&amp;"-"&amp;AI74&amp;"-"&amp;AJ74,LocCost,2,0),0)</f>
        <v>0</v>
      </c>
      <c r="AU74" s="184" t="n">
        <f aca="false">SUM(AK74:AT74)</f>
        <v>0.0494547198384654</v>
      </c>
      <c r="DN74" s="85" t="n">
        <v>0</v>
      </c>
      <c r="DO74" s="85" t="n">
        <v>0.379928073243494</v>
      </c>
      <c r="DP74" s="85" t="n">
        <v>0</v>
      </c>
      <c r="DQ74" s="85" t="n">
        <v>0</v>
      </c>
      <c r="DR74" s="85" t="n">
        <v>0</v>
      </c>
      <c r="DS74" s="85" t="n">
        <v>0</v>
      </c>
      <c r="DT74" s="85" t="n">
        <v>0</v>
      </c>
      <c r="DU74" s="85" t="n">
        <v>0</v>
      </c>
      <c r="DV74" s="85" t="n">
        <v>0</v>
      </c>
      <c r="DW74" s="85" t="n">
        <v>0</v>
      </c>
      <c r="DX74" s="85" t="n">
        <v>0</v>
      </c>
      <c r="DY74" s="85" t="n">
        <v>0.379928073243494</v>
      </c>
    </row>
    <row r="75" customFormat="false" ht="14.65" hidden="false" customHeight="false" outlineLevel="0" collapsed="false">
      <c r="A75" s="85" t="n">
        <v>72</v>
      </c>
      <c r="B75" s="85" t="s">
        <v>189</v>
      </c>
      <c r="C75" s="85" t="s">
        <v>192</v>
      </c>
      <c r="D75" s="85" t="n">
        <v>8</v>
      </c>
      <c r="E75" s="85" t="s">
        <v>45</v>
      </c>
      <c r="F75" s="85" t="s">
        <v>284</v>
      </c>
      <c r="G75" s="85" t="s">
        <v>189</v>
      </c>
      <c r="H75" s="85" t="s">
        <v>192</v>
      </c>
      <c r="I75" s="85" t="s">
        <v>191</v>
      </c>
      <c r="J75" s="85" t="n">
        <v>0</v>
      </c>
      <c r="K75" s="85" t="n">
        <v>0</v>
      </c>
      <c r="L75" s="85" t="n">
        <v>0</v>
      </c>
      <c r="M75" s="85" t="n">
        <v>0</v>
      </c>
      <c r="N75" s="85" t="n">
        <v>0</v>
      </c>
      <c r="O75" s="85" t="n">
        <v>0</v>
      </c>
      <c r="P75" s="85" t="n">
        <v>0</v>
      </c>
      <c r="Q75" s="85" t="n">
        <v>0</v>
      </c>
      <c r="R75" s="85" t="n">
        <v>0</v>
      </c>
      <c r="S75" s="85" t="n">
        <v>0</v>
      </c>
      <c r="T75" s="85" t="n">
        <v>0</v>
      </c>
      <c r="U75" s="85" t="n">
        <v>0</v>
      </c>
      <c r="V75" s="85" t="n">
        <v>0</v>
      </c>
      <c r="W75" s="85" t="n">
        <v>0</v>
      </c>
      <c r="X75" s="85" t="n">
        <v>0</v>
      </c>
      <c r="Y75" s="85" t="n">
        <v>0</v>
      </c>
      <c r="Z75" s="85" t="n">
        <v>0</v>
      </c>
      <c r="AA75" s="85" t="n">
        <v>0</v>
      </c>
      <c r="AB75" s="85" t="n">
        <v>0</v>
      </c>
      <c r="AC75" s="85" t="n">
        <v>0</v>
      </c>
      <c r="AD75" s="85" t="n">
        <v>0</v>
      </c>
      <c r="AE75" s="85" t="n">
        <v>0</v>
      </c>
      <c r="AF75" s="85" t="n">
        <v>0</v>
      </c>
      <c r="AG75" s="85" t="n">
        <v>0</v>
      </c>
      <c r="AH75" s="85" t="n">
        <v>0</v>
      </c>
      <c r="AI75" s="85" t="n">
        <v>0</v>
      </c>
      <c r="AJ75" s="85" t="n">
        <v>0</v>
      </c>
      <c r="AK75" s="183" t="n">
        <f aca="false">IF(G75&gt;0,VLOOKUP(G75&amp;"-"&amp;H75&amp;"-"&amp;I75,LocCost,2,0),0)</f>
        <v>0.165954719838465</v>
      </c>
      <c r="AL75" s="183" t="n">
        <f aca="false">IF(J75&gt;0,VLOOKUP(J75&amp;"-"&amp;K75&amp;"-"&amp;L75,LocCost,2,0),0)</f>
        <v>0</v>
      </c>
      <c r="AM75" s="183" t="n">
        <f aca="false">IF(M75&gt;0,VLOOKUP(M75&amp;"-"&amp;N75&amp;"-"&amp;O75,LocCost,2,0),0)</f>
        <v>0</v>
      </c>
      <c r="AN75" s="183" t="n">
        <f aca="false">IF(P75&gt;0,VLOOKUP(P75&amp;"-"&amp;Q75&amp;"-"&amp;R75,LocCost,2,0),0)</f>
        <v>0</v>
      </c>
      <c r="AO75" s="183" t="n">
        <f aca="false">IF(S75&gt;0,VLOOKUP(S75&amp;"-"&amp;T75&amp;"-"&amp;U75,LocCost,2,0),0)</f>
        <v>0</v>
      </c>
      <c r="AP75" s="183" t="n">
        <f aca="false">IF(V75&gt;0,VLOOKUP(V75&amp;"-"&amp;W75&amp;"-"&amp;X75,LocCost,2,0),0)</f>
        <v>0</v>
      </c>
      <c r="AQ75" s="183" t="n">
        <f aca="false">IF(Y75&gt;0,VLOOKUP(Y75&amp;"-"&amp;Z75&amp;"-"&amp;AA75,LocCost,2,0),0)</f>
        <v>0</v>
      </c>
      <c r="AR75" s="183" t="n">
        <f aca="false">IF(AB75&gt;0,VLOOKUP(AB75&amp;"-"&amp;AC75&amp;"-"&amp;AD75,LocCost,2,0),0)</f>
        <v>0</v>
      </c>
      <c r="AS75" s="183" t="n">
        <f aca="false">IF(AE75&gt;0,VLOOKUP(AE75&amp;"-"&amp;AF75&amp;"-"&amp;AG75,LocCost,2,0),0)</f>
        <v>0</v>
      </c>
      <c r="AT75" s="183" t="n">
        <f aca="false">IF(AH75&gt;0,VLOOKUP(AH75&amp;"-"&amp;AI75&amp;"-"&amp;AJ75,LocCost,2,0),0)</f>
        <v>0</v>
      </c>
      <c r="AU75" s="184" t="n">
        <f aca="false">SUM(AK75:AT75)</f>
        <v>0.165954719838465</v>
      </c>
      <c r="DN75" s="85" t="n">
        <v>0</v>
      </c>
      <c r="DO75" s="85" t="n">
        <v>0.456816715419975</v>
      </c>
      <c r="DP75" s="85" t="n">
        <v>0</v>
      </c>
      <c r="DQ75" s="85" t="n">
        <v>0</v>
      </c>
      <c r="DR75" s="85" t="n">
        <v>0</v>
      </c>
      <c r="DS75" s="85" t="n">
        <v>0</v>
      </c>
      <c r="DT75" s="85" t="n">
        <v>0</v>
      </c>
      <c r="DU75" s="85" t="n">
        <v>0</v>
      </c>
      <c r="DV75" s="85" t="n">
        <v>0</v>
      </c>
      <c r="DW75" s="85" t="n">
        <v>0</v>
      </c>
      <c r="DX75" s="85" t="n">
        <v>0</v>
      </c>
      <c r="DY75" s="85" t="n">
        <v>0.456816715419975</v>
      </c>
    </row>
    <row r="76" customFormat="false" ht="14.65" hidden="false" customHeight="false" outlineLevel="0" collapsed="false">
      <c r="A76" s="85" t="n">
        <v>73</v>
      </c>
      <c r="B76" s="85" t="s">
        <v>189</v>
      </c>
      <c r="C76" s="85" t="s">
        <v>163</v>
      </c>
      <c r="D76" s="85" t="n">
        <v>1</v>
      </c>
      <c r="E76" s="85" t="s">
        <v>45</v>
      </c>
      <c r="F76" s="85" t="s">
        <v>285</v>
      </c>
      <c r="G76" s="85" t="s">
        <v>189</v>
      </c>
      <c r="H76" s="85" t="s">
        <v>189</v>
      </c>
      <c r="I76" s="85" t="s">
        <v>179</v>
      </c>
      <c r="J76" s="85" t="n">
        <v>0</v>
      </c>
      <c r="K76" s="85" t="n">
        <v>0</v>
      </c>
      <c r="L76" s="85" t="n">
        <v>0</v>
      </c>
      <c r="M76" s="85" t="n">
        <v>0</v>
      </c>
      <c r="N76" s="85" t="n">
        <v>0</v>
      </c>
      <c r="O76" s="85" t="n">
        <v>0</v>
      </c>
      <c r="P76" s="85" t="n">
        <v>0</v>
      </c>
      <c r="Q76" s="85" t="n">
        <v>0</v>
      </c>
      <c r="R76" s="85" t="n">
        <v>0</v>
      </c>
      <c r="S76" s="85" t="n">
        <v>0</v>
      </c>
      <c r="T76" s="85" t="n">
        <v>0</v>
      </c>
      <c r="U76" s="85" t="n">
        <v>0</v>
      </c>
      <c r="V76" s="85" t="n">
        <v>0</v>
      </c>
      <c r="W76" s="85" t="n">
        <v>0</v>
      </c>
      <c r="X76" s="85" t="n">
        <v>0</v>
      </c>
      <c r="Y76" s="85" t="n">
        <v>0</v>
      </c>
      <c r="Z76" s="85" t="n">
        <v>0</v>
      </c>
      <c r="AA76" s="85" t="n">
        <v>0</v>
      </c>
      <c r="AB76" s="85" t="n">
        <v>0</v>
      </c>
      <c r="AC76" s="85" t="n">
        <v>0</v>
      </c>
      <c r="AD76" s="85" t="n">
        <v>0</v>
      </c>
      <c r="AE76" s="85" t="n">
        <v>0</v>
      </c>
      <c r="AF76" s="85" t="n">
        <v>0</v>
      </c>
      <c r="AG76" s="85" t="n">
        <v>0</v>
      </c>
      <c r="AH76" s="85" t="n">
        <v>0</v>
      </c>
      <c r="AI76" s="85" t="n">
        <v>0</v>
      </c>
      <c r="AJ76" s="85" t="n">
        <v>0</v>
      </c>
      <c r="AK76" s="183" t="n">
        <f aca="false">IF(G76&gt;0,VLOOKUP(G76&amp;"-"&amp;H76&amp;"-"&amp;I76,LocCost,2,0),0)</f>
        <v>0.0731449338317</v>
      </c>
      <c r="AL76" s="183" t="n">
        <f aca="false">IF(J76&gt;0,VLOOKUP(J76&amp;"-"&amp;K76&amp;"-"&amp;L76,LocCost,2,0),0)</f>
        <v>0</v>
      </c>
      <c r="AM76" s="183" t="n">
        <f aca="false">IF(M76&gt;0,VLOOKUP(M76&amp;"-"&amp;N76&amp;"-"&amp;O76,LocCost,2,0),0)</f>
        <v>0</v>
      </c>
      <c r="AN76" s="183" t="n">
        <f aca="false">IF(P76&gt;0,VLOOKUP(P76&amp;"-"&amp;Q76&amp;"-"&amp;R76,LocCost,2,0),0)</f>
        <v>0</v>
      </c>
      <c r="AO76" s="183" t="n">
        <f aca="false">IF(S76&gt;0,VLOOKUP(S76&amp;"-"&amp;T76&amp;"-"&amp;U76,LocCost,2,0),0)</f>
        <v>0</v>
      </c>
      <c r="AP76" s="183" t="n">
        <f aca="false">IF(V76&gt;0,VLOOKUP(V76&amp;"-"&amp;W76&amp;"-"&amp;X76,LocCost,2,0),0)</f>
        <v>0</v>
      </c>
      <c r="AQ76" s="183" t="n">
        <f aca="false">IF(Y76&gt;0,VLOOKUP(Y76&amp;"-"&amp;Z76&amp;"-"&amp;AA76,LocCost,2,0),0)</f>
        <v>0</v>
      </c>
      <c r="AR76" s="183" t="n">
        <f aca="false">IF(AB76&gt;0,VLOOKUP(AB76&amp;"-"&amp;AC76&amp;"-"&amp;AD76,LocCost,2,0),0)</f>
        <v>0</v>
      </c>
      <c r="AS76" s="183" t="n">
        <f aca="false">IF(AE76&gt;0,VLOOKUP(AE76&amp;"-"&amp;AF76&amp;"-"&amp;AG76,LocCost,2,0),0)</f>
        <v>0</v>
      </c>
      <c r="AT76" s="183" t="n">
        <f aca="false">IF(AH76&gt;0,VLOOKUP(AH76&amp;"-"&amp;AI76&amp;"-"&amp;AJ76,LocCost,2,0),0)</f>
        <v>0</v>
      </c>
      <c r="AU76" s="184" t="n">
        <f aca="false">SUM(AK76:AT76)</f>
        <v>0.0731449338317</v>
      </c>
      <c r="DN76" s="85" t="n">
        <v>0</v>
      </c>
      <c r="DO76" s="85" t="n">
        <v>0.45659314667781</v>
      </c>
      <c r="DP76" s="85" t="n">
        <v>0</v>
      </c>
      <c r="DQ76" s="85" t="n">
        <v>0</v>
      </c>
      <c r="DR76" s="85" t="n">
        <v>0</v>
      </c>
      <c r="DS76" s="85" t="n">
        <v>0</v>
      </c>
      <c r="DT76" s="85" t="n">
        <v>0</v>
      </c>
      <c r="DU76" s="85" t="n">
        <v>0</v>
      </c>
      <c r="DV76" s="85" t="n">
        <v>0</v>
      </c>
      <c r="DW76" s="85" t="n">
        <v>0</v>
      </c>
      <c r="DX76" s="85" t="n">
        <v>0</v>
      </c>
      <c r="DY76" s="85" t="n">
        <v>0.45659314667781</v>
      </c>
    </row>
    <row r="77" customFormat="false" ht="14.65" hidden="false" customHeight="false" outlineLevel="0" collapsed="false">
      <c r="A77" s="85" t="n">
        <v>74</v>
      </c>
      <c r="B77" s="85" t="s">
        <v>189</v>
      </c>
      <c r="C77" s="85" t="s">
        <v>163</v>
      </c>
      <c r="D77" s="85" t="n">
        <v>2</v>
      </c>
      <c r="E77" s="85" t="s">
        <v>45</v>
      </c>
      <c r="F77" s="85" t="s">
        <v>286</v>
      </c>
      <c r="G77" s="85" t="s">
        <v>189</v>
      </c>
      <c r="H77" s="85" t="s">
        <v>189</v>
      </c>
      <c r="I77" s="85" t="s">
        <v>179</v>
      </c>
      <c r="J77" s="85" t="s">
        <v>163</v>
      </c>
      <c r="K77" s="85" t="s">
        <v>163</v>
      </c>
      <c r="L77" s="85" t="s">
        <v>48</v>
      </c>
      <c r="M77" s="85" t="n">
        <v>0</v>
      </c>
      <c r="N77" s="85" t="n">
        <v>0</v>
      </c>
      <c r="O77" s="85" t="n">
        <v>0</v>
      </c>
      <c r="P77" s="85" t="n">
        <v>0</v>
      </c>
      <c r="Q77" s="85" t="n">
        <v>0</v>
      </c>
      <c r="R77" s="85" t="n">
        <v>0</v>
      </c>
      <c r="S77" s="85" t="n">
        <v>0</v>
      </c>
      <c r="T77" s="85" t="n">
        <v>0</v>
      </c>
      <c r="U77" s="85" t="n">
        <v>0</v>
      </c>
      <c r="V77" s="85" t="n">
        <v>0</v>
      </c>
      <c r="W77" s="85" t="n">
        <v>0</v>
      </c>
      <c r="X77" s="85" t="n">
        <v>0</v>
      </c>
      <c r="Y77" s="85" t="n">
        <v>0</v>
      </c>
      <c r="Z77" s="85" t="n">
        <v>0</v>
      </c>
      <c r="AA77" s="85" t="n">
        <v>0</v>
      </c>
      <c r="AB77" s="85" t="n">
        <v>0</v>
      </c>
      <c r="AC77" s="85" t="n">
        <v>0</v>
      </c>
      <c r="AD77" s="85" t="n">
        <v>0</v>
      </c>
      <c r="AE77" s="85" t="n">
        <v>0</v>
      </c>
      <c r="AF77" s="85" t="n">
        <v>0</v>
      </c>
      <c r="AG77" s="85" t="n">
        <v>0</v>
      </c>
      <c r="AH77" s="85" t="n">
        <v>0</v>
      </c>
      <c r="AI77" s="85" t="n">
        <v>0</v>
      </c>
      <c r="AJ77" s="85" t="n">
        <v>0</v>
      </c>
      <c r="AK77" s="183" t="n">
        <f aca="false">IF(G77&gt;0,VLOOKUP(G77&amp;"-"&amp;H77&amp;"-"&amp;I77,LocCost,2,0),0)</f>
        <v>0.0731449338317</v>
      </c>
      <c r="AL77" s="183" t="n">
        <f aca="false">IF(J77&gt;0,VLOOKUP(J77&amp;"-"&amp;K77&amp;"-"&amp;L77,LocCost,2,0),0)</f>
        <v>0.0130646190906353</v>
      </c>
      <c r="AM77" s="183" t="n">
        <f aca="false">IF(M77&gt;0,VLOOKUP(M77&amp;"-"&amp;N77&amp;"-"&amp;O77,LocCost,2,0),0)</f>
        <v>0</v>
      </c>
      <c r="AN77" s="183" t="n">
        <f aca="false">IF(P77&gt;0,VLOOKUP(P77&amp;"-"&amp;Q77&amp;"-"&amp;R77,LocCost,2,0),0)</f>
        <v>0</v>
      </c>
      <c r="AO77" s="183" t="n">
        <f aca="false">IF(S77&gt;0,VLOOKUP(S77&amp;"-"&amp;T77&amp;"-"&amp;U77,LocCost,2,0),0)</f>
        <v>0</v>
      </c>
      <c r="AP77" s="183" t="n">
        <f aca="false">IF(V77&gt;0,VLOOKUP(V77&amp;"-"&amp;W77&amp;"-"&amp;X77,LocCost,2,0),0)</f>
        <v>0</v>
      </c>
      <c r="AQ77" s="183" t="n">
        <f aca="false">IF(Y77&gt;0,VLOOKUP(Y77&amp;"-"&amp;Z77&amp;"-"&amp;AA77,LocCost,2,0),0)</f>
        <v>0</v>
      </c>
      <c r="AR77" s="183" t="n">
        <f aca="false">IF(AB77&gt;0,VLOOKUP(AB77&amp;"-"&amp;AC77&amp;"-"&amp;AD77,LocCost,2,0),0)</f>
        <v>0</v>
      </c>
      <c r="AS77" s="183" t="n">
        <f aca="false">IF(AE77&gt;0,VLOOKUP(AE77&amp;"-"&amp;AF77&amp;"-"&amp;AG77,LocCost,2,0),0)</f>
        <v>0</v>
      </c>
      <c r="AT77" s="183" t="n">
        <f aca="false">IF(AH77&gt;0,VLOOKUP(AH77&amp;"-"&amp;AI77&amp;"-"&amp;AJ77,LocCost,2,0),0)</f>
        <v>0</v>
      </c>
      <c r="AU77" s="184" t="n">
        <f aca="false">SUM(AK77:AT77)</f>
        <v>0.0862095529223353</v>
      </c>
      <c r="DN77" s="85" t="n">
        <v>0</v>
      </c>
      <c r="DO77" s="85" t="n">
        <v>0.0770672106068332</v>
      </c>
      <c r="DP77" s="85" t="n">
        <v>0</v>
      </c>
      <c r="DQ77" s="85" t="n">
        <v>0</v>
      </c>
      <c r="DR77" s="85" t="n">
        <v>0</v>
      </c>
      <c r="DS77" s="85" t="n">
        <v>0</v>
      </c>
      <c r="DT77" s="85" t="n">
        <v>0</v>
      </c>
      <c r="DU77" s="85" t="n">
        <v>0</v>
      </c>
      <c r="DV77" s="85" t="n">
        <v>0</v>
      </c>
      <c r="DW77" s="85" t="n">
        <v>0</v>
      </c>
      <c r="DX77" s="85" t="n">
        <v>0</v>
      </c>
      <c r="DY77" s="85" t="n">
        <v>0.0770672106068332</v>
      </c>
    </row>
    <row r="78" customFormat="false" ht="14.65" hidden="false" customHeight="false" outlineLevel="0" collapsed="false">
      <c r="A78" s="85" t="n">
        <v>75</v>
      </c>
      <c r="B78" s="85" t="s">
        <v>189</v>
      </c>
      <c r="C78" s="85" t="s">
        <v>163</v>
      </c>
      <c r="D78" s="85" t="n">
        <v>3</v>
      </c>
      <c r="E78" s="85" t="s">
        <v>45</v>
      </c>
      <c r="F78" s="85" t="s">
        <v>287</v>
      </c>
      <c r="G78" s="85" t="s">
        <v>189</v>
      </c>
      <c r="H78" s="85" t="s">
        <v>189</v>
      </c>
      <c r="I78" s="85" t="s">
        <v>140</v>
      </c>
      <c r="J78" s="85" t="n">
        <v>0</v>
      </c>
      <c r="K78" s="85" t="n">
        <v>0</v>
      </c>
      <c r="L78" s="85" t="n">
        <v>0</v>
      </c>
      <c r="M78" s="85" t="n">
        <v>0</v>
      </c>
      <c r="N78" s="85" t="n">
        <v>0</v>
      </c>
      <c r="O78" s="85" t="n">
        <v>0</v>
      </c>
      <c r="P78" s="85" t="n">
        <v>0</v>
      </c>
      <c r="Q78" s="85" t="n">
        <v>0</v>
      </c>
      <c r="R78" s="85" t="n">
        <v>0</v>
      </c>
      <c r="S78" s="85" t="n">
        <v>0</v>
      </c>
      <c r="T78" s="85" t="n">
        <v>0</v>
      </c>
      <c r="U78" s="85" t="n">
        <v>0</v>
      </c>
      <c r="V78" s="85" t="n">
        <v>0</v>
      </c>
      <c r="W78" s="85" t="n">
        <v>0</v>
      </c>
      <c r="X78" s="85" t="n">
        <v>0</v>
      </c>
      <c r="Y78" s="85" t="n">
        <v>0</v>
      </c>
      <c r="Z78" s="85" t="n">
        <v>0</v>
      </c>
      <c r="AA78" s="85" t="n">
        <v>0</v>
      </c>
      <c r="AB78" s="85" t="n">
        <v>0</v>
      </c>
      <c r="AC78" s="85" t="n">
        <v>0</v>
      </c>
      <c r="AD78" s="85" t="n">
        <v>0</v>
      </c>
      <c r="AE78" s="85" t="n">
        <v>0</v>
      </c>
      <c r="AF78" s="85" t="n">
        <v>0</v>
      </c>
      <c r="AG78" s="85" t="n">
        <v>0</v>
      </c>
      <c r="AH78" s="85" t="n">
        <v>0</v>
      </c>
      <c r="AI78" s="85" t="n">
        <v>0</v>
      </c>
      <c r="AJ78" s="85" t="n">
        <v>0</v>
      </c>
      <c r="AK78" s="183" t="n">
        <f aca="false">IF(G78&gt;0,VLOOKUP(G78&amp;"-"&amp;H78&amp;"-"&amp;I78,LocCost,2,0),0)</f>
        <v>0.0719547198384654</v>
      </c>
      <c r="AL78" s="183" t="n">
        <f aca="false">IF(J78&gt;0,VLOOKUP(J78&amp;"-"&amp;K78&amp;"-"&amp;L78,LocCost,2,0),0)</f>
        <v>0</v>
      </c>
      <c r="AM78" s="183" t="n">
        <f aca="false">IF(M78&gt;0,VLOOKUP(M78&amp;"-"&amp;N78&amp;"-"&amp;O78,LocCost,2,0),0)</f>
        <v>0</v>
      </c>
      <c r="AN78" s="183" t="n">
        <f aca="false">IF(P78&gt;0,VLOOKUP(P78&amp;"-"&amp;Q78&amp;"-"&amp;R78,LocCost,2,0),0)</f>
        <v>0</v>
      </c>
      <c r="AO78" s="183" t="n">
        <f aca="false">IF(S78&gt;0,VLOOKUP(S78&amp;"-"&amp;T78&amp;"-"&amp;U78,LocCost,2,0),0)</f>
        <v>0</v>
      </c>
      <c r="AP78" s="183" t="n">
        <f aca="false">IF(V78&gt;0,VLOOKUP(V78&amp;"-"&amp;W78&amp;"-"&amp;X78,LocCost,2,0),0)</f>
        <v>0</v>
      </c>
      <c r="AQ78" s="183" t="n">
        <f aca="false">IF(Y78&gt;0,VLOOKUP(Y78&amp;"-"&amp;Z78&amp;"-"&amp;AA78,LocCost,2,0),0)</f>
        <v>0</v>
      </c>
      <c r="AR78" s="183" t="n">
        <f aca="false">IF(AB78&gt;0,VLOOKUP(AB78&amp;"-"&amp;AC78&amp;"-"&amp;AD78,LocCost,2,0),0)</f>
        <v>0</v>
      </c>
      <c r="AS78" s="183" t="n">
        <f aca="false">IF(AE78&gt;0,VLOOKUP(AE78&amp;"-"&amp;AF78&amp;"-"&amp;AG78,LocCost,2,0),0)</f>
        <v>0</v>
      </c>
      <c r="AT78" s="183" t="n">
        <f aca="false">IF(AH78&gt;0,VLOOKUP(AH78&amp;"-"&amp;AI78&amp;"-"&amp;AJ78,LocCost,2,0),0)</f>
        <v>0</v>
      </c>
      <c r="AU78" s="184" t="n">
        <f aca="false">SUM(AK78:AT78)</f>
        <v>0.0719547198384654</v>
      </c>
      <c r="DN78" s="85" t="n">
        <v>0</v>
      </c>
      <c r="DO78" s="85" t="n">
        <v>0.0842094848732625</v>
      </c>
      <c r="DP78" s="85" t="n">
        <v>0</v>
      </c>
      <c r="DQ78" s="85" t="n">
        <v>0</v>
      </c>
      <c r="DR78" s="85" t="n">
        <v>0</v>
      </c>
      <c r="DS78" s="85" t="n">
        <v>0</v>
      </c>
      <c r="DT78" s="85" t="n">
        <v>0</v>
      </c>
      <c r="DU78" s="85" t="n">
        <v>0</v>
      </c>
      <c r="DV78" s="85" t="n">
        <v>0</v>
      </c>
      <c r="DW78" s="85" t="n">
        <v>0</v>
      </c>
      <c r="DX78" s="85" t="n">
        <v>0</v>
      </c>
      <c r="DY78" s="85" t="n">
        <v>0.0842094848732625</v>
      </c>
    </row>
    <row r="79" customFormat="false" ht="14.65" hidden="false" customHeight="false" outlineLevel="0" collapsed="false">
      <c r="A79" s="85" t="n">
        <v>76</v>
      </c>
      <c r="B79" s="85" t="s">
        <v>189</v>
      </c>
      <c r="C79" s="85" t="s">
        <v>163</v>
      </c>
      <c r="D79" s="85" t="n">
        <v>4</v>
      </c>
      <c r="E79" s="85" t="s">
        <v>45</v>
      </c>
      <c r="F79" s="85" t="s">
        <v>288</v>
      </c>
      <c r="G79" s="85" t="s">
        <v>189</v>
      </c>
      <c r="H79" s="85" t="s">
        <v>189</v>
      </c>
      <c r="I79" s="85" t="s">
        <v>140</v>
      </c>
      <c r="J79" s="85" t="s">
        <v>163</v>
      </c>
      <c r="K79" s="85" t="s">
        <v>163</v>
      </c>
      <c r="L79" s="85" t="s">
        <v>48</v>
      </c>
      <c r="M79" s="85" t="n">
        <v>0</v>
      </c>
      <c r="N79" s="85" t="n">
        <v>0</v>
      </c>
      <c r="O79" s="85" t="n">
        <v>0</v>
      </c>
      <c r="P79" s="85" t="n">
        <v>0</v>
      </c>
      <c r="Q79" s="85" t="n">
        <v>0</v>
      </c>
      <c r="R79" s="85" t="n">
        <v>0</v>
      </c>
      <c r="S79" s="85" t="n">
        <v>0</v>
      </c>
      <c r="T79" s="85" t="n">
        <v>0</v>
      </c>
      <c r="U79" s="85" t="n">
        <v>0</v>
      </c>
      <c r="V79" s="85" t="n">
        <v>0</v>
      </c>
      <c r="W79" s="85" t="n">
        <v>0</v>
      </c>
      <c r="X79" s="85" t="n">
        <v>0</v>
      </c>
      <c r="Y79" s="85" t="n">
        <v>0</v>
      </c>
      <c r="Z79" s="85" t="n">
        <v>0</v>
      </c>
      <c r="AA79" s="85" t="n">
        <v>0</v>
      </c>
      <c r="AB79" s="85" t="n">
        <v>0</v>
      </c>
      <c r="AC79" s="85" t="n">
        <v>0</v>
      </c>
      <c r="AD79" s="85" t="n">
        <v>0</v>
      </c>
      <c r="AE79" s="85" t="n">
        <v>0</v>
      </c>
      <c r="AF79" s="85" t="n">
        <v>0</v>
      </c>
      <c r="AG79" s="85" t="n">
        <v>0</v>
      </c>
      <c r="AH79" s="85" t="n">
        <v>0</v>
      </c>
      <c r="AI79" s="85" t="n">
        <v>0</v>
      </c>
      <c r="AJ79" s="85" t="n">
        <v>0</v>
      </c>
      <c r="AK79" s="183" t="n">
        <f aca="false">IF(G79&gt;0,VLOOKUP(G79&amp;"-"&amp;H79&amp;"-"&amp;I79,LocCost,2,0),0)</f>
        <v>0.0719547198384654</v>
      </c>
      <c r="AL79" s="183" t="n">
        <f aca="false">IF(J79&gt;0,VLOOKUP(J79&amp;"-"&amp;K79&amp;"-"&amp;L79,LocCost,2,0),0)</f>
        <v>0.0130646190906353</v>
      </c>
      <c r="AM79" s="183" t="n">
        <f aca="false">IF(M79&gt;0,VLOOKUP(M79&amp;"-"&amp;N79&amp;"-"&amp;O79,LocCost,2,0),0)</f>
        <v>0</v>
      </c>
      <c r="AN79" s="183" t="n">
        <f aca="false">IF(P79&gt;0,VLOOKUP(P79&amp;"-"&amp;Q79&amp;"-"&amp;R79,LocCost,2,0),0)</f>
        <v>0</v>
      </c>
      <c r="AO79" s="183" t="n">
        <f aca="false">IF(S79&gt;0,VLOOKUP(S79&amp;"-"&amp;T79&amp;"-"&amp;U79,LocCost,2,0),0)</f>
        <v>0</v>
      </c>
      <c r="AP79" s="183" t="n">
        <f aca="false">IF(V79&gt;0,VLOOKUP(V79&amp;"-"&amp;W79&amp;"-"&amp;X79,LocCost,2,0),0)</f>
        <v>0</v>
      </c>
      <c r="AQ79" s="183" t="n">
        <f aca="false">IF(Y79&gt;0,VLOOKUP(Y79&amp;"-"&amp;Z79&amp;"-"&amp;AA79,LocCost,2,0),0)</f>
        <v>0</v>
      </c>
      <c r="AR79" s="183" t="n">
        <f aca="false">IF(AB79&gt;0,VLOOKUP(AB79&amp;"-"&amp;AC79&amp;"-"&amp;AD79,LocCost,2,0),0)</f>
        <v>0</v>
      </c>
      <c r="AS79" s="183" t="n">
        <f aca="false">IF(AE79&gt;0,VLOOKUP(AE79&amp;"-"&amp;AF79&amp;"-"&amp;AG79,LocCost,2,0),0)</f>
        <v>0</v>
      </c>
      <c r="AT79" s="183" t="n">
        <f aca="false">IF(AH79&gt;0,VLOOKUP(AH79&amp;"-"&amp;AI79&amp;"-"&amp;AJ79,LocCost,2,0),0)</f>
        <v>0</v>
      </c>
      <c r="AU79" s="184" t="n">
        <f aca="false">SUM(AK79:AT79)</f>
        <v>0.0850193389291007</v>
      </c>
      <c r="DN79" s="85" t="n">
        <v>0</v>
      </c>
      <c r="DO79" s="85" t="n">
        <v>0.122377707665253</v>
      </c>
      <c r="DP79" s="85" t="n">
        <v>0</v>
      </c>
      <c r="DQ79" s="85" t="n">
        <v>0</v>
      </c>
      <c r="DR79" s="85" t="n">
        <v>0</v>
      </c>
      <c r="DS79" s="85" t="n">
        <v>0</v>
      </c>
      <c r="DT79" s="85" t="n">
        <v>0</v>
      </c>
      <c r="DU79" s="85" t="n">
        <v>0</v>
      </c>
      <c r="DV79" s="85" t="n">
        <v>0</v>
      </c>
      <c r="DW79" s="85" t="n">
        <v>0</v>
      </c>
      <c r="DX79" s="85" t="n">
        <v>0</v>
      </c>
      <c r="DY79" s="85" t="n">
        <v>0.122377707665253</v>
      </c>
    </row>
    <row r="80" customFormat="false" ht="14.65" hidden="false" customHeight="false" outlineLevel="0" collapsed="false">
      <c r="A80" s="85" t="n">
        <v>77</v>
      </c>
      <c r="B80" s="177" t="s">
        <v>192</v>
      </c>
      <c r="C80" s="85" t="s">
        <v>169</v>
      </c>
      <c r="D80" s="85" t="n">
        <v>1</v>
      </c>
      <c r="E80" s="85" t="s">
        <v>45</v>
      </c>
      <c r="F80" s="177" t="s">
        <v>289</v>
      </c>
      <c r="G80" s="85" t="s">
        <v>192</v>
      </c>
      <c r="H80" s="177" t="s">
        <v>192</v>
      </c>
      <c r="I80" s="85" t="s">
        <v>179</v>
      </c>
      <c r="J80" s="85" t="n">
        <v>0</v>
      </c>
      <c r="K80" s="85" t="n">
        <v>0</v>
      </c>
      <c r="L80" s="85" t="n">
        <v>0</v>
      </c>
      <c r="M80" s="85" t="n">
        <v>0</v>
      </c>
      <c r="N80" s="85" t="n">
        <v>0</v>
      </c>
      <c r="O80" s="85" t="n">
        <v>0</v>
      </c>
      <c r="P80" s="85" t="n">
        <v>0</v>
      </c>
      <c r="Q80" s="85" t="n">
        <v>0</v>
      </c>
      <c r="R80" s="85" t="n">
        <v>0</v>
      </c>
      <c r="S80" s="85" t="n">
        <v>0</v>
      </c>
      <c r="T80" s="85" t="n">
        <v>0</v>
      </c>
      <c r="U80" s="85" t="n">
        <v>0</v>
      </c>
      <c r="V80" s="85" t="n">
        <v>0</v>
      </c>
      <c r="W80" s="85" t="n">
        <v>0</v>
      </c>
      <c r="X80" s="85" t="n">
        <v>0</v>
      </c>
      <c r="Y80" s="85" t="n">
        <v>0</v>
      </c>
      <c r="Z80" s="85" t="n">
        <v>0</v>
      </c>
      <c r="AA80" s="85" t="n">
        <v>0</v>
      </c>
      <c r="AB80" s="85" t="n">
        <v>0</v>
      </c>
      <c r="AC80" s="85" t="n">
        <v>0</v>
      </c>
      <c r="AD80" s="85" t="n">
        <v>0</v>
      </c>
      <c r="AE80" s="85" t="n">
        <v>0</v>
      </c>
      <c r="AF80" s="85" t="n">
        <v>0</v>
      </c>
      <c r="AG80" s="85" t="n">
        <v>0</v>
      </c>
      <c r="AH80" s="85" t="n">
        <v>0</v>
      </c>
      <c r="AI80" s="85" t="n">
        <v>0</v>
      </c>
      <c r="AJ80" s="85" t="n">
        <v>0</v>
      </c>
      <c r="AK80" s="183" t="n">
        <f aca="false">IF(G80&gt;0,VLOOKUP(G80&amp;"-"&amp;H80&amp;"-"&amp;I80,LocCost,2,0),0)</f>
        <v>0.0731959490857661</v>
      </c>
      <c r="AL80" s="183" t="n">
        <f aca="false">IF(J80&gt;0,VLOOKUP(J80&amp;"-"&amp;K80&amp;"-"&amp;L80,LocCost,2,0),0)</f>
        <v>0</v>
      </c>
      <c r="AM80" s="183" t="n">
        <f aca="false">IF(M80&gt;0,VLOOKUP(M80&amp;"-"&amp;N80&amp;"-"&amp;O80,LocCost,2,0),0)</f>
        <v>0</v>
      </c>
      <c r="AN80" s="183" t="n">
        <f aca="false">IF(P80&gt;0,VLOOKUP(P80&amp;"-"&amp;Q80&amp;"-"&amp;R80,LocCost,2,0),0)</f>
        <v>0</v>
      </c>
      <c r="AO80" s="183" t="n">
        <f aca="false">IF(S80&gt;0,VLOOKUP(S80&amp;"-"&amp;T80&amp;"-"&amp;U80,LocCost,2,0),0)</f>
        <v>0</v>
      </c>
      <c r="AP80" s="183" t="n">
        <f aca="false">IF(V80&gt;0,VLOOKUP(V80&amp;"-"&amp;W80&amp;"-"&amp;X80,LocCost,2,0),0)</f>
        <v>0</v>
      </c>
      <c r="AQ80" s="183" t="n">
        <f aca="false">IF(Y80&gt;0,VLOOKUP(Y80&amp;"-"&amp;Z80&amp;"-"&amp;AA80,LocCost,2,0),0)</f>
        <v>0</v>
      </c>
      <c r="AR80" s="183" t="n">
        <f aca="false">IF(AB80&gt;0,VLOOKUP(AB80&amp;"-"&amp;AC80&amp;"-"&amp;AD80,LocCost,2,0),0)</f>
        <v>0</v>
      </c>
      <c r="AS80" s="183" t="n">
        <f aca="false">IF(AE80&gt;0,VLOOKUP(AE80&amp;"-"&amp;AF80&amp;"-"&amp;AG80,LocCost,2,0),0)</f>
        <v>0</v>
      </c>
      <c r="AT80" s="183" t="n">
        <f aca="false">IF(AH80&gt;0,VLOOKUP(AH80&amp;"-"&amp;AI80&amp;"-"&amp;AJ80,LocCost,2,0),0)</f>
        <v>0</v>
      </c>
      <c r="AU80" s="184" t="n">
        <f aca="false">SUM(AK80:AT80)</f>
        <v>0.0731959490857661</v>
      </c>
      <c r="DN80" s="85" t="n">
        <v>0</v>
      </c>
      <c r="DO80" s="85" t="n">
        <v>0.215042543998314</v>
      </c>
      <c r="DP80" s="85" t="n">
        <v>0</v>
      </c>
      <c r="DQ80" s="85" t="n">
        <v>0</v>
      </c>
      <c r="DR80" s="85" t="n">
        <v>0</v>
      </c>
      <c r="DS80" s="85" t="n">
        <v>0</v>
      </c>
      <c r="DT80" s="85" t="n">
        <v>0</v>
      </c>
      <c r="DU80" s="85" t="n">
        <v>0</v>
      </c>
      <c r="DV80" s="85" t="n">
        <v>0</v>
      </c>
      <c r="DW80" s="85" t="n">
        <v>0</v>
      </c>
      <c r="DX80" s="85" t="n">
        <v>0</v>
      </c>
      <c r="DY80" s="85" t="n">
        <v>0.215042543998314</v>
      </c>
    </row>
    <row r="81" customFormat="false" ht="14.65" hidden="false" customHeight="false" outlineLevel="0" collapsed="false">
      <c r="A81" s="85" t="n">
        <v>78</v>
      </c>
      <c r="B81" s="177" t="s">
        <v>192</v>
      </c>
      <c r="C81" s="85" t="s">
        <v>169</v>
      </c>
      <c r="D81" s="85" t="n">
        <v>2</v>
      </c>
      <c r="E81" s="85" t="s">
        <v>45</v>
      </c>
      <c r="F81" s="177" t="s">
        <v>290</v>
      </c>
      <c r="G81" s="85" t="s">
        <v>192</v>
      </c>
      <c r="H81" s="177" t="s">
        <v>192</v>
      </c>
      <c r="I81" s="85" t="s">
        <v>140</v>
      </c>
      <c r="J81" s="85" t="n">
        <v>0</v>
      </c>
      <c r="K81" s="85" t="n">
        <v>0</v>
      </c>
      <c r="L81" s="85" t="n">
        <v>0</v>
      </c>
      <c r="M81" s="85" t="n">
        <v>0</v>
      </c>
      <c r="N81" s="85" t="n">
        <v>0</v>
      </c>
      <c r="O81" s="85" t="n">
        <v>0</v>
      </c>
      <c r="P81" s="85" t="n">
        <v>0</v>
      </c>
      <c r="Q81" s="85" t="n">
        <v>0</v>
      </c>
      <c r="R81" s="85" t="n">
        <v>0</v>
      </c>
      <c r="S81" s="85" t="n">
        <v>0</v>
      </c>
      <c r="T81" s="85" t="n">
        <v>0</v>
      </c>
      <c r="U81" s="85" t="n">
        <v>0</v>
      </c>
      <c r="V81" s="85" t="n">
        <v>0</v>
      </c>
      <c r="W81" s="85" t="n">
        <v>0</v>
      </c>
      <c r="X81" s="85" t="n">
        <v>0</v>
      </c>
      <c r="Y81" s="85" t="n">
        <v>0</v>
      </c>
      <c r="Z81" s="85" t="n">
        <v>0</v>
      </c>
      <c r="AA81" s="85" t="n">
        <v>0</v>
      </c>
      <c r="AB81" s="85" t="n">
        <v>0</v>
      </c>
      <c r="AC81" s="85" t="n">
        <v>0</v>
      </c>
      <c r="AD81" s="85" t="n">
        <v>0</v>
      </c>
      <c r="AE81" s="85" t="n">
        <v>0</v>
      </c>
      <c r="AF81" s="85" t="n">
        <v>0</v>
      </c>
      <c r="AG81" s="85" t="n">
        <v>0</v>
      </c>
      <c r="AH81" s="85" t="n">
        <v>0</v>
      </c>
      <c r="AI81" s="85" t="n">
        <v>0</v>
      </c>
      <c r="AJ81" s="85" t="n">
        <v>0</v>
      </c>
      <c r="AK81" s="183" t="n">
        <f aca="false">IF(G81&gt;0,VLOOKUP(G81&amp;"-"&amp;H81&amp;"-"&amp;I81,LocCost,2,0),0)</f>
        <v>0.0720026754164563</v>
      </c>
      <c r="AL81" s="183" t="n">
        <f aca="false">IF(J81&gt;0,VLOOKUP(J81&amp;"-"&amp;K81&amp;"-"&amp;L81,LocCost,2,0),0)</f>
        <v>0</v>
      </c>
      <c r="AM81" s="183" t="n">
        <f aca="false">IF(M81&gt;0,VLOOKUP(M81&amp;"-"&amp;N81&amp;"-"&amp;O81,LocCost,2,0),0)</f>
        <v>0</v>
      </c>
      <c r="AN81" s="183" t="n">
        <f aca="false">IF(P81&gt;0,VLOOKUP(P81&amp;"-"&amp;Q81&amp;"-"&amp;R81,LocCost,2,0),0)</f>
        <v>0</v>
      </c>
      <c r="AO81" s="183" t="n">
        <f aca="false">IF(S81&gt;0,VLOOKUP(S81&amp;"-"&amp;T81&amp;"-"&amp;U81,LocCost,2,0),0)</f>
        <v>0</v>
      </c>
      <c r="AP81" s="183" t="n">
        <f aca="false">IF(V81&gt;0,VLOOKUP(V81&amp;"-"&amp;W81&amp;"-"&amp;X81,LocCost,2,0),0)</f>
        <v>0</v>
      </c>
      <c r="AQ81" s="183" t="n">
        <f aca="false">IF(Y81&gt;0,VLOOKUP(Y81&amp;"-"&amp;Z81&amp;"-"&amp;AA81,LocCost,2,0),0)</f>
        <v>0</v>
      </c>
      <c r="AR81" s="183" t="n">
        <f aca="false">IF(AB81&gt;0,VLOOKUP(AB81&amp;"-"&amp;AC81&amp;"-"&amp;AD81,LocCost,2,0),0)</f>
        <v>0</v>
      </c>
      <c r="AS81" s="183" t="n">
        <f aca="false">IF(AE81&gt;0,VLOOKUP(AE81&amp;"-"&amp;AF81&amp;"-"&amp;AG81,LocCost,2,0),0)</f>
        <v>0</v>
      </c>
      <c r="AT81" s="183" t="n">
        <f aca="false">IF(AH81&gt;0,VLOOKUP(AH81&amp;"-"&amp;AI81&amp;"-"&amp;AJ81,LocCost,2,0),0)</f>
        <v>0</v>
      </c>
      <c r="AU81" s="184" t="n">
        <f aca="false">SUM(AK81:AT81)</f>
        <v>0.0720026754164563</v>
      </c>
      <c r="DN81" s="85" t="n">
        <v>0</v>
      </c>
      <c r="DO81" s="85" t="n">
        <v>0.291479283942629</v>
      </c>
      <c r="DP81" s="85" t="n">
        <v>0</v>
      </c>
      <c r="DQ81" s="85" t="n">
        <v>0</v>
      </c>
      <c r="DR81" s="85" t="n">
        <v>0</v>
      </c>
      <c r="DS81" s="85" t="n">
        <v>0</v>
      </c>
      <c r="DT81" s="85" t="n">
        <v>0</v>
      </c>
      <c r="DU81" s="85" t="n">
        <v>0</v>
      </c>
      <c r="DV81" s="85" t="n">
        <v>0</v>
      </c>
      <c r="DW81" s="85" t="n">
        <v>0</v>
      </c>
      <c r="DX81" s="85" t="n">
        <v>0</v>
      </c>
      <c r="DY81" s="85" t="n">
        <v>0.291479283942629</v>
      </c>
    </row>
    <row r="82" customFormat="false" ht="14.65" hidden="false" customHeight="false" outlineLevel="0" collapsed="false">
      <c r="A82" s="85" t="n">
        <v>79</v>
      </c>
      <c r="B82" s="85" t="s">
        <v>192</v>
      </c>
      <c r="C82" s="85" t="s">
        <v>264</v>
      </c>
      <c r="D82" s="85" t="n">
        <v>1</v>
      </c>
      <c r="E82" s="85" t="s">
        <v>45</v>
      </c>
      <c r="F82" s="85" t="s">
        <v>291</v>
      </c>
      <c r="G82" s="85" t="s">
        <v>192</v>
      </c>
      <c r="H82" s="85" t="s">
        <v>180</v>
      </c>
      <c r="I82" s="85" t="s">
        <v>179</v>
      </c>
      <c r="J82" s="85" t="n">
        <v>0</v>
      </c>
      <c r="K82" s="85" t="n">
        <v>0</v>
      </c>
      <c r="L82" s="85" t="n">
        <v>0</v>
      </c>
      <c r="M82" s="85" t="n">
        <v>0</v>
      </c>
      <c r="N82" s="85" t="n">
        <v>0</v>
      </c>
      <c r="O82" s="85" t="n">
        <v>0</v>
      </c>
      <c r="P82" s="85" t="n">
        <v>0</v>
      </c>
      <c r="Q82" s="85" t="n">
        <v>0</v>
      </c>
      <c r="R82" s="85" t="n">
        <v>0</v>
      </c>
      <c r="S82" s="85" t="n">
        <v>0</v>
      </c>
      <c r="T82" s="85" t="n">
        <v>0</v>
      </c>
      <c r="U82" s="85" t="n">
        <v>0</v>
      </c>
      <c r="V82" s="85" t="n">
        <v>0</v>
      </c>
      <c r="W82" s="85" t="n">
        <v>0</v>
      </c>
      <c r="X82" s="85" t="n">
        <v>0</v>
      </c>
      <c r="Y82" s="85" t="n">
        <v>0</v>
      </c>
      <c r="Z82" s="85" t="n">
        <v>0</v>
      </c>
      <c r="AA82" s="85" t="n">
        <v>0</v>
      </c>
      <c r="AB82" s="85" t="n">
        <v>0</v>
      </c>
      <c r="AC82" s="85" t="n">
        <v>0</v>
      </c>
      <c r="AD82" s="85" t="n">
        <v>0</v>
      </c>
      <c r="AE82" s="85" t="n">
        <v>0</v>
      </c>
      <c r="AF82" s="85" t="n">
        <v>0</v>
      </c>
      <c r="AG82" s="85" t="n">
        <v>0</v>
      </c>
      <c r="AH82" s="85" t="n">
        <v>0</v>
      </c>
      <c r="AI82" s="85" t="n">
        <v>0</v>
      </c>
      <c r="AJ82" s="85" t="n">
        <v>0</v>
      </c>
      <c r="AK82" s="183" t="n">
        <f aca="false">IF(G82&gt;0,VLOOKUP(G82&amp;"-"&amp;H82&amp;"-"&amp;I82,LocCost,2,0),0)</f>
        <v>0.119772871852381</v>
      </c>
      <c r="AL82" s="183" t="n">
        <f aca="false">IF(J82&gt;0,VLOOKUP(J82&amp;"-"&amp;K82&amp;"-"&amp;L82,LocCost,2,0),0)</f>
        <v>0</v>
      </c>
      <c r="AM82" s="183" t="n">
        <f aca="false">IF(M82&gt;0,VLOOKUP(M82&amp;"-"&amp;N82&amp;"-"&amp;O82,LocCost,2,0),0)</f>
        <v>0</v>
      </c>
      <c r="AN82" s="183" t="n">
        <f aca="false">IF(P82&gt;0,VLOOKUP(P82&amp;"-"&amp;Q82&amp;"-"&amp;R82,LocCost,2,0),0)</f>
        <v>0</v>
      </c>
      <c r="AO82" s="183" t="n">
        <f aca="false">IF(S82&gt;0,VLOOKUP(S82&amp;"-"&amp;T82&amp;"-"&amp;U82,LocCost,2,0),0)</f>
        <v>0</v>
      </c>
      <c r="AP82" s="183" t="n">
        <f aca="false">IF(V82&gt;0,VLOOKUP(V82&amp;"-"&amp;W82&amp;"-"&amp;X82,LocCost,2,0),0)</f>
        <v>0</v>
      </c>
      <c r="AQ82" s="183" t="n">
        <f aca="false">IF(Y82&gt;0,VLOOKUP(Y82&amp;"-"&amp;Z82&amp;"-"&amp;AA82,LocCost,2,0),0)</f>
        <v>0</v>
      </c>
      <c r="AR82" s="183" t="n">
        <f aca="false">IF(AB82&gt;0,VLOOKUP(AB82&amp;"-"&amp;AC82&amp;"-"&amp;AD82,LocCost,2,0),0)</f>
        <v>0</v>
      </c>
      <c r="AS82" s="183" t="n">
        <f aca="false">IF(AE82&gt;0,VLOOKUP(AE82&amp;"-"&amp;AF82&amp;"-"&amp;AG82,LocCost,2,0),0)</f>
        <v>0</v>
      </c>
      <c r="AT82" s="183" t="n">
        <f aca="false">IF(AH82&gt;0,VLOOKUP(AH82&amp;"-"&amp;AI82&amp;"-"&amp;AJ82,LocCost,2,0),0)</f>
        <v>0</v>
      </c>
      <c r="AU82" s="184" t="n">
        <f aca="false">SUM(AK82:AT82)</f>
        <v>0.119772871852381</v>
      </c>
      <c r="DN82" s="85" t="n">
        <v>0</v>
      </c>
      <c r="DO82" s="85" t="n">
        <v>0.359723427569581</v>
      </c>
      <c r="DP82" s="85" t="n">
        <v>0</v>
      </c>
      <c r="DQ82" s="85" t="n">
        <v>0</v>
      </c>
      <c r="DR82" s="85" t="n">
        <v>0</v>
      </c>
      <c r="DS82" s="85" t="n">
        <v>0</v>
      </c>
      <c r="DT82" s="85" t="n">
        <v>0</v>
      </c>
      <c r="DU82" s="85" t="n">
        <v>0</v>
      </c>
      <c r="DV82" s="85" t="n">
        <v>0</v>
      </c>
      <c r="DW82" s="85" t="n">
        <v>0</v>
      </c>
      <c r="DX82" s="85" t="n">
        <v>0</v>
      </c>
      <c r="DY82" s="85" t="n">
        <v>0.359723427569581</v>
      </c>
    </row>
    <row r="83" customFormat="false" ht="14.65" hidden="false" customHeight="false" outlineLevel="0" collapsed="false">
      <c r="A83" s="85" t="n">
        <v>80</v>
      </c>
      <c r="B83" s="85" t="s">
        <v>192</v>
      </c>
      <c r="C83" s="85" t="s">
        <v>264</v>
      </c>
      <c r="D83" s="85" t="n">
        <v>2</v>
      </c>
      <c r="E83" s="85" t="s">
        <v>45</v>
      </c>
      <c r="F83" s="85" t="s">
        <v>292</v>
      </c>
      <c r="G83" s="85" t="s">
        <v>192</v>
      </c>
      <c r="H83" s="85" t="s">
        <v>180</v>
      </c>
      <c r="I83" s="85" t="s">
        <v>140</v>
      </c>
      <c r="J83" s="85" t="n">
        <v>0</v>
      </c>
      <c r="K83" s="85" t="n">
        <v>0</v>
      </c>
      <c r="L83" s="85" t="n">
        <v>0</v>
      </c>
      <c r="M83" s="85" t="n">
        <v>0</v>
      </c>
      <c r="N83" s="85" t="n">
        <v>0</v>
      </c>
      <c r="O83" s="85" t="n">
        <v>0</v>
      </c>
      <c r="P83" s="85" t="n">
        <v>0</v>
      </c>
      <c r="Q83" s="85" t="n">
        <v>0</v>
      </c>
      <c r="R83" s="85" t="n">
        <v>0</v>
      </c>
      <c r="S83" s="85" t="n">
        <v>0</v>
      </c>
      <c r="T83" s="85" t="n">
        <v>0</v>
      </c>
      <c r="U83" s="85" t="n">
        <v>0</v>
      </c>
      <c r="V83" s="85" t="n">
        <v>0</v>
      </c>
      <c r="W83" s="85" t="n">
        <v>0</v>
      </c>
      <c r="X83" s="85" t="n">
        <v>0</v>
      </c>
      <c r="Y83" s="85" t="n">
        <v>0</v>
      </c>
      <c r="Z83" s="85" t="n">
        <v>0</v>
      </c>
      <c r="AA83" s="85" t="n">
        <v>0</v>
      </c>
      <c r="AB83" s="85" t="n">
        <v>0</v>
      </c>
      <c r="AC83" s="85" t="n">
        <v>0</v>
      </c>
      <c r="AD83" s="85" t="n">
        <v>0</v>
      </c>
      <c r="AE83" s="85" t="n">
        <v>0</v>
      </c>
      <c r="AF83" s="85" t="n">
        <v>0</v>
      </c>
      <c r="AG83" s="85" t="n">
        <v>0</v>
      </c>
      <c r="AH83" s="85" t="n">
        <v>0</v>
      </c>
      <c r="AI83" s="85" t="n">
        <v>0</v>
      </c>
      <c r="AJ83" s="85" t="n">
        <v>0</v>
      </c>
      <c r="AK83" s="183" t="n">
        <f aca="false">IF(G83&gt;0,VLOOKUP(G83&amp;"-"&amp;H83&amp;"-"&amp;I83,LocCost,2,0),0)</f>
        <v>0.115536826042727</v>
      </c>
      <c r="AL83" s="183" t="n">
        <f aca="false">IF(J83&gt;0,VLOOKUP(J83&amp;"-"&amp;K83&amp;"-"&amp;L83,LocCost,2,0),0)</f>
        <v>0</v>
      </c>
      <c r="AM83" s="183" t="n">
        <f aca="false">IF(M83&gt;0,VLOOKUP(M83&amp;"-"&amp;N83&amp;"-"&amp;O83,LocCost,2,0),0)</f>
        <v>0</v>
      </c>
      <c r="AN83" s="183" t="n">
        <f aca="false">IF(P83&gt;0,VLOOKUP(P83&amp;"-"&amp;Q83&amp;"-"&amp;R83,LocCost,2,0),0)</f>
        <v>0</v>
      </c>
      <c r="AO83" s="183" t="n">
        <f aca="false">IF(S83&gt;0,VLOOKUP(S83&amp;"-"&amp;T83&amp;"-"&amp;U83,LocCost,2,0),0)</f>
        <v>0</v>
      </c>
      <c r="AP83" s="183" t="n">
        <f aca="false">IF(V83&gt;0,VLOOKUP(V83&amp;"-"&amp;W83&amp;"-"&amp;X83,LocCost,2,0),0)</f>
        <v>0</v>
      </c>
      <c r="AQ83" s="183" t="n">
        <f aca="false">IF(Y83&gt;0,VLOOKUP(Y83&amp;"-"&amp;Z83&amp;"-"&amp;AA83,LocCost,2,0),0)</f>
        <v>0</v>
      </c>
      <c r="AR83" s="183" t="n">
        <f aca="false">IF(AB83&gt;0,VLOOKUP(AB83&amp;"-"&amp;AC83&amp;"-"&amp;AD83,LocCost,2,0),0)</f>
        <v>0</v>
      </c>
      <c r="AS83" s="183" t="n">
        <f aca="false">IF(AE83&gt;0,VLOOKUP(AE83&amp;"-"&amp;AF83&amp;"-"&amp;AG83,LocCost,2,0),0)</f>
        <v>0</v>
      </c>
      <c r="AT83" s="183" t="n">
        <f aca="false">IF(AH83&gt;0,VLOOKUP(AH83&amp;"-"&amp;AI83&amp;"-"&amp;AJ83,LocCost,2,0),0)</f>
        <v>0</v>
      </c>
      <c r="AU83" s="184" t="n">
        <f aca="false">SUM(AK83:AT83)</f>
        <v>0.115536826042727</v>
      </c>
      <c r="DN83" s="85" t="n">
        <v>0</v>
      </c>
      <c r="DO83" s="85" t="n">
        <v>0.0524792573105332</v>
      </c>
      <c r="DP83" s="85" t="n">
        <v>0</v>
      </c>
      <c r="DQ83" s="85" t="n">
        <v>0</v>
      </c>
      <c r="DR83" s="85" t="n">
        <v>0</v>
      </c>
      <c r="DS83" s="85" t="n">
        <v>0</v>
      </c>
      <c r="DT83" s="85" t="n">
        <v>0</v>
      </c>
      <c r="DU83" s="85" t="n">
        <v>0</v>
      </c>
      <c r="DV83" s="85" t="n">
        <v>0</v>
      </c>
      <c r="DW83" s="85" t="n">
        <v>0</v>
      </c>
      <c r="DX83" s="85" t="n">
        <v>0</v>
      </c>
      <c r="DY83" s="85" t="n">
        <v>0.0524792573105332</v>
      </c>
    </row>
    <row r="84" customFormat="false" ht="14.65" hidden="false" customHeight="false" outlineLevel="0" collapsed="false">
      <c r="A84" s="85" t="n">
        <v>81</v>
      </c>
      <c r="B84" s="85" t="s">
        <v>192</v>
      </c>
      <c r="C84" s="85" t="s">
        <v>264</v>
      </c>
      <c r="D84" s="85" t="n">
        <v>3</v>
      </c>
      <c r="E84" s="85" t="s">
        <v>45</v>
      </c>
      <c r="F84" s="85" t="s">
        <v>293</v>
      </c>
      <c r="G84" s="85" t="s">
        <v>192</v>
      </c>
      <c r="H84" s="85" t="s">
        <v>180</v>
      </c>
      <c r="I84" s="85" t="s">
        <v>181</v>
      </c>
      <c r="J84" s="85" t="n">
        <v>0</v>
      </c>
      <c r="K84" s="85" t="n">
        <v>0</v>
      </c>
      <c r="L84" s="85" t="n">
        <v>0</v>
      </c>
      <c r="M84" s="85" t="n">
        <v>0</v>
      </c>
      <c r="N84" s="85" t="n">
        <v>0</v>
      </c>
      <c r="O84" s="85" t="n">
        <v>0</v>
      </c>
      <c r="P84" s="85" t="n">
        <v>0</v>
      </c>
      <c r="Q84" s="85" t="n">
        <v>0</v>
      </c>
      <c r="R84" s="85" t="n">
        <v>0</v>
      </c>
      <c r="S84" s="85" t="n">
        <v>0</v>
      </c>
      <c r="T84" s="85" t="n">
        <v>0</v>
      </c>
      <c r="U84" s="85" t="n">
        <v>0</v>
      </c>
      <c r="V84" s="85" t="n">
        <v>0</v>
      </c>
      <c r="W84" s="85" t="n">
        <v>0</v>
      </c>
      <c r="X84" s="85" t="n">
        <v>0</v>
      </c>
      <c r="Y84" s="85" t="n">
        <v>0</v>
      </c>
      <c r="Z84" s="85" t="n">
        <v>0</v>
      </c>
      <c r="AA84" s="85" t="n">
        <v>0</v>
      </c>
      <c r="AB84" s="85" t="n">
        <v>0</v>
      </c>
      <c r="AC84" s="85" t="n">
        <v>0</v>
      </c>
      <c r="AD84" s="85" t="n">
        <v>0</v>
      </c>
      <c r="AE84" s="85" t="n">
        <v>0</v>
      </c>
      <c r="AF84" s="85" t="n">
        <v>0</v>
      </c>
      <c r="AG84" s="85" t="n">
        <v>0</v>
      </c>
      <c r="AH84" s="85" t="n">
        <v>0</v>
      </c>
      <c r="AI84" s="85" t="n">
        <v>0</v>
      </c>
      <c r="AJ84" s="85" t="n">
        <v>0</v>
      </c>
      <c r="AK84" s="183" t="n">
        <f aca="false">IF(G84&gt;0,VLOOKUP(G84&amp;"-"&amp;H84&amp;"-"&amp;I84,LocCost,2,0),0)</f>
        <v>0.0930368260427265</v>
      </c>
      <c r="AL84" s="183" t="n">
        <f aca="false">IF(J84&gt;0,VLOOKUP(J84&amp;"-"&amp;K84&amp;"-"&amp;L84,LocCost,2,0),0)</f>
        <v>0</v>
      </c>
      <c r="AM84" s="183" t="n">
        <f aca="false">IF(M84&gt;0,VLOOKUP(M84&amp;"-"&amp;N84&amp;"-"&amp;O84,LocCost,2,0),0)</f>
        <v>0</v>
      </c>
      <c r="AN84" s="183" t="n">
        <f aca="false">IF(P84&gt;0,VLOOKUP(P84&amp;"-"&amp;Q84&amp;"-"&amp;R84,LocCost,2,0),0)</f>
        <v>0</v>
      </c>
      <c r="AO84" s="183" t="n">
        <f aca="false">IF(S84&gt;0,VLOOKUP(S84&amp;"-"&amp;T84&amp;"-"&amp;U84,LocCost,2,0),0)</f>
        <v>0</v>
      </c>
      <c r="AP84" s="183" t="n">
        <f aca="false">IF(V84&gt;0,VLOOKUP(V84&amp;"-"&amp;W84&amp;"-"&amp;X84,LocCost,2,0),0)</f>
        <v>0</v>
      </c>
      <c r="AQ84" s="183" t="n">
        <f aca="false">IF(Y84&gt;0,VLOOKUP(Y84&amp;"-"&amp;Z84&amp;"-"&amp;AA84,LocCost,2,0),0)</f>
        <v>0</v>
      </c>
      <c r="AR84" s="183" t="n">
        <f aca="false">IF(AB84&gt;0,VLOOKUP(AB84&amp;"-"&amp;AC84&amp;"-"&amp;AD84,LocCost,2,0),0)</f>
        <v>0</v>
      </c>
      <c r="AS84" s="183" t="n">
        <f aca="false">IF(AE84&gt;0,VLOOKUP(AE84&amp;"-"&amp;AF84&amp;"-"&amp;AG84,LocCost,2,0),0)</f>
        <v>0</v>
      </c>
      <c r="AT84" s="183" t="n">
        <f aca="false">IF(AH84&gt;0,VLOOKUP(AH84&amp;"-"&amp;AI84&amp;"-"&amp;AJ84,LocCost,2,0),0)</f>
        <v>0</v>
      </c>
      <c r="AU84" s="184" t="n">
        <f aca="false">SUM(AK84:AT84)</f>
        <v>0.0930368260427265</v>
      </c>
      <c r="DN84" s="85" t="n">
        <v>0</v>
      </c>
      <c r="DO84" s="85" t="n">
        <v>0.0906358247158802</v>
      </c>
      <c r="DP84" s="85" t="n">
        <v>0</v>
      </c>
      <c r="DQ84" s="85" t="n">
        <v>0</v>
      </c>
      <c r="DR84" s="85" t="n">
        <v>0</v>
      </c>
      <c r="DS84" s="85" t="n">
        <v>0</v>
      </c>
      <c r="DT84" s="85" t="n">
        <v>0</v>
      </c>
      <c r="DU84" s="85" t="n">
        <v>0</v>
      </c>
      <c r="DV84" s="85" t="n">
        <v>0</v>
      </c>
      <c r="DW84" s="85" t="n">
        <v>0</v>
      </c>
      <c r="DX84" s="85" t="n">
        <v>0</v>
      </c>
      <c r="DY84" s="85" t="n">
        <v>0.0906358247158802</v>
      </c>
    </row>
    <row r="85" customFormat="false" ht="14.65" hidden="false" customHeight="false" outlineLevel="0" collapsed="false">
      <c r="A85" s="85" t="n">
        <v>82</v>
      </c>
      <c r="B85" s="85" t="s">
        <v>192</v>
      </c>
      <c r="C85" s="85" t="s">
        <v>264</v>
      </c>
      <c r="D85" s="85" t="n">
        <v>4</v>
      </c>
      <c r="E85" s="85" t="s">
        <v>45</v>
      </c>
      <c r="F85" s="85" t="s">
        <v>294</v>
      </c>
      <c r="G85" s="85" t="s">
        <v>192</v>
      </c>
      <c r="H85" s="85" t="s">
        <v>180</v>
      </c>
      <c r="I85" s="85" t="s">
        <v>182</v>
      </c>
      <c r="J85" s="85" t="n">
        <v>0</v>
      </c>
      <c r="K85" s="85" t="n">
        <v>0</v>
      </c>
      <c r="L85" s="85" t="n">
        <v>0</v>
      </c>
      <c r="M85" s="85" t="n">
        <v>0</v>
      </c>
      <c r="N85" s="85" t="n">
        <v>0</v>
      </c>
      <c r="O85" s="85" t="n">
        <v>0</v>
      </c>
      <c r="P85" s="85" t="n">
        <v>0</v>
      </c>
      <c r="Q85" s="85" t="n">
        <v>0</v>
      </c>
      <c r="R85" s="85" t="n">
        <v>0</v>
      </c>
      <c r="S85" s="85" t="n">
        <v>0</v>
      </c>
      <c r="T85" s="85" t="n">
        <v>0</v>
      </c>
      <c r="U85" s="85" t="n">
        <v>0</v>
      </c>
      <c r="V85" s="85" t="n">
        <v>0</v>
      </c>
      <c r="W85" s="85" t="n">
        <v>0</v>
      </c>
      <c r="X85" s="85" t="n">
        <v>0</v>
      </c>
      <c r="Y85" s="85" t="n">
        <v>0</v>
      </c>
      <c r="Z85" s="85" t="n">
        <v>0</v>
      </c>
      <c r="AA85" s="85" t="n">
        <v>0</v>
      </c>
      <c r="AB85" s="85" t="n">
        <v>0</v>
      </c>
      <c r="AC85" s="85" t="n">
        <v>0</v>
      </c>
      <c r="AD85" s="85" t="n">
        <v>0</v>
      </c>
      <c r="AE85" s="85" t="n">
        <v>0</v>
      </c>
      <c r="AF85" s="85" t="n">
        <v>0</v>
      </c>
      <c r="AG85" s="85" t="n">
        <v>0</v>
      </c>
      <c r="AH85" s="85" t="n">
        <v>0</v>
      </c>
      <c r="AI85" s="85" t="n">
        <v>0</v>
      </c>
      <c r="AJ85" s="85" t="n">
        <v>0</v>
      </c>
      <c r="AK85" s="183" t="n">
        <f aca="false">IF(G85&gt;0,VLOOKUP(G85&amp;"-"&amp;H85&amp;"-"&amp;I85,LocCost,2,0),0)</f>
        <v>0.0972728718523805</v>
      </c>
      <c r="AL85" s="183" t="n">
        <f aca="false">IF(J85&gt;0,VLOOKUP(J85&amp;"-"&amp;K85&amp;"-"&amp;L85,LocCost,2,0),0)</f>
        <v>0</v>
      </c>
      <c r="AM85" s="183" t="n">
        <f aca="false">IF(M85&gt;0,VLOOKUP(M85&amp;"-"&amp;N85&amp;"-"&amp;O85,LocCost,2,0),0)</f>
        <v>0</v>
      </c>
      <c r="AN85" s="183" t="n">
        <f aca="false">IF(P85&gt;0,VLOOKUP(P85&amp;"-"&amp;Q85&amp;"-"&amp;R85,LocCost,2,0),0)</f>
        <v>0</v>
      </c>
      <c r="AO85" s="183" t="n">
        <f aca="false">IF(S85&gt;0,VLOOKUP(S85&amp;"-"&amp;T85&amp;"-"&amp;U85,LocCost,2,0),0)</f>
        <v>0</v>
      </c>
      <c r="AP85" s="183" t="n">
        <f aca="false">IF(V85&gt;0,VLOOKUP(V85&amp;"-"&amp;W85&amp;"-"&amp;X85,LocCost,2,0),0)</f>
        <v>0</v>
      </c>
      <c r="AQ85" s="183" t="n">
        <f aca="false">IF(Y85&gt;0,VLOOKUP(Y85&amp;"-"&amp;Z85&amp;"-"&amp;AA85,LocCost,2,0),0)</f>
        <v>0</v>
      </c>
      <c r="AR85" s="183" t="n">
        <f aca="false">IF(AB85&gt;0,VLOOKUP(AB85&amp;"-"&amp;AC85&amp;"-"&amp;AD85,LocCost,2,0),0)</f>
        <v>0</v>
      </c>
      <c r="AS85" s="183" t="n">
        <f aca="false">IF(AE85&gt;0,VLOOKUP(AE85&amp;"-"&amp;AF85&amp;"-"&amp;AG85,LocCost,2,0),0)</f>
        <v>0</v>
      </c>
      <c r="AT85" s="183" t="n">
        <f aca="false">IF(AH85&gt;0,VLOOKUP(AH85&amp;"-"&amp;AI85&amp;"-"&amp;AJ85,LocCost,2,0),0)</f>
        <v>0</v>
      </c>
      <c r="AU85" s="184" t="n">
        <f aca="false">SUM(AK85:AT85)</f>
        <v>0.0972728718523805</v>
      </c>
      <c r="DN85" s="85" t="n">
        <v>0</v>
      </c>
      <c r="DO85" s="85" t="n">
        <v>0.174438001877151</v>
      </c>
      <c r="DP85" s="85" t="n">
        <v>0</v>
      </c>
      <c r="DQ85" s="85" t="n">
        <v>0</v>
      </c>
      <c r="DR85" s="85" t="n">
        <v>0</v>
      </c>
      <c r="DS85" s="85" t="n">
        <v>0</v>
      </c>
      <c r="DT85" s="85" t="n">
        <v>0</v>
      </c>
      <c r="DU85" s="85" t="n">
        <v>0</v>
      </c>
      <c r="DV85" s="85" t="n">
        <v>0</v>
      </c>
      <c r="DW85" s="85" t="n">
        <v>0</v>
      </c>
      <c r="DX85" s="85" t="n">
        <v>0</v>
      </c>
      <c r="DY85" s="85" t="n">
        <v>0.174438001877151</v>
      </c>
    </row>
    <row r="86" customFormat="false" ht="14.65" hidden="false" customHeight="false" outlineLevel="0" collapsed="false">
      <c r="A86" s="85" t="n">
        <v>83</v>
      </c>
      <c r="B86" s="85" t="s">
        <v>192</v>
      </c>
      <c r="C86" s="85" t="s">
        <v>189</v>
      </c>
      <c r="D86" s="85" t="n">
        <v>1</v>
      </c>
      <c r="E86" s="85" t="s">
        <v>45</v>
      </c>
      <c r="F86" s="85" t="s">
        <v>295</v>
      </c>
      <c r="G86" s="85" t="s">
        <v>192</v>
      </c>
      <c r="H86" s="85" t="s">
        <v>189</v>
      </c>
      <c r="I86" s="85" t="s">
        <v>179</v>
      </c>
      <c r="J86" s="85" t="n">
        <v>0</v>
      </c>
      <c r="K86" s="85" t="n">
        <v>0</v>
      </c>
      <c r="L86" s="85" t="n">
        <v>0</v>
      </c>
      <c r="M86" s="85" t="n">
        <v>0</v>
      </c>
      <c r="N86" s="85" t="n">
        <v>0</v>
      </c>
      <c r="O86" s="85" t="n">
        <v>0</v>
      </c>
      <c r="P86" s="85" t="n">
        <v>0</v>
      </c>
      <c r="Q86" s="85" t="n">
        <v>0</v>
      </c>
      <c r="R86" s="85" t="n">
        <v>0</v>
      </c>
      <c r="S86" s="85" t="n">
        <v>0</v>
      </c>
      <c r="T86" s="85" t="n">
        <v>0</v>
      </c>
      <c r="U86" s="85" t="n">
        <v>0</v>
      </c>
      <c r="V86" s="85" t="n">
        <v>0</v>
      </c>
      <c r="W86" s="85" t="n">
        <v>0</v>
      </c>
      <c r="X86" s="85" t="n">
        <v>0</v>
      </c>
      <c r="Y86" s="85" t="n">
        <v>0</v>
      </c>
      <c r="Z86" s="85" t="n">
        <v>0</v>
      </c>
      <c r="AA86" s="85" t="n">
        <v>0</v>
      </c>
      <c r="AB86" s="85" t="n">
        <v>0</v>
      </c>
      <c r="AC86" s="85" t="n">
        <v>0</v>
      </c>
      <c r="AD86" s="85" t="n">
        <v>0</v>
      </c>
      <c r="AE86" s="85" t="n">
        <v>0</v>
      </c>
      <c r="AF86" s="85" t="n">
        <v>0</v>
      </c>
      <c r="AG86" s="85" t="n">
        <v>0</v>
      </c>
      <c r="AH86" s="85" t="n">
        <v>0</v>
      </c>
      <c r="AI86" s="85" t="n">
        <v>0</v>
      </c>
      <c r="AJ86" s="85" t="n">
        <v>0</v>
      </c>
      <c r="AK86" s="183" t="n">
        <f aca="false">IF(G86&gt;0,VLOOKUP(G86&amp;"-"&amp;H86&amp;"-"&amp;I86,LocCost,2,0),0)</f>
        <v>0.0731959490857661</v>
      </c>
      <c r="AL86" s="183" t="n">
        <f aca="false">IF(J86&gt;0,VLOOKUP(J86&amp;"-"&amp;K86&amp;"-"&amp;L86,LocCost,2,0),0)</f>
        <v>0</v>
      </c>
      <c r="AM86" s="183" t="n">
        <f aca="false">IF(M86&gt;0,VLOOKUP(M86&amp;"-"&amp;N86&amp;"-"&amp;O86,LocCost,2,0),0)</f>
        <v>0</v>
      </c>
      <c r="AN86" s="183" t="n">
        <f aca="false">IF(P86&gt;0,VLOOKUP(P86&amp;"-"&amp;Q86&amp;"-"&amp;R86,LocCost,2,0),0)</f>
        <v>0</v>
      </c>
      <c r="AO86" s="183" t="n">
        <f aca="false">IF(S86&gt;0,VLOOKUP(S86&amp;"-"&amp;T86&amp;"-"&amp;U86,LocCost,2,0),0)</f>
        <v>0</v>
      </c>
      <c r="AP86" s="183" t="n">
        <f aca="false">IF(V86&gt;0,VLOOKUP(V86&amp;"-"&amp;W86&amp;"-"&amp;X86,LocCost,2,0),0)</f>
        <v>0</v>
      </c>
      <c r="AQ86" s="183" t="n">
        <f aca="false">IF(Y86&gt;0,VLOOKUP(Y86&amp;"-"&amp;Z86&amp;"-"&amp;AA86,LocCost,2,0),0)</f>
        <v>0</v>
      </c>
      <c r="AR86" s="183" t="n">
        <f aca="false">IF(AB86&gt;0,VLOOKUP(AB86&amp;"-"&amp;AC86&amp;"-"&amp;AD86,LocCost,2,0),0)</f>
        <v>0</v>
      </c>
      <c r="AS86" s="183" t="n">
        <f aca="false">IF(AE86&gt;0,VLOOKUP(AE86&amp;"-"&amp;AF86&amp;"-"&amp;AG86,LocCost,2,0),0)</f>
        <v>0</v>
      </c>
      <c r="AT86" s="183" t="n">
        <f aca="false">IF(AH86&gt;0,VLOOKUP(AH86&amp;"-"&amp;AI86&amp;"-"&amp;AJ86,LocCost,2,0),0)</f>
        <v>0</v>
      </c>
      <c r="AU86" s="184" t="n">
        <f aca="false">SUM(AK86:AT86)</f>
        <v>0.0731959490857661</v>
      </c>
      <c r="DN86" s="85" t="n">
        <v>0</v>
      </c>
      <c r="DO86" s="85" t="n">
        <v>0.259346911341086</v>
      </c>
      <c r="DP86" s="85" t="n">
        <v>0</v>
      </c>
      <c r="DQ86" s="85" t="n">
        <v>0</v>
      </c>
      <c r="DR86" s="85" t="n">
        <v>0</v>
      </c>
      <c r="DS86" s="85" t="n">
        <v>0</v>
      </c>
      <c r="DT86" s="85" t="n">
        <v>0</v>
      </c>
      <c r="DU86" s="85" t="n">
        <v>0</v>
      </c>
      <c r="DV86" s="85" t="n">
        <v>0</v>
      </c>
      <c r="DW86" s="85" t="n">
        <v>0</v>
      </c>
      <c r="DX86" s="85" t="n">
        <v>0</v>
      </c>
      <c r="DY86" s="85" t="n">
        <v>0.259346911341086</v>
      </c>
    </row>
    <row r="87" customFormat="false" ht="14.65" hidden="false" customHeight="false" outlineLevel="0" collapsed="false">
      <c r="A87" s="85" t="n">
        <v>84</v>
      </c>
      <c r="B87" s="85" t="s">
        <v>192</v>
      </c>
      <c r="C87" s="85" t="s">
        <v>189</v>
      </c>
      <c r="D87" s="85" t="n">
        <v>2</v>
      </c>
      <c r="E87" s="85" t="s">
        <v>45</v>
      </c>
      <c r="F87" s="85" t="s">
        <v>296</v>
      </c>
      <c r="G87" s="85" t="s">
        <v>192</v>
      </c>
      <c r="H87" s="85" t="s">
        <v>189</v>
      </c>
      <c r="I87" s="85" t="s">
        <v>88</v>
      </c>
      <c r="J87" s="85" t="n">
        <v>0</v>
      </c>
      <c r="K87" s="85" t="n">
        <v>0</v>
      </c>
      <c r="L87" s="85" t="n">
        <v>0</v>
      </c>
      <c r="M87" s="85" t="n">
        <v>0</v>
      </c>
      <c r="N87" s="85" t="n">
        <v>0</v>
      </c>
      <c r="O87" s="85" t="n">
        <v>0</v>
      </c>
      <c r="P87" s="85" t="n">
        <v>0</v>
      </c>
      <c r="Q87" s="85" t="n">
        <v>0</v>
      </c>
      <c r="R87" s="85" t="n">
        <v>0</v>
      </c>
      <c r="S87" s="85" t="n">
        <v>0</v>
      </c>
      <c r="T87" s="85" t="n">
        <v>0</v>
      </c>
      <c r="U87" s="85" t="n">
        <v>0</v>
      </c>
      <c r="V87" s="85" t="n">
        <v>0</v>
      </c>
      <c r="W87" s="85" t="n">
        <v>0</v>
      </c>
      <c r="X87" s="85" t="n">
        <v>0</v>
      </c>
      <c r="Y87" s="85" t="n">
        <v>0</v>
      </c>
      <c r="Z87" s="85" t="n">
        <v>0</v>
      </c>
      <c r="AA87" s="85" t="n">
        <v>0</v>
      </c>
      <c r="AB87" s="85" t="n">
        <v>0</v>
      </c>
      <c r="AC87" s="85" t="n">
        <v>0</v>
      </c>
      <c r="AD87" s="85" t="n">
        <v>0</v>
      </c>
      <c r="AE87" s="85" t="n">
        <v>0</v>
      </c>
      <c r="AF87" s="85" t="n">
        <v>0</v>
      </c>
      <c r="AG87" s="85" t="n">
        <v>0</v>
      </c>
      <c r="AH87" s="85" t="n">
        <v>0</v>
      </c>
      <c r="AI87" s="85" t="n">
        <v>0</v>
      </c>
      <c r="AJ87" s="85" t="n">
        <v>0</v>
      </c>
      <c r="AK87" s="183" t="n">
        <f aca="false">IF(G87&gt;0,VLOOKUP(G87&amp;"-"&amp;H87&amp;"-"&amp;I87,LocCost,2,0),0)</f>
        <v>0.189695949085766</v>
      </c>
      <c r="AL87" s="183" t="n">
        <f aca="false">IF(J87&gt;0,VLOOKUP(J87&amp;"-"&amp;K87&amp;"-"&amp;L87,LocCost,2,0),0)</f>
        <v>0</v>
      </c>
      <c r="AM87" s="183" t="n">
        <f aca="false">IF(M87&gt;0,VLOOKUP(M87&amp;"-"&amp;N87&amp;"-"&amp;O87,LocCost,2,0),0)</f>
        <v>0</v>
      </c>
      <c r="AN87" s="183" t="n">
        <f aca="false">IF(P87&gt;0,VLOOKUP(P87&amp;"-"&amp;Q87&amp;"-"&amp;R87,LocCost,2,0),0)</f>
        <v>0</v>
      </c>
      <c r="AO87" s="183" t="n">
        <f aca="false">IF(S87&gt;0,VLOOKUP(S87&amp;"-"&amp;T87&amp;"-"&amp;U87,LocCost,2,0),0)</f>
        <v>0</v>
      </c>
      <c r="AP87" s="183" t="n">
        <f aca="false">IF(V87&gt;0,VLOOKUP(V87&amp;"-"&amp;W87&amp;"-"&amp;X87,LocCost,2,0),0)</f>
        <v>0</v>
      </c>
      <c r="AQ87" s="183" t="n">
        <f aca="false">IF(Y87&gt;0,VLOOKUP(Y87&amp;"-"&amp;Z87&amp;"-"&amp;AA87,LocCost,2,0),0)</f>
        <v>0</v>
      </c>
      <c r="AR87" s="183" t="n">
        <f aca="false">IF(AB87&gt;0,VLOOKUP(AB87&amp;"-"&amp;AC87&amp;"-"&amp;AD87,LocCost,2,0),0)</f>
        <v>0</v>
      </c>
      <c r="AS87" s="183" t="n">
        <f aca="false">IF(AE87&gt;0,VLOOKUP(AE87&amp;"-"&amp;AF87&amp;"-"&amp;AG87,LocCost,2,0),0)</f>
        <v>0</v>
      </c>
      <c r="AT87" s="183" t="n">
        <f aca="false">IF(AH87&gt;0,VLOOKUP(AH87&amp;"-"&amp;AI87&amp;"-"&amp;AJ87,LocCost,2,0),0)</f>
        <v>0</v>
      </c>
      <c r="AU87" s="184" t="n">
        <f aca="false">SUM(AK87:AT87)</f>
        <v>0.189695949085766</v>
      </c>
      <c r="DN87" s="85" t="n">
        <v>0</v>
      </c>
      <c r="DO87" s="85" t="n">
        <v>0.32741495772816</v>
      </c>
      <c r="DP87" s="85" t="n">
        <v>0</v>
      </c>
      <c r="DQ87" s="85" t="n">
        <v>0</v>
      </c>
      <c r="DR87" s="85" t="n">
        <v>0</v>
      </c>
      <c r="DS87" s="85" t="n">
        <v>0</v>
      </c>
      <c r="DT87" s="85" t="n">
        <v>0</v>
      </c>
      <c r="DU87" s="85" t="n">
        <v>0</v>
      </c>
      <c r="DV87" s="85" t="n">
        <v>0</v>
      </c>
      <c r="DW87" s="85" t="n">
        <v>0</v>
      </c>
      <c r="DX87" s="85" t="n">
        <v>0</v>
      </c>
      <c r="DY87" s="85" t="n">
        <v>0.32741495772816</v>
      </c>
    </row>
    <row r="88" customFormat="false" ht="14.65" hidden="false" customHeight="false" outlineLevel="0" collapsed="false">
      <c r="A88" s="85" t="n">
        <v>85</v>
      </c>
      <c r="B88" s="85" t="s">
        <v>192</v>
      </c>
      <c r="C88" s="85" t="s">
        <v>189</v>
      </c>
      <c r="D88" s="85" t="n">
        <v>3</v>
      </c>
      <c r="E88" s="85" t="s">
        <v>45</v>
      </c>
      <c r="F88" s="85" t="s">
        <v>297</v>
      </c>
      <c r="G88" s="85" t="s">
        <v>192</v>
      </c>
      <c r="H88" s="85" t="s">
        <v>189</v>
      </c>
      <c r="I88" s="85" t="s">
        <v>182</v>
      </c>
      <c r="J88" s="85" t="n">
        <v>0</v>
      </c>
      <c r="K88" s="85" t="n">
        <v>0</v>
      </c>
      <c r="L88" s="85" t="n">
        <v>0</v>
      </c>
      <c r="M88" s="85" t="n">
        <v>0</v>
      </c>
      <c r="N88" s="85" t="n">
        <v>0</v>
      </c>
      <c r="O88" s="85" t="n">
        <v>0</v>
      </c>
      <c r="P88" s="85" t="n">
        <v>0</v>
      </c>
      <c r="Q88" s="85" t="n">
        <v>0</v>
      </c>
      <c r="R88" s="85" t="n">
        <v>0</v>
      </c>
      <c r="S88" s="85" t="n">
        <v>0</v>
      </c>
      <c r="T88" s="85" t="n">
        <v>0</v>
      </c>
      <c r="U88" s="85" t="n">
        <v>0</v>
      </c>
      <c r="V88" s="85" t="n">
        <v>0</v>
      </c>
      <c r="W88" s="85" t="n">
        <v>0</v>
      </c>
      <c r="X88" s="85" t="n">
        <v>0</v>
      </c>
      <c r="Y88" s="85" t="n">
        <v>0</v>
      </c>
      <c r="Z88" s="85" t="n">
        <v>0</v>
      </c>
      <c r="AA88" s="85" t="n">
        <v>0</v>
      </c>
      <c r="AB88" s="85" t="n">
        <v>0</v>
      </c>
      <c r="AC88" s="85" t="n">
        <v>0</v>
      </c>
      <c r="AD88" s="85" t="n">
        <v>0</v>
      </c>
      <c r="AE88" s="85" t="n">
        <v>0</v>
      </c>
      <c r="AF88" s="85" t="n">
        <v>0</v>
      </c>
      <c r="AG88" s="85" t="n">
        <v>0</v>
      </c>
      <c r="AH88" s="85" t="n">
        <v>0</v>
      </c>
      <c r="AI88" s="85" t="n">
        <v>0</v>
      </c>
      <c r="AJ88" s="85" t="n">
        <v>0</v>
      </c>
      <c r="AK88" s="183" t="n">
        <f aca="false">IF(G88&gt;0,VLOOKUP(G88&amp;"-"&amp;H88&amp;"-"&amp;I88,LocCost,2,0),0)</f>
        <v>0.0506959490857661</v>
      </c>
      <c r="AL88" s="183" t="n">
        <f aca="false">IF(J88&gt;0,VLOOKUP(J88&amp;"-"&amp;K88&amp;"-"&amp;L88,LocCost,2,0),0)</f>
        <v>0</v>
      </c>
      <c r="AM88" s="183" t="n">
        <f aca="false">IF(M88&gt;0,VLOOKUP(M88&amp;"-"&amp;N88&amp;"-"&amp;O88,LocCost,2,0),0)</f>
        <v>0</v>
      </c>
      <c r="AN88" s="183" t="n">
        <f aca="false">IF(P88&gt;0,VLOOKUP(P88&amp;"-"&amp;Q88&amp;"-"&amp;R88,LocCost,2,0),0)</f>
        <v>0</v>
      </c>
      <c r="AO88" s="183" t="n">
        <f aca="false">IF(S88&gt;0,VLOOKUP(S88&amp;"-"&amp;T88&amp;"-"&amp;U88,LocCost,2,0),0)</f>
        <v>0</v>
      </c>
      <c r="AP88" s="183" t="n">
        <f aca="false">IF(V88&gt;0,VLOOKUP(V88&amp;"-"&amp;W88&amp;"-"&amp;X88,LocCost,2,0),0)</f>
        <v>0</v>
      </c>
      <c r="AQ88" s="183" t="n">
        <f aca="false">IF(Y88&gt;0,VLOOKUP(Y88&amp;"-"&amp;Z88&amp;"-"&amp;AA88,LocCost,2,0),0)</f>
        <v>0</v>
      </c>
      <c r="AR88" s="183" t="n">
        <f aca="false">IF(AB88&gt;0,VLOOKUP(AB88&amp;"-"&amp;AC88&amp;"-"&amp;AD88,LocCost,2,0),0)</f>
        <v>0</v>
      </c>
      <c r="AS88" s="183" t="n">
        <f aca="false">IF(AE88&gt;0,VLOOKUP(AE88&amp;"-"&amp;AF88&amp;"-"&amp;AG88,LocCost,2,0),0)</f>
        <v>0</v>
      </c>
      <c r="AT88" s="183" t="n">
        <f aca="false">IF(AH88&gt;0,VLOOKUP(AH88&amp;"-"&amp;AI88&amp;"-"&amp;AJ88,LocCost,2,0),0)</f>
        <v>0</v>
      </c>
      <c r="AU88" s="184" t="n">
        <f aca="false">SUM(AK88:AT88)</f>
        <v>0.0506959490857661</v>
      </c>
      <c r="DN88" s="85" t="n">
        <v>0</v>
      </c>
      <c r="DO88" s="85" t="n">
        <v>0.07599893974921</v>
      </c>
      <c r="DP88" s="85" t="n">
        <v>0</v>
      </c>
      <c r="DQ88" s="85" t="n">
        <v>0</v>
      </c>
      <c r="DR88" s="85" t="n">
        <v>0</v>
      </c>
      <c r="DS88" s="85" t="n">
        <v>0</v>
      </c>
      <c r="DT88" s="85" t="n">
        <v>0</v>
      </c>
      <c r="DU88" s="85" t="n">
        <v>0</v>
      </c>
      <c r="DV88" s="85" t="n">
        <v>0</v>
      </c>
      <c r="DW88" s="85" t="n">
        <v>0</v>
      </c>
      <c r="DX88" s="85" t="n">
        <v>0</v>
      </c>
      <c r="DY88" s="85" t="n">
        <v>0.07599893974921</v>
      </c>
    </row>
    <row r="89" customFormat="false" ht="14.65" hidden="false" customHeight="false" outlineLevel="0" collapsed="false">
      <c r="A89" s="85" t="n">
        <v>86</v>
      </c>
      <c r="B89" s="85" t="s">
        <v>192</v>
      </c>
      <c r="C89" s="85" t="s">
        <v>189</v>
      </c>
      <c r="D89" s="85" t="n">
        <v>4</v>
      </c>
      <c r="E89" s="85" t="s">
        <v>45</v>
      </c>
      <c r="F89" s="85" t="s">
        <v>298</v>
      </c>
      <c r="G89" s="85" t="s">
        <v>192</v>
      </c>
      <c r="H89" s="85" t="s">
        <v>189</v>
      </c>
      <c r="I89" s="85" t="s">
        <v>89</v>
      </c>
      <c r="J89" s="85" t="n">
        <v>0</v>
      </c>
      <c r="K89" s="85" t="n">
        <v>0</v>
      </c>
      <c r="L89" s="85" t="n">
        <v>0</v>
      </c>
      <c r="M89" s="85" t="n">
        <v>0</v>
      </c>
      <c r="N89" s="85" t="n">
        <v>0</v>
      </c>
      <c r="O89" s="85" t="n">
        <v>0</v>
      </c>
      <c r="P89" s="85" t="n">
        <v>0</v>
      </c>
      <c r="Q89" s="85" t="n">
        <v>0</v>
      </c>
      <c r="R89" s="85" t="n">
        <v>0</v>
      </c>
      <c r="S89" s="85" t="n">
        <v>0</v>
      </c>
      <c r="T89" s="85" t="n">
        <v>0</v>
      </c>
      <c r="U89" s="85" t="n">
        <v>0</v>
      </c>
      <c r="V89" s="85" t="n">
        <v>0</v>
      </c>
      <c r="W89" s="85" t="n">
        <v>0</v>
      </c>
      <c r="X89" s="85" t="n">
        <v>0</v>
      </c>
      <c r="Y89" s="85" t="n">
        <v>0</v>
      </c>
      <c r="Z89" s="85" t="n">
        <v>0</v>
      </c>
      <c r="AA89" s="85" t="n">
        <v>0</v>
      </c>
      <c r="AB89" s="85" t="n">
        <v>0</v>
      </c>
      <c r="AC89" s="85" t="n">
        <v>0</v>
      </c>
      <c r="AD89" s="85" t="n">
        <v>0</v>
      </c>
      <c r="AE89" s="85" t="n">
        <v>0</v>
      </c>
      <c r="AF89" s="85" t="n">
        <v>0</v>
      </c>
      <c r="AG89" s="85" t="n">
        <v>0</v>
      </c>
      <c r="AH89" s="85" t="n">
        <v>0</v>
      </c>
      <c r="AI89" s="85" t="n">
        <v>0</v>
      </c>
      <c r="AJ89" s="85" t="n">
        <v>0</v>
      </c>
      <c r="AK89" s="183" t="n">
        <f aca="false">IF(G89&gt;0,VLOOKUP(G89&amp;"-"&amp;H89&amp;"-"&amp;I89,LocCost,2,0),0)</f>
        <v>0.167195949085766</v>
      </c>
      <c r="AL89" s="183" t="n">
        <f aca="false">IF(J89&gt;0,VLOOKUP(J89&amp;"-"&amp;K89&amp;"-"&amp;L89,LocCost,2,0),0)</f>
        <v>0</v>
      </c>
      <c r="AM89" s="183" t="n">
        <f aca="false">IF(M89&gt;0,VLOOKUP(M89&amp;"-"&amp;N89&amp;"-"&amp;O89,LocCost,2,0),0)</f>
        <v>0</v>
      </c>
      <c r="AN89" s="183" t="n">
        <f aca="false">IF(P89&gt;0,VLOOKUP(P89&amp;"-"&amp;Q89&amp;"-"&amp;R89,LocCost,2,0),0)</f>
        <v>0</v>
      </c>
      <c r="AO89" s="183" t="n">
        <f aca="false">IF(S89&gt;0,VLOOKUP(S89&amp;"-"&amp;T89&amp;"-"&amp;U89,LocCost,2,0),0)</f>
        <v>0</v>
      </c>
      <c r="AP89" s="183" t="n">
        <f aca="false">IF(V89&gt;0,VLOOKUP(V89&amp;"-"&amp;W89&amp;"-"&amp;X89,LocCost,2,0),0)</f>
        <v>0</v>
      </c>
      <c r="AQ89" s="183" t="n">
        <f aca="false">IF(Y89&gt;0,VLOOKUP(Y89&amp;"-"&amp;Z89&amp;"-"&amp;AA89,LocCost,2,0),0)</f>
        <v>0</v>
      </c>
      <c r="AR89" s="183" t="n">
        <f aca="false">IF(AB89&gt;0,VLOOKUP(AB89&amp;"-"&amp;AC89&amp;"-"&amp;AD89,LocCost,2,0),0)</f>
        <v>0</v>
      </c>
      <c r="AS89" s="183" t="n">
        <f aca="false">IF(AE89&gt;0,VLOOKUP(AE89&amp;"-"&amp;AF89&amp;"-"&amp;AG89,LocCost,2,0),0)</f>
        <v>0</v>
      </c>
      <c r="AT89" s="183" t="n">
        <f aca="false">IF(AH89&gt;0,VLOOKUP(AH89&amp;"-"&amp;AI89&amp;"-"&amp;AJ89,LocCost,2,0),0)</f>
        <v>0</v>
      </c>
      <c r="AU89" s="184" t="n">
        <f aca="false">SUM(AK89:AT89)</f>
        <v>0.167195949085766</v>
      </c>
      <c r="DN89" s="85" t="n">
        <v>0</v>
      </c>
      <c r="DO89" s="85" t="n">
        <v>0.0766804567234173</v>
      </c>
      <c r="DP89" s="85" t="n">
        <v>0</v>
      </c>
      <c r="DQ89" s="85" t="n">
        <v>0</v>
      </c>
      <c r="DR89" s="85" t="n">
        <v>0</v>
      </c>
      <c r="DS89" s="85" t="n">
        <v>0</v>
      </c>
      <c r="DT89" s="85" t="n">
        <v>0</v>
      </c>
      <c r="DU89" s="85" t="n">
        <v>0</v>
      </c>
      <c r="DV89" s="85" t="n">
        <v>0</v>
      </c>
      <c r="DW89" s="85" t="n">
        <v>0</v>
      </c>
      <c r="DX89" s="85" t="n">
        <v>0</v>
      </c>
      <c r="DY89" s="85" t="n">
        <v>0.0766804567234173</v>
      </c>
    </row>
    <row r="90" customFormat="false" ht="14.65" hidden="false" customHeight="false" outlineLevel="0" collapsed="false">
      <c r="A90" s="85" t="n">
        <v>87</v>
      </c>
      <c r="B90" s="85" t="s">
        <v>192</v>
      </c>
      <c r="C90" s="85" t="s">
        <v>189</v>
      </c>
      <c r="D90" s="85" t="n">
        <v>5</v>
      </c>
      <c r="E90" s="85" t="s">
        <v>45</v>
      </c>
      <c r="F90" s="85" t="s">
        <v>299</v>
      </c>
      <c r="G90" s="85" t="s">
        <v>192</v>
      </c>
      <c r="H90" s="85" t="s">
        <v>189</v>
      </c>
      <c r="I90" s="85" t="s">
        <v>140</v>
      </c>
      <c r="J90" s="85" t="n">
        <v>0</v>
      </c>
      <c r="K90" s="85" t="n">
        <v>0</v>
      </c>
      <c r="L90" s="85" t="n">
        <v>0</v>
      </c>
      <c r="M90" s="85" t="n">
        <v>0</v>
      </c>
      <c r="N90" s="85" t="n">
        <v>0</v>
      </c>
      <c r="O90" s="85" t="n">
        <v>0</v>
      </c>
      <c r="P90" s="85" t="n">
        <v>0</v>
      </c>
      <c r="Q90" s="85" t="n">
        <v>0</v>
      </c>
      <c r="R90" s="85" t="n">
        <v>0</v>
      </c>
      <c r="S90" s="85" t="n">
        <v>0</v>
      </c>
      <c r="T90" s="85" t="n">
        <v>0</v>
      </c>
      <c r="U90" s="85" t="n">
        <v>0</v>
      </c>
      <c r="V90" s="85" t="n">
        <v>0</v>
      </c>
      <c r="W90" s="85" t="n">
        <v>0</v>
      </c>
      <c r="X90" s="85" t="n">
        <v>0</v>
      </c>
      <c r="Y90" s="85" t="n">
        <v>0</v>
      </c>
      <c r="Z90" s="85" t="n">
        <v>0</v>
      </c>
      <c r="AA90" s="85" t="n">
        <v>0</v>
      </c>
      <c r="AB90" s="85" t="n">
        <v>0</v>
      </c>
      <c r="AC90" s="85" t="n">
        <v>0</v>
      </c>
      <c r="AD90" s="85" t="n">
        <v>0</v>
      </c>
      <c r="AE90" s="85" t="n">
        <v>0</v>
      </c>
      <c r="AF90" s="85" t="n">
        <v>0</v>
      </c>
      <c r="AG90" s="85" t="n">
        <v>0</v>
      </c>
      <c r="AH90" s="85" t="n">
        <v>0</v>
      </c>
      <c r="AI90" s="85" t="n">
        <v>0</v>
      </c>
      <c r="AJ90" s="85" t="n">
        <v>0</v>
      </c>
      <c r="AK90" s="183" t="n">
        <f aca="false">IF(G90&gt;0,VLOOKUP(G90&amp;"-"&amp;H90&amp;"-"&amp;I90,LocCost,2,0),0)</f>
        <v>0.0720026754164563</v>
      </c>
      <c r="AL90" s="183" t="n">
        <f aca="false">IF(J90&gt;0,VLOOKUP(J90&amp;"-"&amp;K90&amp;"-"&amp;L90,LocCost,2,0),0)</f>
        <v>0</v>
      </c>
      <c r="AM90" s="183" t="n">
        <f aca="false">IF(M90&gt;0,VLOOKUP(M90&amp;"-"&amp;N90&amp;"-"&amp;O90,LocCost,2,0),0)</f>
        <v>0</v>
      </c>
      <c r="AN90" s="183" t="n">
        <f aca="false">IF(P90&gt;0,VLOOKUP(P90&amp;"-"&amp;Q90&amp;"-"&amp;R90,LocCost,2,0),0)</f>
        <v>0</v>
      </c>
      <c r="AO90" s="183" t="n">
        <f aca="false">IF(S90&gt;0,VLOOKUP(S90&amp;"-"&amp;T90&amp;"-"&amp;U90,LocCost,2,0),0)</f>
        <v>0</v>
      </c>
      <c r="AP90" s="183" t="n">
        <f aca="false">IF(V90&gt;0,VLOOKUP(V90&amp;"-"&amp;W90&amp;"-"&amp;X90,LocCost,2,0),0)</f>
        <v>0</v>
      </c>
      <c r="AQ90" s="183" t="n">
        <f aca="false">IF(Y90&gt;0,VLOOKUP(Y90&amp;"-"&amp;Z90&amp;"-"&amp;AA90,LocCost,2,0),0)</f>
        <v>0</v>
      </c>
      <c r="AR90" s="183" t="n">
        <f aca="false">IF(AB90&gt;0,VLOOKUP(AB90&amp;"-"&amp;AC90&amp;"-"&amp;AD90,LocCost,2,0),0)</f>
        <v>0</v>
      </c>
      <c r="AS90" s="183" t="n">
        <f aca="false">IF(AE90&gt;0,VLOOKUP(AE90&amp;"-"&amp;AF90&amp;"-"&amp;AG90,LocCost,2,0),0)</f>
        <v>0</v>
      </c>
      <c r="AT90" s="183" t="n">
        <f aca="false">IF(AH90&gt;0,VLOOKUP(AH90&amp;"-"&amp;AI90&amp;"-"&amp;AJ90,LocCost,2,0),0)</f>
        <v>0</v>
      </c>
      <c r="AU90" s="184" t="n">
        <f aca="false">SUM(AK90:AT90)</f>
        <v>0.0720026754164563</v>
      </c>
      <c r="DN90" s="85" t="n">
        <v>0</v>
      </c>
      <c r="DO90" s="85" t="n">
        <v>0.16912521025854</v>
      </c>
      <c r="DP90" s="85" t="n">
        <v>0</v>
      </c>
      <c r="DQ90" s="85" t="n">
        <v>0</v>
      </c>
      <c r="DR90" s="85" t="n">
        <v>0</v>
      </c>
      <c r="DS90" s="85" t="n">
        <v>0</v>
      </c>
      <c r="DT90" s="85" t="n">
        <v>0</v>
      </c>
      <c r="DU90" s="85" t="n">
        <v>0</v>
      </c>
      <c r="DV90" s="85" t="n">
        <v>0</v>
      </c>
      <c r="DW90" s="85" t="n">
        <v>0</v>
      </c>
      <c r="DX90" s="85" t="n">
        <v>0</v>
      </c>
      <c r="DY90" s="85" t="n">
        <v>0.16912521025854</v>
      </c>
    </row>
    <row r="91" customFormat="false" ht="14.65" hidden="false" customHeight="false" outlineLevel="0" collapsed="false">
      <c r="A91" s="85" t="n">
        <v>88</v>
      </c>
      <c r="B91" s="85" t="s">
        <v>192</v>
      </c>
      <c r="C91" s="85" t="s">
        <v>189</v>
      </c>
      <c r="D91" s="85" t="n">
        <v>6</v>
      </c>
      <c r="E91" s="85" t="s">
        <v>45</v>
      </c>
      <c r="F91" s="85" t="s">
        <v>300</v>
      </c>
      <c r="G91" s="85" t="s">
        <v>192</v>
      </c>
      <c r="H91" s="85" t="s">
        <v>189</v>
      </c>
      <c r="I91" s="85" t="s">
        <v>173</v>
      </c>
      <c r="J91" s="85" t="n">
        <v>0</v>
      </c>
      <c r="K91" s="85" t="n">
        <v>0</v>
      </c>
      <c r="L91" s="85" t="n">
        <v>0</v>
      </c>
      <c r="M91" s="85" t="n">
        <v>0</v>
      </c>
      <c r="N91" s="85" t="n">
        <v>0</v>
      </c>
      <c r="O91" s="85" t="n">
        <v>0</v>
      </c>
      <c r="P91" s="85" t="n">
        <v>0</v>
      </c>
      <c r="Q91" s="85" t="n">
        <v>0</v>
      </c>
      <c r="R91" s="85" t="n">
        <v>0</v>
      </c>
      <c r="S91" s="85" t="n">
        <v>0</v>
      </c>
      <c r="T91" s="85" t="n">
        <v>0</v>
      </c>
      <c r="U91" s="85" t="n">
        <v>0</v>
      </c>
      <c r="V91" s="85" t="n">
        <v>0</v>
      </c>
      <c r="W91" s="85" t="n">
        <v>0</v>
      </c>
      <c r="X91" s="85" t="n">
        <v>0</v>
      </c>
      <c r="Y91" s="85" t="n">
        <v>0</v>
      </c>
      <c r="Z91" s="85" t="n">
        <v>0</v>
      </c>
      <c r="AA91" s="85" t="n">
        <v>0</v>
      </c>
      <c r="AB91" s="85" t="n">
        <v>0</v>
      </c>
      <c r="AC91" s="85" t="n">
        <v>0</v>
      </c>
      <c r="AD91" s="85" t="n">
        <v>0</v>
      </c>
      <c r="AE91" s="85" t="n">
        <v>0</v>
      </c>
      <c r="AF91" s="85" t="n">
        <v>0</v>
      </c>
      <c r="AG91" s="85" t="n">
        <v>0</v>
      </c>
      <c r="AH91" s="85" t="n">
        <v>0</v>
      </c>
      <c r="AI91" s="85" t="n">
        <v>0</v>
      </c>
      <c r="AJ91" s="85" t="n">
        <v>0</v>
      </c>
      <c r="AK91" s="183" t="n">
        <f aca="false">IF(G91&gt;0,VLOOKUP(G91&amp;"-"&amp;H91&amp;"-"&amp;I91,LocCost,2,0),0)</f>
        <v>0.188502675416456</v>
      </c>
      <c r="AL91" s="183" t="n">
        <f aca="false">IF(J91&gt;0,VLOOKUP(J91&amp;"-"&amp;K91&amp;"-"&amp;L91,LocCost,2,0),0)</f>
        <v>0</v>
      </c>
      <c r="AM91" s="183" t="n">
        <f aca="false">IF(M91&gt;0,VLOOKUP(M91&amp;"-"&amp;N91&amp;"-"&amp;O91,LocCost,2,0),0)</f>
        <v>0</v>
      </c>
      <c r="AN91" s="183" t="n">
        <f aca="false">IF(P91&gt;0,VLOOKUP(P91&amp;"-"&amp;Q91&amp;"-"&amp;R91,LocCost,2,0),0)</f>
        <v>0</v>
      </c>
      <c r="AO91" s="183" t="n">
        <f aca="false">IF(S91&gt;0,VLOOKUP(S91&amp;"-"&amp;T91&amp;"-"&amp;U91,LocCost,2,0),0)</f>
        <v>0</v>
      </c>
      <c r="AP91" s="183" t="n">
        <f aca="false">IF(V91&gt;0,VLOOKUP(V91&amp;"-"&amp;W91&amp;"-"&amp;X91,LocCost,2,0),0)</f>
        <v>0</v>
      </c>
      <c r="AQ91" s="183" t="n">
        <f aca="false">IF(Y91&gt;0,VLOOKUP(Y91&amp;"-"&amp;Z91&amp;"-"&amp;AA91,LocCost,2,0),0)</f>
        <v>0</v>
      </c>
      <c r="AR91" s="183" t="n">
        <f aca="false">IF(AB91&gt;0,VLOOKUP(AB91&amp;"-"&amp;AC91&amp;"-"&amp;AD91,LocCost,2,0),0)</f>
        <v>0</v>
      </c>
      <c r="AS91" s="183" t="n">
        <f aca="false">IF(AE91&gt;0,VLOOKUP(AE91&amp;"-"&amp;AF91&amp;"-"&amp;AG91,LocCost,2,0),0)</f>
        <v>0</v>
      </c>
      <c r="AT91" s="183" t="n">
        <f aca="false">IF(AH91&gt;0,VLOOKUP(AH91&amp;"-"&amp;AI91&amp;"-"&amp;AJ91,LocCost,2,0),0)</f>
        <v>0</v>
      </c>
      <c r="AU91" s="184" t="n">
        <f aca="false">SUM(AK91:AT91)</f>
        <v>0.188502675416456</v>
      </c>
      <c r="DN91" s="85" t="n">
        <v>0</v>
      </c>
      <c r="DO91" s="85" t="n">
        <v>0.245025969198088</v>
      </c>
      <c r="DP91" s="85" t="n">
        <v>0</v>
      </c>
      <c r="DQ91" s="85" t="n">
        <v>0</v>
      </c>
      <c r="DR91" s="85" t="n">
        <v>0</v>
      </c>
      <c r="DS91" s="85" t="n">
        <v>0</v>
      </c>
      <c r="DT91" s="85" t="n">
        <v>0</v>
      </c>
      <c r="DU91" s="85" t="n">
        <v>0</v>
      </c>
      <c r="DV91" s="85" t="n">
        <v>0</v>
      </c>
      <c r="DW91" s="85" t="n">
        <v>0</v>
      </c>
      <c r="DX91" s="85" t="n">
        <v>0</v>
      </c>
      <c r="DY91" s="85" t="n">
        <v>0.245025969198088</v>
      </c>
    </row>
    <row r="92" customFormat="false" ht="14.65" hidden="false" customHeight="false" outlineLevel="0" collapsed="false">
      <c r="A92" s="85" t="n">
        <v>89</v>
      </c>
      <c r="B92" s="85" t="s">
        <v>192</v>
      </c>
      <c r="C92" s="85" t="s">
        <v>189</v>
      </c>
      <c r="D92" s="85" t="n">
        <v>7</v>
      </c>
      <c r="E92" s="85" t="s">
        <v>45</v>
      </c>
      <c r="F92" s="85" t="s">
        <v>301</v>
      </c>
      <c r="G92" s="85" t="s">
        <v>192</v>
      </c>
      <c r="H92" s="85" t="s">
        <v>189</v>
      </c>
      <c r="I92" s="85" t="s">
        <v>181</v>
      </c>
      <c r="J92" s="85" t="n">
        <v>0</v>
      </c>
      <c r="K92" s="85" t="n">
        <v>0</v>
      </c>
      <c r="L92" s="85" t="n">
        <v>0</v>
      </c>
      <c r="M92" s="85" t="n">
        <v>0</v>
      </c>
      <c r="N92" s="85" t="n">
        <v>0</v>
      </c>
      <c r="O92" s="85" t="n">
        <v>0</v>
      </c>
      <c r="P92" s="85" t="n">
        <v>0</v>
      </c>
      <c r="Q92" s="85" t="n">
        <v>0</v>
      </c>
      <c r="R92" s="85" t="n">
        <v>0</v>
      </c>
      <c r="S92" s="85" t="n">
        <v>0</v>
      </c>
      <c r="T92" s="85" t="n">
        <v>0</v>
      </c>
      <c r="U92" s="85" t="n">
        <v>0</v>
      </c>
      <c r="V92" s="85" t="n">
        <v>0</v>
      </c>
      <c r="W92" s="85" t="n">
        <v>0</v>
      </c>
      <c r="X92" s="85" t="n">
        <v>0</v>
      </c>
      <c r="Y92" s="85" t="n">
        <v>0</v>
      </c>
      <c r="Z92" s="85" t="n">
        <v>0</v>
      </c>
      <c r="AA92" s="85" t="n">
        <v>0</v>
      </c>
      <c r="AB92" s="85" t="n">
        <v>0</v>
      </c>
      <c r="AC92" s="85" t="n">
        <v>0</v>
      </c>
      <c r="AD92" s="85" t="n">
        <v>0</v>
      </c>
      <c r="AE92" s="85" t="n">
        <v>0</v>
      </c>
      <c r="AF92" s="85" t="n">
        <v>0</v>
      </c>
      <c r="AG92" s="85" t="n">
        <v>0</v>
      </c>
      <c r="AH92" s="85" t="n">
        <v>0</v>
      </c>
      <c r="AI92" s="85" t="n">
        <v>0</v>
      </c>
      <c r="AJ92" s="85" t="n">
        <v>0</v>
      </c>
      <c r="AK92" s="183" t="n">
        <f aca="false">IF(G92&gt;0,VLOOKUP(G92&amp;"-"&amp;H92&amp;"-"&amp;I92,LocCost,2,0),0)</f>
        <v>0.0495026754164563</v>
      </c>
      <c r="AL92" s="183" t="n">
        <f aca="false">IF(J92&gt;0,VLOOKUP(J92&amp;"-"&amp;K92&amp;"-"&amp;L92,LocCost,2,0),0)</f>
        <v>0</v>
      </c>
      <c r="AM92" s="183" t="n">
        <f aca="false">IF(M92&gt;0,VLOOKUP(M92&amp;"-"&amp;N92&amp;"-"&amp;O92,LocCost,2,0),0)</f>
        <v>0</v>
      </c>
      <c r="AN92" s="183" t="n">
        <f aca="false">IF(P92&gt;0,VLOOKUP(P92&amp;"-"&amp;Q92&amp;"-"&amp;R92,LocCost,2,0),0)</f>
        <v>0</v>
      </c>
      <c r="AO92" s="183" t="n">
        <f aca="false">IF(S92&gt;0,VLOOKUP(S92&amp;"-"&amp;T92&amp;"-"&amp;U92,LocCost,2,0),0)</f>
        <v>0</v>
      </c>
      <c r="AP92" s="183" t="n">
        <f aca="false">IF(V92&gt;0,VLOOKUP(V92&amp;"-"&amp;W92&amp;"-"&amp;X92,LocCost,2,0),0)</f>
        <v>0</v>
      </c>
      <c r="AQ92" s="183" t="n">
        <f aca="false">IF(Y92&gt;0,VLOOKUP(Y92&amp;"-"&amp;Z92&amp;"-"&amp;AA92,LocCost,2,0),0)</f>
        <v>0</v>
      </c>
      <c r="AR92" s="183" t="n">
        <f aca="false">IF(AB92&gt;0,VLOOKUP(AB92&amp;"-"&amp;AC92&amp;"-"&amp;AD92,LocCost,2,0),0)</f>
        <v>0</v>
      </c>
      <c r="AS92" s="183" t="n">
        <f aca="false">IF(AE92&gt;0,VLOOKUP(AE92&amp;"-"&amp;AF92&amp;"-"&amp;AG92,LocCost,2,0),0)</f>
        <v>0</v>
      </c>
      <c r="AT92" s="183" t="n">
        <f aca="false">IF(AH92&gt;0,VLOOKUP(AH92&amp;"-"&amp;AI92&amp;"-"&amp;AJ92,LocCost,2,0),0)</f>
        <v>0</v>
      </c>
      <c r="AU92" s="184" t="n">
        <f aca="false">SUM(AK92:AT92)</f>
        <v>0.0495026754164563</v>
      </c>
      <c r="DN92" s="85" t="n">
        <v>0</v>
      </c>
      <c r="DO92" s="85" t="n">
        <v>0.312940656020716</v>
      </c>
      <c r="DP92" s="85" t="n">
        <v>0</v>
      </c>
      <c r="DQ92" s="85" t="n">
        <v>0</v>
      </c>
      <c r="DR92" s="85" t="n">
        <v>0</v>
      </c>
      <c r="DS92" s="85" t="n">
        <v>0</v>
      </c>
      <c r="DT92" s="85" t="n">
        <v>0</v>
      </c>
      <c r="DU92" s="85" t="n">
        <v>0</v>
      </c>
      <c r="DV92" s="85" t="n">
        <v>0</v>
      </c>
      <c r="DW92" s="85" t="n">
        <v>0</v>
      </c>
      <c r="DX92" s="85" t="n">
        <v>0</v>
      </c>
      <c r="DY92" s="85" t="n">
        <v>0.312940656020716</v>
      </c>
    </row>
    <row r="93" customFormat="false" ht="14.65" hidden="false" customHeight="false" outlineLevel="0" collapsed="false">
      <c r="A93" s="85" t="n">
        <v>90</v>
      </c>
      <c r="B93" s="85" t="s">
        <v>192</v>
      </c>
      <c r="C93" s="85" t="s">
        <v>189</v>
      </c>
      <c r="D93" s="85" t="n">
        <v>8</v>
      </c>
      <c r="E93" s="85" t="s">
        <v>45</v>
      </c>
      <c r="F93" s="85" t="s">
        <v>302</v>
      </c>
      <c r="G93" s="85" t="s">
        <v>192</v>
      </c>
      <c r="H93" s="85" t="s">
        <v>189</v>
      </c>
      <c r="I93" s="85" t="s">
        <v>191</v>
      </c>
      <c r="J93" s="85" t="n">
        <v>0</v>
      </c>
      <c r="K93" s="85" t="n">
        <v>0</v>
      </c>
      <c r="L93" s="85" t="n">
        <v>0</v>
      </c>
      <c r="M93" s="85" t="n">
        <v>0</v>
      </c>
      <c r="N93" s="85" t="n">
        <v>0</v>
      </c>
      <c r="O93" s="85" t="n">
        <v>0</v>
      </c>
      <c r="P93" s="85" t="n">
        <v>0</v>
      </c>
      <c r="Q93" s="85" t="n">
        <v>0</v>
      </c>
      <c r="R93" s="85" t="n">
        <v>0</v>
      </c>
      <c r="S93" s="85" t="n">
        <v>0</v>
      </c>
      <c r="T93" s="85" t="n">
        <v>0</v>
      </c>
      <c r="U93" s="85" t="n">
        <v>0</v>
      </c>
      <c r="V93" s="85" t="n">
        <v>0</v>
      </c>
      <c r="W93" s="85" t="n">
        <v>0</v>
      </c>
      <c r="X93" s="85" t="n">
        <v>0</v>
      </c>
      <c r="Y93" s="85" t="n">
        <v>0</v>
      </c>
      <c r="Z93" s="85" t="n">
        <v>0</v>
      </c>
      <c r="AA93" s="85" t="n">
        <v>0</v>
      </c>
      <c r="AB93" s="85" t="n">
        <v>0</v>
      </c>
      <c r="AC93" s="85" t="n">
        <v>0</v>
      </c>
      <c r="AD93" s="85" t="n">
        <v>0</v>
      </c>
      <c r="AE93" s="85" t="n">
        <v>0</v>
      </c>
      <c r="AF93" s="85" t="n">
        <v>0</v>
      </c>
      <c r="AG93" s="85" t="n">
        <v>0</v>
      </c>
      <c r="AH93" s="85" t="n">
        <v>0</v>
      </c>
      <c r="AI93" s="85" t="n">
        <v>0</v>
      </c>
      <c r="AJ93" s="85" t="n">
        <v>0</v>
      </c>
      <c r="AK93" s="183" t="n">
        <f aca="false">IF(G93&gt;0,VLOOKUP(G93&amp;"-"&amp;H93&amp;"-"&amp;I93,LocCost,2,0),0)</f>
        <v>0.166002675416456</v>
      </c>
      <c r="AL93" s="183" t="n">
        <f aca="false">IF(J93&gt;0,VLOOKUP(J93&amp;"-"&amp;K93&amp;"-"&amp;L93,LocCost,2,0),0)</f>
        <v>0</v>
      </c>
      <c r="AM93" s="183" t="n">
        <f aca="false">IF(M93&gt;0,VLOOKUP(M93&amp;"-"&amp;N93&amp;"-"&amp;O93,LocCost,2,0),0)</f>
        <v>0</v>
      </c>
      <c r="AN93" s="183" t="n">
        <f aca="false">IF(P93&gt;0,VLOOKUP(P93&amp;"-"&amp;Q93&amp;"-"&amp;R93,LocCost,2,0),0)</f>
        <v>0</v>
      </c>
      <c r="AO93" s="183" t="n">
        <f aca="false">IF(S93&gt;0,VLOOKUP(S93&amp;"-"&amp;T93&amp;"-"&amp;U93,LocCost,2,0),0)</f>
        <v>0</v>
      </c>
      <c r="AP93" s="183" t="n">
        <f aca="false">IF(V93&gt;0,VLOOKUP(V93&amp;"-"&amp;W93&amp;"-"&amp;X93,LocCost,2,0),0)</f>
        <v>0</v>
      </c>
      <c r="AQ93" s="183" t="n">
        <f aca="false">IF(Y93&gt;0,VLOOKUP(Y93&amp;"-"&amp;Z93&amp;"-"&amp;AA93,LocCost,2,0),0)</f>
        <v>0</v>
      </c>
      <c r="AR93" s="183" t="n">
        <f aca="false">IF(AB93&gt;0,VLOOKUP(AB93&amp;"-"&amp;AC93&amp;"-"&amp;AD93,LocCost,2,0),0)</f>
        <v>0</v>
      </c>
      <c r="AS93" s="183" t="n">
        <f aca="false">IF(AE93&gt;0,VLOOKUP(AE93&amp;"-"&amp;AF93&amp;"-"&amp;AG93,LocCost,2,0),0)</f>
        <v>0</v>
      </c>
      <c r="AT93" s="183" t="n">
        <f aca="false">IF(AH93&gt;0,VLOOKUP(AH93&amp;"-"&amp;AI93&amp;"-"&amp;AJ93,LocCost,2,0),0)</f>
        <v>0</v>
      </c>
      <c r="AU93" s="184" t="n">
        <f aca="false">SUM(AK93:AT93)</f>
        <v>0.166002675416456</v>
      </c>
      <c r="DN93" s="85" t="n">
        <v>0</v>
      </c>
      <c r="DO93" s="85" t="n">
        <v>0.105181938505396</v>
      </c>
      <c r="DP93" s="85" t="n">
        <v>0</v>
      </c>
      <c r="DQ93" s="85" t="n">
        <v>0</v>
      </c>
      <c r="DR93" s="85" t="n">
        <v>0</v>
      </c>
      <c r="DS93" s="85" t="n">
        <v>0</v>
      </c>
      <c r="DT93" s="85" t="n">
        <v>0</v>
      </c>
      <c r="DU93" s="85" t="n">
        <v>0</v>
      </c>
      <c r="DV93" s="85" t="n">
        <v>0</v>
      </c>
      <c r="DW93" s="85" t="n">
        <v>0</v>
      </c>
      <c r="DX93" s="85" t="n">
        <v>0</v>
      </c>
      <c r="DY93" s="85" t="n">
        <v>0.105181938505396</v>
      </c>
    </row>
    <row r="94" customFormat="false" ht="14.65" hidden="false" customHeight="false" outlineLevel="0" collapsed="false">
      <c r="A94" s="85" t="n">
        <v>91</v>
      </c>
      <c r="B94" s="85" t="s">
        <v>192</v>
      </c>
      <c r="C94" s="85" t="s">
        <v>192</v>
      </c>
      <c r="D94" s="85" t="n">
        <v>1</v>
      </c>
      <c r="E94" s="85" t="s">
        <v>45</v>
      </c>
      <c r="F94" s="85" t="s">
        <v>303</v>
      </c>
      <c r="G94" s="85" t="s">
        <v>192</v>
      </c>
      <c r="H94" s="85" t="s">
        <v>192</v>
      </c>
      <c r="I94" s="85" t="s">
        <v>179</v>
      </c>
      <c r="J94" s="85" t="n">
        <v>0</v>
      </c>
      <c r="K94" s="85" t="n">
        <v>0</v>
      </c>
      <c r="L94" s="85" t="n">
        <v>0</v>
      </c>
      <c r="M94" s="85" t="n">
        <v>0</v>
      </c>
      <c r="N94" s="85" t="n">
        <v>0</v>
      </c>
      <c r="O94" s="85" t="n">
        <v>0</v>
      </c>
      <c r="P94" s="85" t="n">
        <v>0</v>
      </c>
      <c r="Q94" s="85" t="n">
        <v>0</v>
      </c>
      <c r="R94" s="85" t="n">
        <v>0</v>
      </c>
      <c r="S94" s="85" t="n">
        <v>0</v>
      </c>
      <c r="T94" s="85" t="n">
        <v>0</v>
      </c>
      <c r="U94" s="85" t="n">
        <v>0</v>
      </c>
      <c r="V94" s="85" t="n">
        <v>0</v>
      </c>
      <c r="W94" s="85" t="n">
        <v>0</v>
      </c>
      <c r="X94" s="85" t="n">
        <v>0</v>
      </c>
      <c r="Y94" s="85" t="n">
        <v>0</v>
      </c>
      <c r="Z94" s="85" t="n">
        <v>0</v>
      </c>
      <c r="AA94" s="85" t="n">
        <v>0</v>
      </c>
      <c r="AB94" s="85" t="n">
        <v>0</v>
      </c>
      <c r="AC94" s="85" t="n">
        <v>0</v>
      </c>
      <c r="AD94" s="85" t="n">
        <v>0</v>
      </c>
      <c r="AE94" s="85" t="n">
        <v>0</v>
      </c>
      <c r="AF94" s="85" t="n">
        <v>0</v>
      </c>
      <c r="AG94" s="85" t="n">
        <v>0</v>
      </c>
      <c r="AH94" s="85" t="n">
        <v>0</v>
      </c>
      <c r="AI94" s="85" t="n">
        <v>0</v>
      </c>
      <c r="AJ94" s="85" t="n">
        <v>0</v>
      </c>
      <c r="AK94" s="183" t="n">
        <f aca="false">IF(G94&gt;0,VLOOKUP(G94&amp;"-"&amp;H94&amp;"-"&amp;I94,LocCost,2,0),0)</f>
        <v>0.0731959490857661</v>
      </c>
      <c r="AL94" s="183" t="n">
        <f aca="false">IF(J94&gt;0,VLOOKUP(J94&amp;"-"&amp;K94&amp;"-"&amp;L94,LocCost,2,0),0)</f>
        <v>0</v>
      </c>
      <c r="AM94" s="183" t="n">
        <f aca="false">IF(M94&gt;0,VLOOKUP(M94&amp;"-"&amp;N94&amp;"-"&amp;O94,LocCost,2,0),0)</f>
        <v>0</v>
      </c>
      <c r="AN94" s="183" t="n">
        <f aca="false">IF(P94&gt;0,VLOOKUP(P94&amp;"-"&amp;Q94&amp;"-"&amp;R94,LocCost,2,0),0)</f>
        <v>0</v>
      </c>
      <c r="AO94" s="183" t="n">
        <f aca="false">IF(S94&gt;0,VLOOKUP(S94&amp;"-"&amp;T94&amp;"-"&amp;U94,LocCost,2,0),0)</f>
        <v>0</v>
      </c>
      <c r="AP94" s="183" t="n">
        <f aca="false">IF(V94&gt;0,VLOOKUP(V94&amp;"-"&amp;W94&amp;"-"&amp;X94,LocCost,2,0),0)</f>
        <v>0</v>
      </c>
      <c r="AQ94" s="183" t="n">
        <f aca="false">IF(Y94&gt;0,VLOOKUP(Y94&amp;"-"&amp;Z94&amp;"-"&amp;AA94,LocCost,2,0),0)</f>
        <v>0</v>
      </c>
      <c r="AR94" s="183" t="n">
        <f aca="false">IF(AB94&gt;0,VLOOKUP(AB94&amp;"-"&amp;AC94&amp;"-"&amp;AD94,LocCost,2,0),0)</f>
        <v>0</v>
      </c>
      <c r="AS94" s="183" t="n">
        <f aca="false">IF(AE94&gt;0,VLOOKUP(AE94&amp;"-"&amp;AF94&amp;"-"&amp;AG94,LocCost,2,0),0)</f>
        <v>0</v>
      </c>
      <c r="AT94" s="183" t="n">
        <f aca="false">IF(AH94&gt;0,VLOOKUP(AH94&amp;"-"&amp;AI94&amp;"-"&amp;AJ94,LocCost,2,0),0)</f>
        <v>0</v>
      </c>
      <c r="AU94" s="184" t="n">
        <f aca="false">SUM(AK94:AT94)</f>
        <v>0.0731959490857661</v>
      </c>
      <c r="DN94" s="85" t="n">
        <v>0</v>
      </c>
      <c r="DO94" s="85" t="n">
        <v>0.183236872787841</v>
      </c>
      <c r="DP94" s="85" t="n">
        <v>0</v>
      </c>
      <c r="DQ94" s="85" t="n">
        <v>0</v>
      </c>
      <c r="DR94" s="85" t="n">
        <v>0</v>
      </c>
      <c r="DS94" s="85" t="n">
        <v>0</v>
      </c>
      <c r="DT94" s="85" t="n">
        <v>0</v>
      </c>
      <c r="DU94" s="85" t="n">
        <v>0</v>
      </c>
      <c r="DV94" s="85" t="n">
        <v>0</v>
      </c>
      <c r="DW94" s="85" t="n">
        <v>0</v>
      </c>
      <c r="DX94" s="85" t="n">
        <v>0</v>
      </c>
      <c r="DY94" s="85" t="n">
        <v>0.183236872787841</v>
      </c>
    </row>
    <row r="95" customFormat="false" ht="14.65" hidden="false" customHeight="false" outlineLevel="0" collapsed="false">
      <c r="A95" s="85" t="n">
        <v>92</v>
      </c>
      <c r="B95" s="85" t="s">
        <v>192</v>
      </c>
      <c r="C95" s="85" t="s">
        <v>192</v>
      </c>
      <c r="D95" s="85" t="n">
        <v>2</v>
      </c>
      <c r="E95" s="85" t="s">
        <v>45</v>
      </c>
      <c r="F95" s="85" t="s">
        <v>304</v>
      </c>
      <c r="G95" s="85" t="s">
        <v>192</v>
      </c>
      <c r="H95" s="85" t="s">
        <v>192</v>
      </c>
      <c r="I95" s="85" t="s">
        <v>182</v>
      </c>
      <c r="J95" s="85" t="n">
        <v>0</v>
      </c>
      <c r="K95" s="85" t="n">
        <v>0</v>
      </c>
      <c r="L95" s="85" t="n">
        <v>0</v>
      </c>
      <c r="M95" s="85" t="n">
        <v>0</v>
      </c>
      <c r="N95" s="85" t="n">
        <v>0</v>
      </c>
      <c r="O95" s="85" t="n">
        <v>0</v>
      </c>
      <c r="P95" s="85" t="n">
        <v>0</v>
      </c>
      <c r="Q95" s="85" t="n">
        <v>0</v>
      </c>
      <c r="R95" s="85" t="n">
        <v>0</v>
      </c>
      <c r="S95" s="85" t="n">
        <v>0</v>
      </c>
      <c r="T95" s="85" t="n">
        <v>0</v>
      </c>
      <c r="U95" s="85" t="n">
        <v>0</v>
      </c>
      <c r="V95" s="85" t="n">
        <v>0</v>
      </c>
      <c r="W95" s="85" t="n">
        <v>0</v>
      </c>
      <c r="X95" s="85" t="n">
        <v>0</v>
      </c>
      <c r="Y95" s="85" t="n">
        <v>0</v>
      </c>
      <c r="Z95" s="85" t="n">
        <v>0</v>
      </c>
      <c r="AA95" s="85" t="n">
        <v>0</v>
      </c>
      <c r="AB95" s="85" t="n">
        <v>0</v>
      </c>
      <c r="AC95" s="85" t="n">
        <v>0</v>
      </c>
      <c r="AD95" s="85" t="n">
        <v>0</v>
      </c>
      <c r="AE95" s="85" t="n">
        <v>0</v>
      </c>
      <c r="AF95" s="85" t="n">
        <v>0</v>
      </c>
      <c r="AG95" s="85" t="n">
        <v>0</v>
      </c>
      <c r="AH95" s="85" t="n">
        <v>0</v>
      </c>
      <c r="AI95" s="85" t="n">
        <v>0</v>
      </c>
      <c r="AJ95" s="85" t="n">
        <v>0</v>
      </c>
      <c r="AK95" s="183" t="n">
        <f aca="false">IF(G95&gt;0,VLOOKUP(G95&amp;"-"&amp;H95&amp;"-"&amp;I95,LocCost,2,0),0)</f>
        <v>0.0506959490857661</v>
      </c>
      <c r="AL95" s="183" t="n">
        <f aca="false">IF(J95&gt;0,VLOOKUP(J95&amp;"-"&amp;K95&amp;"-"&amp;L95,LocCost,2,0),0)</f>
        <v>0</v>
      </c>
      <c r="AM95" s="183" t="n">
        <f aca="false">IF(M95&gt;0,VLOOKUP(M95&amp;"-"&amp;N95&amp;"-"&amp;O95,LocCost,2,0),0)</f>
        <v>0</v>
      </c>
      <c r="AN95" s="183" t="n">
        <f aca="false">IF(P95&gt;0,VLOOKUP(P95&amp;"-"&amp;Q95&amp;"-"&amp;R95,LocCost,2,0),0)</f>
        <v>0</v>
      </c>
      <c r="AO95" s="183" t="n">
        <f aca="false">IF(S95&gt;0,VLOOKUP(S95&amp;"-"&amp;T95&amp;"-"&amp;U95,LocCost,2,0),0)</f>
        <v>0</v>
      </c>
      <c r="AP95" s="183" t="n">
        <f aca="false">IF(V95&gt;0,VLOOKUP(V95&amp;"-"&amp;W95&amp;"-"&amp;X95,LocCost,2,0),0)</f>
        <v>0</v>
      </c>
      <c r="AQ95" s="183" t="n">
        <f aca="false">IF(Y95&gt;0,VLOOKUP(Y95&amp;"-"&amp;Z95&amp;"-"&amp;AA95,LocCost,2,0),0)</f>
        <v>0</v>
      </c>
      <c r="AR95" s="183" t="n">
        <f aca="false">IF(AB95&gt;0,VLOOKUP(AB95&amp;"-"&amp;AC95&amp;"-"&amp;AD95,LocCost,2,0),0)</f>
        <v>0</v>
      </c>
      <c r="AS95" s="183" t="n">
        <f aca="false">IF(AE95&gt;0,VLOOKUP(AE95&amp;"-"&amp;AF95&amp;"-"&amp;AG95,LocCost,2,0),0)</f>
        <v>0</v>
      </c>
      <c r="AT95" s="183" t="n">
        <f aca="false">IF(AH95&gt;0,VLOOKUP(AH95&amp;"-"&amp;AI95&amp;"-"&amp;AJ95,LocCost,2,0),0)</f>
        <v>0</v>
      </c>
      <c r="AU95" s="184" t="n">
        <f aca="false">SUM(AK95:AT95)</f>
        <v>0.0506959490857661</v>
      </c>
      <c r="DN95" s="85" t="n">
        <v>0</v>
      </c>
      <c r="DO95" s="85" t="n">
        <v>0.255367210606833</v>
      </c>
      <c r="DP95" s="85" t="n">
        <v>0</v>
      </c>
      <c r="DQ95" s="85" t="n">
        <v>0</v>
      </c>
      <c r="DR95" s="85" t="n">
        <v>0</v>
      </c>
      <c r="DS95" s="85" t="n">
        <v>0</v>
      </c>
      <c r="DT95" s="85" t="n">
        <v>0</v>
      </c>
      <c r="DU95" s="85" t="n">
        <v>0</v>
      </c>
      <c r="DV95" s="85" t="n">
        <v>0</v>
      </c>
      <c r="DW95" s="85" t="n">
        <v>0</v>
      </c>
      <c r="DX95" s="85" t="n">
        <v>0</v>
      </c>
      <c r="DY95" s="85" t="n">
        <v>0.255367210606833</v>
      </c>
    </row>
    <row r="96" customFormat="false" ht="14.65" hidden="false" customHeight="false" outlineLevel="0" collapsed="false">
      <c r="A96" s="85" t="n">
        <v>93</v>
      </c>
      <c r="B96" s="85" t="s">
        <v>192</v>
      </c>
      <c r="C96" s="85" t="s">
        <v>192</v>
      </c>
      <c r="D96" s="85" t="n">
        <v>3</v>
      </c>
      <c r="E96" s="85" t="s">
        <v>45</v>
      </c>
      <c r="F96" s="85" t="s">
        <v>305</v>
      </c>
      <c r="G96" s="85" t="s">
        <v>192</v>
      </c>
      <c r="H96" s="85" t="s">
        <v>192</v>
      </c>
      <c r="I96" s="85" t="s">
        <v>88</v>
      </c>
      <c r="J96" s="85" t="n">
        <v>0</v>
      </c>
      <c r="K96" s="85" t="n">
        <v>0</v>
      </c>
      <c r="L96" s="85" t="n">
        <v>0</v>
      </c>
      <c r="M96" s="85" t="n">
        <v>0</v>
      </c>
      <c r="N96" s="85" t="n">
        <v>0</v>
      </c>
      <c r="O96" s="85" t="n">
        <v>0</v>
      </c>
      <c r="P96" s="85" t="n">
        <v>0</v>
      </c>
      <c r="Q96" s="85" t="n">
        <v>0</v>
      </c>
      <c r="R96" s="85" t="n">
        <v>0</v>
      </c>
      <c r="S96" s="85" t="n">
        <v>0</v>
      </c>
      <c r="T96" s="85" t="n">
        <v>0</v>
      </c>
      <c r="U96" s="85" t="n">
        <v>0</v>
      </c>
      <c r="V96" s="85" t="n">
        <v>0</v>
      </c>
      <c r="W96" s="85" t="n">
        <v>0</v>
      </c>
      <c r="X96" s="85" t="n">
        <v>0</v>
      </c>
      <c r="Y96" s="85" t="n">
        <v>0</v>
      </c>
      <c r="Z96" s="85" t="n">
        <v>0</v>
      </c>
      <c r="AA96" s="85" t="n">
        <v>0</v>
      </c>
      <c r="AB96" s="85" t="n">
        <v>0</v>
      </c>
      <c r="AC96" s="85" t="n">
        <v>0</v>
      </c>
      <c r="AD96" s="85" t="n">
        <v>0</v>
      </c>
      <c r="AE96" s="85" t="n">
        <v>0</v>
      </c>
      <c r="AF96" s="85" t="n">
        <v>0</v>
      </c>
      <c r="AG96" s="85" t="n">
        <v>0</v>
      </c>
      <c r="AH96" s="85" t="n">
        <v>0</v>
      </c>
      <c r="AI96" s="85" t="n">
        <v>0</v>
      </c>
      <c r="AJ96" s="85" t="n">
        <v>0</v>
      </c>
      <c r="AK96" s="183" t="n">
        <f aca="false">IF(G96&gt;0,VLOOKUP(G96&amp;"-"&amp;H96&amp;"-"&amp;I96,LocCost,2,0),0)</f>
        <v>0.189695949085766</v>
      </c>
      <c r="AL96" s="183" t="n">
        <f aca="false">IF(J96&gt;0,VLOOKUP(J96&amp;"-"&amp;K96&amp;"-"&amp;L96,LocCost,2,0),0)</f>
        <v>0</v>
      </c>
      <c r="AM96" s="183" t="n">
        <f aca="false">IF(M96&gt;0,VLOOKUP(M96&amp;"-"&amp;N96&amp;"-"&amp;O96,LocCost,2,0),0)</f>
        <v>0</v>
      </c>
      <c r="AN96" s="183" t="n">
        <f aca="false">IF(P96&gt;0,VLOOKUP(P96&amp;"-"&amp;Q96&amp;"-"&amp;R96,LocCost,2,0),0)</f>
        <v>0</v>
      </c>
      <c r="AO96" s="183" t="n">
        <f aca="false">IF(S96&gt;0,VLOOKUP(S96&amp;"-"&amp;T96&amp;"-"&amp;U96,LocCost,2,0),0)</f>
        <v>0</v>
      </c>
      <c r="AP96" s="183" t="n">
        <f aca="false">IF(V96&gt;0,VLOOKUP(V96&amp;"-"&amp;W96&amp;"-"&amp;X96,LocCost,2,0),0)</f>
        <v>0</v>
      </c>
      <c r="AQ96" s="183" t="n">
        <f aca="false">IF(Y96&gt;0,VLOOKUP(Y96&amp;"-"&amp;Z96&amp;"-"&amp;AA96,LocCost,2,0),0)</f>
        <v>0</v>
      </c>
      <c r="AR96" s="183" t="n">
        <f aca="false">IF(AB96&gt;0,VLOOKUP(AB96&amp;"-"&amp;AC96&amp;"-"&amp;AD96,LocCost,2,0),0)</f>
        <v>0</v>
      </c>
      <c r="AS96" s="183" t="n">
        <f aca="false">IF(AE96&gt;0,VLOOKUP(AE96&amp;"-"&amp;AF96&amp;"-"&amp;AG96,LocCost,2,0),0)</f>
        <v>0</v>
      </c>
      <c r="AT96" s="183" t="n">
        <f aca="false">IF(AH96&gt;0,VLOOKUP(AH96&amp;"-"&amp;AI96&amp;"-"&amp;AJ96,LocCost,2,0),0)</f>
        <v>0</v>
      </c>
      <c r="AU96" s="184" t="n">
        <f aca="false">SUM(AK96:AT96)</f>
        <v>0.189695949085766</v>
      </c>
      <c r="DN96" s="85" t="n">
        <v>0</v>
      </c>
      <c r="DO96" s="85" t="n">
        <v>0.341077707665253</v>
      </c>
      <c r="DP96" s="85" t="n">
        <v>0</v>
      </c>
      <c r="DQ96" s="85" t="n">
        <v>0</v>
      </c>
      <c r="DR96" s="85" t="n">
        <v>0</v>
      </c>
      <c r="DS96" s="85" t="n">
        <v>0</v>
      </c>
      <c r="DT96" s="85" t="n">
        <v>0</v>
      </c>
      <c r="DU96" s="85" t="n">
        <v>0</v>
      </c>
      <c r="DV96" s="85" t="n">
        <v>0</v>
      </c>
      <c r="DW96" s="85" t="n">
        <v>0</v>
      </c>
      <c r="DX96" s="85" t="n">
        <v>0</v>
      </c>
      <c r="DY96" s="85" t="n">
        <v>0.341077707665253</v>
      </c>
    </row>
    <row r="97" customFormat="false" ht="14.65" hidden="false" customHeight="false" outlineLevel="0" collapsed="false">
      <c r="A97" s="85" t="n">
        <v>94</v>
      </c>
      <c r="B97" s="85" t="s">
        <v>192</v>
      </c>
      <c r="C97" s="85" t="s">
        <v>192</v>
      </c>
      <c r="D97" s="85" t="n">
        <v>4</v>
      </c>
      <c r="E97" s="85" t="s">
        <v>45</v>
      </c>
      <c r="F97" s="85" t="s">
        <v>306</v>
      </c>
      <c r="G97" s="85" t="s">
        <v>192</v>
      </c>
      <c r="H97" s="85" t="s">
        <v>192</v>
      </c>
      <c r="I97" s="85" t="s">
        <v>89</v>
      </c>
      <c r="J97" s="85" t="n">
        <v>0</v>
      </c>
      <c r="K97" s="85" t="n">
        <v>0</v>
      </c>
      <c r="L97" s="85" t="n">
        <v>0</v>
      </c>
      <c r="M97" s="85" t="n">
        <v>0</v>
      </c>
      <c r="N97" s="85" t="n">
        <v>0</v>
      </c>
      <c r="O97" s="85" t="n">
        <v>0</v>
      </c>
      <c r="P97" s="85" t="n">
        <v>0</v>
      </c>
      <c r="Q97" s="85" t="n">
        <v>0</v>
      </c>
      <c r="R97" s="85" t="n">
        <v>0</v>
      </c>
      <c r="S97" s="85" t="n">
        <v>0</v>
      </c>
      <c r="T97" s="85" t="n">
        <v>0</v>
      </c>
      <c r="U97" s="85" t="n">
        <v>0</v>
      </c>
      <c r="V97" s="85" t="n">
        <v>0</v>
      </c>
      <c r="W97" s="85" t="n">
        <v>0</v>
      </c>
      <c r="X97" s="85" t="n">
        <v>0</v>
      </c>
      <c r="Y97" s="85" t="n">
        <v>0</v>
      </c>
      <c r="Z97" s="85" t="n">
        <v>0</v>
      </c>
      <c r="AA97" s="85" t="n">
        <v>0</v>
      </c>
      <c r="AB97" s="85" t="n">
        <v>0</v>
      </c>
      <c r="AC97" s="85" t="n">
        <v>0</v>
      </c>
      <c r="AD97" s="85" t="n">
        <v>0</v>
      </c>
      <c r="AE97" s="85" t="n">
        <v>0</v>
      </c>
      <c r="AF97" s="85" t="n">
        <v>0</v>
      </c>
      <c r="AG97" s="85" t="n">
        <v>0</v>
      </c>
      <c r="AH97" s="85" t="n">
        <v>0</v>
      </c>
      <c r="AI97" s="85" t="n">
        <v>0</v>
      </c>
      <c r="AJ97" s="85" t="n">
        <v>0</v>
      </c>
      <c r="AK97" s="183" t="n">
        <f aca="false">IF(G97&gt;0,VLOOKUP(G97&amp;"-"&amp;H97&amp;"-"&amp;I97,LocCost,2,0),0)</f>
        <v>0.167195949085766</v>
      </c>
      <c r="AL97" s="183" t="n">
        <f aca="false">IF(J97&gt;0,VLOOKUP(J97&amp;"-"&amp;K97&amp;"-"&amp;L97,LocCost,2,0),0)</f>
        <v>0</v>
      </c>
      <c r="AM97" s="183" t="n">
        <f aca="false">IF(M97&gt;0,VLOOKUP(M97&amp;"-"&amp;N97&amp;"-"&amp;O97,LocCost,2,0),0)</f>
        <v>0</v>
      </c>
      <c r="AN97" s="183" t="n">
        <f aca="false">IF(P97&gt;0,VLOOKUP(P97&amp;"-"&amp;Q97&amp;"-"&amp;R97,LocCost,2,0),0)</f>
        <v>0</v>
      </c>
      <c r="AO97" s="183" t="n">
        <f aca="false">IF(S97&gt;0,VLOOKUP(S97&amp;"-"&amp;T97&amp;"-"&amp;U97,LocCost,2,0),0)</f>
        <v>0</v>
      </c>
      <c r="AP97" s="183" t="n">
        <f aca="false">IF(V97&gt;0,VLOOKUP(V97&amp;"-"&amp;W97&amp;"-"&amp;X97,LocCost,2,0),0)</f>
        <v>0</v>
      </c>
      <c r="AQ97" s="183" t="n">
        <f aca="false">IF(Y97&gt;0,VLOOKUP(Y97&amp;"-"&amp;Z97&amp;"-"&amp;AA97,LocCost,2,0),0)</f>
        <v>0</v>
      </c>
      <c r="AR97" s="183" t="n">
        <f aca="false">IF(AB97&gt;0,VLOOKUP(AB97&amp;"-"&amp;AC97&amp;"-"&amp;AD97,LocCost,2,0),0)</f>
        <v>0</v>
      </c>
      <c r="AS97" s="183" t="n">
        <f aca="false">IF(AE97&gt;0,VLOOKUP(AE97&amp;"-"&amp;AF97&amp;"-"&amp;AG97,LocCost,2,0),0)</f>
        <v>0</v>
      </c>
      <c r="AT97" s="183" t="n">
        <f aca="false">IF(AH97&gt;0,VLOOKUP(AH97&amp;"-"&amp;AI97&amp;"-"&amp;AJ97,LocCost,2,0),0)</f>
        <v>0</v>
      </c>
      <c r="AU97" s="184" t="n">
        <f aca="false">SUM(AK97:AT97)</f>
        <v>0.167195949085766</v>
      </c>
      <c r="DN97" s="85" t="n">
        <v>0</v>
      </c>
      <c r="DO97" s="85" t="n">
        <v>0.0971792573105332</v>
      </c>
      <c r="DP97" s="85" t="n">
        <v>0</v>
      </c>
      <c r="DQ97" s="85" t="n">
        <v>0</v>
      </c>
      <c r="DR97" s="85" t="n">
        <v>0</v>
      </c>
      <c r="DS97" s="85" t="n">
        <v>0</v>
      </c>
      <c r="DT97" s="85" t="n">
        <v>0</v>
      </c>
      <c r="DU97" s="85" t="n">
        <v>0</v>
      </c>
      <c r="DV97" s="85" t="n">
        <v>0</v>
      </c>
      <c r="DW97" s="85" t="n">
        <v>0</v>
      </c>
      <c r="DX97" s="85" t="n">
        <v>0</v>
      </c>
      <c r="DY97" s="85" t="n">
        <v>0.0971792573105332</v>
      </c>
    </row>
    <row r="98" customFormat="false" ht="14.65" hidden="false" customHeight="false" outlineLevel="0" collapsed="false">
      <c r="A98" s="85" t="n">
        <v>95</v>
      </c>
      <c r="B98" s="85" t="s">
        <v>192</v>
      </c>
      <c r="C98" s="85" t="s">
        <v>192</v>
      </c>
      <c r="D98" s="85" t="n">
        <v>5</v>
      </c>
      <c r="E98" s="85" t="s">
        <v>45</v>
      </c>
      <c r="F98" s="85" t="s">
        <v>307</v>
      </c>
      <c r="G98" s="85" t="s">
        <v>192</v>
      </c>
      <c r="H98" s="85" t="s">
        <v>192</v>
      </c>
      <c r="I98" s="85" t="s">
        <v>140</v>
      </c>
      <c r="J98" s="85" t="n">
        <v>0</v>
      </c>
      <c r="K98" s="85" t="n">
        <v>0</v>
      </c>
      <c r="L98" s="85" t="n">
        <v>0</v>
      </c>
      <c r="M98" s="85" t="n">
        <v>0</v>
      </c>
      <c r="N98" s="85" t="n">
        <v>0</v>
      </c>
      <c r="O98" s="85" t="n">
        <v>0</v>
      </c>
      <c r="P98" s="85" t="n">
        <v>0</v>
      </c>
      <c r="Q98" s="85" t="n">
        <v>0</v>
      </c>
      <c r="R98" s="85" t="n">
        <v>0</v>
      </c>
      <c r="S98" s="85" t="n">
        <v>0</v>
      </c>
      <c r="T98" s="85" t="n">
        <v>0</v>
      </c>
      <c r="U98" s="85" t="n">
        <v>0</v>
      </c>
      <c r="V98" s="85" t="n">
        <v>0</v>
      </c>
      <c r="W98" s="85" t="n">
        <v>0</v>
      </c>
      <c r="X98" s="85" t="n">
        <v>0</v>
      </c>
      <c r="Y98" s="85" t="n">
        <v>0</v>
      </c>
      <c r="Z98" s="85" t="n">
        <v>0</v>
      </c>
      <c r="AA98" s="85" t="n">
        <v>0</v>
      </c>
      <c r="AB98" s="85" t="n">
        <v>0</v>
      </c>
      <c r="AC98" s="85" t="n">
        <v>0</v>
      </c>
      <c r="AD98" s="85" t="n">
        <v>0</v>
      </c>
      <c r="AE98" s="85" t="n">
        <v>0</v>
      </c>
      <c r="AF98" s="85" t="n">
        <v>0</v>
      </c>
      <c r="AG98" s="85" t="n">
        <v>0</v>
      </c>
      <c r="AH98" s="85" t="n">
        <v>0</v>
      </c>
      <c r="AI98" s="85" t="n">
        <v>0</v>
      </c>
      <c r="AJ98" s="85" t="n">
        <v>0</v>
      </c>
      <c r="AK98" s="183" t="n">
        <f aca="false">IF(G98&gt;0,VLOOKUP(G98&amp;"-"&amp;H98&amp;"-"&amp;I98,LocCost,2,0),0)</f>
        <v>0.0720026754164563</v>
      </c>
      <c r="AL98" s="183" t="n">
        <f aca="false">IF(J98&gt;0,VLOOKUP(J98&amp;"-"&amp;K98&amp;"-"&amp;L98,LocCost,2,0),0)</f>
        <v>0</v>
      </c>
      <c r="AM98" s="183" t="n">
        <f aca="false">IF(M98&gt;0,VLOOKUP(M98&amp;"-"&amp;N98&amp;"-"&amp;O98,LocCost,2,0),0)</f>
        <v>0</v>
      </c>
      <c r="AN98" s="183" t="n">
        <f aca="false">IF(P98&gt;0,VLOOKUP(P98&amp;"-"&amp;Q98&amp;"-"&amp;R98,LocCost,2,0),0)</f>
        <v>0</v>
      </c>
      <c r="AO98" s="183" t="n">
        <f aca="false">IF(S98&gt;0,VLOOKUP(S98&amp;"-"&amp;T98&amp;"-"&amp;U98,LocCost,2,0),0)</f>
        <v>0</v>
      </c>
      <c r="AP98" s="183" t="n">
        <f aca="false">IF(V98&gt;0,VLOOKUP(V98&amp;"-"&amp;W98&amp;"-"&amp;X98,LocCost,2,0),0)</f>
        <v>0</v>
      </c>
      <c r="AQ98" s="183" t="n">
        <f aca="false">IF(Y98&gt;0,VLOOKUP(Y98&amp;"-"&amp;Z98&amp;"-"&amp;AA98,LocCost,2,0),0)</f>
        <v>0</v>
      </c>
      <c r="AR98" s="183" t="n">
        <f aca="false">IF(AB98&gt;0,VLOOKUP(AB98&amp;"-"&amp;AC98&amp;"-"&amp;AD98,LocCost,2,0),0)</f>
        <v>0</v>
      </c>
      <c r="AS98" s="183" t="n">
        <f aca="false">IF(AE98&gt;0,VLOOKUP(AE98&amp;"-"&amp;AF98&amp;"-"&amp;AG98,LocCost,2,0),0)</f>
        <v>0</v>
      </c>
      <c r="AT98" s="183" t="n">
        <f aca="false">IF(AH98&gt;0,VLOOKUP(AH98&amp;"-"&amp;AI98&amp;"-"&amp;AJ98,LocCost,2,0),0)</f>
        <v>0</v>
      </c>
      <c r="AU98" s="184" t="n">
        <f aca="false">SUM(AK98:AT98)</f>
        <v>0.0720026754164563</v>
      </c>
      <c r="DN98" s="85" t="n">
        <v>0</v>
      </c>
      <c r="DO98" s="85" t="n">
        <v>0.16863582471588</v>
      </c>
      <c r="DP98" s="85" t="n">
        <v>0</v>
      </c>
      <c r="DQ98" s="85" t="n">
        <v>0</v>
      </c>
      <c r="DR98" s="85" t="n">
        <v>0</v>
      </c>
      <c r="DS98" s="85" t="n">
        <v>0</v>
      </c>
      <c r="DT98" s="85" t="n">
        <v>0</v>
      </c>
      <c r="DU98" s="85" t="n">
        <v>0</v>
      </c>
      <c r="DV98" s="85" t="n">
        <v>0</v>
      </c>
      <c r="DW98" s="85" t="n">
        <v>0</v>
      </c>
      <c r="DX98" s="85" t="n">
        <v>0</v>
      </c>
      <c r="DY98" s="85" t="n">
        <v>0.16863582471588</v>
      </c>
    </row>
    <row r="99" customFormat="false" ht="14.65" hidden="false" customHeight="false" outlineLevel="0" collapsed="false">
      <c r="A99" s="85" t="n">
        <v>96</v>
      </c>
      <c r="B99" s="85" t="s">
        <v>192</v>
      </c>
      <c r="C99" s="85" t="s">
        <v>192</v>
      </c>
      <c r="D99" s="85" t="n">
        <v>6</v>
      </c>
      <c r="E99" s="85" t="s">
        <v>45</v>
      </c>
      <c r="F99" s="85" t="s">
        <v>308</v>
      </c>
      <c r="G99" s="85" t="s">
        <v>192</v>
      </c>
      <c r="H99" s="85" t="s">
        <v>192</v>
      </c>
      <c r="I99" s="85" t="s">
        <v>181</v>
      </c>
      <c r="J99" s="85" t="n">
        <v>0</v>
      </c>
      <c r="K99" s="85" t="n">
        <v>0</v>
      </c>
      <c r="L99" s="85" t="n">
        <v>0</v>
      </c>
      <c r="M99" s="85" t="n">
        <v>0</v>
      </c>
      <c r="N99" s="85" t="n">
        <v>0</v>
      </c>
      <c r="O99" s="85" t="n">
        <v>0</v>
      </c>
      <c r="P99" s="85" t="n">
        <v>0</v>
      </c>
      <c r="Q99" s="85" t="n">
        <v>0</v>
      </c>
      <c r="R99" s="85" t="n">
        <v>0</v>
      </c>
      <c r="S99" s="85" t="n">
        <v>0</v>
      </c>
      <c r="T99" s="85" t="n">
        <v>0</v>
      </c>
      <c r="U99" s="85" t="n">
        <v>0</v>
      </c>
      <c r="V99" s="85" t="n">
        <v>0</v>
      </c>
      <c r="W99" s="85" t="n">
        <v>0</v>
      </c>
      <c r="X99" s="85" t="n">
        <v>0</v>
      </c>
      <c r="Y99" s="85" t="n">
        <v>0</v>
      </c>
      <c r="Z99" s="85" t="n">
        <v>0</v>
      </c>
      <c r="AA99" s="85" t="n">
        <v>0</v>
      </c>
      <c r="AB99" s="85" t="n">
        <v>0</v>
      </c>
      <c r="AC99" s="85" t="n">
        <v>0</v>
      </c>
      <c r="AD99" s="85" t="n">
        <v>0</v>
      </c>
      <c r="AE99" s="85" t="n">
        <v>0</v>
      </c>
      <c r="AF99" s="85" t="n">
        <v>0</v>
      </c>
      <c r="AG99" s="85" t="n">
        <v>0</v>
      </c>
      <c r="AH99" s="85" t="n">
        <v>0</v>
      </c>
      <c r="AI99" s="85" t="n">
        <v>0</v>
      </c>
      <c r="AJ99" s="85" t="n">
        <v>0</v>
      </c>
      <c r="AK99" s="183" t="n">
        <f aca="false">IF(G99&gt;0,VLOOKUP(G99&amp;"-"&amp;H99&amp;"-"&amp;I99,LocCost,2,0),0)</f>
        <v>0.0495026754164563</v>
      </c>
      <c r="AL99" s="183" t="n">
        <f aca="false">IF(J99&gt;0,VLOOKUP(J99&amp;"-"&amp;K99&amp;"-"&amp;L99,LocCost,2,0),0)</f>
        <v>0</v>
      </c>
      <c r="AM99" s="183" t="n">
        <f aca="false">IF(M99&gt;0,VLOOKUP(M99&amp;"-"&amp;N99&amp;"-"&amp;O99,LocCost,2,0),0)</f>
        <v>0</v>
      </c>
      <c r="AN99" s="183" t="n">
        <f aca="false">IF(P99&gt;0,VLOOKUP(P99&amp;"-"&amp;Q99&amp;"-"&amp;R99,LocCost,2,0),0)</f>
        <v>0</v>
      </c>
      <c r="AO99" s="183" t="n">
        <f aca="false">IF(S99&gt;0,VLOOKUP(S99&amp;"-"&amp;T99&amp;"-"&amp;U99,LocCost,2,0),0)</f>
        <v>0</v>
      </c>
      <c r="AP99" s="183" t="n">
        <f aca="false">IF(V99&gt;0,VLOOKUP(V99&amp;"-"&amp;W99&amp;"-"&amp;X99,LocCost,2,0),0)</f>
        <v>0</v>
      </c>
      <c r="AQ99" s="183" t="n">
        <f aca="false">IF(Y99&gt;0,VLOOKUP(Y99&amp;"-"&amp;Z99&amp;"-"&amp;AA99,LocCost,2,0),0)</f>
        <v>0</v>
      </c>
      <c r="AR99" s="183" t="n">
        <f aca="false">IF(AB99&gt;0,VLOOKUP(AB99&amp;"-"&amp;AC99&amp;"-"&amp;AD99,LocCost,2,0),0)</f>
        <v>0</v>
      </c>
      <c r="AS99" s="183" t="n">
        <f aca="false">IF(AE99&gt;0,VLOOKUP(AE99&amp;"-"&amp;AF99&amp;"-"&amp;AG99,LocCost,2,0),0)</f>
        <v>0</v>
      </c>
      <c r="AT99" s="183" t="n">
        <f aca="false">IF(AH99&gt;0,VLOOKUP(AH99&amp;"-"&amp;AI99&amp;"-"&amp;AJ99,LocCost,2,0),0)</f>
        <v>0</v>
      </c>
      <c r="AU99" s="184" t="n">
        <f aca="false">SUM(AK99:AT99)</f>
        <v>0.0495026754164563</v>
      </c>
      <c r="DN99" s="85" t="n">
        <v>0</v>
      </c>
      <c r="DO99" s="85" t="n">
        <v>0.137980456723417</v>
      </c>
      <c r="DP99" s="85" t="n">
        <v>0</v>
      </c>
      <c r="DQ99" s="85" t="n">
        <v>0</v>
      </c>
      <c r="DR99" s="85" t="n">
        <v>0</v>
      </c>
      <c r="DS99" s="85" t="n">
        <v>0</v>
      </c>
      <c r="DT99" s="85" t="n">
        <v>0</v>
      </c>
      <c r="DU99" s="85" t="n">
        <v>0</v>
      </c>
      <c r="DV99" s="85" t="n">
        <v>0</v>
      </c>
      <c r="DW99" s="85" t="n">
        <v>0</v>
      </c>
      <c r="DX99" s="85" t="n">
        <v>0</v>
      </c>
      <c r="DY99" s="85" t="n">
        <v>0.137980456723417</v>
      </c>
    </row>
    <row r="100" customFormat="false" ht="14.65" hidden="false" customHeight="false" outlineLevel="0" collapsed="false">
      <c r="A100" s="85" t="n">
        <v>97</v>
      </c>
      <c r="B100" s="85" t="s">
        <v>192</v>
      </c>
      <c r="C100" s="85" t="s">
        <v>192</v>
      </c>
      <c r="D100" s="85" t="n">
        <v>7</v>
      </c>
      <c r="E100" s="85" t="s">
        <v>45</v>
      </c>
      <c r="F100" s="85" t="s">
        <v>309</v>
      </c>
      <c r="G100" s="85" t="s">
        <v>192</v>
      </c>
      <c r="H100" s="85" t="s">
        <v>192</v>
      </c>
      <c r="I100" s="85" t="s">
        <v>173</v>
      </c>
      <c r="J100" s="85" t="n">
        <v>0</v>
      </c>
      <c r="K100" s="85" t="n">
        <v>0</v>
      </c>
      <c r="L100" s="85" t="n">
        <v>0</v>
      </c>
      <c r="M100" s="85" t="n">
        <v>0</v>
      </c>
      <c r="N100" s="85" t="n">
        <v>0</v>
      </c>
      <c r="O100" s="85" t="n">
        <v>0</v>
      </c>
      <c r="P100" s="85" t="n">
        <v>0</v>
      </c>
      <c r="Q100" s="85" t="n">
        <v>0</v>
      </c>
      <c r="R100" s="85" t="n">
        <v>0</v>
      </c>
      <c r="S100" s="85" t="n">
        <v>0</v>
      </c>
      <c r="T100" s="85" t="n">
        <v>0</v>
      </c>
      <c r="U100" s="85" t="n">
        <v>0</v>
      </c>
      <c r="V100" s="85" t="n">
        <v>0</v>
      </c>
      <c r="W100" s="85" t="n">
        <v>0</v>
      </c>
      <c r="X100" s="85" t="n">
        <v>0</v>
      </c>
      <c r="Y100" s="85" t="n">
        <v>0</v>
      </c>
      <c r="Z100" s="85" t="n">
        <v>0</v>
      </c>
      <c r="AA100" s="85" t="n">
        <v>0</v>
      </c>
      <c r="AB100" s="85" t="n">
        <v>0</v>
      </c>
      <c r="AC100" s="85" t="n">
        <v>0</v>
      </c>
      <c r="AD100" s="85" t="n">
        <v>0</v>
      </c>
      <c r="AE100" s="85" t="n">
        <v>0</v>
      </c>
      <c r="AF100" s="85" t="n">
        <v>0</v>
      </c>
      <c r="AG100" s="85" t="n">
        <v>0</v>
      </c>
      <c r="AH100" s="85" t="n">
        <v>0</v>
      </c>
      <c r="AI100" s="85" t="n">
        <v>0</v>
      </c>
      <c r="AJ100" s="85" t="n">
        <v>0</v>
      </c>
      <c r="AK100" s="183" t="n">
        <f aca="false">IF(G100&gt;0,VLOOKUP(G100&amp;"-"&amp;H100&amp;"-"&amp;I100,LocCost,2,0),0)</f>
        <v>0.188502675416456</v>
      </c>
      <c r="AL100" s="183" t="n">
        <f aca="false">IF(J100&gt;0,VLOOKUP(J100&amp;"-"&amp;K100&amp;"-"&amp;L100,LocCost,2,0),0)</f>
        <v>0</v>
      </c>
      <c r="AM100" s="183" t="n">
        <f aca="false">IF(M100&gt;0,VLOOKUP(M100&amp;"-"&amp;N100&amp;"-"&amp;O100,LocCost,2,0),0)</f>
        <v>0</v>
      </c>
      <c r="AN100" s="183" t="n">
        <f aca="false">IF(P100&gt;0,VLOOKUP(P100&amp;"-"&amp;Q100&amp;"-"&amp;R100,LocCost,2,0),0)</f>
        <v>0</v>
      </c>
      <c r="AO100" s="183" t="n">
        <f aca="false">IF(S100&gt;0,VLOOKUP(S100&amp;"-"&amp;T100&amp;"-"&amp;U100,LocCost,2,0),0)</f>
        <v>0</v>
      </c>
      <c r="AP100" s="183" t="n">
        <f aca="false">IF(V100&gt;0,VLOOKUP(V100&amp;"-"&amp;W100&amp;"-"&amp;X100,LocCost,2,0),0)</f>
        <v>0</v>
      </c>
      <c r="AQ100" s="183" t="n">
        <f aca="false">IF(Y100&gt;0,VLOOKUP(Y100&amp;"-"&amp;Z100&amp;"-"&amp;AA100,LocCost,2,0),0)</f>
        <v>0</v>
      </c>
      <c r="AR100" s="183" t="n">
        <f aca="false">IF(AB100&gt;0,VLOOKUP(AB100&amp;"-"&amp;AC100&amp;"-"&amp;AD100,LocCost,2,0),0)</f>
        <v>0</v>
      </c>
      <c r="AS100" s="183" t="n">
        <f aca="false">IF(AE100&gt;0,VLOOKUP(AE100&amp;"-"&amp;AF100&amp;"-"&amp;AG100,LocCost,2,0),0)</f>
        <v>0</v>
      </c>
      <c r="AT100" s="183" t="n">
        <f aca="false">IF(AH100&gt;0,VLOOKUP(AH100&amp;"-"&amp;AI100&amp;"-"&amp;AJ100,LocCost,2,0),0)</f>
        <v>0</v>
      </c>
      <c r="AU100" s="184" t="n">
        <f aca="false">SUM(AK100:AT100)</f>
        <v>0.188502675416456</v>
      </c>
      <c r="DN100" s="85" t="n">
        <v>0</v>
      </c>
      <c r="DO100" s="85" t="n">
        <v>0.0162808373590983</v>
      </c>
      <c r="DP100" s="85" t="n">
        <v>0</v>
      </c>
      <c r="DQ100" s="85" t="n">
        <v>0</v>
      </c>
      <c r="DR100" s="85" t="n">
        <v>0</v>
      </c>
      <c r="DS100" s="85" t="n">
        <v>0</v>
      </c>
      <c r="DT100" s="85" t="n">
        <v>0</v>
      </c>
      <c r="DU100" s="85" t="n">
        <v>0</v>
      </c>
      <c r="DV100" s="85" t="n">
        <v>0</v>
      </c>
      <c r="DW100" s="85" t="n">
        <v>0</v>
      </c>
      <c r="DX100" s="85" t="n">
        <v>0</v>
      </c>
      <c r="DY100" s="85" t="n">
        <v>0.0162808373590983</v>
      </c>
    </row>
    <row r="101" customFormat="false" ht="14.65" hidden="false" customHeight="false" outlineLevel="0" collapsed="false">
      <c r="A101" s="85" t="n">
        <v>98</v>
      </c>
      <c r="B101" s="85" t="s">
        <v>192</v>
      </c>
      <c r="C101" s="85" t="s">
        <v>192</v>
      </c>
      <c r="D101" s="85" t="n">
        <v>8</v>
      </c>
      <c r="E101" s="85" t="s">
        <v>45</v>
      </c>
      <c r="F101" s="85" t="s">
        <v>310</v>
      </c>
      <c r="G101" s="85" t="s">
        <v>192</v>
      </c>
      <c r="H101" s="85" t="s">
        <v>192</v>
      </c>
      <c r="I101" s="85" t="s">
        <v>191</v>
      </c>
      <c r="J101" s="85" t="n">
        <v>0</v>
      </c>
      <c r="K101" s="85" t="n">
        <v>0</v>
      </c>
      <c r="L101" s="85" t="n">
        <v>0</v>
      </c>
      <c r="M101" s="85" t="n">
        <v>0</v>
      </c>
      <c r="N101" s="85" t="n">
        <v>0</v>
      </c>
      <c r="O101" s="85" t="n">
        <v>0</v>
      </c>
      <c r="P101" s="85" t="n">
        <v>0</v>
      </c>
      <c r="Q101" s="85" t="n">
        <v>0</v>
      </c>
      <c r="R101" s="85" t="n">
        <v>0</v>
      </c>
      <c r="S101" s="85" t="n">
        <v>0</v>
      </c>
      <c r="T101" s="85" t="n">
        <v>0</v>
      </c>
      <c r="U101" s="85" t="n">
        <v>0</v>
      </c>
      <c r="V101" s="85" t="n">
        <v>0</v>
      </c>
      <c r="W101" s="85" t="n">
        <v>0</v>
      </c>
      <c r="X101" s="85" t="n">
        <v>0</v>
      </c>
      <c r="Y101" s="85" t="n">
        <v>0</v>
      </c>
      <c r="Z101" s="85" t="n">
        <v>0</v>
      </c>
      <c r="AA101" s="85" t="n">
        <v>0</v>
      </c>
      <c r="AB101" s="85" t="n">
        <v>0</v>
      </c>
      <c r="AC101" s="85" t="n">
        <v>0</v>
      </c>
      <c r="AD101" s="85" t="n">
        <v>0</v>
      </c>
      <c r="AE101" s="85" t="n">
        <v>0</v>
      </c>
      <c r="AF101" s="85" t="n">
        <v>0</v>
      </c>
      <c r="AG101" s="85" t="n">
        <v>0</v>
      </c>
      <c r="AH101" s="85" t="n">
        <v>0</v>
      </c>
      <c r="AI101" s="85" t="n">
        <v>0</v>
      </c>
      <c r="AJ101" s="85" t="n">
        <v>0</v>
      </c>
      <c r="AK101" s="183" t="n">
        <f aca="false">IF(G101&gt;0,VLOOKUP(G101&amp;"-"&amp;H101&amp;"-"&amp;I101,LocCost,2,0),0)</f>
        <v>0.166002675416456</v>
      </c>
      <c r="AL101" s="183" t="n">
        <f aca="false">IF(J101&gt;0,VLOOKUP(J101&amp;"-"&amp;K101&amp;"-"&amp;L101,LocCost,2,0),0)</f>
        <v>0</v>
      </c>
      <c r="AM101" s="183" t="n">
        <f aca="false">IF(M101&gt;0,VLOOKUP(M101&amp;"-"&amp;N101&amp;"-"&amp;O101,LocCost,2,0),0)</f>
        <v>0</v>
      </c>
      <c r="AN101" s="183" t="n">
        <f aca="false">IF(P101&gt;0,VLOOKUP(P101&amp;"-"&amp;Q101&amp;"-"&amp;R101,LocCost,2,0),0)</f>
        <v>0</v>
      </c>
      <c r="AO101" s="183" t="n">
        <f aca="false">IF(S101&gt;0,VLOOKUP(S101&amp;"-"&amp;T101&amp;"-"&amp;U101,LocCost,2,0),0)</f>
        <v>0</v>
      </c>
      <c r="AP101" s="183" t="n">
        <f aca="false">IF(V101&gt;0,VLOOKUP(V101&amp;"-"&amp;W101&amp;"-"&amp;X101,LocCost,2,0),0)</f>
        <v>0</v>
      </c>
      <c r="AQ101" s="183" t="n">
        <f aca="false">IF(Y101&gt;0,VLOOKUP(Y101&amp;"-"&amp;Z101&amp;"-"&amp;AA101,LocCost,2,0),0)</f>
        <v>0</v>
      </c>
      <c r="AR101" s="183" t="n">
        <f aca="false">IF(AB101&gt;0,VLOOKUP(AB101&amp;"-"&amp;AC101&amp;"-"&amp;AD101,LocCost,2,0),0)</f>
        <v>0</v>
      </c>
      <c r="AS101" s="183" t="n">
        <f aca="false">IF(AE101&gt;0,VLOOKUP(AE101&amp;"-"&amp;AF101&amp;"-"&amp;AG101,LocCost,2,0),0)</f>
        <v>0</v>
      </c>
      <c r="AT101" s="183" t="n">
        <f aca="false">IF(AH101&gt;0,VLOOKUP(AH101&amp;"-"&amp;AI101&amp;"-"&amp;AJ101,LocCost,2,0),0)</f>
        <v>0</v>
      </c>
      <c r="AU101" s="184" t="n">
        <f aca="false">SUM(AK101:AT101)</f>
        <v>0.166002675416456</v>
      </c>
      <c r="DN101" s="85" t="n">
        <v>0</v>
      </c>
      <c r="DO101" s="85" t="n">
        <v>0.0117239051828043</v>
      </c>
      <c r="DP101" s="85" t="n">
        <v>0</v>
      </c>
      <c r="DQ101" s="85" t="n">
        <v>0</v>
      </c>
      <c r="DR101" s="85" t="n">
        <v>0</v>
      </c>
      <c r="DS101" s="85" t="n">
        <v>0</v>
      </c>
      <c r="DT101" s="85" t="n">
        <v>0</v>
      </c>
      <c r="DU101" s="85" t="n">
        <v>0</v>
      </c>
      <c r="DV101" s="85" t="n">
        <v>0</v>
      </c>
      <c r="DW101" s="85" t="n">
        <v>0</v>
      </c>
      <c r="DX101" s="85" t="n">
        <v>0</v>
      </c>
      <c r="DY101" s="85" t="n">
        <v>0.0117239051828043</v>
      </c>
    </row>
    <row r="102" customFormat="false" ht="14.65" hidden="false" customHeight="false" outlineLevel="0" collapsed="false">
      <c r="A102" s="85" t="n">
        <v>99</v>
      </c>
      <c r="B102" s="85" t="s">
        <v>192</v>
      </c>
      <c r="C102" s="85" t="s">
        <v>163</v>
      </c>
      <c r="D102" s="85" t="n">
        <v>1</v>
      </c>
      <c r="E102" s="85" t="s">
        <v>45</v>
      </c>
      <c r="F102" s="85" t="s">
        <v>311</v>
      </c>
      <c r="G102" s="85" t="s">
        <v>192</v>
      </c>
      <c r="H102" s="85" t="s">
        <v>192</v>
      </c>
      <c r="I102" s="85" t="s">
        <v>179</v>
      </c>
      <c r="J102" s="85" t="n">
        <v>0</v>
      </c>
      <c r="K102" s="85" t="n">
        <v>0</v>
      </c>
      <c r="L102" s="85" t="n">
        <v>0</v>
      </c>
      <c r="M102" s="85" t="n">
        <v>0</v>
      </c>
      <c r="N102" s="85" t="n">
        <v>0</v>
      </c>
      <c r="O102" s="85" t="n">
        <v>0</v>
      </c>
      <c r="P102" s="85" t="n">
        <v>0</v>
      </c>
      <c r="Q102" s="85" t="n">
        <v>0</v>
      </c>
      <c r="R102" s="85" t="n">
        <v>0</v>
      </c>
      <c r="S102" s="85" t="n">
        <v>0</v>
      </c>
      <c r="T102" s="85" t="n">
        <v>0</v>
      </c>
      <c r="U102" s="85" t="n">
        <v>0</v>
      </c>
      <c r="V102" s="85" t="n">
        <v>0</v>
      </c>
      <c r="W102" s="85" t="n">
        <v>0</v>
      </c>
      <c r="X102" s="85" t="n">
        <v>0</v>
      </c>
      <c r="Y102" s="85" t="n">
        <v>0</v>
      </c>
      <c r="Z102" s="85" t="n">
        <v>0</v>
      </c>
      <c r="AA102" s="85" t="n">
        <v>0</v>
      </c>
      <c r="AB102" s="85" t="n">
        <v>0</v>
      </c>
      <c r="AC102" s="85" t="n">
        <v>0</v>
      </c>
      <c r="AD102" s="85" t="n">
        <v>0</v>
      </c>
      <c r="AE102" s="85" t="n">
        <v>0</v>
      </c>
      <c r="AF102" s="85" t="n">
        <v>0</v>
      </c>
      <c r="AG102" s="85" t="n">
        <v>0</v>
      </c>
      <c r="AH102" s="85" t="n">
        <v>0</v>
      </c>
      <c r="AI102" s="85" t="n">
        <v>0</v>
      </c>
      <c r="AJ102" s="85" t="n">
        <v>0</v>
      </c>
      <c r="AK102" s="183" t="n">
        <f aca="false">IF(G102&gt;0,VLOOKUP(G102&amp;"-"&amp;H102&amp;"-"&amp;I102,LocCost,2,0),0)</f>
        <v>0.0731959490857661</v>
      </c>
      <c r="AL102" s="183" t="n">
        <f aca="false">IF(J102&gt;0,VLOOKUP(J102&amp;"-"&amp;K102&amp;"-"&amp;L102,LocCost,2,0),0)</f>
        <v>0</v>
      </c>
      <c r="AM102" s="183" t="n">
        <f aca="false">IF(M102&gt;0,VLOOKUP(M102&amp;"-"&amp;N102&amp;"-"&amp;O102,LocCost,2,0),0)</f>
        <v>0</v>
      </c>
      <c r="AN102" s="183" t="n">
        <f aca="false">IF(P102&gt;0,VLOOKUP(P102&amp;"-"&amp;Q102&amp;"-"&amp;R102,LocCost,2,0),0)</f>
        <v>0</v>
      </c>
      <c r="AO102" s="183" t="n">
        <f aca="false">IF(S102&gt;0,VLOOKUP(S102&amp;"-"&amp;T102&amp;"-"&amp;U102,LocCost,2,0),0)</f>
        <v>0</v>
      </c>
      <c r="AP102" s="183" t="n">
        <f aca="false">IF(V102&gt;0,VLOOKUP(V102&amp;"-"&amp;W102&amp;"-"&amp;X102,LocCost,2,0),0)</f>
        <v>0</v>
      </c>
      <c r="AQ102" s="183" t="n">
        <f aca="false">IF(Y102&gt;0,VLOOKUP(Y102&amp;"-"&amp;Z102&amp;"-"&amp;AA102,LocCost,2,0),0)</f>
        <v>0</v>
      </c>
      <c r="AR102" s="183" t="n">
        <f aca="false">IF(AB102&gt;0,VLOOKUP(AB102&amp;"-"&amp;AC102&amp;"-"&amp;AD102,LocCost,2,0),0)</f>
        <v>0</v>
      </c>
      <c r="AS102" s="183" t="n">
        <f aca="false">IF(AE102&gt;0,VLOOKUP(AE102&amp;"-"&amp;AF102&amp;"-"&amp;AG102,LocCost,2,0),0)</f>
        <v>0</v>
      </c>
      <c r="AT102" s="183" t="n">
        <f aca="false">IF(AH102&gt;0,VLOOKUP(AH102&amp;"-"&amp;AI102&amp;"-"&amp;AJ102,LocCost,2,0),0)</f>
        <v>0</v>
      </c>
      <c r="AU102" s="184" t="n">
        <f aca="false">SUM(AK102:AT102)</f>
        <v>0.0731959490857661</v>
      </c>
      <c r="DN102" s="85" t="n">
        <v>0</v>
      </c>
      <c r="DO102" s="85" t="n">
        <v>0.108733371861756</v>
      </c>
      <c r="DP102" s="85" t="n">
        <v>0</v>
      </c>
      <c r="DQ102" s="85" t="n">
        <v>0</v>
      </c>
      <c r="DR102" s="85" t="n">
        <v>0</v>
      </c>
      <c r="DS102" s="85" t="n">
        <v>0</v>
      </c>
      <c r="DT102" s="85" t="n">
        <v>0</v>
      </c>
      <c r="DU102" s="85" t="n">
        <v>0</v>
      </c>
      <c r="DV102" s="85" t="n">
        <v>0</v>
      </c>
      <c r="DW102" s="85" t="n">
        <v>0</v>
      </c>
      <c r="DX102" s="85" t="n">
        <v>0</v>
      </c>
      <c r="DY102" s="85" t="n">
        <v>0.108733371861756</v>
      </c>
    </row>
    <row r="103" customFormat="false" ht="14.65" hidden="false" customHeight="false" outlineLevel="0" collapsed="false">
      <c r="A103" s="85" t="n">
        <v>100</v>
      </c>
      <c r="B103" s="85" t="s">
        <v>192</v>
      </c>
      <c r="C103" s="85" t="s">
        <v>163</v>
      </c>
      <c r="D103" s="85" t="n">
        <v>2</v>
      </c>
      <c r="E103" s="85" t="s">
        <v>45</v>
      </c>
      <c r="F103" s="85" t="s">
        <v>312</v>
      </c>
      <c r="G103" s="85" t="s">
        <v>192</v>
      </c>
      <c r="H103" s="85" t="s">
        <v>192</v>
      </c>
      <c r="I103" s="85" t="s">
        <v>179</v>
      </c>
      <c r="J103" s="85" t="s">
        <v>163</v>
      </c>
      <c r="K103" s="85" t="s">
        <v>163</v>
      </c>
      <c r="L103" s="85" t="s">
        <v>48</v>
      </c>
      <c r="M103" s="85" t="n">
        <v>0</v>
      </c>
      <c r="N103" s="85" t="n">
        <v>0</v>
      </c>
      <c r="O103" s="85" t="n">
        <v>0</v>
      </c>
      <c r="P103" s="85" t="n">
        <v>0</v>
      </c>
      <c r="Q103" s="85" t="n">
        <v>0</v>
      </c>
      <c r="R103" s="85" t="n">
        <v>0</v>
      </c>
      <c r="S103" s="85" t="n">
        <v>0</v>
      </c>
      <c r="T103" s="85" t="n">
        <v>0</v>
      </c>
      <c r="U103" s="85" t="n">
        <v>0</v>
      </c>
      <c r="V103" s="85" t="n">
        <v>0</v>
      </c>
      <c r="W103" s="85" t="n">
        <v>0</v>
      </c>
      <c r="X103" s="85" t="n">
        <v>0</v>
      </c>
      <c r="Y103" s="85" t="n">
        <v>0</v>
      </c>
      <c r="Z103" s="85" t="n">
        <v>0</v>
      </c>
      <c r="AA103" s="85" t="n">
        <v>0</v>
      </c>
      <c r="AB103" s="85" t="n">
        <v>0</v>
      </c>
      <c r="AC103" s="85" t="n">
        <v>0</v>
      </c>
      <c r="AD103" s="85" t="n">
        <v>0</v>
      </c>
      <c r="AE103" s="85" t="n">
        <v>0</v>
      </c>
      <c r="AF103" s="85" t="n">
        <v>0</v>
      </c>
      <c r="AG103" s="85" t="n">
        <v>0</v>
      </c>
      <c r="AH103" s="85" t="n">
        <v>0</v>
      </c>
      <c r="AI103" s="85" t="n">
        <v>0</v>
      </c>
      <c r="AJ103" s="85" t="n">
        <v>0</v>
      </c>
      <c r="AK103" s="183" t="n">
        <f aca="false">IF(G103&gt;0,VLOOKUP(G103&amp;"-"&amp;H103&amp;"-"&amp;I103,LocCost,2,0),0)</f>
        <v>0.0731959490857661</v>
      </c>
      <c r="AL103" s="183" t="n">
        <f aca="false">IF(J103&gt;0,VLOOKUP(J103&amp;"-"&amp;K103&amp;"-"&amp;L103,LocCost,2,0),0)</f>
        <v>0.0130646190906353</v>
      </c>
      <c r="AM103" s="183" t="n">
        <f aca="false">IF(M103&gt;0,VLOOKUP(M103&amp;"-"&amp;N103&amp;"-"&amp;O103,LocCost,2,0),0)</f>
        <v>0</v>
      </c>
      <c r="AN103" s="183" t="n">
        <f aca="false">IF(P103&gt;0,VLOOKUP(P103&amp;"-"&amp;Q103&amp;"-"&amp;R103,LocCost,2,0),0)</f>
        <v>0</v>
      </c>
      <c r="AO103" s="183" t="n">
        <f aca="false">IF(S103&gt;0,VLOOKUP(S103&amp;"-"&amp;T103&amp;"-"&amp;U103,LocCost,2,0),0)</f>
        <v>0</v>
      </c>
      <c r="AP103" s="183" t="n">
        <f aca="false">IF(V103&gt;0,VLOOKUP(V103&amp;"-"&amp;W103&amp;"-"&amp;X103,LocCost,2,0),0)</f>
        <v>0</v>
      </c>
      <c r="AQ103" s="183" t="n">
        <f aca="false">IF(Y103&gt;0,VLOOKUP(Y103&amp;"-"&amp;Z103&amp;"-"&amp;AA103,LocCost,2,0),0)</f>
        <v>0</v>
      </c>
      <c r="AR103" s="183" t="n">
        <f aca="false">IF(AB103&gt;0,VLOOKUP(AB103&amp;"-"&amp;AC103&amp;"-"&amp;AD103,LocCost,2,0),0)</f>
        <v>0</v>
      </c>
      <c r="AS103" s="183" t="n">
        <f aca="false">IF(AE103&gt;0,VLOOKUP(AE103&amp;"-"&amp;AF103&amp;"-"&amp;AG103,LocCost,2,0),0)</f>
        <v>0</v>
      </c>
      <c r="AT103" s="183" t="n">
        <f aca="false">IF(AH103&gt;0,VLOOKUP(AH103&amp;"-"&amp;AI103&amp;"-"&amp;AJ103,LocCost,2,0),0)</f>
        <v>0</v>
      </c>
      <c r="AU103" s="184" t="n">
        <f aca="false">SUM(AK103:AT103)</f>
        <v>0.0862605681764014</v>
      </c>
      <c r="DN103" s="85" t="n">
        <v>0</v>
      </c>
      <c r="DO103" s="85" t="n">
        <v>0.108880837359098</v>
      </c>
      <c r="DP103" s="85" t="n">
        <v>0</v>
      </c>
      <c r="DQ103" s="85" t="n">
        <v>0</v>
      </c>
      <c r="DR103" s="85" t="n">
        <v>0</v>
      </c>
      <c r="DS103" s="85" t="n">
        <v>0</v>
      </c>
      <c r="DT103" s="85" t="n">
        <v>0</v>
      </c>
      <c r="DU103" s="85" t="n">
        <v>0</v>
      </c>
      <c r="DV103" s="85" t="n">
        <v>0</v>
      </c>
      <c r="DW103" s="85" t="n">
        <v>0</v>
      </c>
      <c r="DX103" s="85" t="n">
        <v>0</v>
      </c>
      <c r="DY103" s="85" t="n">
        <v>0.108880837359098</v>
      </c>
    </row>
    <row r="104" customFormat="false" ht="14.65" hidden="false" customHeight="false" outlineLevel="0" collapsed="false">
      <c r="A104" s="85" t="n">
        <v>101</v>
      </c>
      <c r="B104" s="85" t="s">
        <v>192</v>
      </c>
      <c r="C104" s="85" t="s">
        <v>163</v>
      </c>
      <c r="D104" s="85" t="n">
        <v>3</v>
      </c>
      <c r="E104" s="85" t="s">
        <v>45</v>
      </c>
      <c r="F104" s="85" t="s">
        <v>313</v>
      </c>
      <c r="G104" s="85" t="s">
        <v>192</v>
      </c>
      <c r="H104" s="85" t="s">
        <v>192</v>
      </c>
      <c r="I104" s="85" t="s">
        <v>140</v>
      </c>
      <c r="J104" s="85" t="n">
        <v>0</v>
      </c>
      <c r="K104" s="85" t="n">
        <v>0</v>
      </c>
      <c r="L104" s="85" t="n">
        <v>0</v>
      </c>
      <c r="M104" s="85" t="n">
        <v>0</v>
      </c>
      <c r="N104" s="85" t="n">
        <v>0</v>
      </c>
      <c r="O104" s="85" t="n">
        <v>0</v>
      </c>
      <c r="P104" s="85" t="n">
        <v>0</v>
      </c>
      <c r="Q104" s="85" t="n">
        <v>0</v>
      </c>
      <c r="R104" s="85" t="n">
        <v>0</v>
      </c>
      <c r="S104" s="85" t="n">
        <v>0</v>
      </c>
      <c r="T104" s="85" t="n">
        <v>0</v>
      </c>
      <c r="U104" s="85" t="n">
        <v>0</v>
      </c>
      <c r="V104" s="85" t="n">
        <v>0</v>
      </c>
      <c r="W104" s="85" t="n">
        <v>0</v>
      </c>
      <c r="X104" s="85" t="n">
        <v>0</v>
      </c>
      <c r="Y104" s="85" t="n">
        <v>0</v>
      </c>
      <c r="Z104" s="85" t="n">
        <v>0</v>
      </c>
      <c r="AA104" s="85" t="n">
        <v>0</v>
      </c>
      <c r="AB104" s="85" t="n">
        <v>0</v>
      </c>
      <c r="AC104" s="85" t="n">
        <v>0</v>
      </c>
      <c r="AD104" s="85" t="n">
        <v>0</v>
      </c>
      <c r="AE104" s="85" t="n">
        <v>0</v>
      </c>
      <c r="AF104" s="85" t="n">
        <v>0</v>
      </c>
      <c r="AG104" s="85" t="n">
        <v>0</v>
      </c>
      <c r="AH104" s="85" t="n">
        <v>0</v>
      </c>
      <c r="AI104" s="85" t="n">
        <v>0</v>
      </c>
      <c r="AJ104" s="85" t="n">
        <v>0</v>
      </c>
      <c r="AK104" s="183" t="n">
        <f aca="false">IF(G104&gt;0,VLOOKUP(G104&amp;"-"&amp;H104&amp;"-"&amp;I104,LocCost,2,0),0)</f>
        <v>0.0720026754164563</v>
      </c>
      <c r="AL104" s="183" t="n">
        <f aca="false">IF(J104&gt;0,VLOOKUP(J104&amp;"-"&amp;K104&amp;"-"&amp;L104,LocCost,2,0),0)</f>
        <v>0</v>
      </c>
      <c r="AM104" s="183" t="n">
        <f aca="false">IF(M104&gt;0,VLOOKUP(M104&amp;"-"&amp;N104&amp;"-"&amp;O104,LocCost,2,0),0)</f>
        <v>0</v>
      </c>
      <c r="AN104" s="183" t="n">
        <f aca="false">IF(P104&gt;0,VLOOKUP(P104&amp;"-"&amp;Q104&amp;"-"&amp;R104,LocCost,2,0),0)</f>
        <v>0</v>
      </c>
      <c r="AO104" s="183" t="n">
        <f aca="false">IF(S104&gt;0,VLOOKUP(S104&amp;"-"&amp;T104&amp;"-"&amp;U104,LocCost,2,0),0)</f>
        <v>0</v>
      </c>
      <c r="AP104" s="183" t="n">
        <f aca="false">IF(V104&gt;0,VLOOKUP(V104&amp;"-"&amp;W104&amp;"-"&amp;X104,LocCost,2,0),0)</f>
        <v>0</v>
      </c>
      <c r="AQ104" s="183" t="n">
        <f aca="false">IF(Y104&gt;0,VLOOKUP(Y104&amp;"-"&amp;Z104&amp;"-"&amp;AA104,LocCost,2,0),0)</f>
        <v>0</v>
      </c>
      <c r="AR104" s="183" t="n">
        <f aca="false">IF(AB104&gt;0,VLOOKUP(AB104&amp;"-"&amp;AC104&amp;"-"&amp;AD104,LocCost,2,0),0)</f>
        <v>0</v>
      </c>
      <c r="AS104" s="183" t="n">
        <f aca="false">IF(AE104&gt;0,VLOOKUP(AE104&amp;"-"&amp;AF104&amp;"-"&amp;AG104,LocCost,2,0),0)</f>
        <v>0</v>
      </c>
      <c r="AT104" s="183" t="n">
        <f aca="false">IF(AH104&gt;0,VLOOKUP(AH104&amp;"-"&amp;AI104&amp;"-"&amp;AJ104,LocCost,2,0),0)</f>
        <v>0</v>
      </c>
      <c r="AU104" s="184" t="n">
        <f aca="false">SUM(AK104:AT104)</f>
        <v>0.0720026754164563</v>
      </c>
      <c r="DN104" s="85" t="n">
        <v>0</v>
      </c>
      <c r="DO104" s="85" t="n">
        <v>0.0519239051828043</v>
      </c>
      <c r="DP104" s="85" t="n">
        <v>0</v>
      </c>
      <c r="DQ104" s="85" t="n">
        <v>0</v>
      </c>
      <c r="DR104" s="85" t="n">
        <v>0</v>
      </c>
      <c r="DS104" s="85" t="n">
        <v>0</v>
      </c>
      <c r="DT104" s="85" t="n">
        <v>0</v>
      </c>
      <c r="DU104" s="85" t="n">
        <v>0</v>
      </c>
      <c r="DV104" s="85" t="n">
        <v>0</v>
      </c>
      <c r="DW104" s="85" t="n">
        <v>0</v>
      </c>
      <c r="DX104" s="85" t="n">
        <v>0</v>
      </c>
      <c r="DY104" s="85" t="n">
        <v>0.0519239051828043</v>
      </c>
    </row>
    <row r="105" customFormat="false" ht="14.65" hidden="false" customHeight="false" outlineLevel="0" collapsed="false">
      <c r="A105" s="85" t="n">
        <v>102</v>
      </c>
      <c r="B105" s="85" t="s">
        <v>192</v>
      </c>
      <c r="C105" s="85" t="s">
        <v>163</v>
      </c>
      <c r="D105" s="85" t="n">
        <v>4</v>
      </c>
      <c r="E105" s="85" t="s">
        <v>45</v>
      </c>
      <c r="F105" s="85" t="s">
        <v>314</v>
      </c>
      <c r="G105" s="85" t="s">
        <v>192</v>
      </c>
      <c r="H105" s="85" t="s">
        <v>192</v>
      </c>
      <c r="I105" s="85" t="s">
        <v>140</v>
      </c>
      <c r="J105" s="85" t="s">
        <v>163</v>
      </c>
      <c r="K105" s="85" t="s">
        <v>163</v>
      </c>
      <c r="L105" s="85" t="s">
        <v>48</v>
      </c>
      <c r="M105" s="85" t="n">
        <v>0</v>
      </c>
      <c r="N105" s="85" t="n">
        <v>0</v>
      </c>
      <c r="O105" s="85" t="n">
        <v>0</v>
      </c>
      <c r="P105" s="85" t="n">
        <v>0</v>
      </c>
      <c r="Q105" s="85" t="n">
        <v>0</v>
      </c>
      <c r="R105" s="85" t="n">
        <v>0</v>
      </c>
      <c r="S105" s="85" t="n">
        <v>0</v>
      </c>
      <c r="T105" s="85" t="n">
        <v>0</v>
      </c>
      <c r="U105" s="85" t="n">
        <v>0</v>
      </c>
      <c r="V105" s="85" t="n">
        <v>0</v>
      </c>
      <c r="W105" s="85" t="n">
        <v>0</v>
      </c>
      <c r="X105" s="85" t="n">
        <v>0</v>
      </c>
      <c r="Y105" s="85" t="n">
        <v>0</v>
      </c>
      <c r="Z105" s="85" t="n">
        <v>0</v>
      </c>
      <c r="AA105" s="85" t="n">
        <v>0</v>
      </c>
      <c r="AB105" s="85" t="n">
        <v>0</v>
      </c>
      <c r="AC105" s="85" t="n">
        <v>0</v>
      </c>
      <c r="AD105" s="85" t="n">
        <v>0</v>
      </c>
      <c r="AE105" s="85" t="n">
        <v>0</v>
      </c>
      <c r="AF105" s="85" t="n">
        <v>0</v>
      </c>
      <c r="AG105" s="85" t="n">
        <v>0</v>
      </c>
      <c r="AH105" s="85" t="n">
        <v>0</v>
      </c>
      <c r="AI105" s="85" t="n">
        <v>0</v>
      </c>
      <c r="AJ105" s="85" t="n">
        <v>0</v>
      </c>
      <c r="AK105" s="183" t="n">
        <f aca="false">IF(G105&gt;0,VLOOKUP(G105&amp;"-"&amp;H105&amp;"-"&amp;I105,LocCost,2,0),0)</f>
        <v>0.0720026754164563</v>
      </c>
      <c r="AL105" s="183" t="n">
        <f aca="false">IF(J105&gt;0,VLOOKUP(J105&amp;"-"&amp;K105&amp;"-"&amp;L105,LocCost,2,0),0)</f>
        <v>0.0130646190906353</v>
      </c>
      <c r="AM105" s="183" t="n">
        <f aca="false">IF(M105&gt;0,VLOOKUP(M105&amp;"-"&amp;N105&amp;"-"&amp;O105,LocCost,2,0),0)</f>
        <v>0</v>
      </c>
      <c r="AN105" s="183" t="n">
        <f aca="false">IF(P105&gt;0,VLOOKUP(P105&amp;"-"&amp;Q105&amp;"-"&amp;R105,LocCost,2,0),0)</f>
        <v>0</v>
      </c>
      <c r="AO105" s="183" t="n">
        <f aca="false">IF(S105&gt;0,VLOOKUP(S105&amp;"-"&amp;T105&amp;"-"&amp;U105,LocCost,2,0),0)</f>
        <v>0</v>
      </c>
      <c r="AP105" s="183" t="n">
        <f aca="false">IF(V105&gt;0,VLOOKUP(V105&amp;"-"&amp;W105&amp;"-"&amp;X105,LocCost,2,0),0)</f>
        <v>0</v>
      </c>
      <c r="AQ105" s="183" t="n">
        <f aca="false">IF(Y105&gt;0,VLOOKUP(Y105&amp;"-"&amp;Z105&amp;"-"&amp;AA105,LocCost,2,0),0)</f>
        <v>0</v>
      </c>
      <c r="AR105" s="183" t="n">
        <f aca="false">IF(AB105&gt;0,VLOOKUP(AB105&amp;"-"&amp;AC105&amp;"-"&amp;AD105,LocCost,2,0),0)</f>
        <v>0</v>
      </c>
      <c r="AS105" s="183" t="n">
        <f aca="false">IF(AE105&gt;0,VLOOKUP(AE105&amp;"-"&amp;AF105&amp;"-"&amp;AG105,LocCost,2,0),0)</f>
        <v>0</v>
      </c>
      <c r="AT105" s="183" t="n">
        <f aca="false">IF(AH105&gt;0,VLOOKUP(AH105&amp;"-"&amp;AI105&amp;"-"&amp;AJ105,LocCost,2,0),0)</f>
        <v>0</v>
      </c>
      <c r="AU105" s="184" t="n">
        <f aca="false">SUM(AK105:AT105)</f>
        <v>0.0850672945070916</v>
      </c>
      <c r="DN105" s="85" t="n">
        <v>0</v>
      </c>
      <c r="DO105" s="85" t="n">
        <v>0.221933371861756</v>
      </c>
      <c r="DP105" s="85" t="n">
        <v>0</v>
      </c>
      <c r="DQ105" s="85" t="n">
        <v>0</v>
      </c>
      <c r="DR105" s="85" t="n">
        <v>0</v>
      </c>
      <c r="DS105" s="85" t="n">
        <v>0</v>
      </c>
      <c r="DT105" s="85" t="n">
        <v>0</v>
      </c>
      <c r="DU105" s="85" t="n">
        <v>0</v>
      </c>
      <c r="DV105" s="85" t="n">
        <v>0</v>
      </c>
      <c r="DW105" s="85" t="n">
        <v>0</v>
      </c>
      <c r="DX105" s="85" t="n">
        <v>0</v>
      </c>
      <c r="DY105" s="85" t="n">
        <v>0.221933371861756</v>
      </c>
    </row>
    <row r="106" customFormat="false" ht="14.65" hidden="false" customHeight="false" outlineLevel="0" collapsed="false">
      <c r="A106" s="85" t="n">
        <v>103</v>
      </c>
      <c r="B106" s="85" t="s">
        <v>180</v>
      </c>
      <c r="C106" s="85" t="s">
        <v>44</v>
      </c>
      <c r="D106" s="85" t="n">
        <v>1</v>
      </c>
      <c r="E106" s="85" t="s">
        <v>45</v>
      </c>
      <c r="F106" s="85" t="s">
        <v>315</v>
      </c>
      <c r="G106" s="85" t="s">
        <v>180</v>
      </c>
      <c r="H106" s="85" t="s">
        <v>186</v>
      </c>
      <c r="I106" s="85" t="s">
        <v>179</v>
      </c>
      <c r="J106" s="85" t="n">
        <v>0</v>
      </c>
      <c r="K106" s="85" t="n">
        <v>0</v>
      </c>
      <c r="L106" s="85" t="n">
        <v>0</v>
      </c>
      <c r="M106" s="85" t="n">
        <v>0</v>
      </c>
      <c r="N106" s="85" t="n">
        <v>0</v>
      </c>
      <c r="O106" s="85" t="n">
        <v>0</v>
      </c>
      <c r="P106" s="85" t="n">
        <v>0</v>
      </c>
      <c r="Q106" s="85" t="n">
        <v>0</v>
      </c>
      <c r="R106" s="85" t="n">
        <v>0</v>
      </c>
      <c r="S106" s="85" t="n">
        <v>0</v>
      </c>
      <c r="T106" s="85" t="n">
        <v>0</v>
      </c>
      <c r="U106" s="85" t="n">
        <v>0</v>
      </c>
      <c r="V106" s="85" t="n">
        <v>0</v>
      </c>
      <c r="W106" s="85" t="n">
        <v>0</v>
      </c>
      <c r="X106" s="85" t="n">
        <v>0</v>
      </c>
      <c r="Y106" s="85" t="n">
        <v>0</v>
      </c>
      <c r="Z106" s="85" t="n">
        <v>0</v>
      </c>
      <c r="AA106" s="85" t="n">
        <v>0</v>
      </c>
      <c r="AB106" s="85" t="n">
        <v>0</v>
      </c>
      <c r="AC106" s="85" t="n">
        <v>0</v>
      </c>
      <c r="AD106" s="85" t="n">
        <v>0</v>
      </c>
      <c r="AE106" s="85" t="n">
        <v>0</v>
      </c>
      <c r="AF106" s="85" t="n">
        <v>0</v>
      </c>
      <c r="AG106" s="85" t="n">
        <v>0</v>
      </c>
      <c r="AH106" s="85" t="n">
        <v>0</v>
      </c>
      <c r="AI106" s="85" t="n">
        <v>0</v>
      </c>
      <c r="AJ106" s="85" t="n">
        <v>0</v>
      </c>
      <c r="AK106" s="183" t="n">
        <f aca="false">IF(G106&gt;0,VLOOKUP(G106&amp;"-"&amp;H106&amp;"-"&amp;I106,LocCost,2,0),0)</f>
        <v>0.225650053134963</v>
      </c>
      <c r="AL106" s="183" t="n">
        <f aca="false">IF(J106&gt;0,VLOOKUP(J106&amp;"-"&amp;K106&amp;"-"&amp;L106,LocCost,2,0),0)</f>
        <v>0</v>
      </c>
      <c r="AM106" s="183" t="n">
        <f aca="false">IF(M106&gt;0,VLOOKUP(M106&amp;"-"&amp;N106&amp;"-"&amp;O106,LocCost,2,0),0)</f>
        <v>0</v>
      </c>
      <c r="AN106" s="183" t="n">
        <f aca="false">IF(P106&gt;0,VLOOKUP(P106&amp;"-"&amp;Q106&amp;"-"&amp;R106,LocCost,2,0),0)</f>
        <v>0</v>
      </c>
      <c r="AO106" s="183" t="n">
        <f aca="false">IF(S106&gt;0,VLOOKUP(S106&amp;"-"&amp;T106&amp;"-"&amp;U106,LocCost,2,0),0)</f>
        <v>0</v>
      </c>
      <c r="AP106" s="183" t="n">
        <f aca="false">IF(V106&gt;0,VLOOKUP(V106&amp;"-"&amp;W106&amp;"-"&amp;X106,LocCost,2,0),0)</f>
        <v>0</v>
      </c>
      <c r="AQ106" s="183" t="n">
        <f aca="false">IF(Y106&gt;0,VLOOKUP(Y106&amp;"-"&amp;Z106&amp;"-"&amp;AA106,LocCost,2,0),0)</f>
        <v>0</v>
      </c>
      <c r="AR106" s="183" t="n">
        <f aca="false">IF(AB106&gt;0,VLOOKUP(AB106&amp;"-"&amp;AC106&amp;"-"&amp;AD106,LocCost,2,0),0)</f>
        <v>0</v>
      </c>
      <c r="AS106" s="183" t="n">
        <f aca="false">IF(AE106&gt;0,VLOOKUP(AE106&amp;"-"&amp;AF106&amp;"-"&amp;AG106,LocCost,2,0),0)</f>
        <v>0</v>
      </c>
      <c r="AT106" s="183" t="n">
        <f aca="false">IF(AH106&gt;0,VLOOKUP(AH106&amp;"-"&amp;AI106&amp;"-"&amp;AJ106,LocCost,2,0),0)</f>
        <v>0</v>
      </c>
      <c r="AU106" s="184" t="n">
        <f aca="false">SUM(AK106:AT106)</f>
        <v>0.225650053134963</v>
      </c>
      <c r="DN106" s="85" t="n">
        <v>0</v>
      </c>
      <c r="DO106" s="85" t="n">
        <v>0.151280837359098</v>
      </c>
      <c r="DP106" s="85" t="n">
        <v>0</v>
      </c>
      <c r="DQ106" s="85" t="n">
        <v>0</v>
      </c>
      <c r="DR106" s="85" t="n">
        <v>0</v>
      </c>
      <c r="DS106" s="85" t="n">
        <v>0</v>
      </c>
      <c r="DT106" s="85" t="n">
        <v>0</v>
      </c>
      <c r="DU106" s="85" t="n">
        <v>0</v>
      </c>
      <c r="DV106" s="85" t="n">
        <v>0</v>
      </c>
      <c r="DW106" s="85" t="n">
        <v>0</v>
      </c>
      <c r="DX106" s="85" t="n">
        <v>0</v>
      </c>
      <c r="DY106" s="85" t="n">
        <v>0.151280837359098</v>
      </c>
    </row>
    <row r="107" customFormat="false" ht="14.65" hidden="false" customHeight="false" outlineLevel="0" collapsed="false">
      <c r="A107" s="85" t="n">
        <v>104</v>
      </c>
      <c r="B107" s="85" t="s">
        <v>180</v>
      </c>
      <c r="C107" s="85" t="s">
        <v>44</v>
      </c>
      <c r="D107" s="85" t="n">
        <v>2</v>
      </c>
      <c r="E107" s="85" t="s">
        <v>45</v>
      </c>
      <c r="F107" s="85" t="s">
        <v>316</v>
      </c>
      <c r="G107" s="85" t="s">
        <v>180</v>
      </c>
      <c r="H107" s="85" t="s">
        <v>186</v>
      </c>
      <c r="I107" s="85" t="s">
        <v>140</v>
      </c>
      <c r="J107" s="85" t="n">
        <v>0</v>
      </c>
      <c r="K107" s="85" t="n">
        <v>0</v>
      </c>
      <c r="L107" s="85" t="n">
        <v>0</v>
      </c>
      <c r="M107" s="85" t="n">
        <v>0</v>
      </c>
      <c r="N107" s="85" t="n">
        <v>0</v>
      </c>
      <c r="O107" s="85" t="n">
        <v>0</v>
      </c>
      <c r="P107" s="85" t="n">
        <v>0</v>
      </c>
      <c r="Q107" s="85" t="n">
        <v>0</v>
      </c>
      <c r="R107" s="85" t="n">
        <v>0</v>
      </c>
      <c r="S107" s="85" t="n">
        <v>0</v>
      </c>
      <c r="T107" s="85" t="n">
        <v>0</v>
      </c>
      <c r="U107" s="85" t="n">
        <v>0</v>
      </c>
      <c r="V107" s="85" t="n">
        <v>0</v>
      </c>
      <c r="W107" s="85" t="n">
        <v>0</v>
      </c>
      <c r="X107" s="85" t="n">
        <v>0</v>
      </c>
      <c r="Y107" s="85" t="n">
        <v>0</v>
      </c>
      <c r="Z107" s="85" t="n">
        <v>0</v>
      </c>
      <c r="AA107" s="85" t="n">
        <v>0</v>
      </c>
      <c r="AB107" s="85" t="n">
        <v>0</v>
      </c>
      <c r="AC107" s="85" t="n">
        <v>0</v>
      </c>
      <c r="AD107" s="85" t="n">
        <v>0</v>
      </c>
      <c r="AE107" s="85" t="n">
        <v>0</v>
      </c>
      <c r="AF107" s="85" t="n">
        <v>0</v>
      </c>
      <c r="AG107" s="85" t="n">
        <v>0</v>
      </c>
      <c r="AH107" s="85" t="n">
        <v>0</v>
      </c>
      <c r="AI107" s="85" t="n">
        <v>0</v>
      </c>
      <c r="AJ107" s="85" t="n">
        <v>0</v>
      </c>
      <c r="AK107" s="183" t="n">
        <f aca="false">IF(G107&gt;0,VLOOKUP(G107&amp;"-"&amp;H107&amp;"-"&amp;I107,LocCost,2,0),0)</f>
        <v>0.207362313039815</v>
      </c>
      <c r="AL107" s="183" t="n">
        <f aca="false">IF(J107&gt;0,VLOOKUP(J107&amp;"-"&amp;K107&amp;"-"&amp;L107,LocCost,2,0),0)</f>
        <v>0</v>
      </c>
      <c r="AM107" s="183" t="n">
        <f aca="false">IF(M107&gt;0,VLOOKUP(M107&amp;"-"&amp;N107&amp;"-"&amp;O107,LocCost,2,0),0)</f>
        <v>0</v>
      </c>
      <c r="AN107" s="183" t="n">
        <f aca="false">IF(P107&gt;0,VLOOKUP(P107&amp;"-"&amp;Q107&amp;"-"&amp;R107,LocCost,2,0),0)</f>
        <v>0</v>
      </c>
      <c r="AO107" s="183" t="n">
        <f aca="false">IF(S107&gt;0,VLOOKUP(S107&amp;"-"&amp;T107&amp;"-"&amp;U107,LocCost,2,0),0)</f>
        <v>0</v>
      </c>
      <c r="AP107" s="183" t="n">
        <f aca="false">IF(V107&gt;0,VLOOKUP(V107&amp;"-"&amp;W107&amp;"-"&amp;X107,LocCost,2,0),0)</f>
        <v>0</v>
      </c>
      <c r="AQ107" s="183" t="n">
        <f aca="false">IF(Y107&gt;0,VLOOKUP(Y107&amp;"-"&amp;Z107&amp;"-"&amp;AA107,LocCost,2,0),0)</f>
        <v>0</v>
      </c>
      <c r="AR107" s="183" t="n">
        <f aca="false">IF(AB107&gt;0,VLOOKUP(AB107&amp;"-"&amp;AC107&amp;"-"&amp;AD107,LocCost,2,0),0)</f>
        <v>0</v>
      </c>
      <c r="AS107" s="183" t="n">
        <f aca="false">IF(AE107&gt;0,VLOOKUP(AE107&amp;"-"&amp;AF107&amp;"-"&amp;AG107,LocCost,2,0),0)</f>
        <v>0</v>
      </c>
      <c r="AT107" s="183" t="n">
        <f aca="false">IF(AH107&gt;0,VLOOKUP(AH107&amp;"-"&amp;AI107&amp;"-"&amp;AJ107,LocCost,2,0),0)</f>
        <v>0</v>
      </c>
      <c r="AU107" s="184" t="n">
        <f aca="false">SUM(AK107:AT107)</f>
        <v>0.207362313039815</v>
      </c>
      <c r="DN107" s="85" t="n">
        <v>0</v>
      </c>
      <c r="DO107" s="85" t="n">
        <v>0.0742496423462088</v>
      </c>
      <c r="DP107" s="85" t="n">
        <v>0</v>
      </c>
      <c r="DQ107" s="85" t="n">
        <v>0</v>
      </c>
      <c r="DR107" s="85" t="n">
        <v>0</v>
      </c>
      <c r="DS107" s="85" t="n">
        <v>0</v>
      </c>
      <c r="DT107" s="85" t="n">
        <v>0</v>
      </c>
      <c r="DU107" s="85" t="n">
        <v>0</v>
      </c>
      <c r="DV107" s="85" t="n">
        <v>0</v>
      </c>
      <c r="DW107" s="85" t="n">
        <v>0</v>
      </c>
      <c r="DX107" s="85" t="n">
        <v>0</v>
      </c>
      <c r="DY107" s="85" t="n">
        <v>0.0742496423462088</v>
      </c>
    </row>
    <row r="108" customFormat="false" ht="14.65" hidden="false" customHeight="false" outlineLevel="0" collapsed="false">
      <c r="A108" s="85" t="n">
        <v>105</v>
      </c>
      <c r="B108" s="85" t="s">
        <v>180</v>
      </c>
      <c r="C108" s="85" t="s">
        <v>52</v>
      </c>
      <c r="D108" s="85" t="n">
        <v>1</v>
      </c>
      <c r="E108" s="85" t="s">
        <v>45</v>
      </c>
      <c r="F108" s="85" t="s">
        <v>317</v>
      </c>
      <c r="G108" s="85" t="s">
        <v>180</v>
      </c>
      <c r="H108" s="85" t="s">
        <v>186</v>
      </c>
      <c r="I108" s="85" t="s">
        <v>179</v>
      </c>
      <c r="J108" s="85" t="s">
        <v>44</v>
      </c>
      <c r="K108" s="85" t="s">
        <v>52</v>
      </c>
      <c r="L108" s="85" t="s">
        <v>48</v>
      </c>
      <c r="M108" s="85" t="n">
        <v>0</v>
      </c>
      <c r="N108" s="85" t="n">
        <v>0</v>
      </c>
      <c r="O108" s="85" t="n">
        <v>0</v>
      </c>
      <c r="P108" s="85" t="n">
        <v>0</v>
      </c>
      <c r="Q108" s="85" t="n">
        <v>0</v>
      </c>
      <c r="R108" s="85" t="n">
        <v>0</v>
      </c>
      <c r="S108" s="85" t="n">
        <v>0</v>
      </c>
      <c r="T108" s="85" t="n">
        <v>0</v>
      </c>
      <c r="U108" s="85" t="n">
        <v>0</v>
      </c>
      <c r="V108" s="85" t="n">
        <v>0</v>
      </c>
      <c r="W108" s="85" t="n">
        <v>0</v>
      </c>
      <c r="X108" s="85" t="n">
        <v>0</v>
      </c>
      <c r="Y108" s="85" t="n">
        <v>0</v>
      </c>
      <c r="Z108" s="85" t="n">
        <v>0</v>
      </c>
      <c r="AA108" s="85" t="n">
        <v>0</v>
      </c>
      <c r="AB108" s="85" t="n">
        <v>0</v>
      </c>
      <c r="AC108" s="85" t="n">
        <v>0</v>
      </c>
      <c r="AD108" s="85" t="n">
        <v>0</v>
      </c>
      <c r="AE108" s="85" t="n">
        <v>0</v>
      </c>
      <c r="AF108" s="85" t="n">
        <v>0</v>
      </c>
      <c r="AG108" s="85" t="n">
        <v>0</v>
      </c>
      <c r="AH108" s="85" t="n">
        <v>0</v>
      </c>
      <c r="AI108" s="85" t="n">
        <v>0</v>
      </c>
      <c r="AJ108" s="85" t="n">
        <v>0</v>
      </c>
      <c r="AK108" s="183" t="n">
        <f aca="false">IF(G108&gt;0,VLOOKUP(G108&amp;"-"&amp;H108&amp;"-"&amp;I108,LocCost,2,0),0)</f>
        <v>0.225650053134963</v>
      </c>
      <c r="AL108" s="183" t="n">
        <f aca="false">IF(J108&gt;0,VLOOKUP(J108&amp;"-"&amp;K108&amp;"-"&amp;L108,LocCost,2,0),0)</f>
        <v>0.0826303724928366</v>
      </c>
      <c r="AM108" s="183" t="n">
        <f aca="false">IF(M108&gt;0,VLOOKUP(M108&amp;"-"&amp;N108&amp;"-"&amp;O108,LocCost,2,0),0)</f>
        <v>0</v>
      </c>
      <c r="AN108" s="183" t="n">
        <f aca="false">IF(P108&gt;0,VLOOKUP(P108&amp;"-"&amp;Q108&amp;"-"&amp;R108,LocCost,2,0),0)</f>
        <v>0</v>
      </c>
      <c r="AO108" s="183" t="n">
        <f aca="false">IF(S108&gt;0,VLOOKUP(S108&amp;"-"&amp;T108&amp;"-"&amp;U108,LocCost,2,0),0)</f>
        <v>0</v>
      </c>
      <c r="AP108" s="183" t="n">
        <f aca="false">IF(V108&gt;0,VLOOKUP(V108&amp;"-"&amp;W108&amp;"-"&amp;X108,LocCost,2,0),0)</f>
        <v>0</v>
      </c>
      <c r="AQ108" s="183" t="n">
        <f aca="false">IF(Y108&gt;0,VLOOKUP(Y108&amp;"-"&amp;Z108&amp;"-"&amp;AA108,LocCost,2,0),0)</f>
        <v>0</v>
      </c>
      <c r="AR108" s="183" t="n">
        <f aca="false">IF(AB108&gt;0,VLOOKUP(AB108&amp;"-"&amp;AC108&amp;"-"&amp;AD108,LocCost,2,0),0)</f>
        <v>0</v>
      </c>
      <c r="AS108" s="183" t="n">
        <f aca="false">IF(AE108&gt;0,VLOOKUP(AE108&amp;"-"&amp;AF108&amp;"-"&amp;AG108,LocCost,2,0),0)</f>
        <v>0</v>
      </c>
      <c r="AT108" s="183" t="n">
        <f aca="false">IF(AH108&gt;0,VLOOKUP(AH108&amp;"-"&amp;AI108&amp;"-"&amp;AJ108,LocCost,2,0),0)</f>
        <v>0</v>
      </c>
      <c r="AU108" s="184" t="n">
        <f aca="false">SUM(AK108:AT108)</f>
        <v>0.308280425627799</v>
      </c>
      <c r="DN108" s="85" t="n">
        <v>0</v>
      </c>
      <c r="DO108" s="85" t="n">
        <v>0.224473398461051</v>
      </c>
      <c r="DP108" s="85" t="n">
        <v>0</v>
      </c>
      <c r="DQ108" s="85" t="n">
        <v>0</v>
      </c>
      <c r="DR108" s="85" t="n">
        <v>0</v>
      </c>
      <c r="DS108" s="85" t="n">
        <v>0</v>
      </c>
      <c r="DT108" s="85" t="n">
        <v>0</v>
      </c>
      <c r="DU108" s="85" t="n">
        <v>0</v>
      </c>
      <c r="DV108" s="85" t="n">
        <v>0</v>
      </c>
      <c r="DW108" s="85" t="n">
        <v>0</v>
      </c>
      <c r="DX108" s="85" t="n">
        <v>0</v>
      </c>
      <c r="DY108" s="85" t="n">
        <v>0.224473398461051</v>
      </c>
    </row>
    <row r="109" customFormat="false" ht="14.65" hidden="false" customHeight="false" outlineLevel="0" collapsed="false">
      <c r="A109" s="85" t="n">
        <v>106</v>
      </c>
      <c r="B109" s="85" t="s">
        <v>180</v>
      </c>
      <c r="C109" s="85" t="s">
        <v>52</v>
      </c>
      <c r="D109" s="85" t="n">
        <v>2</v>
      </c>
      <c r="E109" s="85" t="s">
        <v>45</v>
      </c>
      <c r="F109" s="85" t="s">
        <v>318</v>
      </c>
      <c r="G109" s="85" t="s">
        <v>180</v>
      </c>
      <c r="H109" s="85" t="s">
        <v>186</v>
      </c>
      <c r="I109" s="85" t="s">
        <v>140</v>
      </c>
      <c r="J109" s="85" t="s">
        <v>44</v>
      </c>
      <c r="K109" s="85" t="s">
        <v>52</v>
      </c>
      <c r="L109" s="85" t="s">
        <v>48</v>
      </c>
      <c r="M109" s="85" t="n">
        <v>0</v>
      </c>
      <c r="N109" s="85" t="n">
        <v>0</v>
      </c>
      <c r="O109" s="85" t="n">
        <v>0</v>
      </c>
      <c r="P109" s="85" t="n">
        <v>0</v>
      </c>
      <c r="Q109" s="85" t="n">
        <v>0</v>
      </c>
      <c r="R109" s="85" t="n">
        <v>0</v>
      </c>
      <c r="S109" s="85" t="n">
        <v>0</v>
      </c>
      <c r="T109" s="85" t="n">
        <v>0</v>
      </c>
      <c r="U109" s="85" t="n">
        <v>0</v>
      </c>
      <c r="V109" s="85" t="n">
        <v>0</v>
      </c>
      <c r="W109" s="85" t="n">
        <v>0</v>
      </c>
      <c r="X109" s="85" t="n">
        <v>0</v>
      </c>
      <c r="Y109" s="85" t="n">
        <v>0</v>
      </c>
      <c r="Z109" s="85" t="n">
        <v>0</v>
      </c>
      <c r="AA109" s="85" t="n">
        <v>0</v>
      </c>
      <c r="AB109" s="85" t="n">
        <v>0</v>
      </c>
      <c r="AC109" s="85" t="n">
        <v>0</v>
      </c>
      <c r="AD109" s="85" t="n">
        <v>0</v>
      </c>
      <c r="AE109" s="85" t="n">
        <v>0</v>
      </c>
      <c r="AF109" s="85" t="n">
        <v>0</v>
      </c>
      <c r="AG109" s="85" t="n">
        <v>0</v>
      </c>
      <c r="AH109" s="85" t="n">
        <v>0</v>
      </c>
      <c r="AI109" s="85" t="n">
        <v>0</v>
      </c>
      <c r="AJ109" s="85" t="n">
        <v>0</v>
      </c>
      <c r="AK109" s="183" t="n">
        <f aca="false">IF(G109&gt;0,VLOOKUP(G109&amp;"-"&amp;H109&amp;"-"&amp;I109,LocCost,2,0),0)</f>
        <v>0.207362313039815</v>
      </c>
      <c r="AL109" s="183" t="n">
        <f aca="false">IF(J109&gt;0,VLOOKUP(J109&amp;"-"&amp;K109&amp;"-"&amp;L109,LocCost,2,0),0)</f>
        <v>0.0826303724928366</v>
      </c>
      <c r="AM109" s="183" t="n">
        <f aca="false">IF(M109&gt;0,VLOOKUP(M109&amp;"-"&amp;N109&amp;"-"&amp;O109,LocCost,2,0),0)</f>
        <v>0</v>
      </c>
      <c r="AN109" s="183" t="n">
        <f aca="false">IF(P109&gt;0,VLOOKUP(P109&amp;"-"&amp;Q109&amp;"-"&amp;R109,LocCost,2,0),0)</f>
        <v>0</v>
      </c>
      <c r="AO109" s="183" t="n">
        <f aca="false">IF(S109&gt;0,VLOOKUP(S109&amp;"-"&amp;T109&amp;"-"&amp;U109,LocCost,2,0),0)</f>
        <v>0</v>
      </c>
      <c r="AP109" s="183" t="n">
        <f aca="false">IF(V109&gt;0,VLOOKUP(V109&amp;"-"&amp;W109&amp;"-"&amp;X109,LocCost,2,0),0)</f>
        <v>0</v>
      </c>
      <c r="AQ109" s="183" t="n">
        <f aca="false">IF(Y109&gt;0,VLOOKUP(Y109&amp;"-"&amp;Z109&amp;"-"&amp;AA109,LocCost,2,0),0)</f>
        <v>0</v>
      </c>
      <c r="AR109" s="183" t="n">
        <f aca="false">IF(AB109&gt;0,VLOOKUP(AB109&amp;"-"&amp;AC109&amp;"-"&amp;AD109,LocCost,2,0),0)</f>
        <v>0</v>
      </c>
      <c r="AS109" s="183" t="n">
        <f aca="false">IF(AE109&gt;0,VLOOKUP(AE109&amp;"-"&amp;AF109&amp;"-"&amp;AG109,LocCost,2,0),0)</f>
        <v>0</v>
      </c>
      <c r="AT109" s="183" t="n">
        <f aca="false">IF(AH109&gt;0,VLOOKUP(AH109&amp;"-"&amp;AI109&amp;"-"&amp;AJ109,LocCost,2,0),0)</f>
        <v>0</v>
      </c>
      <c r="AU109" s="184" t="n">
        <f aca="false">SUM(AK109:AT109)</f>
        <v>0.289992685532651</v>
      </c>
      <c r="DN109" s="85" t="n">
        <v>0</v>
      </c>
      <c r="DO109" s="85" t="n">
        <v>0.294873398461051</v>
      </c>
      <c r="DP109" s="85" t="n">
        <v>0</v>
      </c>
      <c r="DQ109" s="85" t="n">
        <v>0</v>
      </c>
      <c r="DR109" s="85" t="n">
        <v>0</v>
      </c>
      <c r="DS109" s="85" t="n">
        <v>0</v>
      </c>
      <c r="DT109" s="85" t="n">
        <v>0</v>
      </c>
      <c r="DU109" s="85" t="n">
        <v>0</v>
      </c>
      <c r="DV109" s="85" t="n">
        <v>0</v>
      </c>
      <c r="DW109" s="85" t="n">
        <v>0</v>
      </c>
      <c r="DX109" s="85" t="n">
        <v>0</v>
      </c>
      <c r="DY109" s="85" t="n">
        <v>0.294873398461051</v>
      </c>
    </row>
    <row r="110" customFormat="false" ht="14.65" hidden="false" customHeight="false" outlineLevel="0" collapsed="false">
      <c r="A110" s="85" t="n">
        <v>107</v>
      </c>
      <c r="B110" s="85" t="s">
        <v>180</v>
      </c>
      <c r="C110" s="85" t="s">
        <v>264</v>
      </c>
      <c r="D110" s="85" t="n">
        <v>1</v>
      </c>
      <c r="E110" s="85" t="s">
        <v>45</v>
      </c>
      <c r="F110" s="85" t="s">
        <v>319</v>
      </c>
      <c r="G110" s="85" t="s">
        <v>180</v>
      </c>
      <c r="H110" s="85" t="s">
        <v>180</v>
      </c>
      <c r="I110" s="85" t="s">
        <v>179</v>
      </c>
      <c r="J110" s="85" t="n">
        <v>0</v>
      </c>
      <c r="K110" s="85" t="n">
        <v>0</v>
      </c>
      <c r="L110" s="85" t="n">
        <v>0</v>
      </c>
      <c r="M110" s="85" t="n">
        <v>0</v>
      </c>
      <c r="N110" s="85" t="n">
        <v>0</v>
      </c>
      <c r="O110" s="85" t="n">
        <v>0</v>
      </c>
      <c r="P110" s="85" t="n">
        <v>0</v>
      </c>
      <c r="Q110" s="85" t="n">
        <v>0</v>
      </c>
      <c r="R110" s="85" t="n">
        <v>0</v>
      </c>
      <c r="S110" s="85" t="n">
        <v>0</v>
      </c>
      <c r="T110" s="85" t="n">
        <v>0</v>
      </c>
      <c r="U110" s="85" t="n">
        <v>0</v>
      </c>
      <c r="V110" s="85" t="n">
        <v>0</v>
      </c>
      <c r="W110" s="85" t="n">
        <v>0</v>
      </c>
      <c r="X110" s="85" t="n">
        <v>0</v>
      </c>
      <c r="Y110" s="85" t="n">
        <v>0</v>
      </c>
      <c r="Z110" s="85" t="n">
        <v>0</v>
      </c>
      <c r="AA110" s="85" t="n">
        <v>0</v>
      </c>
      <c r="AB110" s="85" t="n">
        <v>0</v>
      </c>
      <c r="AC110" s="85" t="n">
        <v>0</v>
      </c>
      <c r="AD110" s="85" t="n">
        <v>0</v>
      </c>
      <c r="AE110" s="85" t="n">
        <v>0</v>
      </c>
      <c r="AF110" s="85" t="n">
        <v>0</v>
      </c>
      <c r="AG110" s="85" t="n">
        <v>0</v>
      </c>
      <c r="AH110" s="85" t="n">
        <v>0</v>
      </c>
      <c r="AI110" s="85" t="n">
        <v>0</v>
      </c>
      <c r="AJ110" s="85" t="n">
        <v>0</v>
      </c>
      <c r="AK110" s="183" t="n">
        <f aca="false">IF(G110&gt;0,VLOOKUP(G110&amp;"-"&amp;H110&amp;"-"&amp;I110,LocCost,2,0),0)</f>
        <v>0.119772871852381</v>
      </c>
      <c r="AL110" s="183" t="n">
        <f aca="false">IF(J110&gt;0,VLOOKUP(J110&amp;"-"&amp;K110&amp;"-"&amp;L110,LocCost,2,0),0)</f>
        <v>0</v>
      </c>
      <c r="AM110" s="183" t="n">
        <f aca="false">IF(M110&gt;0,VLOOKUP(M110&amp;"-"&amp;N110&amp;"-"&amp;O110,LocCost,2,0),0)</f>
        <v>0</v>
      </c>
      <c r="AN110" s="183" t="n">
        <f aca="false">IF(P110&gt;0,VLOOKUP(P110&amp;"-"&amp;Q110&amp;"-"&amp;R110,LocCost,2,0),0)</f>
        <v>0</v>
      </c>
      <c r="AO110" s="183" t="n">
        <f aca="false">IF(S110&gt;0,VLOOKUP(S110&amp;"-"&amp;T110&amp;"-"&amp;U110,LocCost,2,0),0)</f>
        <v>0</v>
      </c>
      <c r="AP110" s="183" t="n">
        <f aca="false">IF(V110&gt;0,VLOOKUP(V110&amp;"-"&amp;W110&amp;"-"&amp;X110,LocCost,2,0),0)</f>
        <v>0</v>
      </c>
      <c r="AQ110" s="183" t="n">
        <f aca="false">IF(Y110&gt;0,VLOOKUP(Y110&amp;"-"&amp;Z110&amp;"-"&amp;AA110,LocCost,2,0),0)</f>
        <v>0</v>
      </c>
      <c r="AR110" s="183" t="n">
        <f aca="false">IF(AB110&gt;0,VLOOKUP(AB110&amp;"-"&amp;AC110&amp;"-"&amp;AD110,LocCost,2,0),0)</f>
        <v>0</v>
      </c>
      <c r="AS110" s="183" t="n">
        <f aca="false">IF(AE110&gt;0,VLOOKUP(AE110&amp;"-"&amp;AF110&amp;"-"&amp;AG110,LocCost,2,0),0)</f>
        <v>0</v>
      </c>
      <c r="AT110" s="183" t="n">
        <f aca="false">IF(AH110&gt;0,VLOOKUP(AH110&amp;"-"&amp;AI110&amp;"-"&amp;AJ110,LocCost,2,0),0)</f>
        <v>0</v>
      </c>
      <c r="AU110" s="184" t="n">
        <f aca="false">SUM(AK110:AT110)</f>
        <v>0.119772871852381</v>
      </c>
      <c r="DN110" s="85" t="n">
        <v>0</v>
      </c>
      <c r="DO110" s="85" t="n">
        <v>0.049773398461051</v>
      </c>
      <c r="DP110" s="85" t="n">
        <v>0</v>
      </c>
      <c r="DQ110" s="85" t="n">
        <v>0</v>
      </c>
      <c r="DR110" s="85" t="n">
        <v>0</v>
      </c>
      <c r="DS110" s="85" t="n">
        <v>0</v>
      </c>
      <c r="DT110" s="85" t="n">
        <v>0</v>
      </c>
      <c r="DU110" s="85" t="n">
        <v>0</v>
      </c>
      <c r="DV110" s="85" t="n">
        <v>0</v>
      </c>
      <c r="DW110" s="85" t="n">
        <v>0</v>
      </c>
      <c r="DX110" s="85" t="n">
        <v>0</v>
      </c>
      <c r="DY110" s="85" t="n">
        <v>0.049773398461051</v>
      </c>
    </row>
    <row r="111" customFormat="false" ht="14.65" hidden="false" customHeight="false" outlineLevel="0" collapsed="false">
      <c r="A111" s="85" t="n">
        <v>108</v>
      </c>
      <c r="B111" s="85" t="s">
        <v>180</v>
      </c>
      <c r="C111" s="85" t="s">
        <v>264</v>
      </c>
      <c r="D111" s="85" t="n">
        <v>2</v>
      </c>
      <c r="E111" s="85" t="s">
        <v>45</v>
      </c>
      <c r="F111" s="85" t="s">
        <v>320</v>
      </c>
      <c r="G111" s="85" t="s">
        <v>180</v>
      </c>
      <c r="H111" s="85" t="s">
        <v>180</v>
      </c>
      <c r="I111" s="85" t="s">
        <v>140</v>
      </c>
      <c r="J111" s="85" t="n">
        <v>0</v>
      </c>
      <c r="K111" s="85" t="n">
        <v>0</v>
      </c>
      <c r="L111" s="85" t="n">
        <v>0</v>
      </c>
      <c r="M111" s="85" t="n">
        <v>0</v>
      </c>
      <c r="N111" s="85" t="n">
        <v>0</v>
      </c>
      <c r="O111" s="85" t="n">
        <v>0</v>
      </c>
      <c r="P111" s="85" t="n">
        <v>0</v>
      </c>
      <c r="Q111" s="85" t="n">
        <v>0</v>
      </c>
      <c r="R111" s="85" t="n">
        <v>0</v>
      </c>
      <c r="S111" s="85" t="n">
        <v>0</v>
      </c>
      <c r="T111" s="85" t="n">
        <v>0</v>
      </c>
      <c r="U111" s="85" t="n">
        <v>0</v>
      </c>
      <c r="V111" s="85" t="n">
        <v>0</v>
      </c>
      <c r="W111" s="85" t="n">
        <v>0</v>
      </c>
      <c r="X111" s="85" t="n">
        <v>0</v>
      </c>
      <c r="Y111" s="85" t="n">
        <v>0</v>
      </c>
      <c r="Z111" s="85" t="n">
        <v>0</v>
      </c>
      <c r="AA111" s="85" t="n">
        <v>0</v>
      </c>
      <c r="AB111" s="85" t="n">
        <v>0</v>
      </c>
      <c r="AC111" s="85" t="n">
        <v>0</v>
      </c>
      <c r="AD111" s="85" t="n">
        <v>0</v>
      </c>
      <c r="AE111" s="85" t="n">
        <v>0</v>
      </c>
      <c r="AF111" s="85" t="n">
        <v>0</v>
      </c>
      <c r="AG111" s="85" t="n">
        <v>0</v>
      </c>
      <c r="AH111" s="85" t="n">
        <v>0</v>
      </c>
      <c r="AI111" s="85" t="n">
        <v>0</v>
      </c>
      <c r="AJ111" s="85" t="n">
        <v>0</v>
      </c>
      <c r="AK111" s="183" t="n">
        <f aca="false">IF(G111&gt;0,VLOOKUP(G111&amp;"-"&amp;H111&amp;"-"&amp;I111,LocCost,2,0),0)</f>
        <v>0.115536826042727</v>
      </c>
      <c r="AL111" s="183" t="n">
        <f aca="false">IF(J111&gt;0,VLOOKUP(J111&amp;"-"&amp;K111&amp;"-"&amp;L111,LocCost,2,0),0)</f>
        <v>0</v>
      </c>
      <c r="AM111" s="183" t="n">
        <f aca="false">IF(M111&gt;0,VLOOKUP(M111&amp;"-"&amp;N111&amp;"-"&amp;O111,LocCost,2,0),0)</f>
        <v>0</v>
      </c>
      <c r="AN111" s="183" t="n">
        <f aca="false">IF(P111&gt;0,VLOOKUP(P111&amp;"-"&amp;Q111&amp;"-"&amp;R111,LocCost,2,0),0)</f>
        <v>0</v>
      </c>
      <c r="AO111" s="183" t="n">
        <f aca="false">IF(S111&gt;0,VLOOKUP(S111&amp;"-"&amp;T111&amp;"-"&amp;U111,LocCost,2,0),0)</f>
        <v>0</v>
      </c>
      <c r="AP111" s="183" t="n">
        <f aca="false">IF(V111&gt;0,VLOOKUP(V111&amp;"-"&amp;W111&amp;"-"&amp;X111,LocCost,2,0),0)</f>
        <v>0</v>
      </c>
      <c r="AQ111" s="183" t="n">
        <f aca="false">IF(Y111&gt;0,VLOOKUP(Y111&amp;"-"&amp;Z111&amp;"-"&amp;AA111,LocCost,2,0),0)</f>
        <v>0</v>
      </c>
      <c r="AR111" s="183" t="n">
        <f aca="false">IF(AB111&gt;0,VLOOKUP(AB111&amp;"-"&amp;AC111&amp;"-"&amp;AD111,LocCost,2,0),0)</f>
        <v>0</v>
      </c>
      <c r="AS111" s="183" t="n">
        <f aca="false">IF(AE111&gt;0,VLOOKUP(AE111&amp;"-"&amp;AF111&amp;"-"&amp;AG111,LocCost,2,0),0)</f>
        <v>0</v>
      </c>
      <c r="AT111" s="183" t="n">
        <f aca="false">IF(AH111&gt;0,VLOOKUP(AH111&amp;"-"&amp;AI111&amp;"-"&amp;AJ111,LocCost,2,0),0)</f>
        <v>0</v>
      </c>
      <c r="AU111" s="184" t="n">
        <f aca="false">SUM(AK111:AT111)</f>
        <v>0.115536826042727</v>
      </c>
      <c r="DN111" s="85" t="n">
        <v>0</v>
      </c>
      <c r="DO111" s="85" t="n">
        <v>0.219480188293082</v>
      </c>
      <c r="DP111" s="85" t="n">
        <v>0</v>
      </c>
      <c r="DQ111" s="85" t="n">
        <v>0</v>
      </c>
      <c r="DR111" s="85" t="n">
        <v>0</v>
      </c>
      <c r="DS111" s="85" t="n">
        <v>0</v>
      </c>
      <c r="DT111" s="85" t="n">
        <v>0</v>
      </c>
      <c r="DU111" s="85" t="n">
        <v>0</v>
      </c>
      <c r="DV111" s="85" t="n">
        <v>0</v>
      </c>
      <c r="DW111" s="85" t="n">
        <v>0</v>
      </c>
      <c r="DX111" s="85" t="n">
        <v>0</v>
      </c>
      <c r="DY111" s="85" t="n">
        <v>0.219480188293082</v>
      </c>
    </row>
    <row r="112" customFormat="false" ht="14.65" hidden="false" customHeight="false" outlineLevel="0" collapsed="false">
      <c r="A112" s="85" t="n">
        <v>109</v>
      </c>
      <c r="B112" s="85" t="s">
        <v>180</v>
      </c>
      <c r="C112" s="85" t="s">
        <v>264</v>
      </c>
      <c r="D112" s="85" t="n">
        <v>3</v>
      </c>
      <c r="E112" s="85" t="s">
        <v>45</v>
      </c>
      <c r="F112" s="85" t="s">
        <v>321</v>
      </c>
      <c r="G112" s="85" t="s">
        <v>180</v>
      </c>
      <c r="H112" s="85" t="s">
        <v>180</v>
      </c>
      <c r="I112" s="85" t="s">
        <v>181</v>
      </c>
      <c r="J112" s="85" t="n">
        <v>0</v>
      </c>
      <c r="K112" s="85" t="n">
        <v>0</v>
      </c>
      <c r="L112" s="85" t="n">
        <v>0</v>
      </c>
      <c r="M112" s="85" t="n">
        <v>0</v>
      </c>
      <c r="N112" s="85" t="n">
        <v>0</v>
      </c>
      <c r="O112" s="85" t="n">
        <v>0</v>
      </c>
      <c r="P112" s="85" t="n">
        <v>0</v>
      </c>
      <c r="Q112" s="85" t="n">
        <v>0</v>
      </c>
      <c r="R112" s="85" t="n">
        <v>0</v>
      </c>
      <c r="S112" s="85" t="n">
        <v>0</v>
      </c>
      <c r="T112" s="85" t="n">
        <v>0</v>
      </c>
      <c r="U112" s="85" t="n">
        <v>0</v>
      </c>
      <c r="V112" s="85" t="n">
        <v>0</v>
      </c>
      <c r="W112" s="85" t="n">
        <v>0</v>
      </c>
      <c r="X112" s="85" t="n">
        <v>0</v>
      </c>
      <c r="Y112" s="85" t="n">
        <v>0</v>
      </c>
      <c r="Z112" s="85" t="n">
        <v>0</v>
      </c>
      <c r="AA112" s="85" t="n">
        <v>0</v>
      </c>
      <c r="AB112" s="85" t="n">
        <v>0</v>
      </c>
      <c r="AC112" s="85" t="n">
        <v>0</v>
      </c>
      <c r="AD112" s="85" t="n">
        <v>0</v>
      </c>
      <c r="AE112" s="85" t="n">
        <v>0</v>
      </c>
      <c r="AF112" s="85" t="n">
        <v>0</v>
      </c>
      <c r="AG112" s="85" t="n">
        <v>0</v>
      </c>
      <c r="AH112" s="85" t="n">
        <v>0</v>
      </c>
      <c r="AI112" s="85" t="n">
        <v>0</v>
      </c>
      <c r="AJ112" s="85" t="n">
        <v>0</v>
      </c>
      <c r="AK112" s="183" t="n">
        <f aca="false">IF(G112&gt;0,VLOOKUP(G112&amp;"-"&amp;H112&amp;"-"&amp;I112,LocCost,2,0),0)</f>
        <v>0.0930368260427265</v>
      </c>
      <c r="AL112" s="183" t="n">
        <f aca="false">IF(J112&gt;0,VLOOKUP(J112&amp;"-"&amp;K112&amp;"-"&amp;L112,LocCost,2,0),0)</f>
        <v>0</v>
      </c>
      <c r="AM112" s="183" t="n">
        <f aca="false">IF(M112&gt;0,VLOOKUP(M112&amp;"-"&amp;N112&amp;"-"&amp;O112,LocCost,2,0),0)</f>
        <v>0</v>
      </c>
      <c r="AN112" s="183" t="n">
        <f aca="false">IF(P112&gt;0,VLOOKUP(P112&amp;"-"&amp;Q112&amp;"-"&amp;R112,LocCost,2,0),0)</f>
        <v>0</v>
      </c>
      <c r="AO112" s="183" t="n">
        <f aca="false">IF(S112&gt;0,VLOOKUP(S112&amp;"-"&amp;T112&amp;"-"&amp;U112,LocCost,2,0),0)</f>
        <v>0</v>
      </c>
      <c r="AP112" s="183" t="n">
        <f aca="false">IF(V112&gt;0,VLOOKUP(V112&amp;"-"&amp;W112&amp;"-"&amp;X112,LocCost,2,0),0)</f>
        <v>0</v>
      </c>
      <c r="AQ112" s="183" t="n">
        <f aca="false">IF(Y112&gt;0,VLOOKUP(Y112&amp;"-"&amp;Z112&amp;"-"&amp;AA112,LocCost,2,0),0)</f>
        <v>0</v>
      </c>
      <c r="AR112" s="183" t="n">
        <f aca="false">IF(AB112&gt;0,VLOOKUP(AB112&amp;"-"&amp;AC112&amp;"-"&amp;AD112,LocCost,2,0),0)</f>
        <v>0</v>
      </c>
      <c r="AS112" s="183" t="n">
        <f aca="false">IF(AE112&gt;0,VLOOKUP(AE112&amp;"-"&amp;AF112&amp;"-"&amp;AG112,LocCost,2,0),0)</f>
        <v>0</v>
      </c>
      <c r="AT112" s="183" t="n">
        <f aca="false">IF(AH112&gt;0,VLOOKUP(AH112&amp;"-"&amp;AI112&amp;"-"&amp;AJ112,LocCost,2,0),0)</f>
        <v>0</v>
      </c>
      <c r="AU112" s="184" t="n">
        <f aca="false">SUM(AK112:AT112)</f>
        <v>0.0930368260427265</v>
      </c>
      <c r="DN112" s="85" t="n">
        <v>0</v>
      </c>
      <c r="DO112" s="85" t="n">
        <v>0.284080188293082</v>
      </c>
      <c r="DP112" s="85" t="n">
        <v>0</v>
      </c>
      <c r="DQ112" s="85" t="n">
        <v>0</v>
      </c>
      <c r="DR112" s="85" t="n">
        <v>0</v>
      </c>
      <c r="DS112" s="85" t="n">
        <v>0</v>
      </c>
      <c r="DT112" s="85" t="n">
        <v>0</v>
      </c>
      <c r="DU112" s="85" t="n">
        <v>0</v>
      </c>
      <c r="DV112" s="85" t="n">
        <v>0</v>
      </c>
      <c r="DW112" s="85" t="n">
        <v>0</v>
      </c>
      <c r="DX112" s="85" t="n">
        <v>0</v>
      </c>
      <c r="DY112" s="85" t="n">
        <v>0.284080188293082</v>
      </c>
    </row>
    <row r="113" customFormat="false" ht="14.65" hidden="false" customHeight="false" outlineLevel="0" collapsed="false">
      <c r="A113" s="85" t="n">
        <v>110</v>
      </c>
      <c r="B113" s="85" t="s">
        <v>180</v>
      </c>
      <c r="C113" s="85" t="s">
        <v>264</v>
      </c>
      <c r="D113" s="85" t="n">
        <v>4</v>
      </c>
      <c r="E113" s="85" t="s">
        <v>45</v>
      </c>
      <c r="F113" s="85" t="s">
        <v>322</v>
      </c>
      <c r="G113" s="85" t="s">
        <v>180</v>
      </c>
      <c r="H113" s="85" t="s">
        <v>180</v>
      </c>
      <c r="I113" s="85" t="s">
        <v>182</v>
      </c>
      <c r="J113" s="85" t="n">
        <v>0</v>
      </c>
      <c r="K113" s="85" t="n">
        <v>0</v>
      </c>
      <c r="L113" s="85" t="n">
        <v>0</v>
      </c>
      <c r="M113" s="85" t="n">
        <v>0</v>
      </c>
      <c r="N113" s="85" t="n">
        <v>0</v>
      </c>
      <c r="O113" s="85" t="n">
        <v>0</v>
      </c>
      <c r="P113" s="85" t="n">
        <v>0</v>
      </c>
      <c r="Q113" s="85" t="n">
        <v>0</v>
      </c>
      <c r="R113" s="85" t="n">
        <v>0</v>
      </c>
      <c r="S113" s="85" t="n">
        <v>0</v>
      </c>
      <c r="T113" s="85" t="n">
        <v>0</v>
      </c>
      <c r="U113" s="85" t="n">
        <v>0</v>
      </c>
      <c r="V113" s="85" t="n">
        <v>0</v>
      </c>
      <c r="W113" s="85" t="n">
        <v>0</v>
      </c>
      <c r="X113" s="85" t="n">
        <v>0</v>
      </c>
      <c r="Y113" s="85" t="n">
        <v>0</v>
      </c>
      <c r="Z113" s="85" t="n">
        <v>0</v>
      </c>
      <c r="AA113" s="85" t="n">
        <v>0</v>
      </c>
      <c r="AB113" s="85" t="n">
        <v>0</v>
      </c>
      <c r="AC113" s="85" t="n">
        <v>0</v>
      </c>
      <c r="AD113" s="85" t="n">
        <v>0</v>
      </c>
      <c r="AE113" s="85" t="n">
        <v>0</v>
      </c>
      <c r="AF113" s="85" t="n">
        <v>0</v>
      </c>
      <c r="AG113" s="85" t="n">
        <v>0</v>
      </c>
      <c r="AH113" s="85" t="n">
        <v>0</v>
      </c>
      <c r="AI113" s="85" t="n">
        <v>0</v>
      </c>
      <c r="AJ113" s="85" t="n">
        <v>0</v>
      </c>
      <c r="AK113" s="183" t="n">
        <f aca="false">IF(G113&gt;0,VLOOKUP(G113&amp;"-"&amp;H113&amp;"-"&amp;I113,LocCost,2,0),0)</f>
        <v>0.0972728718523805</v>
      </c>
      <c r="AL113" s="183" t="n">
        <f aca="false">IF(J113&gt;0,VLOOKUP(J113&amp;"-"&amp;K113&amp;"-"&amp;L113,LocCost,2,0),0)</f>
        <v>0</v>
      </c>
      <c r="AM113" s="183" t="n">
        <f aca="false">IF(M113&gt;0,VLOOKUP(M113&amp;"-"&amp;N113&amp;"-"&amp;O113,LocCost,2,0),0)</f>
        <v>0</v>
      </c>
      <c r="AN113" s="183" t="n">
        <f aca="false">IF(P113&gt;0,VLOOKUP(P113&amp;"-"&amp;Q113&amp;"-"&amp;R113,LocCost,2,0),0)</f>
        <v>0</v>
      </c>
      <c r="AO113" s="183" t="n">
        <f aca="false">IF(S113&gt;0,VLOOKUP(S113&amp;"-"&amp;T113&amp;"-"&amp;U113,LocCost,2,0),0)</f>
        <v>0</v>
      </c>
      <c r="AP113" s="183" t="n">
        <f aca="false">IF(V113&gt;0,VLOOKUP(V113&amp;"-"&amp;W113&amp;"-"&amp;X113,LocCost,2,0),0)</f>
        <v>0</v>
      </c>
      <c r="AQ113" s="183" t="n">
        <f aca="false">IF(Y113&gt;0,VLOOKUP(Y113&amp;"-"&amp;Z113&amp;"-"&amp;AA113,LocCost,2,0),0)</f>
        <v>0</v>
      </c>
      <c r="AR113" s="183" t="n">
        <f aca="false">IF(AB113&gt;0,VLOOKUP(AB113&amp;"-"&amp;AC113&amp;"-"&amp;AD113,LocCost,2,0),0)</f>
        <v>0</v>
      </c>
      <c r="AS113" s="183" t="n">
        <f aca="false">IF(AE113&gt;0,VLOOKUP(AE113&amp;"-"&amp;AF113&amp;"-"&amp;AG113,LocCost,2,0),0)</f>
        <v>0</v>
      </c>
      <c r="AT113" s="183" t="n">
        <f aca="false">IF(AH113&gt;0,VLOOKUP(AH113&amp;"-"&amp;AI113&amp;"-"&amp;AJ113,LocCost,2,0),0)</f>
        <v>0</v>
      </c>
      <c r="AU113" s="184" t="n">
        <f aca="false">SUM(AK113:AT113)</f>
        <v>0.0972728718523805</v>
      </c>
      <c r="DN113" s="85" t="n">
        <v>0</v>
      </c>
      <c r="DO113" s="85" t="n">
        <v>0.0891801882930822</v>
      </c>
      <c r="DP113" s="85" t="n">
        <v>0</v>
      </c>
      <c r="DQ113" s="85" t="n">
        <v>0</v>
      </c>
      <c r="DR113" s="85" t="n">
        <v>0</v>
      </c>
      <c r="DS113" s="85" t="n">
        <v>0</v>
      </c>
      <c r="DT113" s="85" t="n">
        <v>0</v>
      </c>
      <c r="DU113" s="85" t="n">
        <v>0</v>
      </c>
      <c r="DV113" s="85" t="n">
        <v>0</v>
      </c>
      <c r="DW113" s="85" t="n">
        <v>0</v>
      </c>
      <c r="DX113" s="85" t="n">
        <v>0</v>
      </c>
      <c r="DY113" s="85" t="n">
        <v>0.0891801882930822</v>
      </c>
    </row>
    <row r="114" customFormat="false" ht="14.65" hidden="false" customHeight="false" outlineLevel="0" collapsed="false">
      <c r="A114" s="85" t="n">
        <v>111</v>
      </c>
      <c r="B114" s="85" t="s">
        <v>180</v>
      </c>
      <c r="C114" s="85" t="s">
        <v>57</v>
      </c>
      <c r="D114" s="85" t="n">
        <v>1</v>
      </c>
      <c r="E114" s="85" t="s">
        <v>45</v>
      </c>
      <c r="F114" s="85" t="s">
        <v>323</v>
      </c>
      <c r="G114" s="85" t="s">
        <v>180</v>
      </c>
      <c r="H114" s="85" t="s">
        <v>185</v>
      </c>
      <c r="I114" s="85" t="s">
        <v>179</v>
      </c>
      <c r="J114" s="85" t="s">
        <v>59</v>
      </c>
      <c r="K114" s="85" t="s">
        <v>57</v>
      </c>
      <c r="L114" s="85" t="s">
        <v>48</v>
      </c>
      <c r="M114" s="85" t="n">
        <v>0</v>
      </c>
      <c r="N114" s="85" t="n">
        <v>0</v>
      </c>
      <c r="O114" s="85" t="n">
        <v>0</v>
      </c>
      <c r="P114" s="85" t="n">
        <v>0</v>
      </c>
      <c r="Q114" s="85" t="n">
        <v>0</v>
      </c>
      <c r="R114" s="85" t="n">
        <v>0</v>
      </c>
      <c r="S114" s="85" t="n">
        <v>0</v>
      </c>
      <c r="T114" s="85" t="n">
        <v>0</v>
      </c>
      <c r="U114" s="85" t="n">
        <v>0</v>
      </c>
      <c r="V114" s="85" t="n">
        <v>0</v>
      </c>
      <c r="W114" s="85" t="n">
        <v>0</v>
      </c>
      <c r="X114" s="85" t="n">
        <v>0</v>
      </c>
      <c r="Y114" s="85" t="n">
        <v>0</v>
      </c>
      <c r="Z114" s="85" t="n">
        <v>0</v>
      </c>
      <c r="AA114" s="85" t="n">
        <v>0</v>
      </c>
      <c r="AB114" s="85" t="n">
        <v>0</v>
      </c>
      <c r="AC114" s="85" t="n">
        <v>0</v>
      </c>
      <c r="AD114" s="85" t="n">
        <v>0</v>
      </c>
      <c r="AE114" s="85" t="n">
        <v>0</v>
      </c>
      <c r="AF114" s="85" t="n">
        <v>0</v>
      </c>
      <c r="AG114" s="85" t="n">
        <v>0</v>
      </c>
      <c r="AH114" s="85" t="n">
        <v>0</v>
      </c>
      <c r="AI114" s="85" t="n">
        <v>0</v>
      </c>
      <c r="AJ114" s="85" t="n">
        <v>0</v>
      </c>
      <c r="AK114" s="183" t="n">
        <f aca="false">IF(G114&gt;0,VLOOKUP(G114&amp;"-"&amp;H114&amp;"-"&amp;I114,LocCost,2,0),0)</f>
        <v>0.191752931270393</v>
      </c>
      <c r="AL114" s="183" t="n">
        <f aca="false">IF(J114&gt;0,VLOOKUP(J114&amp;"-"&amp;K114&amp;"-"&amp;L114,LocCost,2,0),0)</f>
        <v>0.0647000265941124</v>
      </c>
      <c r="AM114" s="183" t="n">
        <f aca="false">IF(M114&gt;0,VLOOKUP(M114&amp;"-"&amp;N114&amp;"-"&amp;O114,LocCost,2,0),0)</f>
        <v>0</v>
      </c>
      <c r="AN114" s="183" t="n">
        <f aca="false">IF(P114&gt;0,VLOOKUP(P114&amp;"-"&amp;Q114&amp;"-"&amp;R114,LocCost,2,0),0)</f>
        <v>0</v>
      </c>
      <c r="AO114" s="183" t="n">
        <f aca="false">IF(S114&gt;0,VLOOKUP(S114&amp;"-"&amp;T114&amp;"-"&amp;U114,LocCost,2,0),0)</f>
        <v>0</v>
      </c>
      <c r="AP114" s="183" t="n">
        <f aca="false">IF(V114&gt;0,VLOOKUP(V114&amp;"-"&amp;W114&amp;"-"&amp;X114,LocCost,2,0),0)</f>
        <v>0</v>
      </c>
      <c r="AQ114" s="183" t="n">
        <f aca="false">IF(Y114&gt;0,VLOOKUP(Y114&amp;"-"&amp;Z114&amp;"-"&amp;AA114,LocCost,2,0),0)</f>
        <v>0</v>
      </c>
      <c r="AR114" s="183" t="n">
        <f aca="false">IF(AB114&gt;0,VLOOKUP(AB114&amp;"-"&amp;AC114&amp;"-"&amp;AD114,LocCost,2,0),0)</f>
        <v>0</v>
      </c>
      <c r="AS114" s="183" t="n">
        <f aca="false">IF(AE114&gt;0,VLOOKUP(AE114&amp;"-"&amp;AF114&amp;"-"&amp;AG114,LocCost,2,0),0)</f>
        <v>0</v>
      </c>
      <c r="AT114" s="183" t="n">
        <f aca="false">IF(AH114&gt;0,VLOOKUP(AH114&amp;"-"&amp;AI114&amp;"-"&amp;AJ114,LocCost,2,0),0)</f>
        <v>0</v>
      </c>
      <c r="AU114" s="184" t="n">
        <f aca="false">SUM(AK114:AT114)</f>
        <v>0.256452957864505</v>
      </c>
      <c r="DN114" s="85" t="n">
        <v>0</v>
      </c>
      <c r="DO114" s="85" t="n">
        <v>0.0236823434991974</v>
      </c>
      <c r="DP114" s="85" t="n">
        <v>0</v>
      </c>
      <c r="DQ114" s="85" t="n">
        <v>0</v>
      </c>
      <c r="DR114" s="85" t="n">
        <v>0</v>
      </c>
      <c r="DS114" s="85" t="n">
        <v>0</v>
      </c>
      <c r="DT114" s="85" t="n">
        <v>0</v>
      </c>
      <c r="DU114" s="85" t="n">
        <v>0</v>
      </c>
      <c r="DV114" s="85" t="n">
        <v>0</v>
      </c>
      <c r="DW114" s="85" t="n">
        <v>0</v>
      </c>
      <c r="DX114" s="85" t="n">
        <v>0</v>
      </c>
      <c r="DY114" s="85" t="n">
        <v>0.0236823434991974</v>
      </c>
    </row>
    <row r="115" customFormat="false" ht="14.65" hidden="false" customHeight="false" outlineLevel="0" collapsed="false">
      <c r="A115" s="85" t="n">
        <v>112</v>
      </c>
      <c r="B115" s="85" t="s">
        <v>180</v>
      </c>
      <c r="C115" s="85" t="s">
        <v>57</v>
      </c>
      <c r="D115" s="85" t="n">
        <v>2</v>
      </c>
      <c r="E115" s="85" t="s">
        <v>45</v>
      </c>
      <c r="F115" s="85" t="s">
        <v>324</v>
      </c>
      <c r="G115" s="85" t="s">
        <v>180</v>
      </c>
      <c r="H115" s="85" t="s">
        <v>185</v>
      </c>
      <c r="I115" s="85" t="s">
        <v>140</v>
      </c>
      <c r="J115" s="85" t="s">
        <v>59</v>
      </c>
      <c r="K115" s="85" t="s">
        <v>57</v>
      </c>
      <c r="L115" s="85" t="s">
        <v>48</v>
      </c>
      <c r="M115" s="85" t="n">
        <v>0</v>
      </c>
      <c r="N115" s="85" t="n">
        <v>0</v>
      </c>
      <c r="O115" s="85" t="n">
        <v>0</v>
      </c>
      <c r="P115" s="85" t="n">
        <v>0</v>
      </c>
      <c r="Q115" s="85" t="n">
        <v>0</v>
      </c>
      <c r="R115" s="85" t="n">
        <v>0</v>
      </c>
      <c r="S115" s="85" t="n">
        <v>0</v>
      </c>
      <c r="T115" s="85" t="n">
        <v>0</v>
      </c>
      <c r="U115" s="85" t="n">
        <v>0</v>
      </c>
      <c r="V115" s="85" t="n">
        <v>0</v>
      </c>
      <c r="W115" s="85" t="n">
        <v>0</v>
      </c>
      <c r="X115" s="85" t="n">
        <v>0</v>
      </c>
      <c r="Y115" s="85" t="n">
        <v>0</v>
      </c>
      <c r="Z115" s="85" t="n">
        <v>0</v>
      </c>
      <c r="AA115" s="85" t="n">
        <v>0</v>
      </c>
      <c r="AB115" s="85" t="n">
        <v>0</v>
      </c>
      <c r="AC115" s="85" t="n">
        <v>0</v>
      </c>
      <c r="AD115" s="85" t="n">
        <v>0</v>
      </c>
      <c r="AE115" s="85" t="n">
        <v>0</v>
      </c>
      <c r="AF115" s="85" t="n">
        <v>0</v>
      </c>
      <c r="AG115" s="85" t="n">
        <v>0</v>
      </c>
      <c r="AH115" s="85" t="n">
        <v>0</v>
      </c>
      <c r="AI115" s="85" t="n">
        <v>0</v>
      </c>
      <c r="AJ115" s="85" t="n">
        <v>0</v>
      </c>
      <c r="AK115" s="183" t="n">
        <f aca="false">IF(G115&gt;0,VLOOKUP(G115&amp;"-"&amp;H115&amp;"-"&amp;I115,LocCost,2,0),0)</f>
        <v>0.176780545397555</v>
      </c>
      <c r="AL115" s="183" t="n">
        <f aca="false">IF(J115&gt;0,VLOOKUP(J115&amp;"-"&amp;K115&amp;"-"&amp;L115,LocCost,2,0),0)</f>
        <v>0.0647000265941124</v>
      </c>
      <c r="AM115" s="183" t="n">
        <f aca="false">IF(M115&gt;0,VLOOKUP(M115&amp;"-"&amp;N115&amp;"-"&amp;O115,LocCost,2,0),0)</f>
        <v>0</v>
      </c>
      <c r="AN115" s="183" t="n">
        <f aca="false">IF(P115&gt;0,VLOOKUP(P115&amp;"-"&amp;Q115&amp;"-"&amp;R115,LocCost,2,0),0)</f>
        <v>0</v>
      </c>
      <c r="AO115" s="183" t="n">
        <f aca="false">IF(S115&gt;0,VLOOKUP(S115&amp;"-"&amp;T115&amp;"-"&amp;U115,LocCost,2,0),0)</f>
        <v>0</v>
      </c>
      <c r="AP115" s="183" t="n">
        <f aca="false">IF(V115&gt;0,VLOOKUP(V115&amp;"-"&amp;W115&amp;"-"&amp;X115,LocCost,2,0),0)</f>
        <v>0</v>
      </c>
      <c r="AQ115" s="183" t="n">
        <f aca="false">IF(Y115&gt;0,VLOOKUP(Y115&amp;"-"&amp;Z115&amp;"-"&amp;AA115,LocCost,2,0),0)</f>
        <v>0</v>
      </c>
      <c r="AR115" s="183" t="n">
        <f aca="false">IF(AB115&gt;0,VLOOKUP(AB115&amp;"-"&amp;AC115&amp;"-"&amp;AD115,LocCost,2,0),0)</f>
        <v>0</v>
      </c>
      <c r="AS115" s="183" t="n">
        <f aca="false">IF(AE115&gt;0,VLOOKUP(AE115&amp;"-"&amp;AF115&amp;"-"&amp;AG115,LocCost,2,0),0)</f>
        <v>0</v>
      </c>
      <c r="AT115" s="183" t="n">
        <f aca="false">IF(AH115&gt;0,VLOOKUP(AH115&amp;"-"&amp;AI115&amp;"-"&amp;AJ115,LocCost,2,0),0)</f>
        <v>0</v>
      </c>
      <c r="AU115" s="184" t="n">
        <f aca="false">SUM(AK115:AT115)</f>
        <v>0.241480571991668</v>
      </c>
      <c r="DN115" s="85" t="n">
        <v>0</v>
      </c>
      <c r="DO115" s="85" t="n">
        <v>0.0734206738131698</v>
      </c>
      <c r="DP115" s="85" t="n">
        <v>0</v>
      </c>
      <c r="DQ115" s="85" t="n">
        <v>0</v>
      </c>
      <c r="DR115" s="85" t="n">
        <v>0</v>
      </c>
      <c r="DS115" s="85" t="n">
        <v>0</v>
      </c>
      <c r="DT115" s="85" t="n">
        <v>0</v>
      </c>
      <c r="DU115" s="85" t="n">
        <v>0</v>
      </c>
      <c r="DV115" s="85" t="n">
        <v>0</v>
      </c>
      <c r="DW115" s="85" t="n">
        <v>0</v>
      </c>
      <c r="DX115" s="85" t="n">
        <v>0</v>
      </c>
      <c r="DY115" s="85" t="n">
        <v>0.0734206738131698</v>
      </c>
    </row>
    <row r="116" customFormat="false" ht="14.65" hidden="false" customHeight="false" outlineLevel="0" collapsed="false">
      <c r="A116" s="85" t="n">
        <v>113</v>
      </c>
      <c r="B116" s="85" t="s">
        <v>180</v>
      </c>
      <c r="C116" s="85" t="s">
        <v>59</v>
      </c>
      <c r="D116" s="85" t="n">
        <v>1</v>
      </c>
      <c r="E116" s="85" t="s">
        <v>45</v>
      </c>
      <c r="F116" s="85" t="s">
        <v>325</v>
      </c>
      <c r="G116" s="85" t="s">
        <v>180</v>
      </c>
      <c r="H116" s="85" t="s">
        <v>185</v>
      </c>
      <c r="I116" s="85" t="s">
        <v>179</v>
      </c>
      <c r="J116" s="85" t="n">
        <v>0</v>
      </c>
      <c r="K116" s="85" t="n">
        <v>0</v>
      </c>
      <c r="L116" s="85" t="n">
        <v>0</v>
      </c>
      <c r="M116" s="85" t="n">
        <v>0</v>
      </c>
      <c r="N116" s="85" t="n">
        <v>0</v>
      </c>
      <c r="O116" s="85" t="n">
        <v>0</v>
      </c>
      <c r="P116" s="85" t="n">
        <v>0</v>
      </c>
      <c r="Q116" s="85" t="n">
        <v>0</v>
      </c>
      <c r="R116" s="85" t="n">
        <v>0</v>
      </c>
      <c r="S116" s="85" t="n">
        <v>0</v>
      </c>
      <c r="T116" s="85" t="n">
        <v>0</v>
      </c>
      <c r="U116" s="85" t="n">
        <v>0</v>
      </c>
      <c r="V116" s="85" t="n">
        <v>0</v>
      </c>
      <c r="W116" s="85" t="n">
        <v>0</v>
      </c>
      <c r="X116" s="85" t="n">
        <v>0</v>
      </c>
      <c r="Y116" s="85" t="n">
        <v>0</v>
      </c>
      <c r="Z116" s="85" t="n">
        <v>0</v>
      </c>
      <c r="AA116" s="85" t="n">
        <v>0</v>
      </c>
      <c r="AB116" s="85" t="n">
        <v>0</v>
      </c>
      <c r="AC116" s="85" t="n">
        <v>0</v>
      </c>
      <c r="AD116" s="85" t="n">
        <v>0</v>
      </c>
      <c r="AE116" s="85" t="n">
        <v>0</v>
      </c>
      <c r="AF116" s="85" t="n">
        <v>0</v>
      </c>
      <c r="AG116" s="85" t="n">
        <v>0</v>
      </c>
      <c r="AH116" s="85" t="n">
        <v>0</v>
      </c>
      <c r="AI116" s="85" t="n">
        <v>0</v>
      </c>
      <c r="AJ116" s="85" t="n">
        <v>0</v>
      </c>
      <c r="AK116" s="183" t="n">
        <f aca="false">IF(G116&gt;0,VLOOKUP(G116&amp;"-"&amp;H116&amp;"-"&amp;I116,LocCost,2,0),0)</f>
        <v>0.191752931270393</v>
      </c>
      <c r="AL116" s="183" t="n">
        <f aca="false">IF(J116&gt;0,VLOOKUP(J116&amp;"-"&amp;K116&amp;"-"&amp;L116,LocCost,2,0),0)</f>
        <v>0</v>
      </c>
      <c r="AM116" s="183" t="n">
        <f aca="false">IF(M116&gt;0,VLOOKUP(M116&amp;"-"&amp;N116&amp;"-"&amp;O116,LocCost,2,0),0)</f>
        <v>0</v>
      </c>
      <c r="AN116" s="183" t="n">
        <f aca="false">IF(P116&gt;0,VLOOKUP(P116&amp;"-"&amp;Q116&amp;"-"&amp;R116,LocCost,2,0),0)</f>
        <v>0</v>
      </c>
      <c r="AO116" s="183" t="n">
        <f aca="false">IF(S116&gt;0,VLOOKUP(S116&amp;"-"&amp;T116&amp;"-"&amp;U116,LocCost,2,0),0)</f>
        <v>0</v>
      </c>
      <c r="AP116" s="183" t="n">
        <f aca="false">IF(V116&gt;0,VLOOKUP(V116&amp;"-"&amp;W116&amp;"-"&amp;X116,LocCost,2,0),0)</f>
        <v>0</v>
      </c>
      <c r="AQ116" s="183" t="n">
        <f aca="false">IF(Y116&gt;0,VLOOKUP(Y116&amp;"-"&amp;Z116&amp;"-"&amp;AA116,LocCost,2,0),0)</f>
        <v>0</v>
      </c>
      <c r="AR116" s="183" t="n">
        <f aca="false">IF(AB116&gt;0,VLOOKUP(AB116&amp;"-"&amp;AC116&amp;"-"&amp;AD116,LocCost,2,0),0)</f>
        <v>0</v>
      </c>
      <c r="AS116" s="183" t="n">
        <f aca="false">IF(AE116&gt;0,VLOOKUP(AE116&amp;"-"&amp;AF116&amp;"-"&amp;AG116,LocCost,2,0),0)</f>
        <v>0</v>
      </c>
      <c r="AT116" s="183" t="n">
        <f aca="false">IF(AH116&gt;0,VLOOKUP(AH116&amp;"-"&amp;AI116&amp;"-"&amp;AJ116,LocCost,2,0),0)</f>
        <v>0</v>
      </c>
      <c r="AU116" s="184" t="n">
        <f aca="false">SUM(AK116:AT116)</f>
        <v>0.191752931270393</v>
      </c>
      <c r="DN116" s="85" t="n">
        <v>0</v>
      </c>
      <c r="DO116" s="85" t="n">
        <v>0.081181703953417</v>
      </c>
      <c r="DP116" s="85" t="n">
        <v>0</v>
      </c>
      <c r="DQ116" s="85" t="n">
        <v>0</v>
      </c>
      <c r="DR116" s="85" t="n">
        <v>0</v>
      </c>
      <c r="DS116" s="85" t="n">
        <v>0</v>
      </c>
      <c r="DT116" s="85" t="n">
        <v>0</v>
      </c>
      <c r="DU116" s="85" t="n">
        <v>0</v>
      </c>
      <c r="DV116" s="85" t="n">
        <v>0</v>
      </c>
      <c r="DW116" s="85" t="n">
        <v>0</v>
      </c>
      <c r="DX116" s="85" t="n">
        <v>0</v>
      </c>
      <c r="DY116" s="85" t="n">
        <v>0.081181703953417</v>
      </c>
    </row>
    <row r="117" customFormat="false" ht="14.65" hidden="false" customHeight="false" outlineLevel="0" collapsed="false">
      <c r="A117" s="85" t="n">
        <v>114</v>
      </c>
      <c r="B117" s="85" t="s">
        <v>180</v>
      </c>
      <c r="C117" s="85" t="s">
        <v>59</v>
      </c>
      <c r="D117" s="85" t="n">
        <v>2</v>
      </c>
      <c r="E117" s="85" t="s">
        <v>45</v>
      </c>
      <c r="F117" s="85" t="s">
        <v>326</v>
      </c>
      <c r="G117" s="85" t="s">
        <v>180</v>
      </c>
      <c r="H117" s="85" t="s">
        <v>186</v>
      </c>
      <c r="I117" s="85" t="s">
        <v>179</v>
      </c>
      <c r="J117" s="85" t="n">
        <v>0</v>
      </c>
      <c r="K117" s="85" t="n">
        <v>0</v>
      </c>
      <c r="L117" s="85" t="n">
        <v>0</v>
      </c>
      <c r="M117" s="85" t="n">
        <v>0</v>
      </c>
      <c r="N117" s="85" t="n">
        <v>0</v>
      </c>
      <c r="O117" s="85" t="n">
        <v>0</v>
      </c>
      <c r="P117" s="85" t="n">
        <v>0</v>
      </c>
      <c r="Q117" s="85" t="n">
        <v>0</v>
      </c>
      <c r="R117" s="85" t="n">
        <v>0</v>
      </c>
      <c r="S117" s="85" t="n">
        <v>0</v>
      </c>
      <c r="T117" s="85" t="n">
        <v>0</v>
      </c>
      <c r="U117" s="85" t="n">
        <v>0</v>
      </c>
      <c r="V117" s="85" t="n">
        <v>0</v>
      </c>
      <c r="W117" s="85" t="n">
        <v>0</v>
      </c>
      <c r="X117" s="85" t="n">
        <v>0</v>
      </c>
      <c r="Y117" s="85" t="n">
        <v>0</v>
      </c>
      <c r="Z117" s="85" t="n">
        <v>0</v>
      </c>
      <c r="AA117" s="85" t="n">
        <v>0</v>
      </c>
      <c r="AB117" s="85" t="n">
        <v>0</v>
      </c>
      <c r="AC117" s="85" t="n">
        <v>0</v>
      </c>
      <c r="AD117" s="85" t="n">
        <v>0</v>
      </c>
      <c r="AE117" s="85" t="n">
        <v>0</v>
      </c>
      <c r="AF117" s="85" t="n">
        <v>0</v>
      </c>
      <c r="AG117" s="85" t="n">
        <v>0</v>
      </c>
      <c r="AH117" s="85" t="n">
        <v>0</v>
      </c>
      <c r="AI117" s="85" t="n">
        <v>0</v>
      </c>
      <c r="AJ117" s="85" t="n">
        <v>0</v>
      </c>
      <c r="AK117" s="183" t="n">
        <f aca="false">IF(G117&gt;0,VLOOKUP(G117&amp;"-"&amp;H117&amp;"-"&amp;I117,LocCost,2,0),0)</f>
        <v>0.225650053134963</v>
      </c>
      <c r="AL117" s="183" t="n">
        <f aca="false">IF(J117&gt;0,VLOOKUP(J117&amp;"-"&amp;K117&amp;"-"&amp;L117,LocCost,2,0),0)</f>
        <v>0</v>
      </c>
      <c r="AM117" s="183" t="n">
        <f aca="false">IF(M117&gt;0,VLOOKUP(M117&amp;"-"&amp;N117&amp;"-"&amp;O117,LocCost,2,0),0)</f>
        <v>0</v>
      </c>
      <c r="AN117" s="183" t="n">
        <f aca="false">IF(P117&gt;0,VLOOKUP(P117&amp;"-"&amp;Q117&amp;"-"&amp;R117,LocCost,2,0),0)</f>
        <v>0</v>
      </c>
      <c r="AO117" s="183" t="n">
        <f aca="false">IF(S117&gt;0,VLOOKUP(S117&amp;"-"&amp;T117&amp;"-"&amp;U117,LocCost,2,0),0)</f>
        <v>0</v>
      </c>
      <c r="AP117" s="183" t="n">
        <f aca="false">IF(V117&gt;0,VLOOKUP(V117&amp;"-"&amp;W117&amp;"-"&amp;X117,LocCost,2,0),0)</f>
        <v>0</v>
      </c>
      <c r="AQ117" s="183" t="n">
        <f aca="false">IF(Y117&gt;0,VLOOKUP(Y117&amp;"-"&amp;Z117&amp;"-"&amp;AA117,LocCost,2,0),0)</f>
        <v>0</v>
      </c>
      <c r="AR117" s="183" t="n">
        <f aca="false">IF(AB117&gt;0,VLOOKUP(AB117&amp;"-"&amp;AC117&amp;"-"&amp;AD117,LocCost,2,0),0)</f>
        <v>0</v>
      </c>
      <c r="AS117" s="183" t="n">
        <f aca="false">IF(AE117&gt;0,VLOOKUP(AE117&amp;"-"&amp;AF117&amp;"-"&amp;AG117,LocCost,2,0),0)</f>
        <v>0</v>
      </c>
      <c r="AT117" s="183" t="n">
        <f aca="false">IF(AH117&gt;0,VLOOKUP(AH117&amp;"-"&amp;AI117&amp;"-"&amp;AJ117,LocCost,2,0),0)</f>
        <v>0</v>
      </c>
      <c r="AU117" s="184" t="n">
        <f aca="false">SUM(AK117:AT117)</f>
        <v>0.225650053134963</v>
      </c>
      <c r="DN117" s="85" t="n">
        <v>0</v>
      </c>
      <c r="DO117" s="85" t="n">
        <v>0.100306471494607</v>
      </c>
      <c r="DP117" s="85" t="n">
        <v>0</v>
      </c>
      <c r="DQ117" s="85" t="n">
        <v>0</v>
      </c>
      <c r="DR117" s="85" t="n">
        <v>0</v>
      </c>
      <c r="DS117" s="85" t="n">
        <v>0</v>
      </c>
      <c r="DT117" s="85" t="n">
        <v>0</v>
      </c>
      <c r="DU117" s="85" t="n">
        <v>0</v>
      </c>
      <c r="DV117" s="85" t="n">
        <v>0</v>
      </c>
      <c r="DW117" s="85" t="n">
        <v>0</v>
      </c>
      <c r="DX117" s="85" t="n">
        <v>0</v>
      </c>
      <c r="DY117" s="85" t="n">
        <v>0.100306471494607</v>
      </c>
    </row>
    <row r="118" customFormat="false" ht="14.65" hidden="false" customHeight="false" outlineLevel="0" collapsed="false">
      <c r="A118" s="85" t="n">
        <v>115</v>
      </c>
      <c r="B118" s="85" t="s">
        <v>180</v>
      </c>
      <c r="C118" s="85" t="s">
        <v>59</v>
      </c>
      <c r="D118" s="85" t="n">
        <v>3</v>
      </c>
      <c r="E118" s="85" t="s">
        <v>45</v>
      </c>
      <c r="F118" s="85" t="s">
        <v>327</v>
      </c>
      <c r="G118" s="85" t="s">
        <v>180</v>
      </c>
      <c r="H118" s="85" t="s">
        <v>185</v>
      </c>
      <c r="I118" s="85" t="s">
        <v>140</v>
      </c>
      <c r="J118" s="85" t="n">
        <v>0</v>
      </c>
      <c r="K118" s="85" t="n">
        <v>0</v>
      </c>
      <c r="L118" s="85" t="n">
        <v>0</v>
      </c>
      <c r="M118" s="85" t="n">
        <v>0</v>
      </c>
      <c r="N118" s="85" t="n">
        <v>0</v>
      </c>
      <c r="O118" s="85" t="n">
        <v>0</v>
      </c>
      <c r="P118" s="85" t="n">
        <v>0</v>
      </c>
      <c r="Q118" s="85" t="n">
        <v>0</v>
      </c>
      <c r="R118" s="85" t="n">
        <v>0</v>
      </c>
      <c r="S118" s="85" t="n">
        <v>0</v>
      </c>
      <c r="T118" s="85" t="n">
        <v>0</v>
      </c>
      <c r="U118" s="85" t="n">
        <v>0</v>
      </c>
      <c r="V118" s="85" t="n">
        <v>0</v>
      </c>
      <c r="W118" s="85" t="n">
        <v>0</v>
      </c>
      <c r="X118" s="85" t="n">
        <v>0</v>
      </c>
      <c r="Y118" s="85" t="n">
        <v>0</v>
      </c>
      <c r="Z118" s="85" t="n">
        <v>0</v>
      </c>
      <c r="AA118" s="85" t="n">
        <v>0</v>
      </c>
      <c r="AB118" s="85" t="n">
        <v>0</v>
      </c>
      <c r="AC118" s="85" t="n">
        <v>0</v>
      </c>
      <c r="AD118" s="85" t="n">
        <v>0</v>
      </c>
      <c r="AE118" s="85" t="n">
        <v>0</v>
      </c>
      <c r="AF118" s="85" t="n">
        <v>0</v>
      </c>
      <c r="AG118" s="85" t="n">
        <v>0</v>
      </c>
      <c r="AH118" s="85" t="n">
        <v>0</v>
      </c>
      <c r="AI118" s="85" t="n">
        <v>0</v>
      </c>
      <c r="AJ118" s="85" t="n">
        <v>0</v>
      </c>
      <c r="AK118" s="183" t="n">
        <f aca="false">IF(G118&gt;0,VLOOKUP(G118&amp;"-"&amp;H118&amp;"-"&amp;I118,LocCost,2,0),0)</f>
        <v>0.176780545397555</v>
      </c>
      <c r="AL118" s="183" t="n">
        <f aca="false">IF(J118&gt;0,VLOOKUP(J118&amp;"-"&amp;K118&amp;"-"&amp;L118,LocCost,2,0),0)</f>
        <v>0</v>
      </c>
      <c r="AM118" s="183" t="n">
        <f aca="false">IF(M118&gt;0,VLOOKUP(M118&amp;"-"&amp;N118&amp;"-"&amp;O118,LocCost,2,0),0)</f>
        <v>0</v>
      </c>
      <c r="AN118" s="183" t="n">
        <f aca="false">IF(P118&gt;0,VLOOKUP(P118&amp;"-"&amp;Q118&amp;"-"&amp;R118,LocCost,2,0),0)</f>
        <v>0</v>
      </c>
      <c r="AO118" s="183" t="n">
        <f aca="false">IF(S118&gt;0,VLOOKUP(S118&amp;"-"&amp;T118&amp;"-"&amp;U118,LocCost,2,0),0)</f>
        <v>0</v>
      </c>
      <c r="AP118" s="183" t="n">
        <f aca="false">IF(V118&gt;0,VLOOKUP(V118&amp;"-"&amp;W118&amp;"-"&amp;X118,LocCost,2,0),0)</f>
        <v>0</v>
      </c>
      <c r="AQ118" s="183" t="n">
        <f aca="false">IF(Y118&gt;0,VLOOKUP(Y118&amp;"-"&amp;Z118&amp;"-"&amp;AA118,LocCost,2,0),0)</f>
        <v>0</v>
      </c>
      <c r="AR118" s="183" t="n">
        <f aca="false">IF(AB118&gt;0,VLOOKUP(AB118&amp;"-"&amp;AC118&amp;"-"&amp;AD118,LocCost,2,0),0)</f>
        <v>0</v>
      </c>
      <c r="AS118" s="183" t="n">
        <f aca="false">IF(AE118&gt;0,VLOOKUP(AE118&amp;"-"&amp;AF118&amp;"-"&amp;AG118,LocCost,2,0),0)</f>
        <v>0</v>
      </c>
      <c r="AT118" s="183" t="n">
        <f aca="false">IF(AH118&gt;0,VLOOKUP(AH118&amp;"-"&amp;AI118&amp;"-"&amp;AJ118,LocCost,2,0),0)</f>
        <v>0</v>
      </c>
      <c r="AU118" s="184" t="n">
        <f aca="false">SUM(AK118:AT118)</f>
        <v>0.176780545397555</v>
      </c>
      <c r="DN118" s="85" t="n">
        <v>0</v>
      </c>
      <c r="DO118" s="85" t="n">
        <v>0.11226174074456</v>
      </c>
      <c r="DP118" s="85" t="n">
        <v>0</v>
      </c>
      <c r="DQ118" s="85" t="n">
        <v>0</v>
      </c>
      <c r="DR118" s="85" t="n">
        <v>0</v>
      </c>
      <c r="DS118" s="85" t="n">
        <v>0</v>
      </c>
      <c r="DT118" s="85" t="n">
        <v>0</v>
      </c>
      <c r="DU118" s="85" t="n">
        <v>0</v>
      </c>
      <c r="DV118" s="85" t="n">
        <v>0</v>
      </c>
      <c r="DW118" s="85" t="n">
        <v>0</v>
      </c>
      <c r="DX118" s="85" t="n">
        <v>0</v>
      </c>
      <c r="DY118" s="85" t="n">
        <v>0.11226174074456</v>
      </c>
    </row>
    <row r="119" customFormat="false" ht="14.65" hidden="false" customHeight="false" outlineLevel="0" collapsed="false">
      <c r="A119" s="85" t="n">
        <v>116</v>
      </c>
      <c r="B119" s="85" t="s">
        <v>180</v>
      </c>
      <c r="C119" s="85" t="s">
        <v>59</v>
      </c>
      <c r="D119" s="85" t="n">
        <v>4</v>
      </c>
      <c r="E119" s="85" t="s">
        <v>45</v>
      </c>
      <c r="F119" s="85" t="s">
        <v>328</v>
      </c>
      <c r="G119" s="85" t="s">
        <v>180</v>
      </c>
      <c r="H119" s="85" t="s">
        <v>186</v>
      </c>
      <c r="I119" s="85" t="s">
        <v>140</v>
      </c>
      <c r="J119" s="85" t="n">
        <v>0</v>
      </c>
      <c r="K119" s="85" t="n">
        <v>0</v>
      </c>
      <c r="L119" s="85" t="n">
        <v>0</v>
      </c>
      <c r="M119" s="85" t="n">
        <v>0</v>
      </c>
      <c r="N119" s="85" t="n">
        <v>0</v>
      </c>
      <c r="O119" s="85" t="n">
        <v>0</v>
      </c>
      <c r="P119" s="85" t="n">
        <v>0</v>
      </c>
      <c r="Q119" s="85" t="n">
        <v>0</v>
      </c>
      <c r="R119" s="85" t="n">
        <v>0</v>
      </c>
      <c r="S119" s="85" t="n">
        <v>0</v>
      </c>
      <c r="T119" s="85" t="n">
        <v>0</v>
      </c>
      <c r="U119" s="85" t="n">
        <v>0</v>
      </c>
      <c r="V119" s="85" t="n">
        <v>0</v>
      </c>
      <c r="W119" s="85" t="n">
        <v>0</v>
      </c>
      <c r="X119" s="85" t="n">
        <v>0</v>
      </c>
      <c r="Y119" s="85" t="n">
        <v>0</v>
      </c>
      <c r="Z119" s="85" t="n">
        <v>0</v>
      </c>
      <c r="AA119" s="85" t="n">
        <v>0</v>
      </c>
      <c r="AB119" s="85" t="n">
        <v>0</v>
      </c>
      <c r="AC119" s="85" t="n">
        <v>0</v>
      </c>
      <c r="AD119" s="85" t="n">
        <v>0</v>
      </c>
      <c r="AE119" s="85" t="n">
        <v>0</v>
      </c>
      <c r="AF119" s="85" t="n">
        <v>0</v>
      </c>
      <c r="AG119" s="85" t="n">
        <v>0</v>
      </c>
      <c r="AH119" s="85" t="n">
        <v>0</v>
      </c>
      <c r="AI119" s="85" t="n">
        <v>0</v>
      </c>
      <c r="AJ119" s="85" t="n">
        <v>0</v>
      </c>
      <c r="AK119" s="183" t="n">
        <f aca="false">IF(G119&gt;0,VLOOKUP(G119&amp;"-"&amp;H119&amp;"-"&amp;I119,LocCost,2,0),0)</f>
        <v>0.207362313039815</v>
      </c>
      <c r="AL119" s="183" t="n">
        <f aca="false">IF(J119&gt;0,VLOOKUP(J119&amp;"-"&amp;K119&amp;"-"&amp;L119,LocCost,2,0),0)</f>
        <v>0</v>
      </c>
      <c r="AM119" s="183" t="n">
        <f aca="false">IF(M119&gt;0,VLOOKUP(M119&amp;"-"&amp;N119&amp;"-"&amp;O119,LocCost,2,0),0)</f>
        <v>0</v>
      </c>
      <c r="AN119" s="183" t="n">
        <f aca="false">IF(P119&gt;0,VLOOKUP(P119&amp;"-"&amp;Q119&amp;"-"&amp;R119,LocCost,2,0),0)</f>
        <v>0</v>
      </c>
      <c r="AO119" s="183" t="n">
        <f aca="false">IF(S119&gt;0,VLOOKUP(S119&amp;"-"&amp;T119&amp;"-"&amp;U119,LocCost,2,0),0)</f>
        <v>0</v>
      </c>
      <c r="AP119" s="183" t="n">
        <f aca="false">IF(V119&gt;0,VLOOKUP(V119&amp;"-"&amp;W119&amp;"-"&amp;X119,LocCost,2,0),0)</f>
        <v>0</v>
      </c>
      <c r="AQ119" s="183" t="n">
        <f aca="false">IF(Y119&gt;0,VLOOKUP(Y119&amp;"-"&amp;Z119&amp;"-"&amp;AA119,LocCost,2,0),0)</f>
        <v>0</v>
      </c>
      <c r="AR119" s="183" t="n">
        <f aca="false">IF(AB119&gt;0,VLOOKUP(AB119&amp;"-"&amp;AC119&amp;"-"&amp;AD119,LocCost,2,0),0)</f>
        <v>0</v>
      </c>
      <c r="AS119" s="183" t="n">
        <f aca="false">IF(AE119&gt;0,VLOOKUP(AE119&amp;"-"&amp;AF119&amp;"-"&amp;AG119,LocCost,2,0),0)</f>
        <v>0</v>
      </c>
      <c r="AT119" s="183" t="n">
        <f aca="false">IF(AH119&gt;0,VLOOKUP(AH119&amp;"-"&amp;AI119&amp;"-"&amp;AJ119,LocCost,2,0),0)</f>
        <v>0</v>
      </c>
      <c r="AU119" s="184" t="n">
        <f aca="false">SUM(AK119:AT119)</f>
        <v>0.207362313039815</v>
      </c>
      <c r="DN119" s="85" t="n">
        <v>0</v>
      </c>
      <c r="DO119" s="85" t="n">
        <v>0.0148823434991974</v>
      </c>
      <c r="DP119" s="85" t="n">
        <v>0</v>
      </c>
      <c r="DQ119" s="85" t="n">
        <v>0</v>
      </c>
      <c r="DR119" s="85" t="n">
        <v>0</v>
      </c>
      <c r="DS119" s="85" t="n">
        <v>0</v>
      </c>
      <c r="DT119" s="85" t="n">
        <v>0</v>
      </c>
      <c r="DU119" s="85" t="n">
        <v>0</v>
      </c>
      <c r="DV119" s="85" t="n">
        <v>0</v>
      </c>
      <c r="DW119" s="85" t="n">
        <v>0</v>
      </c>
      <c r="DX119" s="85" t="n">
        <v>0</v>
      </c>
      <c r="DY119" s="85" t="n">
        <v>0.0148823434991974</v>
      </c>
    </row>
    <row r="120" customFormat="false" ht="14.65" hidden="false" customHeight="false" outlineLevel="0" collapsed="false">
      <c r="A120" s="85" t="n">
        <v>117</v>
      </c>
      <c r="B120" s="85" t="s">
        <v>180</v>
      </c>
      <c r="C120" s="85" t="s">
        <v>180</v>
      </c>
      <c r="D120" s="85" t="n">
        <v>1</v>
      </c>
      <c r="E120" s="85" t="s">
        <v>45</v>
      </c>
      <c r="F120" s="85" t="s">
        <v>329</v>
      </c>
      <c r="G120" s="85" t="s">
        <v>180</v>
      </c>
      <c r="H120" s="85" t="s">
        <v>180</v>
      </c>
      <c r="I120" s="85" t="s">
        <v>179</v>
      </c>
      <c r="J120" s="85" t="n">
        <v>0</v>
      </c>
      <c r="K120" s="85" t="n">
        <v>0</v>
      </c>
      <c r="L120" s="85" t="n">
        <v>0</v>
      </c>
      <c r="M120" s="85" t="n">
        <v>0</v>
      </c>
      <c r="N120" s="85" t="n">
        <v>0</v>
      </c>
      <c r="O120" s="85" t="n">
        <v>0</v>
      </c>
      <c r="P120" s="85" t="n">
        <v>0</v>
      </c>
      <c r="Q120" s="85" t="n">
        <v>0</v>
      </c>
      <c r="R120" s="85" t="n">
        <v>0</v>
      </c>
      <c r="S120" s="85" t="n">
        <v>0</v>
      </c>
      <c r="T120" s="85" t="n">
        <v>0</v>
      </c>
      <c r="U120" s="85" t="n">
        <v>0</v>
      </c>
      <c r="V120" s="85" t="n">
        <v>0</v>
      </c>
      <c r="W120" s="85" t="n">
        <v>0</v>
      </c>
      <c r="X120" s="85" t="n">
        <v>0</v>
      </c>
      <c r="Y120" s="85" t="n">
        <v>0</v>
      </c>
      <c r="Z120" s="85" t="n">
        <v>0</v>
      </c>
      <c r="AA120" s="85" t="n">
        <v>0</v>
      </c>
      <c r="AB120" s="85" t="n">
        <v>0</v>
      </c>
      <c r="AC120" s="85" t="n">
        <v>0</v>
      </c>
      <c r="AD120" s="85" t="n">
        <v>0</v>
      </c>
      <c r="AE120" s="85" t="n">
        <v>0</v>
      </c>
      <c r="AF120" s="85" t="n">
        <v>0</v>
      </c>
      <c r="AG120" s="85" t="n">
        <v>0</v>
      </c>
      <c r="AH120" s="85" t="n">
        <v>0</v>
      </c>
      <c r="AI120" s="85" t="n">
        <v>0</v>
      </c>
      <c r="AJ120" s="85" t="n">
        <v>0</v>
      </c>
      <c r="AK120" s="183" t="n">
        <f aca="false">IF(G120&gt;0,VLOOKUP(G120&amp;"-"&amp;H120&amp;"-"&amp;I120,LocCost,2,0),0)</f>
        <v>0.119772871852381</v>
      </c>
      <c r="AL120" s="183" t="n">
        <f aca="false">IF(J120&gt;0,VLOOKUP(J120&amp;"-"&amp;K120&amp;"-"&amp;L120,LocCost,2,0),0)</f>
        <v>0</v>
      </c>
      <c r="AM120" s="183" t="n">
        <f aca="false">IF(M120&gt;0,VLOOKUP(M120&amp;"-"&amp;N120&amp;"-"&amp;O120,LocCost,2,0),0)</f>
        <v>0</v>
      </c>
      <c r="AN120" s="183" t="n">
        <f aca="false">IF(P120&gt;0,VLOOKUP(P120&amp;"-"&amp;Q120&amp;"-"&amp;R120,LocCost,2,0),0)</f>
        <v>0</v>
      </c>
      <c r="AO120" s="183" t="n">
        <f aca="false">IF(S120&gt;0,VLOOKUP(S120&amp;"-"&amp;T120&amp;"-"&amp;U120,LocCost,2,0),0)</f>
        <v>0</v>
      </c>
      <c r="AP120" s="183" t="n">
        <f aca="false">IF(V120&gt;0,VLOOKUP(V120&amp;"-"&amp;W120&amp;"-"&amp;X120,LocCost,2,0),0)</f>
        <v>0</v>
      </c>
      <c r="AQ120" s="183" t="n">
        <f aca="false">IF(Y120&gt;0,VLOOKUP(Y120&amp;"-"&amp;Z120&amp;"-"&amp;AA120,LocCost,2,0),0)</f>
        <v>0</v>
      </c>
      <c r="AR120" s="183" t="n">
        <f aca="false">IF(AB120&gt;0,VLOOKUP(AB120&amp;"-"&amp;AC120&amp;"-"&amp;AD120,LocCost,2,0),0)</f>
        <v>0</v>
      </c>
      <c r="AS120" s="183" t="n">
        <f aca="false">IF(AE120&gt;0,VLOOKUP(AE120&amp;"-"&amp;AF120&amp;"-"&amp;AG120,LocCost,2,0),0)</f>
        <v>0</v>
      </c>
      <c r="AT120" s="183" t="n">
        <f aca="false">IF(AH120&gt;0,VLOOKUP(AH120&amp;"-"&amp;AI120&amp;"-"&amp;AJ120,LocCost,2,0),0)</f>
        <v>0</v>
      </c>
      <c r="AU120" s="184" t="n">
        <f aca="false">SUM(AK120:AT120)</f>
        <v>0.119772871852381</v>
      </c>
      <c r="DN120" s="85" t="n">
        <v>0</v>
      </c>
      <c r="DO120" s="85" t="n">
        <v>0.0775087756980671</v>
      </c>
      <c r="DP120" s="85" t="n">
        <v>0</v>
      </c>
      <c r="DQ120" s="85" t="n">
        <v>0</v>
      </c>
      <c r="DR120" s="85" t="n">
        <v>0</v>
      </c>
      <c r="DS120" s="85" t="n">
        <v>0</v>
      </c>
      <c r="DT120" s="85" t="n">
        <v>0</v>
      </c>
      <c r="DU120" s="85" t="n">
        <v>0</v>
      </c>
      <c r="DV120" s="85" t="n">
        <v>0</v>
      </c>
      <c r="DW120" s="85" t="n">
        <v>0</v>
      </c>
      <c r="DX120" s="85" t="n">
        <v>0</v>
      </c>
      <c r="DY120" s="85" t="n">
        <v>0.0775087756980671</v>
      </c>
    </row>
    <row r="121" customFormat="false" ht="14.65" hidden="false" customHeight="false" outlineLevel="0" collapsed="false">
      <c r="A121" s="85" t="n">
        <v>118</v>
      </c>
      <c r="B121" s="85" t="s">
        <v>180</v>
      </c>
      <c r="C121" s="85" t="s">
        <v>180</v>
      </c>
      <c r="D121" s="85" t="n">
        <v>2</v>
      </c>
      <c r="E121" s="85" t="s">
        <v>45</v>
      </c>
      <c r="F121" s="85" t="s">
        <v>330</v>
      </c>
      <c r="G121" s="85" t="s">
        <v>180</v>
      </c>
      <c r="H121" s="85" t="s">
        <v>180</v>
      </c>
      <c r="I121" s="85" t="s">
        <v>140</v>
      </c>
      <c r="J121" s="85" t="n">
        <v>0</v>
      </c>
      <c r="K121" s="85" t="n">
        <v>0</v>
      </c>
      <c r="L121" s="85" t="n">
        <v>0</v>
      </c>
      <c r="M121" s="85" t="n">
        <v>0</v>
      </c>
      <c r="N121" s="85" t="n">
        <v>0</v>
      </c>
      <c r="O121" s="85" t="n">
        <v>0</v>
      </c>
      <c r="P121" s="85" t="n">
        <v>0</v>
      </c>
      <c r="Q121" s="85" t="n">
        <v>0</v>
      </c>
      <c r="R121" s="85" t="n">
        <v>0</v>
      </c>
      <c r="S121" s="85" t="n">
        <v>0</v>
      </c>
      <c r="T121" s="85" t="n">
        <v>0</v>
      </c>
      <c r="U121" s="85" t="n">
        <v>0</v>
      </c>
      <c r="V121" s="85" t="n">
        <v>0</v>
      </c>
      <c r="W121" s="85" t="n">
        <v>0</v>
      </c>
      <c r="X121" s="85" t="n">
        <v>0</v>
      </c>
      <c r="Y121" s="85" t="n">
        <v>0</v>
      </c>
      <c r="Z121" s="85" t="n">
        <v>0</v>
      </c>
      <c r="AA121" s="85" t="n">
        <v>0</v>
      </c>
      <c r="AB121" s="85" t="n">
        <v>0</v>
      </c>
      <c r="AC121" s="85" t="n">
        <v>0</v>
      </c>
      <c r="AD121" s="85" t="n">
        <v>0</v>
      </c>
      <c r="AE121" s="85" t="n">
        <v>0</v>
      </c>
      <c r="AF121" s="85" t="n">
        <v>0</v>
      </c>
      <c r="AG121" s="85" t="n">
        <v>0</v>
      </c>
      <c r="AH121" s="85" t="n">
        <v>0</v>
      </c>
      <c r="AI121" s="85" t="n">
        <v>0</v>
      </c>
      <c r="AJ121" s="85" t="n">
        <v>0</v>
      </c>
      <c r="AK121" s="183" t="n">
        <f aca="false">IF(G121&gt;0,VLOOKUP(G121&amp;"-"&amp;H121&amp;"-"&amp;I121,LocCost,2,0),0)</f>
        <v>0.115536826042727</v>
      </c>
      <c r="AL121" s="183" t="n">
        <f aca="false">IF(J121&gt;0,VLOOKUP(J121&amp;"-"&amp;K121&amp;"-"&amp;L121,LocCost,2,0),0)</f>
        <v>0</v>
      </c>
      <c r="AM121" s="183" t="n">
        <f aca="false">IF(M121&gt;0,VLOOKUP(M121&amp;"-"&amp;N121&amp;"-"&amp;O121,LocCost,2,0),0)</f>
        <v>0</v>
      </c>
      <c r="AN121" s="183" t="n">
        <f aca="false">IF(P121&gt;0,VLOOKUP(P121&amp;"-"&amp;Q121&amp;"-"&amp;R121,LocCost,2,0),0)</f>
        <v>0</v>
      </c>
      <c r="AO121" s="183" t="n">
        <f aca="false">IF(S121&gt;0,VLOOKUP(S121&amp;"-"&amp;T121&amp;"-"&amp;U121,LocCost,2,0),0)</f>
        <v>0</v>
      </c>
      <c r="AP121" s="183" t="n">
        <f aca="false">IF(V121&gt;0,VLOOKUP(V121&amp;"-"&amp;W121&amp;"-"&amp;X121,LocCost,2,0),0)</f>
        <v>0</v>
      </c>
      <c r="AQ121" s="183" t="n">
        <f aca="false">IF(Y121&gt;0,VLOOKUP(Y121&amp;"-"&amp;Z121&amp;"-"&amp;AA121,LocCost,2,0),0)</f>
        <v>0</v>
      </c>
      <c r="AR121" s="183" t="n">
        <f aca="false">IF(AB121&gt;0,VLOOKUP(AB121&amp;"-"&amp;AC121&amp;"-"&amp;AD121,LocCost,2,0),0)</f>
        <v>0</v>
      </c>
      <c r="AS121" s="183" t="n">
        <f aca="false">IF(AE121&gt;0,VLOOKUP(AE121&amp;"-"&amp;AF121&amp;"-"&amp;AG121,LocCost,2,0),0)</f>
        <v>0</v>
      </c>
      <c r="AT121" s="183" t="n">
        <f aca="false">IF(AH121&gt;0,VLOOKUP(AH121&amp;"-"&amp;AI121&amp;"-"&amp;AJ121,LocCost,2,0),0)</f>
        <v>0</v>
      </c>
      <c r="AU121" s="184" t="n">
        <f aca="false">SUM(AK121:AT121)</f>
        <v>0.115536826042727</v>
      </c>
      <c r="DN121" s="85" t="n">
        <v>0</v>
      </c>
      <c r="DO121" s="85" t="n">
        <v>0.0930475608503644</v>
      </c>
      <c r="DP121" s="85" t="n">
        <v>0</v>
      </c>
      <c r="DQ121" s="85" t="n">
        <v>0</v>
      </c>
      <c r="DR121" s="85" t="n">
        <v>0</v>
      </c>
      <c r="DS121" s="85" t="n">
        <v>0</v>
      </c>
      <c r="DT121" s="85" t="n">
        <v>0</v>
      </c>
      <c r="DU121" s="85" t="n">
        <v>0</v>
      </c>
      <c r="DV121" s="85" t="n">
        <v>0</v>
      </c>
      <c r="DW121" s="85" t="n">
        <v>0</v>
      </c>
      <c r="DX121" s="85" t="n">
        <v>0</v>
      </c>
      <c r="DY121" s="85" t="n">
        <v>0.0930475608503644</v>
      </c>
    </row>
    <row r="122" customFormat="false" ht="14.65" hidden="false" customHeight="false" outlineLevel="0" collapsed="false">
      <c r="A122" s="85" t="n">
        <v>119</v>
      </c>
      <c r="B122" s="85" t="s">
        <v>180</v>
      </c>
      <c r="C122" s="85" t="s">
        <v>180</v>
      </c>
      <c r="D122" s="85" t="n">
        <v>3</v>
      </c>
      <c r="E122" s="85" t="s">
        <v>45</v>
      </c>
      <c r="F122" s="85" t="s">
        <v>331</v>
      </c>
      <c r="G122" s="85" t="s">
        <v>180</v>
      </c>
      <c r="H122" s="85" t="s">
        <v>180</v>
      </c>
      <c r="I122" s="85" t="s">
        <v>182</v>
      </c>
      <c r="J122" s="85" t="n">
        <v>0</v>
      </c>
      <c r="K122" s="85" t="n">
        <v>0</v>
      </c>
      <c r="L122" s="85" t="n">
        <v>0</v>
      </c>
      <c r="M122" s="85" t="n">
        <v>0</v>
      </c>
      <c r="N122" s="85" t="n">
        <v>0</v>
      </c>
      <c r="O122" s="85" t="n">
        <v>0</v>
      </c>
      <c r="P122" s="85" t="n">
        <v>0</v>
      </c>
      <c r="Q122" s="85" t="n">
        <v>0</v>
      </c>
      <c r="R122" s="85" t="n">
        <v>0</v>
      </c>
      <c r="S122" s="85" t="n">
        <v>0</v>
      </c>
      <c r="T122" s="85" t="n">
        <v>0</v>
      </c>
      <c r="U122" s="85" t="n">
        <v>0</v>
      </c>
      <c r="V122" s="85" t="n">
        <v>0</v>
      </c>
      <c r="W122" s="85" t="n">
        <v>0</v>
      </c>
      <c r="X122" s="85" t="n">
        <v>0</v>
      </c>
      <c r="Y122" s="85" t="n">
        <v>0</v>
      </c>
      <c r="Z122" s="85" t="n">
        <v>0</v>
      </c>
      <c r="AA122" s="85" t="n">
        <v>0</v>
      </c>
      <c r="AB122" s="85" t="n">
        <v>0</v>
      </c>
      <c r="AC122" s="85" t="n">
        <v>0</v>
      </c>
      <c r="AD122" s="85" t="n">
        <v>0</v>
      </c>
      <c r="AE122" s="85" t="n">
        <v>0</v>
      </c>
      <c r="AF122" s="85" t="n">
        <v>0</v>
      </c>
      <c r="AG122" s="85" t="n">
        <v>0</v>
      </c>
      <c r="AH122" s="85" t="n">
        <v>0</v>
      </c>
      <c r="AI122" s="85" t="n">
        <v>0</v>
      </c>
      <c r="AJ122" s="85" t="n">
        <v>0</v>
      </c>
      <c r="AK122" s="183" t="n">
        <f aca="false">IF(G122&gt;0,VLOOKUP(G122&amp;"-"&amp;H122&amp;"-"&amp;I122,LocCost,2,0),0)</f>
        <v>0.0972728718523805</v>
      </c>
      <c r="AL122" s="183" t="n">
        <f aca="false">IF(J122&gt;0,VLOOKUP(J122&amp;"-"&amp;K122&amp;"-"&amp;L122,LocCost,2,0),0)</f>
        <v>0</v>
      </c>
      <c r="AM122" s="183" t="n">
        <f aca="false">IF(M122&gt;0,VLOOKUP(M122&amp;"-"&amp;N122&amp;"-"&amp;O122,LocCost,2,0),0)</f>
        <v>0</v>
      </c>
      <c r="AN122" s="183" t="n">
        <f aca="false">IF(P122&gt;0,VLOOKUP(P122&amp;"-"&amp;Q122&amp;"-"&amp;R122,LocCost,2,0),0)</f>
        <v>0</v>
      </c>
      <c r="AO122" s="183" t="n">
        <f aca="false">IF(S122&gt;0,VLOOKUP(S122&amp;"-"&amp;T122&amp;"-"&amp;U122,LocCost,2,0),0)</f>
        <v>0</v>
      </c>
      <c r="AP122" s="183" t="n">
        <f aca="false">IF(V122&gt;0,VLOOKUP(V122&amp;"-"&amp;W122&amp;"-"&amp;X122,LocCost,2,0),0)</f>
        <v>0</v>
      </c>
      <c r="AQ122" s="183" t="n">
        <f aca="false">IF(Y122&gt;0,VLOOKUP(Y122&amp;"-"&amp;Z122&amp;"-"&amp;AA122,LocCost,2,0),0)</f>
        <v>0</v>
      </c>
      <c r="AR122" s="183" t="n">
        <f aca="false">IF(AB122&gt;0,VLOOKUP(AB122&amp;"-"&amp;AC122&amp;"-"&amp;AD122,LocCost,2,0),0)</f>
        <v>0</v>
      </c>
      <c r="AS122" s="183" t="n">
        <f aca="false">IF(AE122&gt;0,VLOOKUP(AE122&amp;"-"&amp;AF122&amp;"-"&amp;AG122,LocCost,2,0),0)</f>
        <v>0</v>
      </c>
      <c r="AT122" s="183" t="n">
        <f aca="false">IF(AH122&gt;0,VLOOKUP(AH122&amp;"-"&amp;AI122&amp;"-"&amp;AJ122,LocCost,2,0),0)</f>
        <v>0</v>
      </c>
      <c r="AU122" s="184" t="n">
        <f aca="false">SUM(AK122:AT122)</f>
        <v>0.0972728718523805</v>
      </c>
      <c r="DN122" s="85" t="n">
        <v>0</v>
      </c>
      <c r="DO122" s="85" t="n">
        <v>0.103293993005554</v>
      </c>
      <c r="DP122" s="85" t="n">
        <v>0</v>
      </c>
      <c r="DQ122" s="85" t="n">
        <v>0</v>
      </c>
      <c r="DR122" s="85" t="n">
        <v>0</v>
      </c>
      <c r="DS122" s="85" t="n">
        <v>0</v>
      </c>
      <c r="DT122" s="85" t="n">
        <v>0</v>
      </c>
      <c r="DU122" s="85" t="n">
        <v>0</v>
      </c>
      <c r="DV122" s="85" t="n">
        <v>0</v>
      </c>
      <c r="DW122" s="85" t="n">
        <v>0</v>
      </c>
      <c r="DX122" s="85" t="n">
        <v>0</v>
      </c>
      <c r="DY122" s="85" t="n">
        <v>0.103293993005554</v>
      </c>
    </row>
    <row r="123" customFormat="false" ht="14.65" hidden="false" customHeight="false" outlineLevel="0" collapsed="false">
      <c r="A123" s="85" t="n">
        <v>120</v>
      </c>
      <c r="B123" s="85" t="s">
        <v>180</v>
      </c>
      <c r="C123" s="85" t="s">
        <v>180</v>
      </c>
      <c r="D123" s="85" t="n">
        <v>4</v>
      </c>
      <c r="E123" s="85" t="s">
        <v>45</v>
      </c>
      <c r="F123" s="85" t="s">
        <v>332</v>
      </c>
      <c r="G123" s="85" t="s">
        <v>180</v>
      </c>
      <c r="H123" s="85" t="s">
        <v>180</v>
      </c>
      <c r="I123" s="85" t="s">
        <v>181</v>
      </c>
      <c r="J123" s="85" t="n">
        <v>0</v>
      </c>
      <c r="K123" s="85" t="n">
        <v>0</v>
      </c>
      <c r="L123" s="85" t="n">
        <v>0</v>
      </c>
      <c r="M123" s="85" t="n">
        <v>0</v>
      </c>
      <c r="N123" s="85" t="n">
        <v>0</v>
      </c>
      <c r="O123" s="85" t="n">
        <v>0</v>
      </c>
      <c r="P123" s="85" t="n">
        <v>0</v>
      </c>
      <c r="Q123" s="85" t="n">
        <v>0</v>
      </c>
      <c r="R123" s="85" t="n">
        <v>0</v>
      </c>
      <c r="S123" s="85" t="n">
        <v>0</v>
      </c>
      <c r="T123" s="85" t="n">
        <v>0</v>
      </c>
      <c r="U123" s="85" t="n">
        <v>0</v>
      </c>
      <c r="V123" s="85" t="n">
        <v>0</v>
      </c>
      <c r="W123" s="85" t="n">
        <v>0</v>
      </c>
      <c r="X123" s="85" t="n">
        <v>0</v>
      </c>
      <c r="Y123" s="85" t="n">
        <v>0</v>
      </c>
      <c r="Z123" s="85" t="n">
        <v>0</v>
      </c>
      <c r="AA123" s="85" t="n">
        <v>0</v>
      </c>
      <c r="AB123" s="85" t="n">
        <v>0</v>
      </c>
      <c r="AC123" s="85" t="n">
        <v>0</v>
      </c>
      <c r="AD123" s="85" t="n">
        <v>0</v>
      </c>
      <c r="AE123" s="85" t="n">
        <v>0</v>
      </c>
      <c r="AF123" s="85" t="n">
        <v>0</v>
      </c>
      <c r="AG123" s="85" t="n">
        <v>0</v>
      </c>
      <c r="AH123" s="85" t="n">
        <v>0</v>
      </c>
      <c r="AI123" s="85" t="n">
        <v>0</v>
      </c>
      <c r="AJ123" s="85" t="n">
        <v>0</v>
      </c>
      <c r="AK123" s="183" t="n">
        <f aca="false">IF(G123&gt;0,VLOOKUP(G123&amp;"-"&amp;H123&amp;"-"&amp;I123,LocCost,2,0),0)</f>
        <v>0.0930368260427265</v>
      </c>
      <c r="AL123" s="183" t="n">
        <f aca="false">IF(J123&gt;0,VLOOKUP(J123&amp;"-"&amp;K123&amp;"-"&amp;L123,LocCost,2,0),0)</f>
        <v>0</v>
      </c>
      <c r="AM123" s="183" t="n">
        <f aca="false">IF(M123&gt;0,VLOOKUP(M123&amp;"-"&amp;N123&amp;"-"&amp;O123,LocCost,2,0),0)</f>
        <v>0</v>
      </c>
      <c r="AN123" s="183" t="n">
        <f aca="false">IF(P123&gt;0,VLOOKUP(P123&amp;"-"&amp;Q123&amp;"-"&amp;R123,LocCost,2,0),0)</f>
        <v>0</v>
      </c>
      <c r="AO123" s="183" t="n">
        <f aca="false">IF(S123&gt;0,VLOOKUP(S123&amp;"-"&amp;T123&amp;"-"&amp;U123,LocCost,2,0),0)</f>
        <v>0</v>
      </c>
      <c r="AP123" s="183" t="n">
        <f aca="false">IF(V123&gt;0,VLOOKUP(V123&amp;"-"&amp;W123&amp;"-"&amp;X123,LocCost,2,0),0)</f>
        <v>0</v>
      </c>
      <c r="AQ123" s="183" t="n">
        <f aca="false">IF(Y123&gt;0,VLOOKUP(Y123&amp;"-"&amp;Z123&amp;"-"&amp;AA123,LocCost,2,0),0)</f>
        <v>0</v>
      </c>
      <c r="AR123" s="183" t="n">
        <f aca="false">IF(AB123&gt;0,VLOOKUP(AB123&amp;"-"&amp;AC123&amp;"-"&amp;AD123,LocCost,2,0),0)</f>
        <v>0</v>
      </c>
      <c r="AS123" s="183" t="n">
        <f aca="false">IF(AE123&gt;0,VLOOKUP(AE123&amp;"-"&amp;AF123&amp;"-"&amp;AG123,LocCost,2,0),0)</f>
        <v>0</v>
      </c>
      <c r="AT123" s="183" t="n">
        <f aca="false">IF(AH123&gt;0,VLOOKUP(AH123&amp;"-"&amp;AI123&amp;"-"&amp;AJ123,LocCost,2,0),0)</f>
        <v>0</v>
      </c>
      <c r="AU123" s="184" t="n">
        <f aca="false">SUM(AK123:AT123)</f>
        <v>0.0930368260427265</v>
      </c>
      <c r="DN123" s="85" t="n">
        <v>0</v>
      </c>
      <c r="DO123" s="85" t="n">
        <v>0.132567429760666</v>
      </c>
      <c r="DP123" s="85" t="n">
        <v>0</v>
      </c>
      <c r="DQ123" s="85" t="n">
        <v>0</v>
      </c>
      <c r="DR123" s="85" t="n">
        <v>0</v>
      </c>
      <c r="DS123" s="85" t="n">
        <v>0</v>
      </c>
      <c r="DT123" s="85" t="n">
        <v>0</v>
      </c>
      <c r="DU123" s="85" t="n">
        <v>0</v>
      </c>
      <c r="DV123" s="85" t="n">
        <v>0</v>
      </c>
      <c r="DW123" s="85" t="n">
        <v>0</v>
      </c>
      <c r="DX123" s="85" t="n">
        <v>0</v>
      </c>
      <c r="DY123" s="85" t="n">
        <v>0.132567429760666</v>
      </c>
    </row>
    <row r="124" customFormat="false" ht="14.65" hidden="false" customHeight="false" outlineLevel="0" collapsed="false">
      <c r="A124" s="85" t="n">
        <v>121</v>
      </c>
      <c r="B124" s="85" t="s">
        <v>180</v>
      </c>
      <c r="C124" s="85" t="s">
        <v>183</v>
      </c>
      <c r="D124" s="85" t="n">
        <v>1</v>
      </c>
      <c r="E124" s="85" t="s">
        <v>45</v>
      </c>
      <c r="F124" s="85" t="s">
        <v>333</v>
      </c>
      <c r="G124" s="85" t="s">
        <v>180</v>
      </c>
      <c r="H124" s="85" t="s">
        <v>183</v>
      </c>
      <c r="I124" s="85" t="s">
        <v>179</v>
      </c>
      <c r="J124" s="85" t="n">
        <v>0</v>
      </c>
      <c r="K124" s="85" t="n">
        <v>0</v>
      </c>
      <c r="L124" s="85" t="n">
        <v>0</v>
      </c>
      <c r="M124" s="85" t="n">
        <v>0</v>
      </c>
      <c r="N124" s="85" t="n">
        <v>0</v>
      </c>
      <c r="O124" s="85" t="n">
        <v>0</v>
      </c>
      <c r="P124" s="85" t="n">
        <v>0</v>
      </c>
      <c r="Q124" s="85" t="n">
        <v>0</v>
      </c>
      <c r="R124" s="85" t="n">
        <v>0</v>
      </c>
      <c r="S124" s="85" t="n">
        <v>0</v>
      </c>
      <c r="T124" s="85" t="n">
        <v>0</v>
      </c>
      <c r="U124" s="85" t="n">
        <v>0</v>
      </c>
      <c r="V124" s="85" t="n">
        <v>0</v>
      </c>
      <c r="W124" s="85" t="n">
        <v>0</v>
      </c>
      <c r="X124" s="85" t="n">
        <v>0</v>
      </c>
      <c r="Y124" s="85" t="n">
        <v>0</v>
      </c>
      <c r="Z124" s="85" t="n">
        <v>0</v>
      </c>
      <c r="AA124" s="85" t="n">
        <v>0</v>
      </c>
      <c r="AB124" s="85" t="n">
        <v>0</v>
      </c>
      <c r="AC124" s="85" t="n">
        <v>0</v>
      </c>
      <c r="AD124" s="85" t="n">
        <v>0</v>
      </c>
      <c r="AE124" s="85" t="n">
        <v>0</v>
      </c>
      <c r="AF124" s="85" t="n">
        <v>0</v>
      </c>
      <c r="AG124" s="85" t="n">
        <v>0</v>
      </c>
      <c r="AH124" s="85" t="n">
        <v>0</v>
      </c>
      <c r="AI124" s="85" t="n">
        <v>0</v>
      </c>
      <c r="AJ124" s="85" t="n">
        <v>0</v>
      </c>
      <c r="AK124" s="183" t="n">
        <f aca="false">IF(G124&gt;0,VLOOKUP(G124&amp;"-"&amp;H124&amp;"-"&amp;I124,LocCost,2,0),0)</f>
        <v>0.119772871852381</v>
      </c>
      <c r="AL124" s="183" t="n">
        <f aca="false">IF(J124&gt;0,VLOOKUP(J124&amp;"-"&amp;K124&amp;"-"&amp;L124,LocCost,2,0),0)</f>
        <v>0</v>
      </c>
      <c r="AM124" s="183" t="n">
        <f aca="false">IF(M124&gt;0,VLOOKUP(M124&amp;"-"&amp;N124&amp;"-"&amp;O124,LocCost,2,0),0)</f>
        <v>0</v>
      </c>
      <c r="AN124" s="183" t="n">
        <f aca="false">IF(P124&gt;0,VLOOKUP(P124&amp;"-"&amp;Q124&amp;"-"&amp;R124,LocCost,2,0),0)</f>
        <v>0</v>
      </c>
      <c r="AO124" s="183" t="n">
        <f aca="false">IF(S124&gt;0,VLOOKUP(S124&amp;"-"&amp;T124&amp;"-"&amp;U124,LocCost,2,0),0)</f>
        <v>0</v>
      </c>
      <c r="AP124" s="183" t="n">
        <f aca="false">IF(V124&gt;0,VLOOKUP(V124&amp;"-"&amp;W124&amp;"-"&amp;X124,LocCost,2,0),0)</f>
        <v>0</v>
      </c>
      <c r="AQ124" s="183" t="n">
        <f aca="false">IF(Y124&gt;0,VLOOKUP(Y124&amp;"-"&amp;Z124&amp;"-"&amp;AA124,LocCost,2,0),0)</f>
        <v>0</v>
      </c>
      <c r="AR124" s="183" t="n">
        <f aca="false">IF(AB124&gt;0,VLOOKUP(AB124&amp;"-"&amp;AC124&amp;"-"&amp;AD124,LocCost,2,0),0)</f>
        <v>0</v>
      </c>
      <c r="AS124" s="183" t="n">
        <f aca="false">IF(AE124&gt;0,VLOOKUP(AE124&amp;"-"&amp;AF124&amp;"-"&amp;AG124,LocCost,2,0),0)</f>
        <v>0</v>
      </c>
      <c r="AT124" s="183" t="n">
        <f aca="false">IF(AH124&gt;0,VLOOKUP(AH124&amp;"-"&amp;AI124&amp;"-"&amp;AJ124,LocCost,2,0),0)</f>
        <v>0</v>
      </c>
      <c r="AU124" s="184" t="n">
        <f aca="false">SUM(AK124:AT124)</f>
        <v>0.119772871852381</v>
      </c>
      <c r="DN124" s="85" t="n">
        <v>0</v>
      </c>
      <c r="DO124" s="85" t="n">
        <v>0.0713206738131698</v>
      </c>
      <c r="DP124" s="85" t="n">
        <v>0</v>
      </c>
      <c r="DQ124" s="85" t="n">
        <v>0</v>
      </c>
      <c r="DR124" s="85" t="n">
        <v>0</v>
      </c>
      <c r="DS124" s="85" t="n">
        <v>0</v>
      </c>
      <c r="DT124" s="85" t="n">
        <v>0</v>
      </c>
      <c r="DU124" s="85" t="n">
        <v>0</v>
      </c>
      <c r="DV124" s="85" t="n">
        <v>0</v>
      </c>
      <c r="DW124" s="85" t="n">
        <v>0</v>
      </c>
      <c r="DX124" s="85" t="n">
        <v>0</v>
      </c>
      <c r="DY124" s="85" t="n">
        <v>0.0713206738131698</v>
      </c>
    </row>
    <row r="125" customFormat="false" ht="14.65" hidden="false" customHeight="false" outlineLevel="0" collapsed="false">
      <c r="A125" s="85" t="n">
        <v>122</v>
      </c>
      <c r="B125" s="85" t="s">
        <v>180</v>
      </c>
      <c r="C125" s="85" t="s">
        <v>183</v>
      </c>
      <c r="D125" s="85" t="n">
        <v>2</v>
      </c>
      <c r="E125" s="85" t="s">
        <v>45</v>
      </c>
      <c r="F125" s="85" t="s">
        <v>334</v>
      </c>
      <c r="G125" s="85" t="s">
        <v>180</v>
      </c>
      <c r="H125" s="85" t="s">
        <v>183</v>
      </c>
      <c r="I125" s="85" t="s">
        <v>140</v>
      </c>
      <c r="J125" s="85" t="n">
        <v>0</v>
      </c>
      <c r="K125" s="85" t="n">
        <v>0</v>
      </c>
      <c r="L125" s="85" t="n">
        <v>0</v>
      </c>
      <c r="M125" s="85" t="n">
        <v>0</v>
      </c>
      <c r="N125" s="85" t="n">
        <v>0</v>
      </c>
      <c r="O125" s="85" t="n">
        <v>0</v>
      </c>
      <c r="P125" s="85" t="n">
        <v>0</v>
      </c>
      <c r="Q125" s="85" t="n">
        <v>0</v>
      </c>
      <c r="R125" s="85" t="n">
        <v>0</v>
      </c>
      <c r="S125" s="85" t="n">
        <v>0</v>
      </c>
      <c r="T125" s="85" t="n">
        <v>0</v>
      </c>
      <c r="U125" s="85" t="n">
        <v>0</v>
      </c>
      <c r="V125" s="85" t="n">
        <v>0</v>
      </c>
      <c r="W125" s="85" t="n">
        <v>0</v>
      </c>
      <c r="X125" s="85" t="n">
        <v>0</v>
      </c>
      <c r="Y125" s="85" t="n">
        <v>0</v>
      </c>
      <c r="Z125" s="85" t="n">
        <v>0</v>
      </c>
      <c r="AA125" s="85" t="n">
        <v>0</v>
      </c>
      <c r="AB125" s="85" t="n">
        <v>0</v>
      </c>
      <c r="AC125" s="85" t="n">
        <v>0</v>
      </c>
      <c r="AD125" s="85" t="n">
        <v>0</v>
      </c>
      <c r="AE125" s="85" t="n">
        <v>0</v>
      </c>
      <c r="AF125" s="85" t="n">
        <v>0</v>
      </c>
      <c r="AG125" s="85" t="n">
        <v>0</v>
      </c>
      <c r="AH125" s="85" t="n">
        <v>0</v>
      </c>
      <c r="AI125" s="85" t="n">
        <v>0</v>
      </c>
      <c r="AJ125" s="85" t="n">
        <v>0</v>
      </c>
      <c r="AK125" s="183" t="n">
        <f aca="false">IF(G125&gt;0,VLOOKUP(G125&amp;"-"&amp;H125&amp;"-"&amp;I125,LocCost,2,0),0)</f>
        <v>0.115536826042727</v>
      </c>
      <c r="AL125" s="183" t="n">
        <f aca="false">IF(J125&gt;0,VLOOKUP(J125&amp;"-"&amp;K125&amp;"-"&amp;L125,LocCost,2,0),0)</f>
        <v>0</v>
      </c>
      <c r="AM125" s="183" t="n">
        <f aca="false">IF(M125&gt;0,VLOOKUP(M125&amp;"-"&amp;N125&amp;"-"&amp;O125,LocCost,2,0),0)</f>
        <v>0</v>
      </c>
      <c r="AN125" s="183" t="n">
        <f aca="false">IF(P125&gt;0,VLOOKUP(P125&amp;"-"&amp;Q125&amp;"-"&amp;R125,LocCost,2,0),0)</f>
        <v>0</v>
      </c>
      <c r="AO125" s="183" t="n">
        <f aca="false">IF(S125&gt;0,VLOOKUP(S125&amp;"-"&amp;T125&amp;"-"&amp;U125,LocCost,2,0),0)</f>
        <v>0</v>
      </c>
      <c r="AP125" s="183" t="n">
        <f aca="false">IF(V125&gt;0,VLOOKUP(V125&amp;"-"&amp;W125&amp;"-"&amp;X125,LocCost,2,0),0)</f>
        <v>0</v>
      </c>
      <c r="AQ125" s="183" t="n">
        <f aca="false">IF(Y125&gt;0,VLOOKUP(Y125&amp;"-"&amp;Z125&amp;"-"&amp;AA125,LocCost,2,0),0)</f>
        <v>0</v>
      </c>
      <c r="AR125" s="183" t="n">
        <f aca="false">IF(AB125&gt;0,VLOOKUP(AB125&amp;"-"&amp;AC125&amp;"-"&amp;AD125,LocCost,2,0),0)</f>
        <v>0</v>
      </c>
      <c r="AS125" s="183" t="n">
        <f aca="false">IF(AE125&gt;0,VLOOKUP(AE125&amp;"-"&amp;AF125&amp;"-"&amp;AG125,LocCost,2,0),0)</f>
        <v>0</v>
      </c>
      <c r="AT125" s="183" t="n">
        <f aca="false">IF(AH125&gt;0,VLOOKUP(AH125&amp;"-"&amp;AI125&amp;"-"&amp;AJ125,LocCost,2,0),0)</f>
        <v>0</v>
      </c>
      <c r="AU125" s="184" t="n">
        <f aca="false">SUM(AK125:AT125)</f>
        <v>0.115536826042727</v>
      </c>
      <c r="DN125" s="85" t="n">
        <v>0</v>
      </c>
      <c r="DO125" s="85" t="n">
        <v>0.079381703953417</v>
      </c>
      <c r="DP125" s="85" t="n">
        <v>0</v>
      </c>
      <c r="DQ125" s="85" t="n">
        <v>0</v>
      </c>
      <c r="DR125" s="85" t="n">
        <v>0</v>
      </c>
      <c r="DS125" s="85" t="n">
        <v>0</v>
      </c>
      <c r="DT125" s="85" t="n">
        <v>0</v>
      </c>
      <c r="DU125" s="85" t="n">
        <v>0</v>
      </c>
      <c r="DV125" s="85" t="n">
        <v>0</v>
      </c>
      <c r="DW125" s="85" t="n">
        <v>0</v>
      </c>
      <c r="DX125" s="85" t="n">
        <v>0</v>
      </c>
      <c r="DY125" s="85" t="n">
        <v>0.079381703953417</v>
      </c>
    </row>
    <row r="126" customFormat="false" ht="14.65" hidden="false" customHeight="false" outlineLevel="0" collapsed="false">
      <c r="A126" s="85" t="n">
        <v>123</v>
      </c>
      <c r="B126" s="85" t="s">
        <v>180</v>
      </c>
      <c r="C126" s="85" t="s">
        <v>184</v>
      </c>
      <c r="D126" s="85" t="n">
        <v>1</v>
      </c>
      <c r="E126" s="85" t="s">
        <v>45</v>
      </c>
      <c r="F126" s="85" t="s">
        <v>335</v>
      </c>
      <c r="G126" s="85" t="s">
        <v>180</v>
      </c>
      <c r="H126" s="85" t="s">
        <v>184</v>
      </c>
      <c r="I126" s="85" t="s">
        <v>179</v>
      </c>
      <c r="J126" s="85" t="n">
        <v>0</v>
      </c>
      <c r="K126" s="85" t="n">
        <v>0</v>
      </c>
      <c r="L126" s="85" t="n">
        <v>0</v>
      </c>
      <c r="M126" s="85" t="n">
        <v>0</v>
      </c>
      <c r="N126" s="85" t="n">
        <v>0</v>
      </c>
      <c r="O126" s="85" t="n">
        <v>0</v>
      </c>
      <c r="P126" s="85" t="n">
        <v>0</v>
      </c>
      <c r="Q126" s="85" t="n">
        <v>0</v>
      </c>
      <c r="R126" s="85" t="n">
        <v>0</v>
      </c>
      <c r="S126" s="85" t="n">
        <v>0</v>
      </c>
      <c r="T126" s="85" t="n">
        <v>0</v>
      </c>
      <c r="U126" s="85" t="n">
        <v>0</v>
      </c>
      <c r="V126" s="85" t="n">
        <v>0</v>
      </c>
      <c r="W126" s="85" t="n">
        <v>0</v>
      </c>
      <c r="X126" s="85" t="n">
        <v>0</v>
      </c>
      <c r="Y126" s="85" t="n">
        <v>0</v>
      </c>
      <c r="Z126" s="85" t="n">
        <v>0</v>
      </c>
      <c r="AA126" s="85" t="n">
        <v>0</v>
      </c>
      <c r="AB126" s="85" t="n">
        <v>0</v>
      </c>
      <c r="AC126" s="85" t="n">
        <v>0</v>
      </c>
      <c r="AD126" s="85" t="n">
        <v>0</v>
      </c>
      <c r="AE126" s="85" t="n">
        <v>0</v>
      </c>
      <c r="AF126" s="85" t="n">
        <v>0</v>
      </c>
      <c r="AG126" s="85" t="n">
        <v>0</v>
      </c>
      <c r="AH126" s="85" t="n">
        <v>0</v>
      </c>
      <c r="AI126" s="85" t="n">
        <v>0</v>
      </c>
      <c r="AJ126" s="85" t="n">
        <v>0</v>
      </c>
      <c r="AK126" s="183" t="n">
        <f aca="false">IF(G126&gt;0,VLOOKUP(G126&amp;"-"&amp;H126&amp;"-"&amp;I126,LocCost,2,0),0)</f>
        <v>0.166768240702048</v>
      </c>
      <c r="AL126" s="183" t="n">
        <f aca="false">IF(J126&gt;0,VLOOKUP(J126&amp;"-"&amp;K126&amp;"-"&amp;L126,LocCost,2,0),0)</f>
        <v>0</v>
      </c>
      <c r="AM126" s="183" t="n">
        <f aca="false">IF(M126&gt;0,VLOOKUP(M126&amp;"-"&amp;N126&amp;"-"&amp;O126,LocCost,2,0),0)</f>
        <v>0</v>
      </c>
      <c r="AN126" s="183" t="n">
        <f aca="false">IF(P126&gt;0,VLOOKUP(P126&amp;"-"&amp;Q126&amp;"-"&amp;R126,LocCost,2,0),0)</f>
        <v>0</v>
      </c>
      <c r="AO126" s="183" t="n">
        <f aca="false">IF(S126&gt;0,VLOOKUP(S126&amp;"-"&amp;T126&amp;"-"&amp;U126,LocCost,2,0),0)</f>
        <v>0</v>
      </c>
      <c r="AP126" s="183" t="n">
        <f aca="false">IF(V126&gt;0,VLOOKUP(V126&amp;"-"&amp;W126&amp;"-"&amp;X126,LocCost,2,0),0)</f>
        <v>0</v>
      </c>
      <c r="AQ126" s="183" t="n">
        <f aca="false">IF(Y126&gt;0,VLOOKUP(Y126&amp;"-"&amp;Z126&amp;"-"&amp;AA126,LocCost,2,0),0)</f>
        <v>0</v>
      </c>
      <c r="AR126" s="183" t="n">
        <f aca="false">IF(AB126&gt;0,VLOOKUP(AB126&amp;"-"&amp;AC126&amp;"-"&amp;AD126,LocCost,2,0),0)</f>
        <v>0</v>
      </c>
      <c r="AS126" s="183" t="n">
        <f aca="false">IF(AE126&gt;0,VLOOKUP(AE126&amp;"-"&amp;AF126&amp;"-"&amp;AG126,LocCost,2,0),0)</f>
        <v>0</v>
      </c>
      <c r="AT126" s="183" t="n">
        <f aca="false">IF(AH126&gt;0,VLOOKUP(AH126&amp;"-"&amp;AI126&amp;"-"&amp;AJ126,LocCost,2,0),0)</f>
        <v>0</v>
      </c>
      <c r="AU126" s="184" t="n">
        <f aca="false">SUM(AK126:AT126)</f>
        <v>0.166768240702048</v>
      </c>
      <c r="DN126" s="85" t="n">
        <v>0</v>
      </c>
      <c r="DO126" s="85" t="n">
        <v>0.0982064714946069</v>
      </c>
      <c r="DP126" s="85" t="n">
        <v>0</v>
      </c>
      <c r="DQ126" s="85" t="n">
        <v>0</v>
      </c>
      <c r="DR126" s="85" t="n">
        <v>0</v>
      </c>
      <c r="DS126" s="85" t="n">
        <v>0</v>
      </c>
      <c r="DT126" s="85" t="n">
        <v>0</v>
      </c>
      <c r="DU126" s="85" t="n">
        <v>0</v>
      </c>
      <c r="DV126" s="85" t="n">
        <v>0</v>
      </c>
      <c r="DW126" s="85" t="n">
        <v>0</v>
      </c>
      <c r="DX126" s="85" t="n">
        <v>0</v>
      </c>
      <c r="DY126" s="85" t="n">
        <v>0.0982064714946069</v>
      </c>
    </row>
    <row r="127" customFormat="false" ht="14.65" hidden="false" customHeight="false" outlineLevel="0" collapsed="false">
      <c r="A127" s="85" t="n">
        <v>124</v>
      </c>
      <c r="B127" s="85" t="s">
        <v>180</v>
      </c>
      <c r="C127" s="85" t="s">
        <v>184</v>
      </c>
      <c r="D127" s="85" t="n">
        <v>2</v>
      </c>
      <c r="E127" s="85" t="s">
        <v>45</v>
      </c>
      <c r="F127" s="85" t="s">
        <v>336</v>
      </c>
      <c r="G127" s="85" t="s">
        <v>180</v>
      </c>
      <c r="H127" s="85" t="s">
        <v>184</v>
      </c>
      <c r="I127" s="85" t="s">
        <v>88</v>
      </c>
      <c r="J127" s="85" t="n">
        <v>0</v>
      </c>
      <c r="K127" s="85" t="n">
        <v>0</v>
      </c>
      <c r="L127" s="85" t="n">
        <v>0</v>
      </c>
      <c r="M127" s="85" t="n">
        <v>0</v>
      </c>
      <c r="N127" s="85" t="n">
        <v>0</v>
      </c>
      <c r="O127" s="85" t="n">
        <v>0</v>
      </c>
      <c r="P127" s="85" t="n">
        <v>0</v>
      </c>
      <c r="Q127" s="85" t="n">
        <v>0</v>
      </c>
      <c r="R127" s="85" t="n">
        <v>0</v>
      </c>
      <c r="S127" s="85" t="n">
        <v>0</v>
      </c>
      <c r="T127" s="85" t="n">
        <v>0</v>
      </c>
      <c r="U127" s="85" t="n">
        <v>0</v>
      </c>
      <c r="V127" s="85" t="n">
        <v>0</v>
      </c>
      <c r="W127" s="85" t="n">
        <v>0</v>
      </c>
      <c r="X127" s="85" t="n">
        <v>0</v>
      </c>
      <c r="Y127" s="85" t="n">
        <v>0</v>
      </c>
      <c r="Z127" s="85" t="n">
        <v>0</v>
      </c>
      <c r="AA127" s="85" t="n">
        <v>0</v>
      </c>
      <c r="AB127" s="85" t="n">
        <v>0</v>
      </c>
      <c r="AC127" s="85" t="n">
        <v>0</v>
      </c>
      <c r="AD127" s="85" t="n">
        <v>0</v>
      </c>
      <c r="AE127" s="85" t="n">
        <v>0</v>
      </c>
      <c r="AF127" s="85" t="n">
        <v>0</v>
      </c>
      <c r="AG127" s="85" t="n">
        <v>0</v>
      </c>
      <c r="AH127" s="85" t="n">
        <v>0</v>
      </c>
      <c r="AI127" s="85" t="n">
        <v>0</v>
      </c>
      <c r="AJ127" s="85" t="n">
        <v>0</v>
      </c>
      <c r="AK127" s="183" t="n">
        <f aca="false">IF(G127&gt;0,VLOOKUP(G127&amp;"-"&amp;H127&amp;"-"&amp;I127,LocCost,2,0),0)</f>
        <v>0.439968240702048</v>
      </c>
      <c r="AL127" s="183" t="n">
        <f aca="false">IF(J127&gt;0,VLOOKUP(J127&amp;"-"&amp;K127&amp;"-"&amp;L127,LocCost,2,0),0)</f>
        <v>0</v>
      </c>
      <c r="AM127" s="183" t="n">
        <f aca="false">IF(M127&gt;0,VLOOKUP(M127&amp;"-"&amp;N127&amp;"-"&amp;O127,LocCost,2,0),0)</f>
        <v>0</v>
      </c>
      <c r="AN127" s="183" t="n">
        <f aca="false">IF(P127&gt;0,VLOOKUP(P127&amp;"-"&amp;Q127&amp;"-"&amp;R127,LocCost,2,0),0)</f>
        <v>0</v>
      </c>
      <c r="AO127" s="183" t="n">
        <f aca="false">IF(S127&gt;0,VLOOKUP(S127&amp;"-"&amp;T127&amp;"-"&amp;U127,LocCost,2,0),0)</f>
        <v>0</v>
      </c>
      <c r="AP127" s="183" t="n">
        <f aca="false">IF(V127&gt;0,VLOOKUP(V127&amp;"-"&amp;W127&amp;"-"&amp;X127,LocCost,2,0),0)</f>
        <v>0</v>
      </c>
      <c r="AQ127" s="183" t="n">
        <f aca="false">IF(Y127&gt;0,VLOOKUP(Y127&amp;"-"&amp;Z127&amp;"-"&amp;AA127,LocCost,2,0),0)</f>
        <v>0</v>
      </c>
      <c r="AR127" s="183" t="n">
        <f aca="false">IF(AB127&gt;0,VLOOKUP(AB127&amp;"-"&amp;AC127&amp;"-"&amp;AD127,LocCost,2,0),0)</f>
        <v>0</v>
      </c>
      <c r="AS127" s="183" t="n">
        <f aca="false">IF(AE127&gt;0,VLOOKUP(AE127&amp;"-"&amp;AF127&amp;"-"&amp;AG127,LocCost,2,0),0)</f>
        <v>0</v>
      </c>
      <c r="AT127" s="183" t="n">
        <f aca="false">IF(AH127&gt;0,VLOOKUP(AH127&amp;"-"&amp;AI127&amp;"-"&amp;AJ127,LocCost,2,0),0)</f>
        <v>0</v>
      </c>
      <c r="AU127" s="184" t="n">
        <f aca="false">SUM(AK127:AT127)</f>
        <v>0.439968240702048</v>
      </c>
      <c r="DN127" s="85" t="n">
        <v>0</v>
      </c>
      <c r="DO127" s="85" t="n">
        <v>0.10956174074456</v>
      </c>
      <c r="DP127" s="85" t="n">
        <v>0</v>
      </c>
      <c r="DQ127" s="85" t="n">
        <v>0</v>
      </c>
      <c r="DR127" s="85" t="n">
        <v>0</v>
      </c>
      <c r="DS127" s="85" t="n">
        <v>0</v>
      </c>
      <c r="DT127" s="85" t="n">
        <v>0</v>
      </c>
      <c r="DU127" s="85" t="n">
        <v>0</v>
      </c>
      <c r="DV127" s="85" t="n">
        <v>0</v>
      </c>
      <c r="DW127" s="85" t="n">
        <v>0</v>
      </c>
      <c r="DX127" s="85" t="n">
        <v>0</v>
      </c>
      <c r="DY127" s="85" t="n">
        <v>0.10956174074456</v>
      </c>
    </row>
    <row r="128" customFormat="false" ht="14.65" hidden="false" customHeight="false" outlineLevel="0" collapsed="false">
      <c r="A128" s="85" t="n">
        <v>125</v>
      </c>
      <c r="B128" s="85" t="s">
        <v>180</v>
      </c>
      <c r="C128" s="85" t="s">
        <v>184</v>
      </c>
      <c r="D128" s="85" t="n">
        <v>3</v>
      </c>
      <c r="E128" s="85" t="s">
        <v>45</v>
      </c>
      <c r="F128" s="85" t="s">
        <v>337</v>
      </c>
      <c r="G128" s="85" t="s">
        <v>180</v>
      </c>
      <c r="H128" s="85" t="s">
        <v>184</v>
      </c>
      <c r="I128" s="85" t="s">
        <v>140</v>
      </c>
      <c r="J128" s="85" t="n">
        <v>0</v>
      </c>
      <c r="K128" s="85" t="n">
        <v>0</v>
      </c>
      <c r="L128" s="85" t="n">
        <v>0</v>
      </c>
      <c r="M128" s="85" t="n">
        <v>0</v>
      </c>
      <c r="N128" s="85" t="n">
        <v>0</v>
      </c>
      <c r="O128" s="85" t="n">
        <v>0</v>
      </c>
      <c r="P128" s="85" t="n">
        <v>0</v>
      </c>
      <c r="Q128" s="85" t="n">
        <v>0</v>
      </c>
      <c r="R128" s="85" t="n">
        <v>0</v>
      </c>
      <c r="S128" s="85" t="n">
        <v>0</v>
      </c>
      <c r="T128" s="85" t="n">
        <v>0</v>
      </c>
      <c r="U128" s="85" t="n">
        <v>0</v>
      </c>
      <c r="V128" s="85" t="n">
        <v>0</v>
      </c>
      <c r="W128" s="85" t="n">
        <v>0</v>
      </c>
      <c r="X128" s="85" t="n">
        <v>0</v>
      </c>
      <c r="Y128" s="85" t="n">
        <v>0</v>
      </c>
      <c r="Z128" s="85" t="n">
        <v>0</v>
      </c>
      <c r="AA128" s="85" t="n">
        <v>0</v>
      </c>
      <c r="AB128" s="85" t="n">
        <v>0</v>
      </c>
      <c r="AC128" s="85" t="n">
        <v>0</v>
      </c>
      <c r="AD128" s="85" t="n">
        <v>0</v>
      </c>
      <c r="AE128" s="85" t="n">
        <v>0</v>
      </c>
      <c r="AF128" s="85" t="n">
        <v>0</v>
      </c>
      <c r="AG128" s="85" t="n">
        <v>0</v>
      </c>
      <c r="AH128" s="85" t="n">
        <v>0</v>
      </c>
      <c r="AI128" s="85" t="n">
        <v>0</v>
      </c>
      <c r="AJ128" s="85" t="n">
        <v>0</v>
      </c>
      <c r="AK128" s="183" t="n">
        <f aca="false">IF(G128&gt;0,VLOOKUP(G128&amp;"-"&amp;H128&amp;"-"&amp;I128,LocCost,2,0),0)</f>
        <v>0.154320299034368</v>
      </c>
      <c r="AL128" s="183" t="n">
        <f aca="false">IF(J128&gt;0,VLOOKUP(J128&amp;"-"&amp;K128&amp;"-"&amp;L128,LocCost,2,0),0)</f>
        <v>0</v>
      </c>
      <c r="AM128" s="183" t="n">
        <f aca="false">IF(M128&gt;0,VLOOKUP(M128&amp;"-"&amp;N128&amp;"-"&amp;O128,LocCost,2,0),0)</f>
        <v>0</v>
      </c>
      <c r="AN128" s="183" t="n">
        <f aca="false">IF(P128&gt;0,VLOOKUP(P128&amp;"-"&amp;Q128&amp;"-"&amp;R128,LocCost,2,0),0)</f>
        <v>0</v>
      </c>
      <c r="AO128" s="183" t="n">
        <f aca="false">IF(S128&gt;0,VLOOKUP(S128&amp;"-"&amp;T128&amp;"-"&amp;U128,LocCost,2,0),0)</f>
        <v>0</v>
      </c>
      <c r="AP128" s="183" t="n">
        <f aca="false">IF(V128&gt;0,VLOOKUP(V128&amp;"-"&amp;W128&amp;"-"&amp;X128,LocCost,2,0),0)</f>
        <v>0</v>
      </c>
      <c r="AQ128" s="183" t="n">
        <f aca="false">IF(Y128&gt;0,VLOOKUP(Y128&amp;"-"&amp;Z128&amp;"-"&amp;AA128,LocCost,2,0),0)</f>
        <v>0</v>
      </c>
      <c r="AR128" s="183" t="n">
        <f aca="false">IF(AB128&gt;0,VLOOKUP(AB128&amp;"-"&amp;AC128&amp;"-"&amp;AD128,LocCost,2,0),0)</f>
        <v>0</v>
      </c>
      <c r="AS128" s="183" t="n">
        <f aca="false">IF(AE128&gt;0,VLOOKUP(AE128&amp;"-"&amp;AF128&amp;"-"&amp;AG128,LocCost,2,0),0)</f>
        <v>0</v>
      </c>
      <c r="AT128" s="183" t="n">
        <f aca="false">IF(AH128&gt;0,VLOOKUP(AH128&amp;"-"&amp;AI128&amp;"-"&amp;AJ128,LocCost,2,0),0)</f>
        <v>0</v>
      </c>
      <c r="AU128" s="184" t="n">
        <f aca="false">SUM(AK128:AT128)</f>
        <v>0.154320299034368</v>
      </c>
      <c r="DN128" s="85" t="n">
        <v>0</v>
      </c>
      <c r="DO128" s="85" t="n">
        <v>0.0754087756980671</v>
      </c>
      <c r="DP128" s="85" t="n">
        <v>0</v>
      </c>
      <c r="DQ128" s="85" t="n">
        <v>0</v>
      </c>
      <c r="DR128" s="85" t="n">
        <v>0</v>
      </c>
      <c r="DS128" s="85" t="n">
        <v>0</v>
      </c>
      <c r="DT128" s="85" t="n">
        <v>0</v>
      </c>
      <c r="DU128" s="85" t="n">
        <v>0</v>
      </c>
      <c r="DV128" s="85" t="n">
        <v>0</v>
      </c>
      <c r="DW128" s="85" t="n">
        <v>0</v>
      </c>
      <c r="DX128" s="85" t="n">
        <v>0</v>
      </c>
      <c r="DY128" s="85" t="n">
        <v>0.0754087756980671</v>
      </c>
    </row>
    <row r="129" customFormat="false" ht="14.65" hidden="false" customHeight="false" outlineLevel="0" collapsed="false">
      <c r="A129" s="85" t="n">
        <v>126</v>
      </c>
      <c r="B129" s="85" t="s">
        <v>180</v>
      </c>
      <c r="C129" s="85" t="s">
        <v>184</v>
      </c>
      <c r="D129" s="85" t="n">
        <v>4</v>
      </c>
      <c r="E129" s="85" t="s">
        <v>45</v>
      </c>
      <c r="F129" s="85" t="s">
        <v>338</v>
      </c>
      <c r="G129" s="85" t="s">
        <v>180</v>
      </c>
      <c r="H129" s="85" t="s">
        <v>184</v>
      </c>
      <c r="I129" s="85" t="s">
        <v>173</v>
      </c>
      <c r="J129" s="85" t="n">
        <v>0</v>
      </c>
      <c r="K129" s="85" t="n">
        <v>0</v>
      </c>
      <c r="L129" s="85" t="n">
        <v>0</v>
      </c>
      <c r="M129" s="85" t="n">
        <v>0</v>
      </c>
      <c r="N129" s="85" t="n">
        <v>0</v>
      </c>
      <c r="O129" s="85" t="n">
        <v>0</v>
      </c>
      <c r="P129" s="85" t="n">
        <v>0</v>
      </c>
      <c r="Q129" s="85" t="n">
        <v>0</v>
      </c>
      <c r="R129" s="85" t="n">
        <v>0</v>
      </c>
      <c r="S129" s="85" t="n">
        <v>0</v>
      </c>
      <c r="T129" s="85" t="n">
        <v>0</v>
      </c>
      <c r="U129" s="85" t="n">
        <v>0</v>
      </c>
      <c r="V129" s="85" t="n">
        <v>0</v>
      </c>
      <c r="W129" s="85" t="n">
        <v>0</v>
      </c>
      <c r="X129" s="85" t="n">
        <v>0</v>
      </c>
      <c r="Y129" s="85" t="n">
        <v>0</v>
      </c>
      <c r="Z129" s="85" t="n">
        <v>0</v>
      </c>
      <c r="AA129" s="85" t="n">
        <v>0</v>
      </c>
      <c r="AB129" s="85" t="n">
        <v>0</v>
      </c>
      <c r="AC129" s="85" t="n">
        <v>0</v>
      </c>
      <c r="AD129" s="85" t="n">
        <v>0</v>
      </c>
      <c r="AE129" s="85" t="n">
        <v>0</v>
      </c>
      <c r="AF129" s="85" t="n">
        <v>0</v>
      </c>
      <c r="AG129" s="85" t="n">
        <v>0</v>
      </c>
      <c r="AH129" s="85" t="n">
        <v>0</v>
      </c>
      <c r="AI129" s="85" t="n">
        <v>0</v>
      </c>
      <c r="AJ129" s="85" t="n">
        <v>0</v>
      </c>
      <c r="AK129" s="183" t="n">
        <f aca="false">IF(G129&gt;0,VLOOKUP(G129&amp;"-"&amp;H129&amp;"-"&amp;I129,LocCost,2,0),0)</f>
        <v>0.427520299034368</v>
      </c>
      <c r="AL129" s="183" t="n">
        <f aca="false">IF(J129&gt;0,VLOOKUP(J129&amp;"-"&amp;K129&amp;"-"&amp;L129,LocCost,2,0),0)</f>
        <v>0</v>
      </c>
      <c r="AM129" s="183" t="n">
        <f aca="false">IF(M129&gt;0,VLOOKUP(M129&amp;"-"&amp;N129&amp;"-"&amp;O129,LocCost,2,0),0)</f>
        <v>0</v>
      </c>
      <c r="AN129" s="183" t="n">
        <f aca="false">IF(P129&gt;0,VLOOKUP(P129&amp;"-"&amp;Q129&amp;"-"&amp;R129,LocCost,2,0),0)</f>
        <v>0</v>
      </c>
      <c r="AO129" s="183" t="n">
        <f aca="false">IF(S129&gt;0,VLOOKUP(S129&amp;"-"&amp;T129&amp;"-"&amp;U129,LocCost,2,0),0)</f>
        <v>0</v>
      </c>
      <c r="AP129" s="183" t="n">
        <f aca="false">IF(V129&gt;0,VLOOKUP(V129&amp;"-"&amp;W129&amp;"-"&amp;X129,LocCost,2,0),0)</f>
        <v>0</v>
      </c>
      <c r="AQ129" s="183" t="n">
        <f aca="false">IF(Y129&gt;0,VLOOKUP(Y129&amp;"-"&amp;Z129&amp;"-"&amp;AA129,LocCost,2,0),0)</f>
        <v>0</v>
      </c>
      <c r="AR129" s="183" t="n">
        <f aca="false">IF(AB129&gt;0,VLOOKUP(AB129&amp;"-"&amp;AC129&amp;"-"&amp;AD129,LocCost,2,0),0)</f>
        <v>0</v>
      </c>
      <c r="AS129" s="183" t="n">
        <f aca="false">IF(AE129&gt;0,VLOOKUP(AE129&amp;"-"&amp;AF129&amp;"-"&amp;AG129,LocCost,2,0),0)</f>
        <v>0</v>
      </c>
      <c r="AT129" s="183" t="n">
        <f aca="false">IF(AH129&gt;0,VLOOKUP(AH129&amp;"-"&amp;AI129&amp;"-"&amp;AJ129,LocCost,2,0),0)</f>
        <v>0</v>
      </c>
      <c r="AU129" s="184" t="n">
        <f aca="false">SUM(AK129:AT129)</f>
        <v>0.427520299034368</v>
      </c>
      <c r="DN129" s="85" t="n">
        <v>0</v>
      </c>
      <c r="DO129" s="85" t="n">
        <v>0.0912475608503644</v>
      </c>
      <c r="DP129" s="85" t="n">
        <v>0</v>
      </c>
      <c r="DQ129" s="85" t="n">
        <v>0</v>
      </c>
      <c r="DR129" s="85" t="n">
        <v>0</v>
      </c>
      <c r="DS129" s="85" t="n">
        <v>0</v>
      </c>
      <c r="DT129" s="85" t="n">
        <v>0</v>
      </c>
      <c r="DU129" s="85" t="n">
        <v>0</v>
      </c>
      <c r="DV129" s="85" t="n">
        <v>0</v>
      </c>
      <c r="DW129" s="85" t="n">
        <v>0</v>
      </c>
      <c r="DX129" s="85" t="n">
        <v>0</v>
      </c>
      <c r="DY129" s="85" t="n">
        <v>0.0912475608503644</v>
      </c>
    </row>
    <row r="130" customFormat="false" ht="14.65" hidden="false" customHeight="false" outlineLevel="0" collapsed="false">
      <c r="A130" s="85" t="n">
        <v>127</v>
      </c>
      <c r="B130" s="85" t="s">
        <v>180</v>
      </c>
      <c r="C130" s="85" t="s">
        <v>185</v>
      </c>
      <c r="D130" s="85" t="n">
        <v>1</v>
      </c>
      <c r="E130" s="85" t="s">
        <v>45</v>
      </c>
      <c r="F130" s="85" t="s">
        <v>339</v>
      </c>
      <c r="G130" s="85" t="s">
        <v>180</v>
      </c>
      <c r="H130" s="85" t="s">
        <v>185</v>
      </c>
      <c r="I130" s="85" t="s">
        <v>179</v>
      </c>
      <c r="J130" s="85" t="n">
        <v>0</v>
      </c>
      <c r="K130" s="85" t="n">
        <v>0</v>
      </c>
      <c r="L130" s="85" t="n">
        <v>0</v>
      </c>
      <c r="M130" s="85" t="n">
        <v>0</v>
      </c>
      <c r="N130" s="85" t="n">
        <v>0</v>
      </c>
      <c r="O130" s="85" t="n">
        <v>0</v>
      </c>
      <c r="P130" s="85" t="n">
        <v>0</v>
      </c>
      <c r="Q130" s="85" t="n">
        <v>0</v>
      </c>
      <c r="R130" s="85" t="n">
        <v>0</v>
      </c>
      <c r="S130" s="85" t="n">
        <v>0</v>
      </c>
      <c r="T130" s="85" t="n">
        <v>0</v>
      </c>
      <c r="U130" s="85" t="n">
        <v>0</v>
      </c>
      <c r="V130" s="85" t="n">
        <v>0</v>
      </c>
      <c r="W130" s="85" t="n">
        <v>0</v>
      </c>
      <c r="X130" s="85" t="n">
        <v>0</v>
      </c>
      <c r="Y130" s="85" t="n">
        <v>0</v>
      </c>
      <c r="Z130" s="85" t="n">
        <v>0</v>
      </c>
      <c r="AA130" s="85" t="n">
        <v>0</v>
      </c>
      <c r="AB130" s="85" t="n">
        <v>0</v>
      </c>
      <c r="AC130" s="85" t="n">
        <v>0</v>
      </c>
      <c r="AD130" s="85" t="n">
        <v>0</v>
      </c>
      <c r="AE130" s="85" t="n">
        <v>0</v>
      </c>
      <c r="AF130" s="85" t="n">
        <v>0</v>
      </c>
      <c r="AG130" s="85" t="n">
        <v>0</v>
      </c>
      <c r="AH130" s="85" t="n">
        <v>0</v>
      </c>
      <c r="AI130" s="85" t="n">
        <v>0</v>
      </c>
      <c r="AJ130" s="85" t="n">
        <v>0</v>
      </c>
      <c r="AK130" s="183" t="n">
        <f aca="false">IF(G130&gt;0,VLOOKUP(G130&amp;"-"&amp;H130&amp;"-"&amp;I130,LocCost,2,0),0)</f>
        <v>0.191752931270393</v>
      </c>
      <c r="AL130" s="183" t="n">
        <f aca="false">IF(J130&gt;0,VLOOKUP(J130&amp;"-"&amp;K130&amp;"-"&amp;L130,LocCost,2,0),0)</f>
        <v>0</v>
      </c>
      <c r="AM130" s="183" t="n">
        <f aca="false">IF(M130&gt;0,VLOOKUP(M130&amp;"-"&amp;N130&amp;"-"&amp;O130,LocCost,2,0),0)</f>
        <v>0</v>
      </c>
      <c r="AN130" s="183" t="n">
        <f aca="false">IF(P130&gt;0,VLOOKUP(P130&amp;"-"&amp;Q130&amp;"-"&amp;R130,LocCost,2,0),0)</f>
        <v>0</v>
      </c>
      <c r="AO130" s="183" t="n">
        <f aca="false">IF(S130&gt;0,VLOOKUP(S130&amp;"-"&amp;T130&amp;"-"&amp;U130,LocCost,2,0),0)</f>
        <v>0</v>
      </c>
      <c r="AP130" s="183" t="n">
        <f aca="false">IF(V130&gt;0,VLOOKUP(V130&amp;"-"&amp;W130&amp;"-"&amp;X130,LocCost,2,0),0)</f>
        <v>0</v>
      </c>
      <c r="AQ130" s="183" t="n">
        <f aca="false">IF(Y130&gt;0,VLOOKUP(Y130&amp;"-"&amp;Z130&amp;"-"&amp;AA130,LocCost,2,0),0)</f>
        <v>0</v>
      </c>
      <c r="AR130" s="183" t="n">
        <f aca="false">IF(AB130&gt;0,VLOOKUP(AB130&amp;"-"&amp;AC130&amp;"-"&amp;AD130,LocCost,2,0),0)</f>
        <v>0</v>
      </c>
      <c r="AS130" s="183" t="n">
        <f aca="false">IF(AE130&gt;0,VLOOKUP(AE130&amp;"-"&amp;AF130&amp;"-"&amp;AG130,LocCost,2,0),0)</f>
        <v>0</v>
      </c>
      <c r="AT130" s="183" t="n">
        <f aca="false">IF(AH130&gt;0,VLOOKUP(AH130&amp;"-"&amp;AI130&amp;"-"&amp;AJ130,LocCost,2,0),0)</f>
        <v>0</v>
      </c>
      <c r="AU130" s="184" t="n">
        <f aca="false">SUM(AK130:AT130)</f>
        <v>0.191752931270393</v>
      </c>
      <c r="DN130" s="85" t="n">
        <v>0</v>
      </c>
      <c r="DO130" s="85" t="n">
        <v>0.101193993005554</v>
      </c>
      <c r="DP130" s="85" t="n">
        <v>0</v>
      </c>
      <c r="DQ130" s="85" t="n">
        <v>0</v>
      </c>
      <c r="DR130" s="85" t="n">
        <v>0</v>
      </c>
      <c r="DS130" s="85" t="n">
        <v>0</v>
      </c>
      <c r="DT130" s="85" t="n">
        <v>0</v>
      </c>
      <c r="DU130" s="85" t="n">
        <v>0</v>
      </c>
      <c r="DV130" s="85" t="n">
        <v>0</v>
      </c>
      <c r="DW130" s="85" t="n">
        <v>0</v>
      </c>
      <c r="DX130" s="85" t="n">
        <v>0</v>
      </c>
      <c r="DY130" s="85" t="n">
        <v>0.101193993005554</v>
      </c>
    </row>
    <row r="131" customFormat="false" ht="14.65" hidden="false" customHeight="false" outlineLevel="0" collapsed="false">
      <c r="A131" s="85" t="n">
        <v>128</v>
      </c>
      <c r="B131" s="85" t="s">
        <v>180</v>
      </c>
      <c r="C131" s="85" t="s">
        <v>185</v>
      </c>
      <c r="D131" s="85" t="n">
        <v>2</v>
      </c>
      <c r="E131" s="85" t="s">
        <v>45</v>
      </c>
      <c r="F131" s="85" t="s">
        <v>340</v>
      </c>
      <c r="G131" s="85" t="s">
        <v>180</v>
      </c>
      <c r="H131" s="85" t="s">
        <v>185</v>
      </c>
      <c r="I131" s="85" t="s">
        <v>140</v>
      </c>
      <c r="J131" s="85" t="n">
        <v>0</v>
      </c>
      <c r="K131" s="85" t="n">
        <v>0</v>
      </c>
      <c r="L131" s="85" t="n">
        <v>0</v>
      </c>
      <c r="M131" s="85" t="n">
        <v>0</v>
      </c>
      <c r="N131" s="85" t="n">
        <v>0</v>
      </c>
      <c r="O131" s="85" t="n">
        <v>0</v>
      </c>
      <c r="P131" s="85" t="n">
        <v>0</v>
      </c>
      <c r="Q131" s="85" t="n">
        <v>0</v>
      </c>
      <c r="R131" s="85" t="n">
        <v>0</v>
      </c>
      <c r="S131" s="85" t="n">
        <v>0</v>
      </c>
      <c r="T131" s="85" t="n">
        <v>0</v>
      </c>
      <c r="U131" s="85" t="n">
        <v>0</v>
      </c>
      <c r="V131" s="85" t="n">
        <v>0</v>
      </c>
      <c r="W131" s="85" t="n">
        <v>0</v>
      </c>
      <c r="X131" s="85" t="n">
        <v>0</v>
      </c>
      <c r="Y131" s="85" t="n">
        <v>0</v>
      </c>
      <c r="Z131" s="85" t="n">
        <v>0</v>
      </c>
      <c r="AA131" s="85" t="n">
        <v>0</v>
      </c>
      <c r="AB131" s="85" t="n">
        <v>0</v>
      </c>
      <c r="AC131" s="85" t="n">
        <v>0</v>
      </c>
      <c r="AD131" s="85" t="n">
        <v>0</v>
      </c>
      <c r="AE131" s="85" t="n">
        <v>0</v>
      </c>
      <c r="AF131" s="85" t="n">
        <v>0</v>
      </c>
      <c r="AG131" s="85" t="n">
        <v>0</v>
      </c>
      <c r="AH131" s="85" t="n">
        <v>0</v>
      </c>
      <c r="AI131" s="85" t="n">
        <v>0</v>
      </c>
      <c r="AJ131" s="85" t="n">
        <v>0</v>
      </c>
      <c r="AK131" s="183" t="n">
        <f aca="false">IF(G131&gt;0,VLOOKUP(G131&amp;"-"&amp;H131&amp;"-"&amp;I131,LocCost,2,0),0)</f>
        <v>0.176780545397555</v>
      </c>
      <c r="AL131" s="183" t="n">
        <f aca="false">IF(J131&gt;0,VLOOKUP(J131&amp;"-"&amp;K131&amp;"-"&amp;L131,LocCost,2,0),0)</f>
        <v>0</v>
      </c>
      <c r="AM131" s="183" t="n">
        <f aca="false">IF(M131&gt;0,VLOOKUP(M131&amp;"-"&amp;N131&amp;"-"&amp;O131,LocCost,2,0),0)</f>
        <v>0</v>
      </c>
      <c r="AN131" s="183" t="n">
        <f aca="false">IF(P131&gt;0,VLOOKUP(P131&amp;"-"&amp;Q131&amp;"-"&amp;R131,LocCost,2,0),0)</f>
        <v>0</v>
      </c>
      <c r="AO131" s="183" t="n">
        <f aca="false">IF(S131&gt;0,VLOOKUP(S131&amp;"-"&amp;T131&amp;"-"&amp;U131,LocCost,2,0),0)</f>
        <v>0</v>
      </c>
      <c r="AP131" s="183" t="n">
        <f aca="false">IF(V131&gt;0,VLOOKUP(V131&amp;"-"&amp;W131&amp;"-"&amp;X131,LocCost,2,0),0)</f>
        <v>0</v>
      </c>
      <c r="AQ131" s="183" t="n">
        <f aca="false">IF(Y131&gt;0,VLOOKUP(Y131&amp;"-"&amp;Z131&amp;"-"&amp;AA131,LocCost,2,0),0)</f>
        <v>0</v>
      </c>
      <c r="AR131" s="183" t="n">
        <f aca="false">IF(AB131&gt;0,VLOOKUP(AB131&amp;"-"&amp;AC131&amp;"-"&amp;AD131,LocCost,2,0),0)</f>
        <v>0</v>
      </c>
      <c r="AS131" s="183" t="n">
        <f aca="false">IF(AE131&gt;0,VLOOKUP(AE131&amp;"-"&amp;AF131&amp;"-"&amp;AG131,LocCost,2,0),0)</f>
        <v>0</v>
      </c>
      <c r="AT131" s="183" t="n">
        <f aca="false">IF(AH131&gt;0,VLOOKUP(AH131&amp;"-"&amp;AI131&amp;"-"&amp;AJ131,LocCost,2,0),0)</f>
        <v>0</v>
      </c>
      <c r="AU131" s="184" t="n">
        <f aca="false">SUM(AK131:AT131)</f>
        <v>0.176780545397555</v>
      </c>
      <c r="DN131" s="85" t="n">
        <v>0</v>
      </c>
      <c r="DO131" s="85" t="n">
        <v>0.129867429760666</v>
      </c>
      <c r="DP131" s="85" t="n">
        <v>0</v>
      </c>
      <c r="DQ131" s="85" t="n">
        <v>0</v>
      </c>
      <c r="DR131" s="85" t="n">
        <v>0</v>
      </c>
      <c r="DS131" s="85" t="n">
        <v>0</v>
      </c>
      <c r="DT131" s="85" t="n">
        <v>0</v>
      </c>
      <c r="DU131" s="85" t="n">
        <v>0</v>
      </c>
      <c r="DV131" s="85" t="n">
        <v>0</v>
      </c>
      <c r="DW131" s="85" t="n">
        <v>0</v>
      </c>
      <c r="DX131" s="85" t="n">
        <v>0</v>
      </c>
      <c r="DY131" s="85" t="n">
        <v>0.129867429760666</v>
      </c>
    </row>
    <row r="132" customFormat="false" ht="14.65" hidden="false" customHeight="false" outlineLevel="0" collapsed="false">
      <c r="A132" s="85" t="n">
        <v>129</v>
      </c>
      <c r="B132" s="85" t="s">
        <v>180</v>
      </c>
      <c r="C132" s="85" t="s">
        <v>186</v>
      </c>
      <c r="D132" s="85" t="n">
        <v>1</v>
      </c>
      <c r="E132" s="85" t="s">
        <v>45</v>
      </c>
      <c r="F132" s="85" t="s">
        <v>341</v>
      </c>
      <c r="G132" s="85" t="s">
        <v>180</v>
      </c>
      <c r="H132" s="85" t="s">
        <v>186</v>
      </c>
      <c r="I132" s="85" t="s">
        <v>179</v>
      </c>
      <c r="J132" s="85" t="n">
        <v>0</v>
      </c>
      <c r="K132" s="85" t="n">
        <v>0</v>
      </c>
      <c r="L132" s="85" t="n">
        <v>0</v>
      </c>
      <c r="M132" s="85" t="n">
        <v>0</v>
      </c>
      <c r="N132" s="85" t="n">
        <v>0</v>
      </c>
      <c r="O132" s="85" t="n">
        <v>0</v>
      </c>
      <c r="P132" s="85" t="n">
        <v>0</v>
      </c>
      <c r="Q132" s="85" t="n">
        <v>0</v>
      </c>
      <c r="R132" s="85" t="n">
        <v>0</v>
      </c>
      <c r="S132" s="85" t="n">
        <v>0</v>
      </c>
      <c r="T132" s="85" t="n">
        <v>0</v>
      </c>
      <c r="U132" s="85" t="n">
        <v>0</v>
      </c>
      <c r="V132" s="85" t="n">
        <v>0</v>
      </c>
      <c r="W132" s="85" t="n">
        <v>0</v>
      </c>
      <c r="X132" s="85" t="n">
        <v>0</v>
      </c>
      <c r="Y132" s="85" t="n">
        <v>0</v>
      </c>
      <c r="Z132" s="85" t="n">
        <v>0</v>
      </c>
      <c r="AA132" s="85" t="n">
        <v>0</v>
      </c>
      <c r="AB132" s="85" t="n">
        <v>0</v>
      </c>
      <c r="AC132" s="85" t="n">
        <v>0</v>
      </c>
      <c r="AD132" s="85" t="n">
        <v>0</v>
      </c>
      <c r="AE132" s="85" t="n">
        <v>0</v>
      </c>
      <c r="AF132" s="85" t="n">
        <v>0</v>
      </c>
      <c r="AG132" s="85" t="n">
        <v>0</v>
      </c>
      <c r="AH132" s="85" t="n">
        <v>0</v>
      </c>
      <c r="AI132" s="85" t="n">
        <v>0</v>
      </c>
      <c r="AJ132" s="85" t="n">
        <v>0</v>
      </c>
      <c r="AK132" s="183" t="n">
        <f aca="false">IF(G132&gt;0,VLOOKUP(G132&amp;"-"&amp;H132&amp;"-"&amp;I132,LocCost,2,0),0)</f>
        <v>0.225650053134963</v>
      </c>
      <c r="AL132" s="183" t="n">
        <f aca="false">IF(J132&gt;0,VLOOKUP(J132&amp;"-"&amp;K132&amp;"-"&amp;L132,LocCost,2,0),0)</f>
        <v>0</v>
      </c>
      <c r="AM132" s="183" t="n">
        <f aca="false">IF(M132&gt;0,VLOOKUP(M132&amp;"-"&amp;N132&amp;"-"&amp;O132,LocCost,2,0),0)</f>
        <v>0</v>
      </c>
      <c r="AN132" s="183" t="n">
        <f aca="false">IF(P132&gt;0,VLOOKUP(P132&amp;"-"&amp;Q132&amp;"-"&amp;R132,LocCost,2,0),0)</f>
        <v>0</v>
      </c>
      <c r="AO132" s="183" t="n">
        <f aca="false">IF(S132&gt;0,VLOOKUP(S132&amp;"-"&amp;T132&amp;"-"&amp;U132,LocCost,2,0),0)</f>
        <v>0</v>
      </c>
      <c r="AP132" s="183" t="n">
        <f aca="false">IF(V132&gt;0,VLOOKUP(V132&amp;"-"&amp;W132&amp;"-"&amp;X132,LocCost,2,0),0)</f>
        <v>0</v>
      </c>
      <c r="AQ132" s="183" t="n">
        <f aca="false">IF(Y132&gt;0,VLOOKUP(Y132&amp;"-"&amp;Z132&amp;"-"&amp;AA132,LocCost,2,0),0)</f>
        <v>0</v>
      </c>
      <c r="AR132" s="183" t="n">
        <f aca="false">IF(AB132&gt;0,VLOOKUP(AB132&amp;"-"&amp;AC132&amp;"-"&amp;AD132,LocCost,2,0),0)</f>
        <v>0</v>
      </c>
      <c r="AS132" s="183" t="n">
        <f aca="false">IF(AE132&gt;0,VLOOKUP(AE132&amp;"-"&amp;AF132&amp;"-"&amp;AG132,LocCost,2,0),0)</f>
        <v>0</v>
      </c>
      <c r="AT132" s="183" t="n">
        <f aca="false">IF(AH132&gt;0,VLOOKUP(AH132&amp;"-"&amp;AI132&amp;"-"&amp;AJ132,LocCost,2,0),0)</f>
        <v>0</v>
      </c>
      <c r="AU132" s="184" t="n">
        <f aca="false">SUM(AK132:AT132)</f>
        <v>0.225650053134963</v>
      </c>
      <c r="DN132" s="85" t="n">
        <v>0</v>
      </c>
      <c r="DO132" s="85" t="n">
        <v>0.125182343499197</v>
      </c>
      <c r="DP132" s="85" t="n">
        <v>0</v>
      </c>
      <c r="DQ132" s="85" t="n">
        <v>0</v>
      </c>
      <c r="DR132" s="85" t="n">
        <v>0</v>
      </c>
      <c r="DS132" s="85" t="n">
        <v>0</v>
      </c>
      <c r="DT132" s="85" t="n">
        <v>0</v>
      </c>
      <c r="DU132" s="85" t="n">
        <v>0</v>
      </c>
      <c r="DV132" s="85" t="n">
        <v>0</v>
      </c>
      <c r="DW132" s="85" t="n">
        <v>0</v>
      </c>
      <c r="DX132" s="85" t="n">
        <v>0</v>
      </c>
      <c r="DY132" s="85" t="n">
        <v>0.125182343499197</v>
      </c>
    </row>
    <row r="133" customFormat="false" ht="14.65" hidden="false" customHeight="false" outlineLevel="0" collapsed="false">
      <c r="A133" s="85" t="n">
        <v>130</v>
      </c>
      <c r="B133" s="85" t="s">
        <v>180</v>
      </c>
      <c r="C133" s="85" t="s">
        <v>186</v>
      </c>
      <c r="D133" s="85" t="n">
        <v>2</v>
      </c>
      <c r="E133" s="85" t="s">
        <v>45</v>
      </c>
      <c r="F133" s="85" t="s">
        <v>342</v>
      </c>
      <c r="G133" s="85" t="s">
        <v>180</v>
      </c>
      <c r="H133" s="85" t="s">
        <v>186</v>
      </c>
      <c r="I133" s="85" t="s">
        <v>140</v>
      </c>
      <c r="J133" s="85" t="n">
        <v>0</v>
      </c>
      <c r="K133" s="85" t="n">
        <v>0</v>
      </c>
      <c r="L133" s="85" t="n">
        <v>0</v>
      </c>
      <c r="M133" s="85" t="n">
        <v>0</v>
      </c>
      <c r="N133" s="85" t="n">
        <v>0</v>
      </c>
      <c r="O133" s="85" t="n">
        <v>0</v>
      </c>
      <c r="P133" s="85" t="n">
        <v>0</v>
      </c>
      <c r="Q133" s="85" t="n">
        <v>0</v>
      </c>
      <c r="R133" s="85" t="n">
        <v>0</v>
      </c>
      <c r="S133" s="85" t="n">
        <v>0</v>
      </c>
      <c r="T133" s="85" t="n">
        <v>0</v>
      </c>
      <c r="U133" s="85" t="n">
        <v>0</v>
      </c>
      <c r="V133" s="85" t="n">
        <v>0</v>
      </c>
      <c r="W133" s="85" t="n">
        <v>0</v>
      </c>
      <c r="X133" s="85" t="n">
        <v>0</v>
      </c>
      <c r="Y133" s="85" t="n">
        <v>0</v>
      </c>
      <c r="Z133" s="85" t="n">
        <v>0</v>
      </c>
      <c r="AA133" s="85" t="n">
        <v>0</v>
      </c>
      <c r="AB133" s="85" t="n">
        <v>0</v>
      </c>
      <c r="AC133" s="85" t="n">
        <v>0</v>
      </c>
      <c r="AD133" s="85" t="n">
        <v>0</v>
      </c>
      <c r="AE133" s="85" t="n">
        <v>0</v>
      </c>
      <c r="AF133" s="85" t="n">
        <v>0</v>
      </c>
      <c r="AG133" s="85" t="n">
        <v>0</v>
      </c>
      <c r="AH133" s="85" t="n">
        <v>0</v>
      </c>
      <c r="AI133" s="85" t="n">
        <v>0</v>
      </c>
      <c r="AJ133" s="85" t="n">
        <v>0</v>
      </c>
      <c r="AK133" s="183" t="n">
        <f aca="false">IF(G133&gt;0,VLOOKUP(G133&amp;"-"&amp;H133&amp;"-"&amp;I133,LocCost,2,0),0)</f>
        <v>0.207362313039815</v>
      </c>
      <c r="AL133" s="183" t="n">
        <f aca="false">IF(J133&gt;0,VLOOKUP(J133&amp;"-"&amp;K133&amp;"-"&amp;L133,LocCost,2,0),0)</f>
        <v>0</v>
      </c>
      <c r="AM133" s="183" t="n">
        <f aca="false">IF(M133&gt;0,VLOOKUP(M133&amp;"-"&amp;N133&amp;"-"&amp;O133,LocCost,2,0),0)</f>
        <v>0</v>
      </c>
      <c r="AN133" s="183" t="n">
        <f aca="false">IF(P133&gt;0,VLOOKUP(P133&amp;"-"&amp;Q133&amp;"-"&amp;R133,LocCost,2,0),0)</f>
        <v>0</v>
      </c>
      <c r="AO133" s="183" t="n">
        <f aca="false">IF(S133&gt;0,VLOOKUP(S133&amp;"-"&amp;T133&amp;"-"&amp;U133,LocCost,2,0),0)</f>
        <v>0</v>
      </c>
      <c r="AP133" s="183" t="n">
        <f aca="false">IF(V133&gt;0,VLOOKUP(V133&amp;"-"&amp;W133&amp;"-"&amp;X133,LocCost,2,0),0)</f>
        <v>0</v>
      </c>
      <c r="AQ133" s="183" t="n">
        <f aca="false">IF(Y133&gt;0,VLOOKUP(Y133&amp;"-"&amp;Z133&amp;"-"&amp;AA133,LocCost,2,0),0)</f>
        <v>0</v>
      </c>
      <c r="AR133" s="183" t="n">
        <f aca="false">IF(AB133&gt;0,VLOOKUP(AB133&amp;"-"&amp;AC133&amp;"-"&amp;AD133,LocCost,2,0),0)</f>
        <v>0</v>
      </c>
      <c r="AS133" s="183" t="n">
        <f aca="false">IF(AE133&gt;0,VLOOKUP(AE133&amp;"-"&amp;AF133&amp;"-"&amp;AG133,LocCost,2,0),0)</f>
        <v>0</v>
      </c>
      <c r="AT133" s="183" t="n">
        <f aca="false">IF(AH133&gt;0,VLOOKUP(AH133&amp;"-"&amp;AI133&amp;"-"&amp;AJ133,LocCost,2,0),0)</f>
        <v>0</v>
      </c>
      <c r="AU133" s="184" t="n">
        <f aca="false">SUM(AK133:AT133)</f>
        <v>0.207362313039815</v>
      </c>
      <c r="DN133" s="85" t="n">
        <v>0</v>
      </c>
      <c r="DO133" s="85" t="n">
        <v>0.30902067381317</v>
      </c>
      <c r="DP133" s="85" t="n">
        <v>0</v>
      </c>
      <c r="DQ133" s="85" t="n">
        <v>0</v>
      </c>
      <c r="DR133" s="85" t="n">
        <v>0</v>
      </c>
      <c r="DS133" s="85" t="n">
        <v>0</v>
      </c>
      <c r="DT133" s="85" t="n">
        <v>0</v>
      </c>
      <c r="DU133" s="85" t="n">
        <v>0</v>
      </c>
      <c r="DV133" s="85" t="n">
        <v>0</v>
      </c>
      <c r="DW133" s="85" t="n">
        <v>0</v>
      </c>
      <c r="DX133" s="85" t="n">
        <v>0</v>
      </c>
      <c r="DY133" s="85" t="n">
        <v>0.30902067381317</v>
      </c>
    </row>
    <row r="134" customFormat="false" ht="14.65" hidden="false" customHeight="false" outlineLevel="0" collapsed="false">
      <c r="A134" s="85" t="n">
        <v>131</v>
      </c>
      <c r="B134" s="85" t="s">
        <v>180</v>
      </c>
      <c r="C134" s="85" t="s">
        <v>187</v>
      </c>
      <c r="D134" s="85" t="n">
        <v>1</v>
      </c>
      <c r="E134" s="85" t="s">
        <v>45</v>
      </c>
      <c r="F134" s="85" t="s">
        <v>343</v>
      </c>
      <c r="G134" s="85" t="s">
        <v>180</v>
      </c>
      <c r="H134" s="85" t="s">
        <v>187</v>
      </c>
      <c r="I134" s="85" t="s">
        <v>179</v>
      </c>
      <c r="J134" s="85" t="n">
        <v>0</v>
      </c>
      <c r="K134" s="85" t="n">
        <v>0</v>
      </c>
      <c r="L134" s="85" t="n">
        <v>0</v>
      </c>
      <c r="M134" s="85" t="n">
        <v>0</v>
      </c>
      <c r="N134" s="85" t="n">
        <v>0</v>
      </c>
      <c r="O134" s="85" t="n">
        <v>0</v>
      </c>
      <c r="P134" s="85" t="n">
        <v>0</v>
      </c>
      <c r="Q134" s="85" t="n">
        <v>0</v>
      </c>
      <c r="R134" s="85" t="n">
        <v>0</v>
      </c>
      <c r="S134" s="85" t="n">
        <v>0</v>
      </c>
      <c r="T134" s="85" t="n">
        <v>0</v>
      </c>
      <c r="U134" s="85" t="n">
        <v>0</v>
      </c>
      <c r="V134" s="85" t="n">
        <v>0</v>
      </c>
      <c r="W134" s="85" t="n">
        <v>0</v>
      </c>
      <c r="X134" s="85" t="n">
        <v>0</v>
      </c>
      <c r="Y134" s="85" t="n">
        <v>0</v>
      </c>
      <c r="Z134" s="85" t="n">
        <v>0</v>
      </c>
      <c r="AA134" s="85" t="n">
        <v>0</v>
      </c>
      <c r="AB134" s="85" t="n">
        <v>0</v>
      </c>
      <c r="AC134" s="85" t="n">
        <v>0</v>
      </c>
      <c r="AD134" s="85" t="n">
        <v>0</v>
      </c>
      <c r="AE134" s="85" t="n">
        <v>0</v>
      </c>
      <c r="AF134" s="85" t="n">
        <v>0</v>
      </c>
      <c r="AG134" s="85" t="n">
        <v>0</v>
      </c>
      <c r="AH134" s="85" t="n">
        <v>0</v>
      </c>
      <c r="AI134" s="85" t="n">
        <v>0</v>
      </c>
      <c r="AJ134" s="85" t="n">
        <v>0</v>
      </c>
      <c r="AK134" s="183" t="n">
        <f aca="false">IF(G134&gt;0,VLOOKUP(G134&amp;"-"&amp;H134&amp;"-"&amp;I134,LocCost,2,0),0)</f>
        <v>0.261072992151381</v>
      </c>
      <c r="AL134" s="183" t="n">
        <f aca="false">IF(J134&gt;0,VLOOKUP(J134&amp;"-"&amp;K134&amp;"-"&amp;L134,LocCost,2,0),0)</f>
        <v>0</v>
      </c>
      <c r="AM134" s="183" t="n">
        <f aca="false">IF(M134&gt;0,VLOOKUP(M134&amp;"-"&amp;N134&amp;"-"&amp;O134,LocCost,2,0),0)</f>
        <v>0</v>
      </c>
      <c r="AN134" s="183" t="n">
        <f aca="false">IF(P134&gt;0,VLOOKUP(P134&amp;"-"&amp;Q134&amp;"-"&amp;R134,LocCost,2,0),0)</f>
        <v>0</v>
      </c>
      <c r="AO134" s="183" t="n">
        <f aca="false">IF(S134&gt;0,VLOOKUP(S134&amp;"-"&amp;T134&amp;"-"&amp;U134,LocCost,2,0),0)</f>
        <v>0</v>
      </c>
      <c r="AP134" s="183" t="n">
        <f aca="false">IF(V134&gt;0,VLOOKUP(V134&amp;"-"&amp;W134&amp;"-"&amp;X134,LocCost,2,0),0)</f>
        <v>0</v>
      </c>
      <c r="AQ134" s="183" t="n">
        <f aca="false">IF(Y134&gt;0,VLOOKUP(Y134&amp;"-"&amp;Z134&amp;"-"&amp;AA134,LocCost,2,0),0)</f>
        <v>0</v>
      </c>
      <c r="AR134" s="183" t="n">
        <f aca="false">IF(AB134&gt;0,VLOOKUP(AB134&amp;"-"&amp;AC134&amp;"-"&amp;AD134,LocCost,2,0),0)</f>
        <v>0</v>
      </c>
      <c r="AS134" s="183" t="n">
        <f aca="false">IF(AE134&gt;0,VLOOKUP(AE134&amp;"-"&amp;AF134&amp;"-"&amp;AG134,LocCost,2,0),0)</f>
        <v>0</v>
      </c>
      <c r="AT134" s="183" t="n">
        <f aca="false">IF(AH134&gt;0,VLOOKUP(AH134&amp;"-"&amp;AI134&amp;"-"&amp;AJ134,LocCost,2,0),0)</f>
        <v>0</v>
      </c>
      <c r="AU134" s="184" t="n">
        <f aca="false">SUM(AK134:AT134)</f>
        <v>0.261072992151381</v>
      </c>
      <c r="DN134" s="85" t="n">
        <v>0</v>
      </c>
      <c r="DO134" s="85" t="n">
        <v>0.357881703953417</v>
      </c>
      <c r="DP134" s="85" t="n">
        <v>0</v>
      </c>
      <c r="DQ134" s="85" t="n">
        <v>0</v>
      </c>
      <c r="DR134" s="85" t="n">
        <v>0</v>
      </c>
      <c r="DS134" s="85" t="n">
        <v>0</v>
      </c>
      <c r="DT134" s="85" t="n">
        <v>0</v>
      </c>
      <c r="DU134" s="85" t="n">
        <v>0</v>
      </c>
      <c r="DV134" s="85" t="n">
        <v>0</v>
      </c>
      <c r="DW134" s="85" t="n">
        <v>0</v>
      </c>
      <c r="DX134" s="85" t="n">
        <v>0</v>
      </c>
      <c r="DY134" s="85" t="n">
        <v>0.357881703953417</v>
      </c>
    </row>
    <row r="135" customFormat="false" ht="14.65" hidden="false" customHeight="false" outlineLevel="0" collapsed="false">
      <c r="A135" s="85" t="n">
        <v>132</v>
      </c>
      <c r="B135" s="85" t="s">
        <v>180</v>
      </c>
      <c r="C135" s="85" t="s">
        <v>187</v>
      </c>
      <c r="D135" s="85" t="n">
        <v>2</v>
      </c>
      <c r="E135" s="85" t="s">
        <v>45</v>
      </c>
      <c r="F135" s="85" t="s">
        <v>344</v>
      </c>
      <c r="G135" s="85" t="s">
        <v>180</v>
      </c>
      <c r="H135" s="85" t="s">
        <v>187</v>
      </c>
      <c r="I135" s="85" t="s">
        <v>140</v>
      </c>
      <c r="J135" s="85" t="n">
        <v>0</v>
      </c>
      <c r="K135" s="85" t="n">
        <v>0</v>
      </c>
      <c r="L135" s="85" t="n">
        <v>0</v>
      </c>
      <c r="M135" s="85" t="n">
        <v>0</v>
      </c>
      <c r="N135" s="85" t="n">
        <v>0</v>
      </c>
      <c r="O135" s="85" t="n">
        <v>0</v>
      </c>
      <c r="P135" s="85" t="n">
        <v>0</v>
      </c>
      <c r="Q135" s="85" t="n">
        <v>0</v>
      </c>
      <c r="R135" s="85" t="n">
        <v>0</v>
      </c>
      <c r="S135" s="85" t="n">
        <v>0</v>
      </c>
      <c r="T135" s="85" t="n">
        <v>0</v>
      </c>
      <c r="U135" s="85" t="n">
        <v>0</v>
      </c>
      <c r="V135" s="85" t="n">
        <v>0</v>
      </c>
      <c r="W135" s="85" t="n">
        <v>0</v>
      </c>
      <c r="X135" s="85" t="n">
        <v>0</v>
      </c>
      <c r="Y135" s="85" t="n">
        <v>0</v>
      </c>
      <c r="Z135" s="85" t="n">
        <v>0</v>
      </c>
      <c r="AA135" s="85" t="n">
        <v>0</v>
      </c>
      <c r="AB135" s="85" t="n">
        <v>0</v>
      </c>
      <c r="AC135" s="85" t="n">
        <v>0</v>
      </c>
      <c r="AD135" s="85" t="n">
        <v>0</v>
      </c>
      <c r="AE135" s="85" t="n">
        <v>0</v>
      </c>
      <c r="AF135" s="85" t="n">
        <v>0</v>
      </c>
      <c r="AG135" s="85" t="n">
        <v>0</v>
      </c>
      <c r="AH135" s="85" t="n">
        <v>0</v>
      </c>
      <c r="AI135" s="85" t="n">
        <v>0</v>
      </c>
      <c r="AJ135" s="85" t="n">
        <v>0</v>
      </c>
      <c r="AK135" s="183" t="n">
        <f aca="false">IF(G135&gt;0,VLOOKUP(G135&amp;"-"&amp;H135&amp;"-"&amp;I135,LocCost,2,0),0)</f>
        <v>0.238388780176539</v>
      </c>
      <c r="AL135" s="183" t="n">
        <f aca="false">IF(J135&gt;0,VLOOKUP(J135&amp;"-"&amp;K135&amp;"-"&amp;L135,LocCost,2,0),0)</f>
        <v>0</v>
      </c>
      <c r="AM135" s="183" t="n">
        <f aca="false">IF(M135&gt;0,VLOOKUP(M135&amp;"-"&amp;N135&amp;"-"&amp;O135,LocCost,2,0),0)</f>
        <v>0</v>
      </c>
      <c r="AN135" s="183" t="n">
        <f aca="false">IF(P135&gt;0,VLOOKUP(P135&amp;"-"&amp;Q135&amp;"-"&amp;R135,LocCost,2,0),0)</f>
        <v>0</v>
      </c>
      <c r="AO135" s="183" t="n">
        <f aca="false">IF(S135&gt;0,VLOOKUP(S135&amp;"-"&amp;T135&amp;"-"&amp;U135,LocCost,2,0),0)</f>
        <v>0</v>
      </c>
      <c r="AP135" s="183" t="n">
        <f aca="false">IF(V135&gt;0,VLOOKUP(V135&amp;"-"&amp;W135&amp;"-"&amp;X135,LocCost,2,0),0)</f>
        <v>0</v>
      </c>
      <c r="AQ135" s="183" t="n">
        <f aca="false">IF(Y135&gt;0,VLOOKUP(Y135&amp;"-"&amp;Z135&amp;"-"&amp;AA135,LocCost,2,0),0)</f>
        <v>0</v>
      </c>
      <c r="AR135" s="183" t="n">
        <f aca="false">IF(AB135&gt;0,VLOOKUP(AB135&amp;"-"&amp;AC135&amp;"-"&amp;AD135,LocCost,2,0),0)</f>
        <v>0</v>
      </c>
      <c r="AS135" s="183" t="n">
        <f aca="false">IF(AE135&gt;0,VLOOKUP(AE135&amp;"-"&amp;AF135&amp;"-"&amp;AG135,LocCost,2,0),0)</f>
        <v>0</v>
      </c>
      <c r="AT135" s="183" t="n">
        <f aca="false">IF(AH135&gt;0,VLOOKUP(AH135&amp;"-"&amp;AI135&amp;"-"&amp;AJ135,LocCost,2,0),0)</f>
        <v>0</v>
      </c>
      <c r="AU135" s="184" t="n">
        <f aca="false">SUM(AK135:AT135)</f>
        <v>0.238388780176539</v>
      </c>
      <c r="DN135" s="85" t="n">
        <v>0</v>
      </c>
      <c r="DO135" s="85" t="n">
        <v>0.420206471494607</v>
      </c>
      <c r="DP135" s="85" t="n">
        <v>0</v>
      </c>
      <c r="DQ135" s="85" t="n">
        <v>0</v>
      </c>
      <c r="DR135" s="85" t="n">
        <v>0</v>
      </c>
      <c r="DS135" s="85" t="n">
        <v>0</v>
      </c>
      <c r="DT135" s="85" t="n">
        <v>0</v>
      </c>
      <c r="DU135" s="85" t="n">
        <v>0</v>
      </c>
      <c r="DV135" s="85" t="n">
        <v>0</v>
      </c>
      <c r="DW135" s="85" t="n">
        <v>0</v>
      </c>
      <c r="DX135" s="85" t="n">
        <v>0</v>
      </c>
      <c r="DY135" s="85" t="n">
        <v>0.420206471494607</v>
      </c>
    </row>
    <row r="136" customFormat="false" ht="14.65" hidden="false" customHeight="false" outlineLevel="0" collapsed="false">
      <c r="A136" s="85" t="n">
        <v>133</v>
      </c>
      <c r="B136" s="85" t="s">
        <v>180</v>
      </c>
      <c r="C136" s="85" t="s">
        <v>188</v>
      </c>
      <c r="D136" s="85" t="n">
        <v>1</v>
      </c>
      <c r="E136" s="85" t="s">
        <v>45</v>
      </c>
      <c r="F136" s="85" t="s">
        <v>345</v>
      </c>
      <c r="G136" s="85" t="s">
        <v>180</v>
      </c>
      <c r="H136" s="85" t="s">
        <v>188</v>
      </c>
      <c r="I136" s="85" t="s">
        <v>179</v>
      </c>
      <c r="J136" s="85" t="n">
        <v>0</v>
      </c>
      <c r="K136" s="85" t="n">
        <v>0</v>
      </c>
      <c r="L136" s="85" t="n">
        <v>0</v>
      </c>
      <c r="M136" s="85" t="n">
        <v>0</v>
      </c>
      <c r="N136" s="85" t="n">
        <v>0</v>
      </c>
      <c r="O136" s="85" t="n">
        <v>0</v>
      </c>
      <c r="P136" s="85" t="n">
        <v>0</v>
      </c>
      <c r="Q136" s="85" t="n">
        <v>0</v>
      </c>
      <c r="R136" s="85" t="n">
        <v>0</v>
      </c>
      <c r="S136" s="85" t="n">
        <v>0</v>
      </c>
      <c r="T136" s="85" t="n">
        <v>0</v>
      </c>
      <c r="U136" s="85" t="n">
        <v>0</v>
      </c>
      <c r="V136" s="85" t="n">
        <v>0</v>
      </c>
      <c r="W136" s="85" t="n">
        <v>0</v>
      </c>
      <c r="X136" s="85" t="n">
        <v>0</v>
      </c>
      <c r="Y136" s="85" t="n">
        <v>0</v>
      </c>
      <c r="Z136" s="85" t="n">
        <v>0</v>
      </c>
      <c r="AA136" s="85" t="n">
        <v>0</v>
      </c>
      <c r="AB136" s="85" t="n">
        <v>0</v>
      </c>
      <c r="AC136" s="85" t="n">
        <v>0</v>
      </c>
      <c r="AD136" s="85" t="n">
        <v>0</v>
      </c>
      <c r="AE136" s="85" t="n">
        <v>0</v>
      </c>
      <c r="AF136" s="85" t="n">
        <v>0</v>
      </c>
      <c r="AG136" s="85" t="n">
        <v>0</v>
      </c>
      <c r="AH136" s="85" t="n">
        <v>0</v>
      </c>
      <c r="AI136" s="85" t="n">
        <v>0</v>
      </c>
      <c r="AJ136" s="85" t="n">
        <v>0</v>
      </c>
      <c r="AK136" s="183" t="n">
        <f aca="false">IF(G136&gt;0,VLOOKUP(G136&amp;"-"&amp;H136&amp;"-"&amp;I136,LocCost,2,0),0)</f>
        <v>0.317702169668041</v>
      </c>
      <c r="AL136" s="183" t="n">
        <f aca="false">IF(J136&gt;0,VLOOKUP(J136&amp;"-"&amp;K136&amp;"-"&amp;L136,LocCost,2,0),0)</f>
        <v>0</v>
      </c>
      <c r="AM136" s="183" t="n">
        <f aca="false">IF(M136&gt;0,VLOOKUP(M136&amp;"-"&amp;N136&amp;"-"&amp;O136,LocCost,2,0),0)</f>
        <v>0</v>
      </c>
      <c r="AN136" s="183" t="n">
        <f aca="false">IF(P136&gt;0,VLOOKUP(P136&amp;"-"&amp;Q136&amp;"-"&amp;R136,LocCost,2,0),0)</f>
        <v>0</v>
      </c>
      <c r="AO136" s="183" t="n">
        <f aca="false">IF(S136&gt;0,VLOOKUP(S136&amp;"-"&amp;T136&amp;"-"&amp;U136,LocCost,2,0),0)</f>
        <v>0</v>
      </c>
      <c r="AP136" s="183" t="n">
        <f aca="false">IF(V136&gt;0,VLOOKUP(V136&amp;"-"&amp;W136&amp;"-"&amp;X136,LocCost,2,0),0)</f>
        <v>0</v>
      </c>
      <c r="AQ136" s="183" t="n">
        <f aca="false">IF(Y136&gt;0,VLOOKUP(Y136&amp;"-"&amp;Z136&amp;"-"&amp;AA136,LocCost,2,0),0)</f>
        <v>0</v>
      </c>
      <c r="AR136" s="183" t="n">
        <f aca="false">IF(AB136&gt;0,VLOOKUP(AB136&amp;"-"&amp;AC136&amp;"-"&amp;AD136,LocCost,2,0),0)</f>
        <v>0</v>
      </c>
      <c r="AS136" s="183" t="n">
        <f aca="false">IF(AE136&gt;0,VLOOKUP(AE136&amp;"-"&amp;AF136&amp;"-"&amp;AG136,LocCost,2,0),0)</f>
        <v>0</v>
      </c>
      <c r="AT136" s="183" t="n">
        <f aca="false">IF(AH136&gt;0,VLOOKUP(AH136&amp;"-"&amp;AI136&amp;"-"&amp;AJ136,LocCost,2,0),0)</f>
        <v>0</v>
      </c>
      <c r="AU136" s="184" t="n">
        <f aca="false">SUM(AK136:AT136)</f>
        <v>0.317702169668041</v>
      </c>
      <c r="DN136" s="85" t="n">
        <v>0</v>
      </c>
      <c r="DO136" s="85" t="n">
        <v>0.46396174074456</v>
      </c>
      <c r="DP136" s="85" t="n">
        <v>0</v>
      </c>
      <c r="DQ136" s="85" t="n">
        <v>0</v>
      </c>
      <c r="DR136" s="85" t="n">
        <v>0</v>
      </c>
      <c r="DS136" s="85" t="n">
        <v>0</v>
      </c>
      <c r="DT136" s="85" t="n">
        <v>0</v>
      </c>
      <c r="DU136" s="85" t="n">
        <v>0</v>
      </c>
      <c r="DV136" s="85" t="n">
        <v>0</v>
      </c>
      <c r="DW136" s="85" t="n">
        <v>0</v>
      </c>
      <c r="DX136" s="85" t="n">
        <v>0</v>
      </c>
      <c r="DY136" s="85" t="n">
        <v>0.46396174074456</v>
      </c>
    </row>
    <row r="137" customFormat="false" ht="14.65" hidden="false" customHeight="false" outlineLevel="0" collapsed="false">
      <c r="A137" s="85" t="n">
        <v>134</v>
      </c>
      <c r="B137" s="85" t="s">
        <v>180</v>
      </c>
      <c r="C137" s="85" t="s">
        <v>188</v>
      </c>
      <c r="D137" s="85" t="n">
        <v>2</v>
      </c>
      <c r="E137" s="85" t="s">
        <v>45</v>
      </c>
      <c r="F137" s="85" t="s">
        <v>346</v>
      </c>
      <c r="G137" s="85" t="s">
        <v>180</v>
      </c>
      <c r="H137" s="85" t="s">
        <v>188</v>
      </c>
      <c r="I137" s="85" t="s">
        <v>140</v>
      </c>
      <c r="J137" s="85" t="n">
        <v>0</v>
      </c>
      <c r="K137" s="85" t="n">
        <v>0</v>
      </c>
      <c r="L137" s="85" t="n">
        <v>0</v>
      </c>
      <c r="M137" s="85" t="n">
        <v>0</v>
      </c>
      <c r="N137" s="85" t="n">
        <v>0</v>
      </c>
      <c r="O137" s="85" t="n">
        <v>0</v>
      </c>
      <c r="P137" s="85" t="n">
        <v>0</v>
      </c>
      <c r="Q137" s="85" t="n">
        <v>0</v>
      </c>
      <c r="R137" s="85" t="n">
        <v>0</v>
      </c>
      <c r="S137" s="85" t="n">
        <v>0</v>
      </c>
      <c r="T137" s="85" t="n">
        <v>0</v>
      </c>
      <c r="U137" s="85" t="n">
        <v>0</v>
      </c>
      <c r="V137" s="85" t="n">
        <v>0</v>
      </c>
      <c r="W137" s="85" t="n">
        <v>0</v>
      </c>
      <c r="X137" s="85" t="n">
        <v>0</v>
      </c>
      <c r="Y137" s="85" t="n">
        <v>0</v>
      </c>
      <c r="Z137" s="85" t="n">
        <v>0</v>
      </c>
      <c r="AA137" s="85" t="n">
        <v>0</v>
      </c>
      <c r="AB137" s="85" t="n">
        <v>0</v>
      </c>
      <c r="AC137" s="85" t="n">
        <v>0</v>
      </c>
      <c r="AD137" s="85" t="n">
        <v>0</v>
      </c>
      <c r="AE137" s="85" t="n">
        <v>0</v>
      </c>
      <c r="AF137" s="85" t="n">
        <v>0</v>
      </c>
      <c r="AG137" s="85" t="n">
        <v>0</v>
      </c>
      <c r="AH137" s="85" t="n">
        <v>0</v>
      </c>
      <c r="AI137" s="85" t="n">
        <v>0</v>
      </c>
      <c r="AJ137" s="85" t="n">
        <v>0</v>
      </c>
      <c r="AK137" s="183" t="n">
        <f aca="false">IF(G137&gt;0,VLOOKUP(G137&amp;"-"&amp;H137&amp;"-"&amp;I137,LocCost,2,0),0)</f>
        <v>0.291703000107147</v>
      </c>
      <c r="AL137" s="183" t="n">
        <f aca="false">IF(J137&gt;0,VLOOKUP(J137&amp;"-"&amp;K137&amp;"-"&amp;L137,LocCost,2,0),0)</f>
        <v>0</v>
      </c>
      <c r="AM137" s="183" t="n">
        <f aca="false">IF(M137&gt;0,VLOOKUP(M137&amp;"-"&amp;N137&amp;"-"&amp;O137,LocCost,2,0),0)</f>
        <v>0</v>
      </c>
      <c r="AN137" s="183" t="n">
        <f aca="false">IF(P137&gt;0,VLOOKUP(P137&amp;"-"&amp;Q137&amp;"-"&amp;R137,LocCost,2,0),0)</f>
        <v>0</v>
      </c>
      <c r="AO137" s="183" t="n">
        <f aca="false">IF(S137&gt;0,VLOOKUP(S137&amp;"-"&amp;T137&amp;"-"&amp;U137,LocCost,2,0),0)</f>
        <v>0</v>
      </c>
      <c r="AP137" s="183" t="n">
        <f aca="false">IF(V137&gt;0,VLOOKUP(V137&amp;"-"&amp;W137&amp;"-"&amp;X137,LocCost,2,0),0)</f>
        <v>0</v>
      </c>
      <c r="AQ137" s="183" t="n">
        <f aca="false">IF(Y137&gt;0,VLOOKUP(Y137&amp;"-"&amp;Z137&amp;"-"&amp;AA137,LocCost,2,0),0)</f>
        <v>0</v>
      </c>
      <c r="AR137" s="183" t="n">
        <f aca="false">IF(AB137&gt;0,VLOOKUP(AB137&amp;"-"&amp;AC137&amp;"-"&amp;AD137,LocCost,2,0),0)</f>
        <v>0</v>
      </c>
      <c r="AS137" s="183" t="n">
        <f aca="false">IF(AE137&gt;0,VLOOKUP(AE137&amp;"-"&amp;AF137&amp;"-"&amp;AG137,LocCost,2,0),0)</f>
        <v>0</v>
      </c>
      <c r="AT137" s="183" t="n">
        <f aca="false">IF(AH137&gt;0,VLOOKUP(AH137&amp;"-"&amp;AI137&amp;"-"&amp;AJ137,LocCost,2,0),0)</f>
        <v>0</v>
      </c>
      <c r="AU137" s="184" t="n">
        <f aca="false">SUM(AK137:AT137)</f>
        <v>0.291703000107147</v>
      </c>
      <c r="DN137" s="85" t="n">
        <v>0</v>
      </c>
      <c r="DO137" s="85" t="n">
        <v>0.126058289843437</v>
      </c>
      <c r="DP137" s="85" t="n">
        <v>0</v>
      </c>
      <c r="DQ137" s="85" t="n">
        <v>0</v>
      </c>
      <c r="DR137" s="85" t="n">
        <v>0</v>
      </c>
      <c r="DS137" s="85" t="n">
        <v>0</v>
      </c>
      <c r="DT137" s="85" t="n">
        <v>0</v>
      </c>
      <c r="DU137" s="85" t="n">
        <v>0</v>
      </c>
      <c r="DV137" s="85" t="n">
        <v>0</v>
      </c>
      <c r="DW137" s="85" t="n">
        <v>0</v>
      </c>
      <c r="DX137" s="85" t="n">
        <v>0</v>
      </c>
      <c r="DY137" s="85" t="n">
        <v>0.126058289843437</v>
      </c>
    </row>
    <row r="138" customFormat="false" ht="14.65" hidden="false" customHeight="false" outlineLevel="0" collapsed="false">
      <c r="A138" s="85" t="n">
        <v>135</v>
      </c>
      <c r="B138" s="85" t="s">
        <v>183</v>
      </c>
      <c r="C138" s="85" t="s">
        <v>44</v>
      </c>
      <c r="D138" s="85" t="n">
        <v>1</v>
      </c>
      <c r="E138" s="85" t="s">
        <v>45</v>
      </c>
      <c r="F138" s="85" t="s">
        <v>347</v>
      </c>
      <c r="G138" s="85" t="s">
        <v>183</v>
      </c>
      <c r="H138" s="85" t="s">
        <v>186</v>
      </c>
      <c r="I138" s="85" t="s">
        <v>179</v>
      </c>
      <c r="J138" s="85" t="n">
        <v>0</v>
      </c>
      <c r="K138" s="85" t="n">
        <v>0</v>
      </c>
      <c r="L138" s="85" t="n">
        <v>0</v>
      </c>
      <c r="M138" s="85" t="n">
        <v>0</v>
      </c>
      <c r="N138" s="85" t="n">
        <v>0</v>
      </c>
      <c r="O138" s="85" t="n">
        <v>0</v>
      </c>
      <c r="P138" s="85" t="n">
        <v>0</v>
      </c>
      <c r="Q138" s="85" t="n">
        <v>0</v>
      </c>
      <c r="R138" s="85" t="n">
        <v>0</v>
      </c>
      <c r="S138" s="85" t="n">
        <v>0</v>
      </c>
      <c r="T138" s="85" t="n">
        <v>0</v>
      </c>
      <c r="U138" s="85" t="n">
        <v>0</v>
      </c>
      <c r="V138" s="85" t="n">
        <v>0</v>
      </c>
      <c r="W138" s="85" t="n">
        <v>0</v>
      </c>
      <c r="X138" s="85" t="n">
        <v>0</v>
      </c>
      <c r="Y138" s="85" t="n">
        <v>0</v>
      </c>
      <c r="Z138" s="85" t="n">
        <v>0</v>
      </c>
      <c r="AA138" s="85" t="n">
        <v>0</v>
      </c>
      <c r="AB138" s="85" t="n">
        <v>0</v>
      </c>
      <c r="AC138" s="85" t="n">
        <v>0</v>
      </c>
      <c r="AD138" s="85" t="n">
        <v>0</v>
      </c>
      <c r="AE138" s="85" t="n">
        <v>0</v>
      </c>
      <c r="AF138" s="85" t="n">
        <v>0</v>
      </c>
      <c r="AG138" s="85" t="n">
        <v>0</v>
      </c>
      <c r="AH138" s="85" t="n">
        <v>0</v>
      </c>
      <c r="AI138" s="85" t="n">
        <v>0</v>
      </c>
      <c r="AJ138" s="85" t="n">
        <v>0</v>
      </c>
      <c r="AK138" s="183" t="n">
        <f aca="false">IF(G138&gt;0,VLOOKUP(G138&amp;"-"&amp;H138&amp;"-"&amp;I138,LocCost,2,0),0)</f>
        <v>0.225963549415515</v>
      </c>
      <c r="AL138" s="183" t="n">
        <f aca="false">IF(J138&gt;0,VLOOKUP(J138&amp;"-"&amp;K138&amp;"-"&amp;L138,LocCost,2,0),0)</f>
        <v>0</v>
      </c>
      <c r="AM138" s="183" t="n">
        <f aca="false">IF(M138&gt;0,VLOOKUP(M138&amp;"-"&amp;N138&amp;"-"&amp;O138,LocCost,2,0),0)</f>
        <v>0</v>
      </c>
      <c r="AN138" s="183" t="n">
        <f aca="false">IF(P138&gt;0,VLOOKUP(P138&amp;"-"&amp;Q138&amp;"-"&amp;R138,LocCost,2,0),0)</f>
        <v>0</v>
      </c>
      <c r="AO138" s="183" t="n">
        <f aca="false">IF(S138&gt;0,VLOOKUP(S138&amp;"-"&amp;T138&amp;"-"&amp;U138,LocCost,2,0),0)</f>
        <v>0</v>
      </c>
      <c r="AP138" s="183" t="n">
        <f aca="false">IF(V138&gt;0,VLOOKUP(V138&amp;"-"&amp;W138&amp;"-"&amp;X138,LocCost,2,0),0)</f>
        <v>0</v>
      </c>
      <c r="AQ138" s="183" t="n">
        <f aca="false">IF(Y138&gt;0,VLOOKUP(Y138&amp;"-"&amp;Z138&amp;"-"&amp;AA138,LocCost,2,0),0)</f>
        <v>0</v>
      </c>
      <c r="AR138" s="183" t="n">
        <f aca="false">IF(AB138&gt;0,VLOOKUP(AB138&amp;"-"&amp;AC138&amp;"-"&amp;AD138,LocCost,2,0),0)</f>
        <v>0</v>
      </c>
      <c r="AS138" s="183" t="n">
        <f aca="false">IF(AE138&gt;0,VLOOKUP(AE138&amp;"-"&amp;AF138&amp;"-"&amp;AG138,LocCost,2,0),0)</f>
        <v>0</v>
      </c>
      <c r="AT138" s="183" t="n">
        <f aca="false">IF(AH138&gt;0,VLOOKUP(AH138&amp;"-"&amp;AI138&amp;"-"&amp;AJ138,LocCost,2,0),0)</f>
        <v>0</v>
      </c>
      <c r="AU138" s="184" t="n">
        <f aca="false">SUM(AK138:AT138)</f>
        <v>0.225963549415515</v>
      </c>
      <c r="DN138" s="85" t="n">
        <v>0</v>
      </c>
      <c r="DO138" s="85" t="n">
        <v>0.313108775698067</v>
      </c>
      <c r="DP138" s="85" t="n">
        <v>0</v>
      </c>
      <c r="DQ138" s="85" t="n">
        <v>0</v>
      </c>
      <c r="DR138" s="85" t="n">
        <v>0</v>
      </c>
      <c r="DS138" s="85" t="n">
        <v>0</v>
      </c>
      <c r="DT138" s="85" t="n">
        <v>0</v>
      </c>
      <c r="DU138" s="85" t="n">
        <v>0</v>
      </c>
      <c r="DV138" s="85" t="n">
        <v>0</v>
      </c>
      <c r="DW138" s="85" t="n">
        <v>0</v>
      </c>
      <c r="DX138" s="85" t="n">
        <v>0</v>
      </c>
      <c r="DY138" s="85" t="n">
        <v>0.313108775698067</v>
      </c>
    </row>
    <row r="139" customFormat="false" ht="14.65" hidden="false" customHeight="false" outlineLevel="0" collapsed="false">
      <c r="A139" s="85" t="n">
        <v>136</v>
      </c>
      <c r="B139" s="85" t="s">
        <v>183</v>
      </c>
      <c r="C139" s="85" t="s">
        <v>44</v>
      </c>
      <c r="D139" s="85" t="n">
        <v>2</v>
      </c>
      <c r="E139" s="85" t="s">
        <v>45</v>
      </c>
      <c r="F139" s="85" t="s">
        <v>348</v>
      </c>
      <c r="G139" s="85" t="s">
        <v>183</v>
      </c>
      <c r="H139" s="85" t="s">
        <v>186</v>
      </c>
      <c r="I139" s="85" t="s">
        <v>140</v>
      </c>
      <c r="J139" s="85" t="n">
        <v>0</v>
      </c>
      <c r="K139" s="85" t="n">
        <v>0</v>
      </c>
      <c r="L139" s="85" t="n">
        <v>0</v>
      </c>
      <c r="M139" s="85" t="n">
        <v>0</v>
      </c>
      <c r="N139" s="85" t="n">
        <v>0</v>
      </c>
      <c r="O139" s="85" t="n">
        <v>0</v>
      </c>
      <c r="P139" s="85" t="n">
        <v>0</v>
      </c>
      <c r="Q139" s="85" t="n">
        <v>0</v>
      </c>
      <c r="R139" s="85" t="n">
        <v>0</v>
      </c>
      <c r="S139" s="85" t="n">
        <v>0</v>
      </c>
      <c r="T139" s="85" t="n">
        <v>0</v>
      </c>
      <c r="U139" s="85" t="n">
        <v>0</v>
      </c>
      <c r="V139" s="85" t="n">
        <v>0</v>
      </c>
      <c r="W139" s="85" t="n">
        <v>0</v>
      </c>
      <c r="X139" s="85" t="n">
        <v>0</v>
      </c>
      <c r="Y139" s="85" t="n">
        <v>0</v>
      </c>
      <c r="Z139" s="85" t="n">
        <v>0</v>
      </c>
      <c r="AA139" s="85" t="n">
        <v>0</v>
      </c>
      <c r="AB139" s="85" t="n">
        <v>0</v>
      </c>
      <c r="AC139" s="85" t="n">
        <v>0</v>
      </c>
      <c r="AD139" s="85" t="n">
        <v>0</v>
      </c>
      <c r="AE139" s="85" t="n">
        <v>0</v>
      </c>
      <c r="AF139" s="85" t="n">
        <v>0</v>
      </c>
      <c r="AG139" s="85" t="n">
        <v>0</v>
      </c>
      <c r="AH139" s="85" t="n">
        <v>0</v>
      </c>
      <c r="AI139" s="85" t="n">
        <v>0</v>
      </c>
      <c r="AJ139" s="85" t="n">
        <v>0</v>
      </c>
      <c r="AK139" s="183" t="n">
        <f aca="false">IF(G139&gt;0,VLOOKUP(G139&amp;"-"&amp;H139&amp;"-"&amp;I139,LocCost,2,0),0)</f>
        <v>0.207628797135033</v>
      </c>
      <c r="AL139" s="183" t="n">
        <f aca="false">IF(J139&gt;0,VLOOKUP(J139&amp;"-"&amp;K139&amp;"-"&amp;L139,LocCost,2,0),0)</f>
        <v>0</v>
      </c>
      <c r="AM139" s="183" t="n">
        <f aca="false">IF(M139&gt;0,VLOOKUP(M139&amp;"-"&amp;N139&amp;"-"&amp;O139,LocCost,2,0),0)</f>
        <v>0</v>
      </c>
      <c r="AN139" s="183" t="n">
        <f aca="false">IF(P139&gt;0,VLOOKUP(P139&amp;"-"&amp;Q139&amp;"-"&amp;R139,LocCost,2,0),0)</f>
        <v>0</v>
      </c>
      <c r="AO139" s="183" t="n">
        <f aca="false">IF(S139&gt;0,VLOOKUP(S139&amp;"-"&amp;T139&amp;"-"&amp;U139,LocCost,2,0),0)</f>
        <v>0</v>
      </c>
      <c r="AP139" s="183" t="n">
        <f aca="false">IF(V139&gt;0,VLOOKUP(V139&amp;"-"&amp;W139&amp;"-"&amp;X139,LocCost,2,0),0)</f>
        <v>0</v>
      </c>
      <c r="AQ139" s="183" t="n">
        <f aca="false">IF(Y139&gt;0,VLOOKUP(Y139&amp;"-"&amp;Z139&amp;"-"&amp;AA139,LocCost,2,0),0)</f>
        <v>0</v>
      </c>
      <c r="AR139" s="183" t="n">
        <f aca="false">IF(AB139&gt;0,VLOOKUP(AB139&amp;"-"&amp;AC139&amp;"-"&amp;AD139,LocCost,2,0),0)</f>
        <v>0</v>
      </c>
      <c r="AS139" s="183" t="n">
        <f aca="false">IF(AE139&gt;0,VLOOKUP(AE139&amp;"-"&amp;AF139&amp;"-"&amp;AG139,LocCost,2,0),0)</f>
        <v>0</v>
      </c>
      <c r="AT139" s="183" t="n">
        <f aca="false">IF(AH139&gt;0,VLOOKUP(AH139&amp;"-"&amp;AI139&amp;"-"&amp;AJ139,LocCost,2,0),0)</f>
        <v>0</v>
      </c>
      <c r="AU139" s="184" t="n">
        <f aca="false">SUM(AK139:AT139)</f>
        <v>0.207628797135033</v>
      </c>
      <c r="DN139" s="85" t="n">
        <v>0</v>
      </c>
      <c r="DO139" s="85" t="n">
        <v>0.369747560850364</v>
      </c>
      <c r="DP139" s="85" t="n">
        <v>0</v>
      </c>
      <c r="DQ139" s="85" t="n">
        <v>0</v>
      </c>
      <c r="DR139" s="85" t="n">
        <v>0</v>
      </c>
      <c r="DS139" s="85" t="n">
        <v>0</v>
      </c>
      <c r="DT139" s="85" t="n">
        <v>0</v>
      </c>
      <c r="DU139" s="85" t="n">
        <v>0</v>
      </c>
      <c r="DV139" s="85" t="n">
        <v>0</v>
      </c>
      <c r="DW139" s="85" t="n">
        <v>0</v>
      </c>
      <c r="DX139" s="85" t="n">
        <v>0</v>
      </c>
      <c r="DY139" s="85" t="n">
        <v>0.369747560850364</v>
      </c>
    </row>
    <row r="140" customFormat="false" ht="14.65" hidden="false" customHeight="false" outlineLevel="0" collapsed="false">
      <c r="A140" s="85" t="n">
        <v>137</v>
      </c>
      <c r="B140" s="85" t="s">
        <v>183</v>
      </c>
      <c r="C140" s="85" t="s">
        <v>52</v>
      </c>
      <c r="D140" s="85" t="n">
        <v>1</v>
      </c>
      <c r="E140" s="85" t="s">
        <v>45</v>
      </c>
      <c r="F140" s="85" t="s">
        <v>349</v>
      </c>
      <c r="G140" s="85" t="s">
        <v>183</v>
      </c>
      <c r="H140" s="85" t="s">
        <v>186</v>
      </c>
      <c r="I140" s="85" t="s">
        <v>179</v>
      </c>
      <c r="J140" s="85" t="s">
        <v>44</v>
      </c>
      <c r="K140" s="85" t="s">
        <v>52</v>
      </c>
      <c r="L140" s="85" t="s">
        <v>48</v>
      </c>
      <c r="M140" s="85" t="n">
        <v>0</v>
      </c>
      <c r="N140" s="85" t="n">
        <v>0</v>
      </c>
      <c r="O140" s="85" t="n">
        <v>0</v>
      </c>
      <c r="P140" s="85" t="n">
        <v>0</v>
      </c>
      <c r="Q140" s="85" t="n">
        <v>0</v>
      </c>
      <c r="R140" s="85" t="n">
        <v>0</v>
      </c>
      <c r="S140" s="85" t="n">
        <v>0</v>
      </c>
      <c r="T140" s="85" t="n">
        <v>0</v>
      </c>
      <c r="U140" s="85" t="n">
        <v>0</v>
      </c>
      <c r="V140" s="85" t="n">
        <v>0</v>
      </c>
      <c r="W140" s="85" t="n">
        <v>0</v>
      </c>
      <c r="X140" s="85" t="n">
        <v>0</v>
      </c>
      <c r="Y140" s="85" t="n">
        <v>0</v>
      </c>
      <c r="Z140" s="85" t="n">
        <v>0</v>
      </c>
      <c r="AA140" s="85" t="n">
        <v>0</v>
      </c>
      <c r="AB140" s="85" t="n">
        <v>0</v>
      </c>
      <c r="AC140" s="85" t="n">
        <v>0</v>
      </c>
      <c r="AD140" s="85" t="n">
        <v>0</v>
      </c>
      <c r="AE140" s="85" t="n">
        <v>0</v>
      </c>
      <c r="AF140" s="85" t="n">
        <v>0</v>
      </c>
      <c r="AG140" s="85" t="n">
        <v>0</v>
      </c>
      <c r="AH140" s="85" t="n">
        <v>0</v>
      </c>
      <c r="AI140" s="85" t="n">
        <v>0</v>
      </c>
      <c r="AJ140" s="85" t="n">
        <v>0</v>
      </c>
      <c r="AK140" s="183" t="n">
        <f aca="false">IF(G140&gt;0,VLOOKUP(G140&amp;"-"&amp;H140&amp;"-"&amp;I140,LocCost,2,0),0)</f>
        <v>0.225963549415515</v>
      </c>
      <c r="AL140" s="183" t="n">
        <f aca="false">IF(J140&gt;0,VLOOKUP(J140&amp;"-"&amp;K140&amp;"-"&amp;L140,LocCost,2,0),0)</f>
        <v>0.0826303724928366</v>
      </c>
      <c r="AM140" s="183" t="n">
        <f aca="false">IF(M140&gt;0,VLOOKUP(M140&amp;"-"&amp;N140&amp;"-"&amp;O140,LocCost,2,0),0)</f>
        <v>0</v>
      </c>
      <c r="AN140" s="183" t="n">
        <f aca="false">IF(P140&gt;0,VLOOKUP(P140&amp;"-"&amp;Q140&amp;"-"&amp;R140,LocCost,2,0),0)</f>
        <v>0</v>
      </c>
      <c r="AO140" s="183" t="n">
        <f aca="false">IF(S140&gt;0,VLOOKUP(S140&amp;"-"&amp;T140&amp;"-"&amp;U140,LocCost,2,0),0)</f>
        <v>0</v>
      </c>
      <c r="AP140" s="183" t="n">
        <f aca="false">IF(V140&gt;0,VLOOKUP(V140&amp;"-"&amp;W140&amp;"-"&amp;X140,LocCost,2,0),0)</f>
        <v>0</v>
      </c>
      <c r="AQ140" s="183" t="n">
        <f aca="false">IF(Y140&gt;0,VLOOKUP(Y140&amp;"-"&amp;Z140&amp;"-"&amp;AA140,LocCost,2,0),0)</f>
        <v>0</v>
      </c>
      <c r="AR140" s="183" t="n">
        <f aca="false">IF(AB140&gt;0,VLOOKUP(AB140&amp;"-"&amp;AC140&amp;"-"&amp;AD140,LocCost,2,0),0)</f>
        <v>0</v>
      </c>
      <c r="AS140" s="183" t="n">
        <f aca="false">IF(AE140&gt;0,VLOOKUP(AE140&amp;"-"&amp;AF140&amp;"-"&amp;AG140,LocCost,2,0),0)</f>
        <v>0</v>
      </c>
      <c r="AT140" s="183" t="n">
        <f aca="false">IF(AH140&gt;0,VLOOKUP(AH140&amp;"-"&amp;AI140&amp;"-"&amp;AJ140,LocCost,2,0),0)</f>
        <v>0</v>
      </c>
      <c r="AU140" s="184" t="n">
        <f aca="false">SUM(AK140:AT140)</f>
        <v>0.308593921908352</v>
      </c>
      <c r="DN140" s="85" t="n">
        <v>0</v>
      </c>
      <c r="DO140" s="85" t="n">
        <v>0.423193993005554</v>
      </c>
      <c r="DP140" s="85" t="n">
        <v>0</v>
      </c>
      <c r="DQ140" s="85" t="n">
        <v>0</v>
      </c>
      <c r="DR140" s="85" t="n">
        <v>0</v>
      </c>
      <c r="DS140" s="85" t="n">
        <v>0</v>
      </c>
      <c r="DT140" s="85" t="n">
        <v>0</v>
      </c>
      <c r="DU140" s="85" t="n">
        <v>0</v>
      </c>
      <c r="DV140" s="85" t="n">
        <v>0</v>
      </c>
      <c r="DW140" s="85" t="n">
        <v>0</v>
      </c>
      <c r="DX140" s="85" t="n">
        <v>0</v>
      </c>
      <c r="DY140" s="85" t="n">
        <v>0.423193993005554</v>
      </c>
    </row>
    <row r="141" customFormat="false" ht="14.65" hidden="false" customHeight="false" outlineLevel="0" collapsed="false">
      <c r="A141" s="85" t="n">
        <v>138</v>
      </c>
      <c r="B141" s="85" t="s">
        <v>183</v>
      </c>
      <c r="C141" s="85" t="s">
        <v>52</v>
      </c>
      <c r="D141" s="85" t="n">
        <v>2</v>
      </c>
      <c r="E141" s="85" t="s">
        <v>45</v>
      </c>
      <c r="F141" s="85" t="s">
        <v>350</v>
      </c>
      <c r="G141" s="85" t="s">
        <v>183</v>
      </c>
      <c r="H141" s="85" t="s">
        <v>186</v>
      </c>
      <c r="I141" s="85" t="s">
        <v>140</v>
      </c>
      <c r="J141" s="85" t="s">
        <v>44</v>
      </c>
      <c r="K141" s="85" t="s">
        <v>52</v>
      </c>
      <c r="L141" s="85" t="s">
        <v>48</v>
      </c>
      <c r="M141" s="85" t="n">
        <v>0</v>
      </c>
      <c r="N141" s="85" t="n">
        <v>0</v>
      </c>
      <c r="O141" s="85" t="n">
        <v>0</v>
      </c>
      <c r="P141" s="85" t="n">
        <v>0</v>
      </c>
      <c r="Q141" s="85" t="n">
        <v>0</v>
      </c>
      <c r="R141" s="85" t="n">
        <v>0</v>
      </c>
      <c r="S141" s="85" t="n">
        <v>0</v>
      </c>
      <c r="T141" s="85" t="n">
        <v>0</v>
      </c>
      <c r="U141" s="85" t="n">
        <v>0</v>
      </c>
      <c r="V141" s="85" t="n">
        <v>0</v>
      </c>
      <c r="W141" s="85" t="n">
        <v>0</v>
      </c>
      <c r="X141" s="85" t="n">
        <v>0</v>
      </c>
      <c r="Y141" s="85" t="n">
        <v>0</v>
      </c>
      <c r="Z141" s="85" t="n">
        <v>0</v>
      </c>
      <c r="AA141" s="85" t="n">
        <v>0</v>
      </c>
      <c r="AB141" s="85" t="n">
        <v>0</v>
      </c>
      <c r="AC141" s="85" t="n">
        <v>0</v>
      </c>
      <c r="AD141" s="85" t="n">
        <v>0</v>
      </c>
      <c r="AE141" s="85" t="n">
        <v>0</v>
      </c>
      <c r="AF141" s="85" t="n">
        <v>0</v>
      </c>
      <c r="AG141" s="85" t="n">
        <v>0</v>
      </c>
      <c r="AH141" s="85" t="n">
        <v>0</v>
      </c>
      <c r="AI141" s="85" t="n">
        <v>0</v>
      </c>
      <c r="AJ141" s="85" t="n">
        <v>0</v>
      </c>
      <c r="AK141" s="183" t="n">
        <f aca="false">IF(G141&gt;0,VLOOKUP(G141&amp;"-"&amp;H141&amp;"-"&amp;I141,LocCost,2,0),0)</f>
        <v>0.207628797135033</v>
      </c>
      <c r="AL141" s="183" t="n">
        <f aca="false">IF(J141&gt;0,VLOOKUP(J141&amp;"-"&amp;K141&amp;"-"&amp;L141,LocCost,2,0),0)</f>
        <v>0.0826303724928366</v>
      </c>
      <c r="AM141" s="183" t="n">
        <f aca="false">IF(M141&gt;0,VLOOKUP(M141&amp;"-"&amp;N141&amp;"-"&amp;O141,LocCost,2,0),0)</f>
        <v>0</v>
      </c>
      <c r="AN141" s="183" t="n">
        <f aca="false">IF(P141&gt;0,VLOOKUP(P141&amp;"-"&amp;Q141&amp;"-"&amp;R141,LocCost,2,0),0)</f>
        <v>0</v>
      </c>
      <c r="AO141" s="183" t="n">
        <f aca="false">IF(S141&gt;0,VLOOKUP(S141&amp;"-"&amp;T141&amp;"-"&amp;U141,LocCost,2,0),0)</f>
        <v>0</v>
      </c>
      <c r="AP141" s="183" t="n">
        <f aca="false">IF(V141&gt;0,VLOOKUP(V141&amp;"-"&amp;W141&amp;"-"&amp;X141,LocCost,2,0),0)</f>
        <v>0</v>
      </c>
      <c r="AQ141" s="183" t="n">
        <f aca="false">IF(Y141&gt;0,VLOOKUP(Y141&amp;"-"&amp;Z141&amp;"-"&amp;AA141,LocCost,2,0),0)</f>
        <v>0</v>
      </c>
      <c r="AR141" s="183" t="n">
        <f aca="false">IF(AB141&gt;0,VLOOKUP(AB141&amp;"-"&amp;AC141&amp;"-"&amp;AD141,LocCost,2,0),0)</f>
        <v>0</v>
      </c>
      <c r="AS141" s="183" t="n">
        <f aca="false">IF(AE141&gt;0,VLOOKUP(AE141&amp;"-"&amp;AF141&amp;"-"&amp;AG141,LocCost,2,0),0)</f>
        <v>0</v>
      </c>
      <c r="AT141" s="183" t="n">
        <f aca="false">IF(AH141&gt;0,VLOOKUP(AH141&amp;"-"&amp;AI141&amp;"-"&amp;AJ141,LocCost,2,0),0)</f>
        <v>0</v>
      </c>
      <c r="AU141" s="184" t="n">
        <f aca="false">SUM(AK141:AT141)</f>
        <v>0.290259169627869</v>
      </c>
      <c r="DN141" s="85" t="n">
        <v>0</v>
      </c>
      <c r="DO141" s="85" t="n">
        <v>0.484267429760666</v>
      </c>
      <c r="DP141" s="85" t="n">
        <v>0</v>
      </c>
      <c r="DQ141" s="85" t="n">
        <v>0</v>
      </c>
      <c r="DR141" s="85" t="n">
        <v>0</v>
      </c>
      <c r="DS141" s="85" t="n">
        <v>0</v>
      </c>
      <c r="DT141" s="85" t="n">
        <v>0</v>
      </c>
      <c r="DU141" s="85" t="n">
        <v>0</v>
      </c>
      <c r="DV141" s="85" t="n">
        <v>0</v>
      </c>
      <c r="DW141" s="85" t="n">
        <v>0</v>
      </c>
      <c r="DX141" s="85" t="n">
        <v>0</v>
      </c>
      <c r="DY141" s="85" t="n">
        <v>0.484267429760666</v>
      </c>
    </row>
    <row r="142" customFormat="false" ht="14.65" hidden="false" customHeight="false" outlineLevel="0" collapsed="false">
      <c r="A142" s="85" t="n">
        <v>139</v>
      </c>
      <c r="B142" s="85" t="s">
        <v>183</v>
      </c>
      <c r="C142" s="85" t="s">
        <v>57</v>
      </c>
      <c r="D142" s="85" t="n">
        <v>1</v>
      </c>
      <c r="E142" s="85" t="s">
        <v>45</v>
      </c>
      <c r="F142" s="85" t="s">
        <v>351</v>
      </c>
      <c r="G142" s="85" t="s">
        <v>183</v>
      </c>
      <c r="H142" s="85" t="s">
        <v>185</v>
      </c>
      <c r="I142" s="85" t="s">
        <v>179</v>
      </c>
      <c r="J142" s="85" t="s">
        <v>59</v>
      </c>
      <c r="K142" s="85" t="s">
        <v>57</v>
      </c>
      <c r="L142" s="85" t="s">
        <v>48</v>
      </c>
      <c r="M142" s="85" t="n">
        <v>0</v>
      </c>
      <c r="N142" s="85" t="n">
        <v>0</v>
      </c>
      <c r="O142" s="85" t="n">
        <v>0</v>
      </c>
      <c r="P142" s="85" t="n">
        <v>0</v>
      </c>
      <c r="Q142" s="85" t="n">
        <v>0</v>
      </c>
      <c r="R142" s="85" t="n">
        <v>0</v>
      </c>
      <c r="S142" s="85" t="n">
        <v>0</v>
      </c>
      <c r="T142" s="85" t="n">
        <v>0</v>
      </c>
      <c r="U142" s="85" t="n">
        <v>0</v>
      </c>
      <c r="V142" s="85" t="n">
        <v>0</v>
      </c>
      <c r="W142" s="85" t="n">
        <v>0</v>
      </c>
      <c r="X142" s="85" t="n">
        <v>0</v>
      </c>
      <c r="Y142" s="85" t="n">
        <v>0</v>
      </c>
      <c r="Z142" s="85" t="n">
        <v>0</v>
      </c>
      <c r="AA142" s="85" t="n">
        <v>0</v>
      </c>
      <c r="AB142" s="85" t="n">
        <v>0</v>
      </c>
      <c r="AC142" s="85" t="n">
        <v>0</v>
      </c>
      <c r="AD142" s="85" t="n">
        <v>0</v>
      </c>
      <c r="AE142" s="85" t="n">
        <v>0</v>
      </c>
      <c r="AF142" s="85" t="n">
        <v>0</v>
      </c>
      <c r="AG142" s="85" t="n">
        <v>0</v>
      </c>
      <c r="AH142" s="85" t="n">
        <v>0</v>
      </c>
      <c r="AI142" s="85" t="n">
        <v>0</v>
      </c>
      <c r="AJ142" s="85" t="n">
        <v>0</v>
      </c>
      <c r="AK142" s="183" t="n">
        <f aca="false">IF(G142&gt;0,VLOOKUP(G142&amp;"-"&amp;H142&amp;"-"&amp;I142,LocCost,2,0),0)</f>
        <v>0.19201553520682</v>
      </c>
      <c r="AL142" s="183" t="n">
        <f aca="false">IF(J142&gt;0,VLOOKUP(J142&amp;"-"&amp;K142&amp;"-"&amp;L142,LocCost,2,0),0)</f>
        <v>0.0647000265941124</v>
      </c>
      <c r="AM142" s="183" t="n">
        <f aca="false">IF(M142&gt;0,VLOOKUP(M142&amp;"-"&amp;N142&amp;"-"&amp;O142,LocCost,2,0),0)</f>
        <v>0</v>
      </c>
      <c r="AN142" s="183" t="n">
        <f aca="false">IF(P142&gt;0,VLOOKUP(P142&amp;"-"&amp;Q142&amp;"-"&amp;R142,LocCost,2,0),0)</f>
        <v>0</v>
      </c>
      <c r="AO142" s="183" t="n">
        <f aca="false">IF(S142&gt;0,VLOOKUP(S142&amp;"-"&amp;T142&amp;"-"&amp;U142,LocCost,2,0),0)</f>
        <v>0</v>
      </c>
      <c r="AP142" s="183" t="n">
        <f aca="false">IF(V142&gt;0,VLOOKUP(V142&amp;"-"&amp;W142&amp;"-"&amp;X142,LocCost,2,0),0)</f>
        <v>0</v>
      </c>
      <c r="AQ142" s="183" t="n">
        <f aca="false">IF(Y142&gt;0,VLOOKUP(Y142&amp;"-"&amp;Z142&amp;"-"&amp;AA142,LocCost,2,0),0)</f>
        <v>0</v>
      </c>
      <c r="AR142" s="183" t="n">
        <f aca="false">IF(AB142&gt;0,VLOOKUP(AB142&amp;"-"&amp;AC142&amp;"-"&amp;AD142,LocCost,2,0),0)</f>
        <v>0</v>
      </c>
      <c r="AS142" s="183" t="n">
        <f aca="false">IF(AE142&gt;0,VLOOKUP(AE142&amp;"-"&amp;AF142&amp;"-"&amp;AG142,LocCost,2,0),0)</f>
        <v>0</v>
      </c>
      <c r="AT142" s="183" t="n">
        <f aca="false">IF(AH142&gt;0,VLOOKUP(AH142&amp;"-"&amp;AI142&amp;"-"&amp;AJ142,LocCost,2,0),0)</f>
        <v>0</v>
      </c>
      <c r="AU142" s="184" t="n">
        <f aca="false">SUM(AK142:AT142)</f>
        <v>0.256715561800933</v>
      </c>
      <c r="DN142" s="85" t="n">
        <v>0</v>
      </c>
      <c r="DO142" s="85" t="n">
        <v>0.29652067381317</v>
      </c>
      <c r="DP142" s="85" t="n">
        <v>0</v>
      </c>
      <c r="DQ142" s="85" t="n">
        <v>0</v>
      </c>
      <c r="DR142" s="85" t="n">
        <v>0</v>
      </c>
      <c r="DS142" s="85" t="n">
        <v>0</v>
      </c>
      <c r="DT142" s="85" t="n">
        <v>0</v>
      </c>
      <c r="DU142" s="85" t="n">
        <v>0</v>
      </c>
      <c r="DV142" s="85" t="n">
        <v>0</v>
      </c>
      <c r="DW142" s="85" t="n">
        <v>0</v>
      </c>
      <c r="DX142" s="85" t="n">
        <v>0</v>
      </c>
      <c r="DY142" s="85" t="n">
        <v>0.29652067381317</v>
      </c>
    </row>
    <row r="143" customFormat="false" ht="14.65" hidden="false" customHeight="false" outlineLevel="0" collapsed="false">
      <c r="A143" s="85" t="n">
        <v>140</v>
      </c>
      <c r="B143" s="85" t="s">
        <v>183</v>
      </c>
      <c r="C143" s="85" t="s">
        <v>57</v>
      </c>
      <c r="D143" s="85" t="n">
        <v>2</v>
      </c>
      <c r="E143" s="85" t="s">
        <v>45</v>
      </c>
      <c r="F143" s="85" t="s">
        <v>352</v>
      </c>
      <c r="G143" s="85" t="s">
        <v>183</v>
      </c>
      <c r="H143" s="85" t="s">
        <v>185</v>
      </c>
      <c r="I143" s="85" t="s">
        <v>140</v>
      </c>
      <c r="J143" s="85" t="s">
        <v>59</v>
      </c>
      <c r="K143" s="85" t="s">
        <v>57</v>
      </c>
      <c r="L143" s="85" t="s">
        <v>48</v>
      </c>
      <c r="M143" s="85" t="n">
        <v>0</v>
      </c>
      <c r="N143" s="85" t="n">
        <v>0</v>
      </c>
      <c r="O143" s="85" t="n">
        <v>0</v>
      </c>
      <c r="P143" s="85" t="n">
        <v>0</v>
      </c>
      <c r="Q143" s="85" t="n">
        <v>0</v>
      </c>
      <c r="R143" s="85" t="n">
        <v>0</v>
      </c>
      <c r="S143" s="85" t="n">
        <v>0</v>
      </c>
      <c r="T143" s="85" t="n">
        <v>0</v>
      </c>
      <c r="U143" s="85" t="n">
        <v>0</v>
      </c>
      <c r="V143" s="85" t="n">
        <v>0</v>
      </c>
      <c r="W143" s="85" t="n">
        <v>0</v>
      </c>
      <c r="X143" s="85" t="n">
        <v>0</v>
      </c>
      <c r="Y143" s="85" t="n">
        <v>0</v>
      </c>
      <c r="Z143" s="85" t="n">
        <v>0</v>
      </c>
      <c r="AA143" s="85" t="n">
        <v>0</v>
      </c>
      <c r="AB143" s="85" t="n">
        <v>0</v>
      </c>
      <c r="AC143" s="85" t="n">
        <v>0</v>
      </c>
      <c r="AD143" s="85" t="n">
        <v>0</v>
      </c>
      <c r="AE143" s="85" t="n">
        <v>0</v>
      </c>
      <c r="AF143" s="85" t="n">
        <v>0</v>
      </c>
      <c r="AG143" s="85" t="n">
        <v>0</v>
      </c>
      <c r="AH143" s="85" t="n">
        <v>0</v>
      </c>
      <c r="AI143" s="85" t="n">
        <v>0</v>
      </c>
      <c r="AJ143" s="85" t="n">
        <v>0</v>
      </c>
      <c r="AK143" s="183" t="n">
        <f aca="false">IF(G143&gt;0,VLOOKUP(G143&amp;"-"&amp;H143&amp;"-"&amp;I143,LocCost,2,0),0)</f>
        <v>0.177004659910146</v>
      </c>
      <c r="AL143" s="183" t="n">
        <f aca="false">IF(J143&gt;0,VLOOKUP(J143&amp;"-"&amp;K143&amp;"-"&amp;L143,LocCost,2,0),0)</f>
        <v>0.0647000265941124</v>
      </c>
      <c r="AM143" s="183" t="n">
        <f aca="false">IF(M143&gt;0,VLOOKUP(M143&amp;"-"&amp;N143&amp;"-"&amp;O143,LocCost,2,0),0)</f>
        <v>0</v>
      </c>
      <c r="AN143" s="183" t="n">
        <f aca="false">IF(P143&gt;0,VLOOKUP(P143&amp;"-"&amp;Q143&amp;"-"&amp;R143,LocCost,2,0),0)</f>
        <v>0</v>
      </c>
      <c r="AO143" s="183" t="n">
        <f aca="false">IF(S143&gt;0,VLOOKUP(S143&amp;"-"&amp;T143&amp;"-"&amp;U143,LocCost,2,0),0)</f>
        <v>0</v>
      </c>
      <c r="AP143" s="183" t="n">
        <f aca="false">IF(V143&gt;0,VLOOKUP(V143&amp;"-"&amp;W143&amp;"-"&amp;X143,LocCost,2,0),0)</f>
        <v>0</v>
      </c>
      <c r="AQ143" s="183" t="n">
        <f aca="false">IF(Y143&gt;0,VLOOKUP(Y143&amp;"-"&amp;Z143&amp;"-"&amp;AA143,LocCost,2,0),0)</f>
        <v>0</v>
      </c>
      <c r="AR143" s="183" t="n">
        <f aca="false">IF(AB143&gt;0,VLOOKUP(AB143&amp;"-"&amp;AC143&amp;"-"&amp;AD143,LocCost,2,0),0)</f>
        <v>0</v>
      </c>
      <c r="AS143" s="183" t="n">
        <f aca="false">IF(AE143&gt;0,VLOOKUP(AE143&amp;"-"&amp;AF143&amp;"-"&amp;AG143,LocCost,2,0),0)</f>
        <v>0</v>
      </c>
      <c r="AT143" s="183" t="n">
        <f aca="false">IF(AH143&gt;0,VLOOKUP(AH143&amp;"-"&amp;AI143&amp;"-"&amp;AJ143,LocCost,2,0),0)</f>
        <v>0</v>
      </c>
      <c r="AU143" s="184" t="n">
        <f aca="false">SUM(AK143:AT143)</f>
        <v>0.241704686504258</v>
      </c>
      <c r="DN143" s="85" t="n">
        <v>0</v>
      </c>
      <c r="DO143" s="85" t="n">
        <v>0.342881703953417</v>
      </c>
      <c r="DP143" s="85" t="n">
        <v>0</v>
      </c>
      <c r="DQ143" s="85" t="n">
        <v>0</v>
      </c>
      <c r="DR143" s="85" t="n">
        <v>0</v>
      </c>
      <c r="DS143" s="85" t="n">
        <v>0</v>
      </c>
      <c r="DT143" s="85" t="n">
        <v>0</v>
      </c>
      <c r="DU143" s="85" t="n">
        <v>0</v>
      </c>
      <c r="DV143" s="85" t="n">
        <v>0</v>
      </c>
      <c r="DW143" s="85" t="n">
        <v>0</v>
      </c>
      <c r="DX143" s="85" t="n">
        <v>0</v>
      </c>
      <c r="DY143" s="85" t="n">
        <v>0.342881703953417</v>
      </c>
    </row>
    <row r="144" customFormat="false" ht="14.65" hidden="false" customHeight="false" outlineLevel="0" collapsed="false">
      <c r="A144" s="85" t="n">
        <v>141</v>
      </c>
      <c r="B144" s="85" t="s">
        <v>183</v>
      </c>
      <c r="C144" s="85" t="s">
        <v>59</v>
      </c>
      <c r="D144" s="85" t="n">
        <v>1</v>
      </c>
      <c r="E144" s="85" t="s">
        <v>45</v>
      </c>
      <c r="F144" s="85" t="s">
        <v>353</v>
      </c>
      <c r="G144" s="85" t="s">
        <v>183</v>
      </c>
      <c r="H144" s="85" t="s">
        <v>185</v>
      </c>
      <c r="I144" s="85" t="s">
        <v>179</v>
      </c>
      <c r="J144" s="85" t="n">
        <v>0</v>
      </c>
      <c r="K144" s="85" t="n">
        <v>0</v>
      </c>
      <c r="L144" s="85" t="n">
        <v>0</v>
      </c>
      <c r="M144" s="85" t="n">
        <v>0</v>
      </c>
      <c r="N144" s="85" t="n">
        <v>0</v>
      </c>
      <c r="O144" s="85" t="n">
        <v>0</v>
      </c>
      <c r="P144" s="85" t="n">
        <v>0</v>
      </c>
      <c r="Q144" s="85" t="n">
        <v>0</v>
      </c>
      <c r="R144" s="85" t="n">
        <v>0</v>
      </c>
      <c r="S144" s="85" t="n">
        <v>0</v>
      </c>
      <c r="T144" s="85" t="n">
        <v>0</v>
      </c>
      <c r="U144" s="85" t="n">
        <v>0</v>
      </c>
      <c r="V144" s="85" t="n">
        <v>0</v>
      </c>
      <c r="W144" s="85" t="n">
        <v>0</v>
      </c>
      <c r="X144" s="85" t="n">
        <v>0</v>
      </c>
      <c r="Y144" s="85" t="n">
        <v>0</v>
      </c>
      <c r="Z144" s="85" t="n">
        <v>0</v>
      </c>
      <c r="AA144" s="85" t="n">
        <v>0</v>
      </c>
      <c r="AB144" s="85" t="n">
        <v>0</v>
      </c>
      <c r="AC144" s="85" t="n">
        <v>0</v>
      </c>
      <c r="AD144" s="85" t="n">
        <v>0</v>
      </c>
      <c r="AE144" s="85" t="n">
        <v>0</v>
      </c>
      <c r="AF144" s="85" t="n">
        <v>0</v>
      </c>
      <c r="AG144" s="85" t="n">
        <v>0</v>
      </c>
      <c r="AH144" s="85" t="n">
        <v>0</v>
      </c>
      <c r="AI144" s="85" t="n">
        <v>0</v>
      </c>
      <c r="AJ144" s="85" t="n">
        <v>0</v>
      </c>
      <c r="AK144" s="183" t="n">
        <f aca="false">IF(G144&gt;0,VLOOKUP(G144&amp;"-"&amp;H144&amp;"-"&amp;I144,LocCost,2,0),0)</f>
        <v>0.19201553520682</v>
      </c>
      <c r="AL144" s="183" t="n">
        <f aca="false">IF(J144&gt;0,VLOOKUP(J144&amp;"-"&amp;K144&amp;"-"&amp;L144,LocCost,2,0),0)</f>
        <v>0</v>
      </c>
      <c r="AM144" s="183" t="n">
        <f aca="false">IF(M144&gt;0,VLOOKUP(M144&amp;"-"&amp;N144&amp;"-"&amp;O144,LocCost,2,0),0)</f>
        <v>0</v>
      </c>
      <c r="AN144" s="183" t="n">
        <f aca="false">IF(P144&gt;0,VLOOKUP(P144&amp;"-"&amp;Q144&amp;"-"&amp;R144,LocCost,2,0),0)</f>
        <v>0</v>
      </c>
      <c r="AO144" s="183" t="n">
        <f aca="false">IF(S144&gt;0,VLOOKUP(S144&amp;"-"&amp;T144&amp;"-"&amp;U144,LocCost,2,0),0)</f>
        <v>0</v>
      </c>
      <c r="AP144" s="183" t="n">
        <f aca="false">IF(V144&gt;0,VLOOKUP(V144&amp;"-"&amp;W144&amp;"-"&amp;X144,LocCost,2,0),0)</f>
        <v>0</v>
      </c>
      <c r="AQ144" s="183" t="n">
        <f aca="false">IF(Y144&gt;0,VLOOKUP(Y144&amp;"-"&amp;Z144&amp;"-"&amp;AA144,LocCost,2,0),0)</f>
        <v>0</v>
      </c>
      <c r="AR144" s="183" t="n">
        <f aca="false">IF(AB144&gt;0,VLOOKUP(AB144&amp;"-"&amp;AC144&amp;"-"&amp;AD144,LocCost,2,0),0)</f>
        <v>0</v>
      </c>
      <c r="AS144" s="183" t="n">
        <f aca="false">IF(AE144&gt;0,VLOOKUP(AE144&amp;"-"&amp;AF144&amp;"-"&amp;AG144,LocCost,2,0),0)</f>
        <v>0</v>
      </c>
      <c r="AT144" s="183" t="n">
        <f aca="false">IF(AH144&gt;0,VLOOKUP(AH144&amp;"-"&amp;AI144&amp;"-"&amp;AJ144,LocCost,2,0),0)</f>
        <v>0</v>
      </c>
      <c r="AU144" s="184" t="n">
        <f aca="false">SUM(AK144:AT144)</f>
        <v>0.19201553520682</v>
      </c>
      <c r="DN144" s="85" t="n">
        <v>0</v>
      </c>
      <c r="DO144" s="85" t="n">
        <v>0.405206471494607</v>
      </c>
      <c r="DP144" s="85" t="n">
        <v>0</v>
      </c>
      <c r="DQ144" s="85" t="n">
        <v>0</v>
      </c>
      <c r="DR144" s="85" t="n">
        <v>0</v>
      </c>
      <c r="DS144" s="85" t="n">
        <v>0</v>
      </c>
      <c r="DT144" s="85" t="n">
        <v>0</v>
      </c>
      <c r="DU144" s="85" t="n">
        <v>0</v>
      </c>
      <c r="DV144" s="85" t="n">
        <v>0</v>
      </c>
      <c r="DW144" s="85" t="n">
        <v>0</v>
      </c>
      <c r="DX144" s="85" t="n">
        <v>0</v>
      </c>
      <c r="DY144" s="85" t="n">
        <v>0.405206471494607</v>
      </c>
    </row>
    <row r="145" customFormat="false" ht="14.65" hidden="false" customHeight="false" outlineLevel="0" collapsed="false">
      <c r="A145" s="85" t="n">
        <v>142</v>
      </c>
      <c r="B145" s="85" t="s">
        <v>183</v>
      </c>
      <c r="C145" s="85" t="s">
        <v>59</v>
      </c>
      <c r="D145" s="85" t="n">
        <v>2</v>
      </c>
      <c r="E145" s="85" t="s">
        <v>45</v>
      </c>
      <c r="F145" s="85" t="s">
        <v>354</v>
      </c>
      <c r="G145" s="85" t="s">
        <v>183</v>
      </c>
      <c r="H145" s="85" t="s">
        <v>186</v>
      </c>
      <c r="I145" s="85" t="s">
        <v>179</v>
      </c>
      <c r="J145" s="85" t="n">
        <v>0</v>
      </c>
      <c r="K145" s="85" t="n">
        <v>0</v>
      </c>
      <c r="L145" s="85" t="n">
        <v>0</v>
      </c>
      <c r="M145" s="85" t="n">
        <v>0</v>
      </c>
      <c r="N145" s="85" t="n">
        <v>0</v>
      </c>
      <c r="O145" s="85" t="n">
        <v>0</v>
      </c>
      <c r="P145" s="85" t="n">
        <v>0</v>
      </c>
      <c r="Q145" s="85" t="n">
        <v>0</v>
      </c>
      <c r="R145" s="85" t="n">
        <v>0</v>
      </c>
      <c r="S145" s="85" t="n">
        <v>0</v>
      </c>
      <c r="T145" s="85" t="n">
        <v>0</v>
      </c>
      <c r="U145" s="85" t="n">
        <v>0</v>
      </c>
      <c r="V145" s="85" t="n">
        <v>0</v>
      </c>
      <c r="W145" s="85" t="n">
        <v>0</v>
      </c>
      <c r="X145" s="85" t="n">
        <v>0</v>
      </c>
      <c r="Y145" s="85" t="n">
        <v>0</v>
      </c>
      <c r="Z145" s="85" t="n">
        <v>0</v>
      </c>
      <c r="AA145" s="85" t="n">
        <v>0</v>
      </c>
      <c r="AB145" s="85" t="n">
        <v>0</v>
      </c>
      <c r="AC145" s="85" t="n">
        <v>0</v>
      </c>
      <c r="AD145" s="85" t="n">
        <v>0</v>
      </c>
      <c r="AE145" s="85" t="n">
        <v>0</v>
      </c>
      <c r="AF145" s="85" t="n">
        <v>0</v>
      </c>
      <c r="AG145" s="85" t="n">
        <v>0</v>
      </c>
      <c r="AH145" s="85" t="n">
        <v>0</v>
      </c>
      <c r="AI145" s="85" t="n">
        <v>0</v>
      </c>
      <c r="AJ145" s="85" t="n">
        <v>0</v>
      </c>
      <c r="AK145" s="183" t="n">
        <f aca="false">IF(G145&gt;0,VLOOKUP(G145&amp;"-"&amp;H145&amp;"-"&amp;I145,LocCost,2,0),0)</f>
        <v>0.225963549415515</v>
      </c>
      <c r="AL145" s="183" t="n">
        <f aca="false">IF(J145&gt;0,VLOOKUP(J145&amp;"-"&amp;K145&amp;"-"&amp;L145,LocCost,2,0),0)</f>
        <v>0</v>
      </c>
      <c r="AM145" s="183" t="n">
        <f aca="false">IF(M145&gt;0,VLOOKUP(M145&amp;"-"&amp;N145&amp;"-"&amp;O145,LocCost,2,0),0)</f>
        <v>0</v>
      </c>
      <c r="AN145" s="183" t="n">
        <f aca="false">IF(P145&gt;0,VLOOKUP(P145&amp;"-"&amp;Q145&amp;"-"&amp;R145,LocCost,2,0),0)</f>
        <v>0</v>
      </c>
      <c r="AO145" s="183" t="n">
        <f aca="false">IF(S145&gt;0,VLOOKUP(S145&amp;"-"&amp;T145&amp;"-"&amp;U145,LocCost,2,0),0)</f>
        <v>0</v>
      </c>
      <c r="AP145" s="183" t="n">
        <f aca="false">IF(V145&gt;0,VLOOKUP(V145&amp;"-"&amp;W145&amp;"-"&amp;X145,LocCost,2,0),0)</f>
        <v>0</v>
      </c>
      <c r="AQ145" s="183" t="n">
        <f aca="false">IF(Y145&gt;0,VLOOKUP(Y145&amp;"-"&amp;Z145&amp;"-"&amp;AA145,LocCost,2,0),0)</f>
        <v>0</v>
      </c>
      <c r="AR145" s="183" t="n">
        <f aca="false">IF(AB145&gt;0,VLOOKUP(AB145&amp;"-"&amp;AC145&amp;"-"&amp;AD145,LocCost,2,0),0)</f>
        <v>0</v>
      </c>
      <c r="AS145" s="183" t="n">
        <f aca="false">IF(AE145&gt;0,VLOOKUP(AE145&amp;"-"&amp;AF145&amp;"-"&amp;AG145,LocCost,2,0),0)</f>
        <v>0</v>
      </c>
      <c r="AT145" s="183" t="n">
        <f aca="false">IF(AH145&gt;0,VLOOKUP(AH145&amp;"-"&amp;AI145&amp;"-"&amp;AJ145,LocCost,2,0),0)</f>
        <v>0</v>
      </c>
      <c r="AU145" s="184" t="n">
        <f aca="false">SUM(AK145:AT145)</f>
        <v>0.225963549415515</v>
      </c>
      <c r="DN145" s="85" t="n">
        <v>0</v>
      </c>
      <c r="DO145" s="85" t="n">
        <v>0.44896174074456</v>
      </c>
      <c r="DP145" s="85" t="n">
        <v>0</v>
      </c>
      <c r="DQ145" s="85" t="n">
        <v>0</v>
      </c>
      <c r="DR145" s="85" t="n">
        <v>0</v>
      </c>
      <c r="DS145" s="85" t="n">
        <v>0</v>
      </c>
      <c r="DT145" s="85" t="n">
        <v>0</v>
      </c>
      <c r="DU145" s="85" t="n">
        <v>0</v>
      </c>
      <c r="DV145" s="85" t="n">
        <v>0</v>
      </c>
      <c r="DW145" s="85" t="n">
        <v>0</v>
      </c>
      <c r="DX145" s="85" t="n">
        <v>0</v>
      </c>
      <c r="DY145" s="85" t="n">
        <v>0.44896174074456</v>
      </c>
    </row>
    <row r="146" customFormat="false" ht="14.65" hidden="false" customHeight="false" outlineLevel="0" collapsed="false">
      <c r="A146" s="85" t="n">
        <v>143</v>
      </c>
      <c r="B146" s="85" t="s">
        <v>183</v>
      </c>
      <c r="C146" s="85" t="s">
        <v>59</v>
      </c>
      <c r="D146" s="85" t="n">
        <v>3</v>
      </c>
      <c r="E146" s="85" t="s">
        <v>45</v>
      </c>
      <c r="F146" s="85" t="s">
        <v>355</v>
      </c>
      <c r="G146" s="85" t="s">
        <v>183</v>
      </c>
      <c r="H146" s="85" t="s">
        <v>185</v>
      </c>
      <c r="I146" s="85" t="s">
        <v>140</v>
      </c>
      <c r="J146" s="85" t="n">
        <v>0</v>
      </c>
      <c r="K146" s="85" t="n">
        <v>0</v>
      </c>
      <c r="L146" s="85" t="n">
        <v>0</v>
      </c>
      <c r="M146" s="85" t="n">
        <v>0</v>
      </c>
      <c r="N146" s="85" t="n">
        <v>0</v>
      </c>
      <c r="O146" s="85" t="n">
        <v>0</v>
      </c>
      <c r="P146" s="85" t="n">
        <v>0</v>
      </c>
      <c r="Q146" s="85" t="n">
        <v>0</v>
      </c>
      <c r="R146" s="85" t="n">
        <v>0</v>
      </c>
      <c r="S146" s="85" t="n">
        <v>0</v>
      </c>
      <c r="T146" s="85" t="n">
        <v>0</v>
      </c>
      <c r="U146" s="85" t="n">
        <v>0</v>
      </c>
      <c r="V146" s="85" t="n">
        <v>0</v>
      </c>
      <c r="W146" s="85" t="n">
        <v>0</v>
      </c>
      <c r="X146" s="85" t="n">
        <v>0</v>
      </c>
      <c r="Y146" s="85" t="n">
        <v>0</v>
      </c>
      <c r="Z146" s="85" t="n">
        <v>0</v>
      </c>
      <c r="AA146" s="85" t="n">
        <v>0</v>
      </c>
      <c r="AB146" s="85" t="n">
        <v>0</v>
      </c>
      <c r="AC146" s="85" t="n">
        <v>0</v>
      </c>
      <c r="AD146" s="85" t="n">
        <v>0</v>
      </c>
      <c r="AE146" s="85" t="n">
        <v>0</v>
      </c>
      <c r="AF146" s="85" t="n">
        <v>0</v>
      </c>
      <c r="AG146" s="85" t="n">
        <v>0</v>
      </c>
      <c r="AH146" s="85" t="n">
        <v>0</v>
      </c>
      <c r="AI146" s="85" t="n">
        <v>0</v>
      </c>
      <c r="AJ146" s="85" t="n">
        <v>0</v>
      </c>
      <c r="AK146" s="183" t="n">
        <f aca="false">IF(G146&gt;0,VLOOKUP(G146&amp;"-"&amp;H146&amp;"-"&amp;I146,LocCost,2,0),0)</f>
        <v>0.177004659910146</v>
      </c>
      <c r="AL146" s="183" t="n">
        <f aca="false">IF(J146&gt;0,VLOOKUP(J146&amp;"-"&amp;K146&amp;"-"&amp;L146,LocCost,2,0),0)</f>
        <v>0</v>
      </c>
      <c r="AM146" s="183" t="n">
        <f aca="false">IF(M146&gt;0,VLOOKUP(M146&amp;"-"&amp;N146&amp;"-"&amp;O146,LocCost,2,0),0)</f>
        <v>0</v>
      </c>
      <c r="AN146" s="183" t="n">
        <f aca="false">IF(P146&gt;0,VLOOKUP(P146&amp;"-"&amp;Q146&amp;"-"&amp;R146,LocCost,2,0),0)</f>
        <v>0</v>
      </c>
      <c r="AO146" s="183" t="n">
        <f aca="false">IF(S146&gt;0,VLOOKUP(S146&amp;"-"&amp;T146&amp;"-"&amp;U146,LocCost,2,0),0)</f>
        <v>0</v>
      </c>
      <c r="AP146" s="183" t="n">
        <f aca="false">IF(V146&gt;0,VLOOKUP(V146&amp;"-"&amp;W146&amp;"-"&amp;X146,LocCost,2,0),0)</f>
        <v>0</v>
      </c>
      <c r="AQ146" s="183" t="n">
        <f aca="false">IF(Y146&gt;0,VLOOKUP(Y146&amp;"-"&amp;Z146&amp;"-"&amp;AA146,LocCost,2,0),0)</f>
        <v>0</v>
      </c>
      <c r="AR146" s="183" t="n">
        <f aca="false">IF(AB146&gt;0,VLOOKUP(AB146&amp;"-"&amp;AC146&amp;"-"&amp;AD146,LocCost,2,0),0)</f>
        <v>0</v>
      </c>
      <c r="AS146" s="183" t="n">
        <f aca="false">IF(AE146&gt;0,VLOOKUP(AE146&amp;"-"&amp;AF146&amp;"-"&amp;AG146,LocCost,2,0),0)</f>
        <v>0</v>
      </c>
      <c r="AT146" s="183" t="n">
        <f aca="false">IF(AH146&gt;0,VLOOKUP(AH146&amp;"-"&amp;AI146&amp;"-"&amp;AJ146,LocCost,2,0),0)</f>
        <v>0</v>
      </c>
      <c r="AU146" s="184" t="n">
        <f aca="false">SUM(AK146:AT146)</f>
        <v>0.177004659910146</v>
      </c>
      <c r="DN146" s="85" t="n">
        <v>0</v>
      </c>
      <c r="DO146" s="85" t="n">
        <v>0.300608775698067</v>
      </c>
      <c r="DP146" s="85" t="n">
        <v>0</v>
      </c>
      <c r="DQ146" s="85" t="n">
        <v>0</v>
      </c>
      <c r="DR146" s="85" t="n">
        <v>0</v>
      </c>
      <c r="DS146" s="85" t="n">
        <v>0</v>
      </c>
      <c r="DT146" s="85" t="n">
        <v>0</v>
      </c>
      <c r="DU146" s="85" t="n">
        <v>0</v>
      </c>
      <c r="DV146" s="85" t="n">
        <v>0</v>
      </c>
      <c r="DW146" s="85" t="n">
        <v>0</v>
      </c>
      <c r="DX146" s="85" t="n">
        <v>0</v>
      </c>
      <c r="DY146" s="85" t="n">
        <v>0.300608775698067</v>
      </c>
    </row>
    <row r="147" customFormat="false" ht="14.65" hidden="false" customHeight="false" outlineLevel="0" collapsed="false">
      <c r="A147" s="85" t="n">
        <v>144</v>
      </c>
      <c r="B147" s="85" t="s">
        <v>183</v>
      </c>
      <c r="C147" s="85" t="s">
        <v>59</v>
      </c>
      <c r="D147" s="85" t="n">
        <v>4</v>
      </c>
      <c r="E147" s="85" t="s">
        <v>45</v>
      </c>
      <c r="F147" s="85" t="s">
        <v>356</v>
      </c>
      <c r="G147" s="85" t="s">
        <v>183</v>
      </c>
      <c r="H147" s="85" t="s">
        <v>186</v>
      </c>
      <c r="I147" s="85" t="s">
        <v>140</v>
      </c>
      <c r="J147" s="85" t="n">
        <v>0</v>
      </c>
      <c r="K147" s="85" t="n">
        <v>0</v>
      </c>
      <c r="L147" s="85" t="n">
        <v>0</v>
      </c>
      <c r="M147" s="85" t="n">
        <v>0</v>
      </c>
      <c r="N147" s="85" t="n">
        <v>0</v>
      </c>
      <c r="O147" s="85" t="n">
        <v>0</v>
      </c>
      <c r="P147" s="85" t="n">
        <v>0</v>
      </c>
      <c r="Q147" s="85" t="n">
        <v>0</v>
      </c>
      <c r="R147" s="85" t="n">
        <v>0</v>
      </c>
      <c r="S147" s="85" t="n">
        <v>0</v>
      </c>
      <c r="T147" s="85" t="n">
        <v>0</v>
      </c>
      <c r="U147" s="85" t="n">
        <v>0</v>
      </c>
      <c r="V147" s="85" t="n">
        <v>0</v>
      </c>
      <c r="W147" s="85" t="n">
        <v>0</v>
      </c>
      <c r="X147" s="85" t="n">
        <v>0</v>
      </c>
      <c r="Y147" s="85" t="n">
        <v>0</v>
      </c>
      <c r="Z147" s="85" t="n">
        <v>0</v>
      </c>
      <c r="AA147" s="85" t="n">
        <v>0</v>
      </c>
      <c r="AB147" s="85" t="n">
        <v>0</v>
      </c>
      <c r="AC147" s="85" t="n">
        <v>0</v>
      </c>
      <c r="AD147" s="85" t="n">
        <v>0</v>
      </c>
      <c r="AE147" s="85" t="n">
        <v>0</v>
      </c>
      <c r="AF147" s="85" t="n">
        <v>0</v>
      </c>
      <c r="AG147" s="85" t="n">
        <v>0</v>
      </c>
      <c r="AH147" s="85" t="n">
        <v>0</v>
      </c>
      <c r="AI147" s="85" t="n">
        <v>0</v>
      </c>
      <c r="AJ147" s="85" t="n">
        <v>0</v>
      </c>
      <c r="AK147" s="183" t="n">
        <f aca="false">IF(G147&gt;0,VLOOKUP(G147&amp;"-"&amp;H147&amp;"-"&amp;I147,LocCost,2,0),0)</f>
        <v>0.207628797135033</v>
      </c>
      <c r="AL147" s="183" t="n">
        <f aca="false">IF(J147&gt;0,VLOOKUP(J147&amp;"-"&amp;K147&amp;"-"&amp;L147,LocCost,2,0),0)</f>
        <v>0</v>
      </c>
      <c r="AM147" s="183" t="n">
        <f aca="false">IF(M147&gt;0,VLOOKUP(M147&amp;"-"&amp;N147&amp;"-"&amp;O147,LocCost,2,0),0)</f>
        <v>0</v>
      </c>
      <c r="AN147" s="183" t="n">
        <f aca="false">IF(P147&gt;0,VLOOKUP(P147&amp;"-"&amp;Q147&amp;"-"&amp;R147,LocCost,2,0),0)</f>
        <v>0</v>
      </c>
      <c r="AO147" s="183" t="n">
        <f aca="false">IF(S147&gt;0,VLOOKUP(S147&amp;"-"&amp;T147&amp;"-"&amp;U147,LocCost,2,0),0)</f>
        <v>0</v>
      </c>
      <c r="AP147" s="183" t="n">
        <f aca="false">IF(V147&gt;0,VLOOKUP(V147&amp;"-"&amp;W147&amp;"-"&amp;X147,LocCost,2,0),0)</f>
        <v>0</v>
      </c>
      <c r="AQ147" s="183" t="n">
        <f aca="false">IF(Y147&gt;0,VLOOKUP(Y147&amp;"-"&amp;Z147&amp;"-"&amp;AA147,LocCost,2,0),0)</f>
        <v>0</v>
      </c>
      <c r="AR147" s="183" t="n">
        <f aca="false">IF(AB147&gt;0,VLOOKUP(AB147&amp;"-"&amp;AC147&amp;"-"&amp;AD147,LocCost,2,0),0)</f>
        <v>0</v>
      </c>
      <c r="AS147" s="183" t="n">
        <f aca="false">IF(AE147&gt;0,VLOOKUP(AE147&amp;"-"&amp;AF147&amp;"-"&amp;AG147,LocCost,2,0),0)</f>
        <v>0</v>
      </c>
      <c r="AT147" s="183" t="n">
        <f aca="false">IF(AH147&gt;0,VLOOKUP(AH147&amp;"-"&amp;AI147&amp;"-"&amp;AJ147,LocCost,2,0),0)</f>
        <v>0</v>
      </c>
      <c r="AU147" s="184" t="n">
        <f aca="false">SUM(AK147:AT147)</f>
        <v>0.207628797135033</v>
      </c>
      <c r="DN147" s="85" t="n">
        <v>0</v>
      </c>
      <c r="DO147" s="85" t="n">
        <v>0.354747560850364</v>
      </c>
      <c r="DP147" s="85" t="n">
        <v>0</v>
      </c>
      <c r="DQ147" s="85" t="n">
        <v>0</v>
      </c>
      <c r="DR147" s="85" t="n">
        <v>0</v>
      </c>
      <c r="DS147" s="85" t="n">
        <v>0</v>
      </c>
      <c r="DT147" s="85" t="n">
        <v>0</v>
      </c>
      <c r="DU147" s="85" t="n">
        <v>0</v>
      </c>
      <c r="DV147" s="85" t="n">
        <v>0</v>
      </c>
      <c r="DW147" s="85" t="n">
        <v>0</v>
      </c>
      <c r="DX147" s="85" t="n">
        <v>0</v>
      </c>
      <c r="DY147" s="85" t="n">
        <v>0.354747560850364</v>
      </c>
    </row>
    <row r="148" customFormat="false" ht="14.65" hidden="false" customHeight="false" outlineLevel="0" collapsed="false">
      <c r="A148" s="85" t="n">
        <v>145</v>
      </c>
      <c r="B148" s="85" t="s">
        <v>183</v>
      </c>
      <c r="C148" s="85" t="s">
        <v>180</v>
      </c>
      <c r="D148" s="85" t="n">
        <v>1</v>
      </c>
      <c r="E148" s="85" t="s">
        <v>45</v>
      </c>
      <c r="F148" s="85" t="s">
        <v>357</v>
      </c>
      <c r="G148" s="85" t="s">
        <v>183</v>
      </c>
      <c r="H148" s="85" t="s">
        <v>180</v>
      </c>
      <c r="I148" s="85" t="s">
        <v>179</v>
      </c>
      <c r="J148" s="85" t="n">
        <v>0</v>
      </c>
      <c r="K148" s="85" t="n">
        <v>0</v>
      </c>
      <c r="L148" s="85" t="n">
        <v>0</v>
      </c>
      <c r="M148" s="85" t="n">
        <v>0</v>
      </c>
      <c r="N148" s="85" t="n">
        <v>0</v>
      </c>
      <c r="O148" s="85" t="n">
        <v>0</v>
      </c>
      <c r="P148" s="85" t="n">
        <v>0</v>
      </c>
      <c r="Q148" s="85" t="n">
        <v>0</v>
      </c>
      <c r="R148" s="85" t="n">
        <v>0</v>
      </c>
      <c r="S148" s="85" t="n">
        <v>0</v>
      </c>
      <c r="T148" s="85" t="n">
        <v>0</v>
      </c>
      <c r="U148" s="85" t="n">
        <v>0</v>
      </c>
      <c r="V148" s="85" t="n">
        <v>0</v>
      </c>
      <c r="W148" s="85" t="n">
        <v>0</v>
      </c>
      <c r="X148" s="85" t="n">
        <v>0</v>
      </c>
      <c r="Y148" s="85" t="n">
        <v>0</v>
      </c>
      <c r="Z148" s="85" t="n">
        <v>0</v>
      </c>
      <c r="AA148" s="85" t="n">
        <v>0</v>
      </c>
      <c r="AB148" s="85" t="n">
        <v>0</v>
      </c>
      <c r="AC148" s="85" t="n">
        <v>0</v>
      </c>
      <c r="AD148" s="85" t="n">
        <v>0</v>
      </c>
      <c r="AE148" s="85" t="n">
        <v>0</v>
      </c>
      <c r="AF148" s="85" t="n">
        <v>0</v>
      </c>
      <c r="AG148" s="85" t="n">
        <v>0</v>
      </c>
      <c r="AH148" s="85" t="n">
        <v>0</v>
      </c>
      <c r="AI148" s="85" t="n">
        <v>0</v>
      </c>
      <c r="AJ148" s="85" t="n">
        <v>0</v>
      </c>
      <c r="AK148" s="183" t="n">
        <f aca="false">IF(G148&gt;0,VLOOKUP(G148&amp;"-"&amp;H148&amp;"-"&amp;I148,LocCost,2,0),0)</f>
        <v>0.119870231420124</v>
      </c>
      <c r="AL148" s="183" t="n">
        <f aca="false">IF(J148&gt;0,VLOOKUP(J148&amp;"-"&amp;K148&amp;"-"&amp;L148,LocCost,2,0),0)</f>
        <v>0</v>
      </c>
      <c r="AM148" s="183" t="n">
        <f aca="false">IF(M148&gt;0,VLOOKUP(M148&amp;"-"&amp;N148&amp;"-"&amp;O148,LocCost,2,0),0)</f>
        <v>0</v>
      </c>
      <c r="AN148" s="183" t="n">
        <f aca="false">IF(P148&gt;0,VLOOKUP(P148&amp;"-"&amp;Q148&amp;"-"&amp;R148,LocCost,2,0),0)</f>
        <v>0</v>
      </c>
      <c r="AO148" s="183" t="n">
        <f aca="false">IF(S148&gt;0,VLOOKUP(S148&amp;"-"&amp;T148&amp;"-"&amp;U148,LocCost,2,0),0)</f>
        <v>0</v>
      </c>
      <c r="AP148" s="183" t="n">
        <f aca="false">IF(V148&gt;0,VLOOKUP(V148&amp;"-"&amp;W148&amp;"-"&amp;X148,LocCost,2,0),0)</f>
        <v>0</v>
      </c>
      <c r="AQ148" s="183" t="n">
        <f aca="false">IF(Y148&gt;0,VLOOKUP(Y148&amp;"-"&amp;Z148&amp;"-"&amp;AA148,LocCost,2,0),0)</f>
        <v>0</v>
      </c>
      <c r="AR148" s="183" t="n">
        <f aca="false">IF(AB148&gt;0,VLOOKUP(AB148&amp;"-"&amp;AC148&amp;"-"&amp;AD148,LocCost,2,0),0)</f>
        <v>0</v>
      </c>
      <c r="AS148" s="183" t="n">
        <f aca="false">IF(AE148&gt;0,VLOOKUP(AE148&amp;"-"&amp;AF148&amp;"-"&amp;AG148,LocCost,2,0),0)</f>
        <v>0</v>
      </c>
      <c r="AT148" s="183" t="n">
        <f aca="false">IF(AH148&gt;0,VLOOKUP(AH148&amp;"-"&amp;AI148&amp;"-"&amp;AJ148,LocCost,2,0),0)</f>
        <v>0</v>
      </c>
      <c r="AU148" s="184" t="n">
        <f aca="false">SUM(AK148:AT148)</f>
        <v>0.119870231420124</v>
      </c>
      <c r="DN148" s="85" t="n">
        <v>0</v>
      </c>
      <c r="DO148" s="85" t="n">
        <v>0.408193993005554</v>
      </c>
      <c r="DP148" s="85" t="n">
        <v>0</v>
      </c>
      <c r="DQ148" s="85" t="n">
        <v>0</v>
      </c>
      <c r="DR148" s="85" t="n">
        <v>0</v>
      </c>
      <c r="DS148" s="85" t="n">
        <v>0</v>
      </c>
      <c r="DT148" s="85" t="n">
        <v>0</v>
      </c>
      <c r="DU148" s="85" t="n">
        <v>0</v>
      </c>
      <c r="DV148" s="85" t="n">
        <v>0</v>
      </c>
      <c r="DW148" s="85" t="n">
        <v>0</v>
      </c>
      <c r="DX148" s="85" t="n">
        <v>0</v>
      </c>
      <c r="DY148" s="85" t="n">
        <v>0.408193993005554</v>
      </c>
    </row>
    <row r="149" customFormat="false" ht="14.65" hidden="false" customHeight="false" outlineLevel="0" collapsed="false">
      <c r="A149" s="85" t="n">
        <v>146</v>
      </c>
      <c r="B149" s="85" t="s">
        <v>183</v>
      </c>
      <c r="C149" s="85" t="s">
        <v>180</v>
      </c>
      <c r="D149" s="85" t="n">
        <v>2</v>
      </c>
      <c r="E149" s="85" t="s">
        <v>45</v>
      </c>
      <c r="F149" s="85" t="s">
        <v>358</v>
      </c>
      <c r="G149" s="85" t="s">
        <v>183</v>
      </c>
      <c r="H149" s="85" t="s">
        <v>180</v>
      </c>
      <c r="I149" s="85" t="s">
        <v>140</v>
      </c>
      <c r="J149" s="85" t="n">
        <v>0</v>
      </c>
      <c r="K149" s="85" t="n">
        <v>0</v>
      </c>
      <c r="L149" s="85" t="n">
        <v>0</v>
      </c>
      <c r="M149" s="85" t="n">
        <v>0</v>
      </c>
      <c r="N149" s="85" t="n">
        <v>0</v>
      </c>
      <c r="O149" s="85" t="n">
        <v>0</v>
      </c>
      <c r="P149" s="85" t="n">
        <v>0</v>
      </c>
      <c r="Q149" s="85" t="n">
        <v>0</v>
      </c>
      <c r="R149" s="85" t="n">
        <v>0</v>
      </c>
      <c r="S149" s="85" t="n">
        <v>0</v>
      </c>
      <c r="T149" s="85" t="n">
        <v>0</v>
      </c>
      <c r="U149" s="85" t="n">
        <v>0</v>
      </c>
      <c r="V149" s="85" t="n">
        <v>0</v>
      </c>
      <c r="W149" s="85" t="n">
        <v>0</v>
      </c>
      <c r="X149" s="85" t="n">
        <v>0</v>
      </c>
      <c r="Y149" s="85" t="n">
        <v>0</v>
      </c>
      <c r="Z149" s="85" t="n">
        <v>0</v>
      </c>
      <c r="AA149" s="85" t="n">
        <v>0</v>
      </c>
      <c r="AB149" s="85" t="n">
        <v>0</v>
      </c>
      <c r="AC149" s="85" t="n">
        <v>0</v>
      </c>
      <c r="AD149" s="85" t="n">
        <v>0</v>
      </c>
      <c r="AE149" s="85" t="n">
        <v>0</v>
      </c>
      <c r="AF149" s="85" t="n">
        <v>0</v>
      </c>
      <c r="AG149" s="85" t="n">
        <v>0</v>
      </c>
      <c r="AH149" s="85" t="n">
        <v>0</v>
      </c>
      <c r="AI149" s="85" t="n">
        <v>0</v>
      </c>
      <c r="AJ149" s="85" t="n">
        <v>0</v>
      </c>
      <c r="AK149" s="183" t="n">
        <f aca="false">IF(G149&gt;0,VLOOKUP(G149&amp;"-"&amp;H149&amp;"-"&amp;I149,LocCost,2,0),0)</f>
        <v>0.115623296032554</v>
      </c>
      <c r="AL149" s="183" t="n">
        <f aca="false">IF(J149&gt;0,VLOOKUP(J149&amp;"-"&amp;K149&amp;"-"&amp;L149,LocCost,2,0),0)</f>
        <v>0</v>
      </c>
      <c r="AM149" s="183" t="n">
        <f aca="false">IF(M149&gt;0,VLOOKUP(M149&amp;"-"&amp;N149&amp;"-"&amp;O149,LocCost,2,0),0)</f>
        <v>0</v>
      </c>
      <c r="AN149" s="183" t="n">
        <f aca="false">IF(P149&gt;0,VLOOKUP(P149&amp;"-"&amp;Q149&amp;"-"&amp;R149,LocCost,2,0),0)</f>
        <v>0</v>
      </c>
      <c r="AO149" s="183" t="n">
        <f aca="false">IF(S149&gt;0,VLOOKUP(S149&amp;"-"&amp;T149&amp;"-"&amp;U149,LocCost,2,0),0)</f>
        <v>0</v>
      </c>
      <c r="AP149" s="183" t="n">
        <f aca="false">IF(V149&gt;0,VLOOKUP(V149&amp;"-"&amp;W149&amp;"-"&amp;X149,LocCost,2,0),0)</f>
        <v>0</v>
      </c>
      <c r="AQ149" s="183" t="n">
        <f aca="false">IF(Y149&gt;0,VLOOKUP(Y149&amp;"-"&amp;Z149&amp;"-"&amp;AA149,LocCost,2,0),0)</f>
        <v>0</v>
      </c>
      <c r="AR149" s="183" t="n">
        <f aca="false">IF(AB149&gt;0,VLOOKUP(AB149&amp;"-"&amp;AC149&amp;"-"&amp;AD149,LocCost,2,0),0)</f>
        <v>0</v>
      </c>
      <c r="AS149" s="183" t="n">
        <f aca="false">IF(AE149&gt;0,VLOOKUP(AE149&amp;"-"&amp;AF149&amp;"-"&amp;AG149,LocCost,2,0),0)</f>
        <v>0</v>
      </c>
      <c r="AT149" s="183" t="n">
        <f aca="false">IF(AH149&gt;0,VLOOKUP(AH149&amp;"-"&amp;AI149&amp;"-"&amp;AJ149,LocCost,2,0),0)</f>
        <v>0</v>
      </c>
      <c r="AU149" s="184" t="n">
        <f aca="false">SUM(AK149:AT149)</f>
        <v>0.115623296032554</v>
      </c>
      <c r="DN149" s="85" t="n">
        <v>0</v>
      </c>
      <c r="DO149" s="85" t="n">
        <v>0.469267429760666</v>
      </c>
      <c r="DP149" s="85" t="n">
        <v>0</v>
      </c>
      <c r="DQ149" s="85" t="n">
        <v>0</v>
      </c>
      <c r="DR149" s="85" t="n">
        <v>0</v>
      </c>
      <c r="DS149" s="85" t="n">
        <v>0</v>
      </c>
      <c r="DT149" s="85" t="n">
        <v>0</v>
      </c>
      <c r="DU149" s="85" t="n">
        <v>0</v>
      </c>
      <c r="DV149" s="85" t="n">
        <v>0</v>
      </c>
      <c r="DW149" s="85" t="n">
        <v>0</v>
      </c>
      <c r="DX149" s="85" t="n">
        <v>0</v>
      </c>
      <c r="DY149" s="85" t="n">
        <v>0.469267429760666</v>
      </c>
    </row>
    <row r="150" customFormat="false" ht="14.65" hidden="false" customHeight="false" outlineLevel="0" collapsed="false">
      <c r="A150" s="85" t="n">
        <v>147</v>
      </c>
      <c r="B150" s="85" t="s">
        <v>183</v>
      </c>
      <c r="C150" s="85" t="s">
        <v>183</v>
      </c>
      <c r="D150" s="85" t="n">
        <v>1</v>
      </c>
      <c r="E150" s="85" t="s">
        <v>45</v>
      </c>
      <c r="F150" s="85" t="s">
        <v>359</v>
      </c>
      <c r="G150" s="85" t="s">
        <v>183</v>
      </c>
      <c r="H150" s="85" t="s">
        <v>183</v>
      </c>
      <c r="I150" s="85" t="s">
        <v>179</v>
      </c>
      <c r="J150" s="85" t="n">
        <v>0</v>
      </c>
      <c r="K150" s="85" t="n">
        <v>0</v>
      </c>
      <c r="L150" s="85" t="n">
        <v>0</v>
      </c>
      <c r="M150" s="85" t="n">
        <v>0</v>
      </c>
      <c r="N150" s="85" t="n">
        <v>0</v>
      </c>
      <c r="O150" s="85" t="n">
        <v>0</v>
      </c>
      <c r="P150" s="85" t="n">
        <v>0</v>
      </c>
      <c r="Q150" s="85" t="n">
        <v>0</v>
      </c>
      <c r="R150" s="85" t="n">
        <v>0</v>
      </c>
      <c r="S150" s="85" t="n">
        <v>0</v>
      </c>
      <c r="T150" s="85" t="n">
        <v>0</v>
      </c>
      <c r="U150" s="85" t="n">
        <v>0</v>
      </c>
      <c r="V150" s="85" t="n">
        <v>0</v>
      </c>
      <c r="W150" s="85" t="n">
        <v>0</v>
      </c>
      <c r="X150" s="85" t="n">
        <v>0</v>
      </c>
      <c r="Y150" s="85" t="n">
        <v>0</v>
      </c>
      <c r="Z150" s="85" t="n">
        <v>0</v>
      </c>
      <c r="AA150" s="85" t="n">
        <v>0</v>
      </c>
      <c r="AB150" s="85" t="n">
        <v>0</v>
      </c>
      <c r="AC150" s="85" t="n">
        <v>0</v>
      </c>
      <c r="AD150" s="85" t="n">
        <v>0</v>
      </c>
      <c r="AE150" s="85" t="n">
        <v>0</v>
      </c>
      <c r="AF150" s="85" t="n">
        <v>0</v>
      </c>
      <c r="AG150" s="85" t="n">
        <v>0</v>
      </c>
      <c r="AH150" s="85" t="n">
        <v>0</v>
      </c>
      <c r="AI150" s="85" t="n">
        <v>0</v>
      </c>
      <c r="AJ150" s="85" t="n">
        <v>0</v>
      </c>
      <c r="AK150" s="183" t="n">
        <f aca="false">IF(G150&gt;0,VLOOKUP(G150&amp;"-"&amp;H150&amp;"-"&amp;I150,LocCost,2,0),0)</f>
        <v>0.119870231420124</v>
      </c>
      <c r="AL150" s="183" t="n">
        <f aca="false">IF(J150&gt;0,VLOOKUP(J150&amp;"-"&amp;K150&amp;"-"&amp;L150,LocCost,2,0),0)</f>
        <v>0</v>
      </c>
      <c r="AM150" s="183" t="n">
        <f aca="false">IF(M150&gt;0,VLOOKUP(M150&amp;"-"&amp;N150&amp;"-"&amp;O150,LocCost,2,0),0)</f>
        <v>0</v>
      </c>
      <c r="AN150" s="183" t="n">
        <f aca="false">IF(P150&gt;0,VLOOKUP(P150&amp;"-"&amp;Q150&amp;"-"&amp;R150,LocCost,2,0),0)</f>
        <v>0</v>
      </c>
      <c r="AO150" s="183" t="n">
        <f aca="false">IF(S150&gt;0,VLOOKUP(S150&amp;"-"&amp;T150&amp;"-"&amp;U150,LocCost,2,0),0)</f>
        <v>0</v>
      </c>
      <c r="AP150" s="183" t="n">
        <f aca="false">IF(V150&gt;0,VLOOKUP(V150&amp;"-"&amp;W150&amp;"-"&amp;X150,LocCost,2,0),0)</f>
        <v>0</v>
      </c>
      <c r="AQ150" s="183" t="n">
        <f aca="false">IF(Y150&gt;0,VLOOKUP(Y150&amp;"-"&amp;Z150&amp;"-"&amp;AA150,LocCost,2,0),0)</f>
        <v>0</v>
      </c>
      <c r="AR150" s="183" t="n">
        <f aca="false">IF(AB150&gt;0,VLOOKUP(AB150&amp;"-"&amp;AC150&amp;"-"&amp;AD150,LocCost,2,0),0)</f>
        <v>0</v>
      </c>
      <c r="AS150" s="183" t="n">
        <f aca="false">IF(AE150&gt;0,VLOOKUP(AE150&amp;"-"&amp;AF150&amp;"-"&amp;AG150,LocCost,2,0),0)</f>
        <v>0</v>
      </c>
      <c r="AT150" s="183" t="n">
        <f aca="false">IF(AH150&gt;0,VLOOKUP(AH150&amp;"-"&amp;AI150&amp;"-"&amp;AJ150,LocCost,2,0),0)</f>
        <v>0</v>
      </c>
      <c r="AU150" s="184" t="n">
        <f aca="false">SUM(AK150:AT150)</f>
        <v>0.119870231420124</v>
      </c>
      <c r="DN150" s="85" t="n">
        <v>0</v>
      </c>
      <c r="DO150" s="85" t="n">
        <v>0.200944069045364</v>
      </c>
      <c r="DP150" s="85" t="n">
        <v>0.0742496423462088</v>
      </c>
      <c r="DQ150" s="85" t="n">
        <v>0</v>
      </c>
      <c r="DR150" s="85" t="n">
        <v>0</v>
      </c>
      <c r="DS150" s="85" t="n">
        <v>0</v>
      </c>
      <c r="DT150" s="85" t="n">
        <v>0</v>
      </c>
      <c r="DU150" s="85" t="n">
        <v>0</v>
      </c>
      <c r="DV150" s="85" t="n">
        <v>0</v>
      </c>
      <c r="DW150" s="85" t="n">
        <v>0</v>
      </c>
      <c r="DX150" s="85" t="n">
        <v>0</v>
      </c>
      <c r="DY150" s="85" t="n">
        <v>0.275193711391572</v>
      </c>
    </row>
    <row r="151" customFormat="false" ht="14.65" hidden="false" customHeight="false" outlineLevel="0" collapsed="false">
      <c r="A151" s="85" t="n">
        <v>148</v>
      </c>
      <c r="B151" s="85" t="s">
        <v>183</v>
      </c>
      <c r="C151" s="85" t="s">
        <v>183</v>
      </c>
      <c r="D151" s="85" t="n">
        <v>2</v>
      </c>
      <c r="E151" s="85" t="s">
        <v>45</v>
      </c>
      <c r="F151" s="85" t="s">
        <v>360</v>
      </c>
      <c r="G151" s="85" t="s">
        <v>183</v>
      </c>
      <c r="H151" s="85" t="s">
        <v>183</v>
      </c>
      <c r="I151" s="85" t="s">
        <v>140</v>
      </c>
      <c r="J151" s="85" t="n">
        <v>0</v>
      </c>
      <c r="K151" s="85" t="n">
        <v>0</v>
      </c>
      <c r="L151" s="85" t="n">
        <v>0</v>
      </c>
      <c r="M151" s="85" t="n">
        <v>0</v>
      </c>
      <c r="N151" s="85" t="n">
        <v>0</v>
      </c>
      <c r="O151" s="85" t="n">
        <v>0</v>
      </c>
      <c r="P151" s="85" t="n">
        <v>0</v>
      </c>
      <c r="Q151" s="85" t="n">
        <v>0</v>
      </c>
      <c r="R151" s="85" t="n">
        <v>0</v>
      </c>
      <c r="S151" s="85" t="n">
        <v>0</v>
      </c>
      <c r="T151" s="85" t="n">
        <v>0</v>
      </c>
      <c r="U151" s="85" t="n">
        <v>0</v>
      </c>
      <c r="V151" s="85" t="n">
        <v>0</v>
      </c>
      <c r="W151" s="85" t="n">
        <v>0</v>
      </c>
      <c r="X151" s="85" t="n">
        <v>0</v>
      </c>
      <c r="Y151" s="85" t="n">
        <v>0</v>
      </c>
      <c r="Z151" s="85" t="n">
        <v>0</v>
      </c>
      <c r="AA151" s="85" t="n">
        <v>0</v>
      </c>
      <c r="AB151" s="85" t="n">
        <v>0</v>
      </c>
      <c r="AC151" s="85" t="n">
        <v>0</v>
      </c>
      <c r="AD151" s="85" t="n">
        <v>0</v>
      </c>
      <c r="AE151" s="85" t="n">
        <v>0</v>
      </c>
      <c r="AF151" s="85" t="n">
        <v>0</v>
      </c>
      <c r="AG151" s="85" t="n">
        <v>0</v>
      </c>
      <c r="AH151" s="85" t="n">
        <v>0</v>
      </c>
      <c r="AI151" s="85" t="n">
        <v>0</v>
      </c>
      <c r="AJ151" s="85" t="n">
        <v>0</v>
      </c>
      <c r="AK151" s="183" t="n">
        <f aca="false">IF(G151&gt;0,VLOOKUP(G151&amp;"-"&amp;H151&amp;"-"&amp;I151,LocCost,2,0),0)</f>
        <v>0.115623296032554</v>
      </c>
      <c r="AL151" s="183" t="n">
        <f aca="false">IF(J151&gt;0,VLOOKUP(J151&amp;"-"&amp;K151&amp;"-"&amp;L151,LocCost,2,0),0)</f>
        <v>0</v>
      </c>
      <c r="AM151" s="183" t="n">
        <f aca="false">IF(M151&gt;0,VLOOKUP(M151&amp;"-"&amp;N151&amp;"-"&amp;O151,LocCost,2,0),0)</f>
        <v>0</v>
      </c>
      <c r="AN151" s="183" t="n">
        <f aca="false">IF(P151&gt;0,VLOOKUP(P151&amp;"-"&amp;Q151&amp;"-"&amp;R151,LocCost,2,0),0)</f>
        <v>0</v>
      </c>
      <c r="AO151" s="183" t="n">
        <f aca="false">IF(S151&gt;0,VLOOKUP(S151&amp;"-"&amp;T151&amp;"-"&amp;U151,LocCost,2,0),0)</f>
        <v>0</v>
      </c>
      <c r="AP151" s="183" t="n">
        <f aca="false">IF(V151&gt;0,VLOOKUP(V151&amp;"-"&amp;W151&amp;"-"&amp;X151,LocCost,2,0),0)</f>
        <v>0</v>
      </c>
      <c r="AQ151" s="183" t="n">
        <f aca="false">IF(Y151&gt;0,VLOOKUP(Y151&amp;"-"&amp;Z151&amp;"-"&amp;AA151,LocCost,2,0),0)</f>
        <v>0</v>
      </c>
      <c r="AR151" s="183" t="n">
        <f aca="false">IF(AB151&gt;0,VLOOKUP(AB151&amp;"-"&amp;AC151&amp;"-"&amp;AD151,LocCost,2,0),0)</f>
        <v>0</v>
      </c>
      <c r="AS151" s="183" t="n">
        <f aca="false">IF(AE151&gt;0,VLOOKUP(AE151&amp;"-"&amp;AF151&amp;"-"&amp;AG151,LocCost,2,0),0)</f>
        <v>0</v>
      </c>
      <c r="AT151" s="183" t="n">
        <f aca="false">IF(AH151&gt;0,VLOOKUP(AH151&amp;"-"&amp;AI151&amp;"-"&amp;AJ151,LocCost,2,0),0)</f>
        <v>0</v>
      </c>
      <c r="AU151" s="184" t="n">
        <f aca="false">SUM(AK151:AT151)</f>
        <v>0.115623296032554</v>
      </c>
      <c r="DN151" s="85" t="n">
        <v>0</v>
      </c>
      <c r="DO151" s="85" t="n">
        <v>0.201206672981791</v>
      </c>
      <c r="DP151" s="85" t="n">
        <v>0.0742496423462088</v>
      </c>
      <c r="DQ151" s="85" t="n">
        <v>0</v>
      </c>
      <c r="DR151" s="85" t="n">
        <v>0</v>
      </c>
      <c r="DS151" s="85" t="n">
        <v>0</v>
      </c>
      <c r="DT151" s="85" t="n">
        <v>0</v>
      </c>
      <c r="DU151" s="85" t="n">
        <v>0</v>
      </c>
      <c r="DV151" s="85" t="n">
        <v>0</v>
      </c>
      <c r="DW151" s="85" t="n">
        <v>0</v>
      </c>
      <c r="DX151" s="85" t="n">
        <v>0</v>
      </c>
      <c r="DY151" s="85" t="n">
        <v>0.275456315328</v>
      </c>
    </row>
    <row r="152" customFormat="false" ht="14.65" hidden="false" customHeight="false" outlineLevel="0" collapsed="false">
      <c r="A152" s="85" t="n">
        <v>149</v>
      </c>
      <c r="B152" s="85" t="s">
        <v>183</v>
      </c>
      <c r="C152" s="85" t="s">
        <v>184</v>
      </c>
      <c r="D152" s="85" t="n">
        <v>1</v>
      </c>
      <c r="E152" s="85" t="s">
        <v>45</v>
      </c>
      <c r="F152" s="85" t="s">
        <v>361</v>
      </c>
      <c r="G152" s="85" t="s">
        <v>183</v>
      </c>
      <c r="H152" s="85" t="s">
        <v>184</v>
      </c>
      <c r="I152" s="85" t="s">
        <v>179</v>
      </c>
      <c r="J152" s="85" t="n">
        <v>0</v>
      </c>
      <c r="K152" s="85" t="n">
        <v>0</v>
      </c>
      <c r="L152" s="85" t="n">
        <v>0</v>
      </c>
      <c r="M152" s="85" t="n">
        <v>0</v>
      </c>
      <c r="N152" s="85" t="n">
        <v>0</v>
      </c>
      <c r="O152" s="85" t="n">
        <v>0</v>
      </c>
      <c r="P152" s="85" t="n">
        <v>0</v>
      </c>
      <c r="Q152" s="85" t="n">
        <v>0</v>
      </c>
      <c r="R152" s="85" t="n">
        <v>0</v>
      </c>
      <c r="S152" s="85" t="n">
        <v>0</v>
      </c>
      <c r="T152" s="85" t="n">
        <v>0</v>
      </c>
      <c r="U152" s="85" t="n">
        <v>0</v>
      </c>
      <c r="V152" s="85" t="n">
        <v>0</v>
      </c>
      <c r="W152" s="85" t="n">
        <v>0</v>
      </c>
      <c r="X152" s="85" t="n">
        <v>0</v>
      </c>
      <c r="Y152" s="85" t="n">
        <v>0</v>
      </c>
      <c r="Z152" s="85" t="n">
        <v>0</v>
      </c>
      <c r="AA152" s="85" t="n">
        <v>0</v>
      </c>
      <c r="AB152" s="85" t="n">
        <v>0</v>
      </c>
      <c r="AC152" s="85" t="n">
        <v>0</v>
      </c>
      <c r="AD152" s="85" t="n">
        <v>0</v>
      </c>
      <c r="AE152" s="85" t="n">
        <v>0</v>
      </c>
      <c r="AF152" s="85" t="n">
        <v>0</v>
      </c>
      <c r="AG152" s="85" t="n">
        <v>0</v>
      </c>
      <c r="AH152" s="85" t="n">
        <v>0</v>
      </c>
      <c r="AI152" s="85" t="n">
        <v>0</v>
      </c>
      <c r="AJ152" s="85" t="n">
        <v>0</v>
      </c>
      <c r="AK152" s="183" t="n">
        <f aca="false">IF(G152&gt;0,VLOOKUP(G152&amp;"-"&amp;H152&amp;"-"&amp;I152,LocCost,2,0),0)</f>
        <v>0.166991809444212</v>
      </c>
      <c r="AL152" s="183" t="n">
        <f aca="false">IF(J152&gt;0,VLOOKUP(J152&amp;"-"&amp;K152&amp;"-"&amp;L152,LocCost,2,0),0)</f>
        <v>0</v>
      </c>
      <c r="AM152" s="183" t="n">
        <f aca="false">IF(M152&gt;0,VLOOKUP(M152&amp;"-"&amp;N152&amp;"-"&amp;O152,LocCost,2,0),0)</f>
        <v>0</v>
      </c>
      <c r="AN152" s="183" t="n">
        <f aca="false">IF(P152&gt;0,VLOOKUP(P152&amp;"-"&amp;Q152&amp;"-"&amp;R152,LocCost,2,0),0)</f>
        <v>0</v>
      </c>
      <c r="AO152" s="183" t="n">
        <f aca="false">IF(S152&gt;0,VLOOKUP(S152&amp;"-"&amp;T152&amp;"-"&amp;U152,LocCost,2,0),0)</f>
        <v>0</v>
      </c>
      <c r="AP152" s="183" t="n">
        <f aca="false">IF(V152&gt;0,VLOOKUP(V152&amp;"-"&amp;W152&amp;"-"&amp;X152,LocCost,2,0),0)</f>
        <v>0</v>
      </c>
      <c r="AQ152" s="183" t="n">
        <f aca="false">IF(Y152&gt;0,VLOOKUP(Y152&amp;"-"&amp;Z152&amp;"-"&amp;AA152,LocCost,2,0),0)</f>
        <v>0</v>
      </c>
      <c r="AR152" s="183" t="n">
        <f aca="false">IF(AB152&gt;0,VLOOKUP(AB152&amp;"-"&amp;AC152&amp;"-"&amp;AD152,LocCost,2,0),0)</f>
        <v>0</v>
      </c>
      <c r="AS152" s="183" t="n">
        <f aca="false">IF(AE152&gt;0,VLOOKUP(AE152&amp;"-"&amp;AF152&amp;"-"&amp;AG152,LocCost,2,0),0)</f>
        <v>0</v>
      </c>
      <c r="AT152" s="183" t="n">
        <f aca="false">IF(AH152&gt;0,VLOOKUP(AH152&amp;"-"&amp;AI152&amp;"-"&amp;AJ152,LocCost,2,0),0)</f>
        <v>0</v>
      </c>
      <c r="AU152" s="184" t="n">
        <f aca="false">SUM(AK152:AT152)</f>
        <v>0.166991809444212</v>
      </c>
      <c r="DN152" s="85" t="n">
        <v>0</v>
      </c>
      <c r="DO152" s="85" t="n">
        <v>0</v>
      </c>
      <c r="DP152" s="85" t="n">
        <v>0</v>
      </c>
      <c r="DQ152" s="85" t="n">
        <v>0</v>
      </c>
      <c r="DR152" s="85" t="n">
        <v>0</v>
      </c>
      <c r="DS152" s="85" t="n">
        <v>0</v>
      </c>
      <c r="DT152" s="85" t="n">
        <v>0</v>
      </c>
      <c r="DU152" s="85" t="n">
        <v>0</v>
      </c>
      <c r="DV152" s="85" t="n">
        <v>0</v>
      </c>
      <c r="DW152" s="85" t="n">
        <v>0</v>
      </c>
      <c r="DX152" s="85" t="n">
        <v>0</v>
      </c>
      <c r="DY152" s="85" t="n">
        <v>0</v>
      </c>
    </row>
    <row r="153" customFormat="false" ht="14.65" hidden="false" customHeight="false" outlineLevel="0" collapsed="false">
      <c r="A153" s="85" t="n">
        <v>150</v>
      </c>
      <c r="B153" s="85" t="s">
        <v>183</v>
      </c>
      <c r="C153" s="85" t="s">
        <v>184</v>
      </c>
      <c r="D153" s="85" t="n">
        <v>2</v>
      </c>
      <c r="E153" s="85" t="s">
        <v>45</v>
      </c>
      <c r="F153" s="85" t="s">
        <v>362</v>
      </c>
      <c r="G153" s="85" t="s">
        <v>183</v>
      </c>
      <c r="H153" s="85" t="s">
        <v>184</v>
      </c>
      <c r="I153" s="85" t="s">
        <v>88</v>
      </c>
      <c r="J153" s="85" t="n">
        <v>0</v>
      </c>
      <c r="K153" s="85" t="n">
        <v>0</v>
      </c>
      <c r="L153" s="85" t="n">
        <v>0</v>
      </c>
      <c r="M153" s="85" t="n">
        <v>0</v>
      </c>
      <c r="N153" s="85" t="n">
        <v>0</v>
      </c>
      <c r="O153" s="85" t="n">
        <v>0</v>
      </c>
      <c r="P153" s="85" t="n">
        <v>0</v>
      </c>
      <c r="Q153" s="85" t="n">
        <v>0</v>
      </c>
      <c r="R153" s="85" t="n">
        <v>0</v>
      </c>
      <c r="S153" s="85" t="n">
        <v>0</v>
      </c>
      <c r="T153" s="85" t="n">
        <v>0</v>
      </c>
      <c r="U153" s="85" t="n">
        <v>0</v>
      </c>
      <c r="V153" s="85" t="n">
        <v>0</v>
      </c>
      <c r="W153" s="85" t="n">
        <v>0</v>
      </c>
      <c r="X153" s="85" t="n">
        <v>0</v>
      </c>
      <c r="Y153" s="85" t="n">
        <v>0</v>
      </c>
      <c r="Z153" s="85" t="n">
        <v>0</v>
      </c>
      <c r="AA153" s="85" t="n">
        <v>0</v>
      </c>
      <c r="AB153" s="85" t="n">
        <v>0</v>
      </c>
      <c r="AC153" s="85" t="n">
        <v>0</v>
      </c>
      <c r="AD153" s="85" t="n">
        <v>0</v>
      </c>
      <c r="AE153" s="85" t="n">
        <v>0</v>
      </c>
      <c r="AF153" s="85" t="n">
        <v>0</v>
      </c>
      <c r="AG153" s="85" t="n">
        <v>0</v>
      </c>
      <c r="AH153" s="85" t="n">
        <v>0</v>
      </c>
      <c r="AI153" s="85" t="n">
        <v>0</v>
      </c>
      <c r="AJ153" s="85" t="n">
        <v>0</v>
      </c>
      <c r="AK153" s="183" t="n">
        <f aca="false">IF(G153&gt;0,VLOOKUP(G153&amp;"-"&amp;H153&amp;"-"&amp;I153,LocCost,2,0),0)</f>
        <v>0.417691809444212</v>
      </c>
      <c r="AL153" s="183" t="n">
        <f aca="false">IF(J153&gt;0,VLOOKUP(J153&amp;"-"&amp;K153&amp;"-"&amp;L153,LocCost,2,0),0)</f>
        <v>0</v>
      </c>
      <c r="AM153" s="183" t="n">
        <f aca="false">IF(M153&gt;0,VLOOKUP(M153&amp;"-"&amp;N153&amp;"-"&amp;O153,LocCost,2,0),0)</f>
        <v>0</v>
      </c>
      <c r="AN153" s="183" t="n">
        <f aca="false">IF(P153&gt;0,VLOOKUP(P153&amp;"-"&amp;Q153&amp;"-"&amp;R153,LocCost,2,0),0)</f>
        <v>0</v>
      </c>
      <c r="AO153" s="183" t="n">
        <f aca="false">IF(S153&gt;0,VLOOKUP(S153&amp;"-"&amp;T153&amp;"-"&amp;U153,LocCost,2,0),0)</f>
        <v>0</v>
      </c>
      <c r="AP153" s="183" t="n">
        <f aca="false">IF(V153&gt;0,VLOOKUP(V153&amp;"-"&amp;W153&amp;"-"&amp;X153,LocCost,2,0),0)</f>
        <v>0</v>
      </c>
      <c r="AQ153" s="183" t="n">
        <f aca="false">IF(Y153&gt;0,VLOOKUP(Y153&amp;"-"&amp;Z153&amp;"-"&amp;AA153,LocCost,2,0),0)</f>
        <v>0</v>
      </c>
      <c r="AR153" s="183" t="n">
        <f aca="false">IF(AB153&gt;0,VLOOKUP(AB153&amp;"-"&amp;AC153&amp;"-"&amp;AD153,LocCost,2,0),0)</f>
        <v>0</v>
      </c>
      <c r="AS153" s="183" t="n">
        <f aca="false">IF(AE153&gt;0,VLOOKUP(AE153&amp;"-"&amp;AF153&amp;"-"&amp;AG153,LocCost,2,0),0)</f>
        <v>0</v>
      </c>
      <c r="AT153" s="183" t="n">
        <f aca="false">IF(AH153&gt;0,VLOOKUP(AH153&amp;"-"&amp;AI153&amp;"-"&amp;AJ153,LocCost,2,0),0)</f>
        <v>0</v>
      </c>
      <c r="AU153" s="184" t="n">
        <f aca="false">SUM(AK153:AT153)</f>
        <v>0.417691809444212</v>
      </c>
      <c r="DN153" s="85" t="n">
        <v>0</v>
      </c>
      <c r="DO153" s="85" t="n">
        <v>0.132567429760666</v>
      </c>
      <c r="DP153" s="85" t="n">
        <v>0.0742496423462088</v>
      </c>
      <c r="DQ153" s="85" t="n">
        <v>0</v>
      </c>
      <c r="DR153" s="85" t="n">
        <v>0</v>
      </c>
      <c r="DS153" s="85" t="n">
        <v>0</v>
      </c>
      <c r="DT153" s="85" t="n">
        <v>0</v>
      </c>
      <c r="DU153" s="85" t="n">
        <v>0</v>
      </c>
      <c r="DV153" s="85" t="n">
        <v>0</v>
      </c>
      <c r="DW153" s="85" t="n">
        <v>0</v>
      </c>
      <c r="DX153" s="85" t="n">
        <v>0</v>
      </c>
      <c r="DY153" s="85" t="n">
        <v>0.206817072106875</v>
      </c>
    </row>
    <row r="154" customFormat="false" ht="14.65" hidden="false" customHeight="false" outlineLevel="0" collapsed="false">
      <c r="A154" s="85" t="n">
        <v>151</v>
      </c>
      <c r="B154" s="85" t="s">
        <v>183</v>
      </c>
      <c r="C154" s="85" t="s">
        <v>184</v>
      </c>
      <c r="D154" s="85" t="n">
        <v>3</v>
      </c>
      <c r="E154" s="85" t="s">
        <v>45</v>
      </c>
      <c r="F154" s="85" t="s">
        <v>363</v>
      </c>
      <c r="G154" s="85" t="s">
        <v>183</v>
      </c>
      <c r="H154" s="85" t="s">
        <v>184</v>
      </c>
      <c r="I154" s="85" t="s">
        <v>140</v>
      </c>
      <c r="J154" s="85" t="n">
        <v>0</v>
      </c>
      <c r="K154" s="85" t="n">
        <v>0</v>
      </c>
      <c r="L154" s="85" t="n">
        <v>0</v>
      </c>
      <c r="M154" s="85" t="n">
        <v>0</v>
      </c>
      <c r="N154" s="85" t="n">
        <v>0</v>
      </c>
      <c r="O154" s="85" t="n">
        <v>0</v>
      </c>
      <c r="P154" s="85" t="n">
        <v>0</v>
      </c>
      <c r="Q154" s="85" t="n">
        <v>0</v>
      </c>
      <c r="R154" s="85" t="n">
        <v>0</v>
      </c>
      <c r="S154" s="85" t="n">
        <v>0</v>
      </c>
      <c r="T154" s="85" t="n">
        <v>0</v>
      </c>
      <c r="U154" s="85" t="n">
        <v>0</v>
      </c>
      <c r="V154" s="85" t="n">
        <v>0</v>
      </c>
      <c r="W154" s="85" t="n">
        <v>0</v>
      </c>
      <c r="X154" s="85" t="n">
        <v>0</v>
      </c>
      <c r="Y154" s="85" t="n">
        <v>0</v>
      </c>
      <c r="Z154" s="85" t="n">
        <v>0</v>
      </c>
      <c r="AA154" s="85" t="n">
        <v>0</v>
      </c>
      <c r="AB154" s="85" t="n">
        <v>0</v>
      </c>
      <c r="AC154" s="85" t="n">
        <v>0</v>
      </c>
      <c r="AD154" s="85" t="n">
        <v>0</v>
      </c>
      <c r="AE154" s="85" t="n">
        <v>0</v>
      </c>
      <c r="AF154" s="85" t="n">
        <v>0</v>
      </c>
      <c r="AG154" s="85" t="n">
        <v>0</v>
      </c>
      <c r="AH154" s="85" t="n">
        <v>0</v>
      </c>
      <c r="AI154" s="85" t="n">
        <v>0</v>
      </c>
      <c r="AJ154" s="85" t="n">
        <v>0</v>
      </c>
      <c r="AK154" s="183" t="n">
        <f aca="false">IF(G154&gt;0,VLOOKUP(G154&amp;"-"&amp;H154&amp;"-"&amp;I154,LocCost,2,0),0)</f>
        <v>0.154511867926487</v>
      </c>
      <c r="AL154" s="183" t="n">
        <f aca="false">IF(J154&gt;0,VLOOKUP(J154&amp;"-"&amp;K154&amp;"-"&amp;L154,LocCost,2,0),0)</f>
        <v>0</v>
      </c>
      <c r="AM154" s="183" t="n">
        <f aca="false">IF(M154&gt;0,VLOOKUP(M154&amp;"-"&amp;N154&amp;"-"&amp;O154,LocCost,2,0),0)</f>
        <v>0</v>
      </c>
      <c r="AN154" s="183" t="n">
        <f aca="false">IF(P154&gt;0,VLOOKUP(P154&amp;"-"&amp;Q154&amp;"-"&amp;R154,LocCost,2,0),0)</f>
        <v>0</v>
      </c>
      <c r="AO154" s="183" t="n">
        <f aca="false">IF(S154&gt;0,VLOOKUP(S154&amp;"-"&amp;T154&amp;"-"&amp;U154,LocCost,2,0),0)</f>
        <v>0</v>
      </c>
      <c r="AP154" s="183" t="n">
        <f aca="false">IF(V154&gt;0,VLOOKUP(V154&amp;"-"&amp;W154&amp;"-"&amp;X154,LocCost,2,0),0)</f>
        <v>0</v>
      </c>
      <c r="AQ154" s="183" t="n">
        <f aca="false">IF(Y154&gt;0,VLOOKUP(Y154&amp;"-"&amp;Z154&amp;"-"&amp;AA154,LocCost,2,0),0)</f>
        <v>0</v>
      </c>
      <c r="AR154" s="183" t="n">
        <f aca="false">IF(AB154&gt;0,VLOOKUP(AB154&amp;"-"&amp;AC154&amp;"-"&amp;AD154,LocCost,2,0),0)</f>
        <v>0</v>
      </c>
      <c r="AS154" s="183" t="n">
        <f aca="false">IF(AE154&gt;0,VLOOKUP(AE154&amp;"-"&amp;AF154&amp;"-"&amp;AG154,LocCost,2,0),0)</f>
        <v>0</v>
      </c>
      <c r="AT154" s="183" t="n">
        <f aca="false">IF(AH154&gt;0,VLOOKUP(AH154&amp;"-"&amp;AI154&amp;"-"&amp;AJ154,LocCost,2,0),0)</f>
        <v>0</v>
      </c>
      <c r="AU154" s="184" t="n">
        <f aca="false">SUM(AK154:AT154)</f>
        <v>0.154511867926487</v>
      </c>
      <c r="DN154" s="85" t="n">
        <v>0</v>
      </c>
      <c r="DO154" s="85" t="n">
        <v>0.129867429760666</v>
      </c>
      <c r="DP154" s="85" t="n">
        <v>0.0742496423462088</v>
      </c>
      <c r="DQ154" s="85" t="n">
        <v>0</v>
      </c>
      <c r="DR154" s="85" t="n">
        <v>0</v>
      </c>
      <c r="DS154" s="85" t="n">
        <v>0</v>
      </c>
      <c r="DT154" s="85" t="n">
        <v>0</v>
      </c>
      <c r="DU154" s="85" t="n">
        <v>0</v>
      </c>
      <c r="DV154" s="85" t="n">
        <v>0</v>
      </c>
      <c r="DW154" s="85" t="n">
        <v>0</v>
      </c>
      <c r="DX154" s="85" t="n">
        <v>0</v>
      </c>
      <c r="DY154" s="85" t="n">
        <v>0.204117072106875</v>
      </c>
    </row>
    <row r="155" customFormat="false" ht="14.65" hidden="false" customHeight="false" outlineLevel="0" collapsed="false">
      <c r="A155" s="85" t="n">
        <v>152</v>
      </c>
      <c r="B155" s="85" t="s">
        <v>183</v>
      </c>
      <c r="C155" s="85" t="s">
        <v>184</v>
      </c>
      <c r="D155" s="85" t="n">
        <v>4</v>
      </c>
      <c r="E155" s="85" t="s">
        <v>45</v>
      </c>
      <c r="F155" s="85" t="s">
        <v>364</v>
      </c>
      <c r="G155" s="85" t="s">
        <v>183</v>
      </c>
      <c r="H155" s="85" t="s">
        <v>184</v>
      </c>
      <c r="I155" s="85" t="s">
        <v>173</v>
      </c>
      <c r="J155" s="85" t="n">
        <v>0</v>
      </c>
      <c r="K155" s="85" t="n">
        <v>0</v>
      </c>
      <c r="L155" s="85" t="n">
        <v>0</v>
      </c>
      <c r="M155" s="85" t="n">
        <v>0</v>
      </c>
      <c r="N155" s="85" t="n">
        <v>0</v>
      </c>
      <c r="O155" s="85" t="n">
        <v>0</v>
      </c>
      <c r="P155" s="85" t="n">
        <v>0</v>
      </c>
      <c r="Q155" s="85" t="n">
        <v>0</v>
      </c>
      <c r="R155" s="85" t="n">
        <v>0</v>
      </c>
      <c r="S155" s="85" t="n">
        <v>0</v>
      </c>
      <c r="T155" s="85" t="n">
        <v>0</v>
      </c>
      <c r="U155" s="85" t="n">
        <v>0</v>
      </c>
      <c r="V155" s="85" t="n">
        <v>0</v>
      </c>
      <c r="W155" s="85" t="n">
        <v>0</v>
      </c>
      <c r="X155" s="85" t="n">
        <v>0</v>
      </c>
      <c r="Y155" s="85" t="n">
        <v>0</v>
      </c>
      <c r="Z155" s="85" t="n">
        <v>0</v>
      </c>
      <c r="AA155" s="85" t="n">
        <v>0</v>
      </c>
      <c r="AB155" s="85" t="n">
        <v>0</v>
      </c>
      <c r="AC155" s="85" t="n">
        <v>0</v>
      </c>
      <c r="AD155" s="85" t="n">
        <v>0</v>
      </c>
      <c r="AE155" s="85" t="n">
        <v>0</v>
      </c>
      <c r="AF155" s="85" t="n">
        <v>0</v>
      </c>
      <c r="AG155" s="85" t="n">
        <v>0</v>
      </c>
      <c r="AH155" s="85" t="n">
        <v>0</v>
      </c>
      <c r="AI155" s="85" t="n">
        <v>0</v>
      </c>
      <c r="AJ155" s="85" t="n">
        <v>0</v>
      </c>
      <c r="AK155" s="183" t="n">
        <f aca="false">IF(G155&gt;0,VLOOKUP(G155&amp;"-"&amp;H155&amp;"-"&amp;I155,LocCost,2,0),0)</f>
        <v>0.405211867926487</v>
      </c>
      <c r="AL155" s="183" t="n">
        <f aca="false">IF(J155&gt;0,VLOOKUP(J155&amp;"-"&amp;K155&amp;"-"&amp;L155,LocCost,2,0),0)</f>
        <v>0</v>
      </c>
      <c r="AM155" s="183" t="n">
        <f aca="false">IF(M155&gt;0,VLOOKUP(M155&amp;"-"&amp;N155&amp;"-"&amp;O155,LocCost,2,0),0)</f>
        <v>0</v>
      </c>
      <c r="AN155" s="183" t="n">
        <f aca="false">IF(P155&gt;0,VLOOKUP(P155&amp;"-"&amp;Q155&amp;"-"&amp;R155,LocCost,2,0),0)</f>
        <v>0</v>
      </c>
      <c r="AO155" s="183" t="n">
        <f aca="false">IF(S155&gt;0,VLOOKUP(S155&amp;"-"&amp;T155&amp;"-"&amp;U155,LocCost,2,0),0)</f>
        <v>0</v>
      </c>
      <c r="AP155" s="183" t="n">
        <f aca="false">IF(V155&gt;0,VLOOKUP(V155&amp;"-"&amp;W155&amp;"-"&amp;X155,LocCost,2,0),0)</f>
        <v>0</v>
      </c>
      <c r="AQ155" s="183" t="n">
        <f aca="false">IF(Y155&gt;0,VLOOKUP(Y155&amp;"-"&amp;Z155&amp;"-"&amp;AA155,LocCost,2,0),0)</f>
        <v>0</v>
      </c>
      <c r="AR155" s="183" t="n">
        <f aca="false">IF(AB155&gt;0,VLOOKUP(AB155&amp;"-"&amp;AC155&amp;"-"&amp;AD155,LocCost,2,0),0)</f>
        <v>0</v>
      </c>
      <c r="AS155" s="183" t="n">
        <f aca="false">IF(AE155&gt;0,VLOOKUP(AE155&amp;"-"&amp;AF155&amp;"-"&amp;AG155,LocCost,2,0),0)</f>
        <v>0</v>
      </c>
      <c r="AT155" s="183" t="n">
        <f aca="false">IF(AH155&gt;0,VLOOKUP(AH155&amp;"-"&amp;AI155&amp;"-"&amp;AJ155,LocCost,2,0),0)</f>
        <v>0</v>
      </c>
      <c r="AU155" s="184" t="n">
        <f aca="false">SUM(AK155:AT155)</f>
        <v>0.405211867926487</v>
      </c>
      <c r="DN155" s="85" t="n">
        <v>0</v>
      </c>
      <c r="DO155" s="85" t="n">
        <v>0.132567429760666</v>
      </c>
      <c r="DP155" s="85" t="n">
        <v>0</v>
      </c>
      <c r="DQ155" s="85" t="n">
        <v>0</v>
      </c>
      <c r="DR155" s="85" t="n">
        <v>0</v>
      </c>
      <c r="DS155" s="85" t="n">
        <v>0</v>
      </c>
      <c r="DT155" s="85" t="n">
        <v>0</v>
      </c>
      <c r="DU155" s="85" t="n">
        <v>0</v>
      </c>
      <c r="DV155" s="85" t="n">
        <v>0</v>
      </c>
      <c r="DW155" s="85" t="n">
        <v>0</v>
      </c>
      <c r="DX155" s="85" t="n">
        <v>0</v>
      </c>
      <c r="DY155" s="85" t="n">
        <v>0.132567429760666</v>
      </c>
    </row>
    <row r="156" customFormat="false" ht="14.65" hidden="false" customHeight="false" outlineLevel="0" collapsed="false">
      <c r="A156" s="85" t="n">
        <v>153</v>
      </c>
      <c r="B156" s="85" t="s">
        <v>183</v>
      </c>
      <c r="C156" s="85" t="s">
        <v>185</v>
      </c>
      <c r="D156" s="85" t="n">
        <v>1</v>
      </c>
      <c r="E156" s="85" t="s">
        <v>45</v>
      </c>
      <c r="F156" s="85" t="s">
        <v>365</v>
      </c>
      <c r="G156" s="85" t="s">
        <v>183</v>
      </c>
      <c r="H156" s="85" t="s">
        <v>185</v>
      </c>
      <c r="I156" s="85" t="s">
        <v>179</v>
      </c>
      <c r="J156" s="85" t="n">
        <v>0</v>
      </c>
      <c r="K156" s="85" t="n">
        <v>0</v>
      </c>
      <c r="L156" s="85" t="n">
        <v>0</v>
      </c>
      <c r="M156" s="85" t="n">
        <v>0</v>
      </c>
      <c r="N156" s="85" t="n">
        <v>0</v>
      </c>
      <c r="O156" s="85" t="n">
        <v>0</v>
      </c>
      <c r="P156" s="85" t="n">
        <v>0</v>
      </c>
      <c r="Q156" s="85" t="n">
        <v>0</v>
      </c>
      <c r="R156" s="85" t="n">
        <v>0</v>
      </c>
      <c r="S156" s="85" t="n">
        <v>0</v>
      </c>
      <c r="T156" s="85" t="n">
        <v>0</v>
      </c>
      <c r="U156" s="85" t="n">
        <v>0</v>
      </c>
      <c r="V156" s="85" t="n">
        <v>0</v>
      </c>
      <c r="W156" s="85" t="n">
        <v>0</v>
      </c>
      <c r="X156" s="85" t="n">
        <v>0</v>
      </c>
      <c r="Y156" s="85" t="n">
        <v>0</v>
      </c>
      <c r="Z156" s="85" t="n">
        <v>0</v>
      </c>
      <c r="AA156" s="85" t="n">
        <v>0</v>
      </c>
      <c r="AB156" s="85" t="n">
        <v>0</v>
      </c>
      <c r="AC156" s="85" t="n">
        <v>0</v>
      </c>
      <c r="AD156" s="85" t="n">
        <v>0</v>
      </c>
      <c r="AE156" s="85" t="n">
        <v>0</v>
      </c>
      <c r="AF156" s="85" t="n">
        <v>0</v>
      </c>
      <c r="AG156" s="85" t="n">
        <v>0</v>
      </c>
      <c r="AH156" s="85" t="n">
        <v>0</v>
      </c>
      <c r="AI156" s="85" t="n">
        <v>0</v>
      </c>
      <c r="AJ156" s="85" t="n">
        <v>0</v>
      </c>
      <c r="AK156" s="183" t="n">
        <f aca="false">IF(G156&gt;0,VLOOKUP(G156&amp;"-"&amp;H156&amp;"-"&amp;I156,LocCost,2,0),0)</f>
        <v>0.19201553520682</v>
      </c>
      <c r="AL156" s="183" t="n">
        <f aca="false">IF(J156&gt;0,VLOOKUP(J156&amp;"-"&amp;K156&amp;"-"&amp;L156,LocCost,2,0),0)</f>
        <v>0</v>
      </c>
      <c r="AM156" s="183" t="n">
        <f aca="false">IF(M156&gt;0,VLOOKUP(M156&amp;"-"&amp;N156&amp;"-"&amp;O156,LocCost,2,0),0)</f>
        <v>0</v>
      </c>
      <c r="AN156" s="183" t="n">
        <f aca="false">IF(P156&gt;0,VLOOKUP(P156&amp;"-"&amp;Q156&amp;"-"&amp;R156,LocCost,2,0),0)</f>
        <v>0</v>
      </c>
      <c r="AO156" s="183" t="n">
        <f aca="false">IF(S156&gt;0,VLOOKUP(S156&amp;"-"&amp;T156&amp;"-"&amp;U156,LocCost,2,0),0)</f>
        <v>0</v>
      </c>
      <c r="AP156" s="183" t="n">
        <f aca="false">IF(V156&gt;0,VLOOKUP(V156&amp;"-"&amp;W156&amp;"-"&amp;X156,LocCost,2,0),0)</f>
        <v>0</v>
      </c>
      <c r="AQ156" s="183" t="n">
        <f aca="false">IF(Y156&gt;0,VLOOKUP(Y156&amp;"-"&amp;Z156&amp;"-"&amp;AA156,LocCost,2,0),0)</f>
        <v>0</v>
      </c>
      <c r="AR156" s="183" t="n">
        <f aca="false">IF(AB156&gt;0,VLOOKUP(AB156&amp;"-"&amp;AC156&amp;"-"&amp;AD156,LocCost,2,0),0)</f>
        <v>0</v>
      </c>
      <c r="AS156" s="183" t="n">
        <f aca="false">IF(AE156&gt;0,VLOOKUP(AE156&amp;"-"&amp;AF156&amp;"-"&amp;AG156,LocCost,2,0),0)</f>
        <v>0</v>
      </c>
      <c r="AT156" s="183" t="n">
        <f aca="false">IF(AH156&gt;0,VLOOKUP(AH156&amp;"-"&amp;AI156&amp;"-"&amp;AJ156,LocCost,2,0),0)</f>
        <v>0</v>
      </c>
      <c r="AU156" s="184" t="n">
        <f aca="false">SUM(AK156:AT156)</f>
        <v>0.19201553520682</v>
      </c>
      <c r="DN156" s="85" t="n">
        <v>0</v>
      </c>
      <c r="DO156" s="85" t="n">
        <v>0.129867429760666</v>
      </c>
      <c r="DP156" s="85" t="n">
        <v>0</v>
      </c>
      <c r="DQ156" s="85" t="n">
        <v>0</v>
      </c>
      <c r="DR156" s="85" t="n">
        <v>0</v>
      </c>
      <c r="DS156" s="85" t="n">
        <v>0</v>
      </c>
      <c r="DT156" s="85" t="n">
        <v>0</v>
      </c>
      <c r="DU156" s="85" t="n">
        <v>0</v>
      </c>
      <c r="DV156" s="85" t="n">
        <v>0</v>
      </c>
      <c r="DW156" s="85" t="n">
        <v>0</v>
      </c>
      <c r="DX156" s="85" t="n">
        <v>0</v>
      </c>
      <c r="DY156" s="85" t="n">
        <v>0.129867429760666</v>
      </c>
    </row>
    <row r="157" customFormat="false" ht="14.65" hidden="false" customHeight="false" outlineLevel="0" collapsed="false">
      <c r="A157" s="85" t="n">
        <v>154</v>
      </c>
      <c r="B157" s="85" t="s">
        <v>183</v>
      </c>
      <c r="C157" s="85" t="s">
        <v>185</v>
      </c>
      <c r="D157" s="85" t="n">
        <v>2</v>
      </c>
      <c r="E157" s="85" t="s">
        <v>45</v>
      </c>
      <c r="F157" s="85" t="s">
        <v>366</v>
      </c>
      <c r="G157" s="85" t="s">
        <v>183</v>
      </c>
      <c r="H157" s="85" t="s">
        <v>185</v>
      </c>
      <c r="I157" s="85" t="s">
        <v>140</v>
      </c>
      <c r="J157" s="85" t="n">
        <v>0</v>
      </c>
      <c r="K157" s="85" t="n">
        <v>0</v>
      </c>
      <c r="L157" s="85" t="n">
        <v>0</v>
      </c>
      <c r="M157" s="85" t="n">
        <v>0</v>
      </c>
      <c r="N157" s="85" t="n">
        <v>0</v>
      </c>
      <c r="O157" s="85" t="n">
        <v>0</v>
      </c>
      <c r="P157" s="85" t="n">
        <v>0</v>
      </c>
      <c r="Q157" s="85" t="n">
        <v>0</v>
      </c>
      <c r="R157" s="85" t="n">
        <v>0</v>
      </c>
      <c r="S157" s="85" t="n">
        <v>0</v>
      </c>
      <c r="T157" s="85" t="n">
        <v>0</v>
      </c>
      <c r="U157" s="85" t="n">
        <v>0</v>
      </c>
      <c r="V157" s="85" t="n">
        <v>0</v>
      </c>
      <c r="W157" s="85" t="n">
        <v>0</v>
      </c>
      <c r="X157" s="85" t="n">
        <v>0</v>
      </c>
      <c r="Y157" s="85" t="n">
        <v>0</v>
      </c>
      <c r="Z157" s="85" t="n">
        <v>0</v>
      </c>
      <c r="AA157" s="85" t="n">
        <v>0</v>
      </c>
      <c r="AB157" s="85" t="n">
        <v>0</v>
      </c>
      <c r="AC157" s="85" t="n">
        <v>0</v>
      </c>
      <c r="AD157" s="85" t="n">
        <v>0</v>
      </c>
      <c r="AE157" s="85" t="n">
        <v>0</v>
      </c>
      <c r="AF157" s="85" t="n">
        <v>0</v>
      </c>
      <c r="AG157" s="85" t="n">
        <v>0</v>
      </c>
      <c r="AH157" s="85" t="n">
        <v>0</v>
      </c>
      <c r="AI157" s="85" t="n">
        <v>0</v>
      </c>
      <c r="AJ157" s="85" t="n">
        <v>0</v>
      </c>
      <c r="AK157" s="183" t="n">
        <f aca="false">IF(G157&gt;0,VLOOKUP(G157&amp;"-"&amp;H157&amp;"-"&amp;I157,LocCost,2,0),0)</f>
        <v>0.177004659910146</v>
      </c>
      <c r="AL157" s="183" t="n">
        <f aca="false">IF(J157&gt;0,VLOOKUP(J157&amp;"-"&amp;K157&amp;"-"&amp;L157,LocCost,2,0),0)</f>
        <v>0</v>
      </c>
      <c r="AM157" s="183" t="n">
        <f aca="false">IF(M157&gt;0,VLOOKUP(M157&amp;"-"&amp;N157&amp;"-"&amp;O157,LocCost,2,0),0)</f>
        <v>0</v>
      </c>
      <c r="AN157" s="183" t="n">
        <f aca="false">IF(P157&gt;0,VLOOKUP(P157&amp;"-"&amp;Q157&amp;"-"&amp;R157,LocCost,2,0),0)</f>
        <v>0</v>
      </c>
      <c r="AO157" s="183" t="n">
        <f aca="false">IF(S157&gt;0,VLOOKUP(S157&amp;"-"&amp;T157&amp;"-"&amp;U157,LocCost,2,0),0)</f>
        <v>0</v>
      </c>
      <c r="AP157" s="183" t="n">
        <f aca="false">IF(V157&gt;0,VLOOKUP(V157&amp;"-"&amp;W157&amp;"-"&amp;X157,LocCost,2,0),0)</f>
        <v>0</v>
      </c>
      <c r="AQ157" s="183" t="n">
        <f aca="false">IF(Y157&gt;0,VLOOKUP(Y157&amp;"-"&amp;Z157&amp;"-"&amp;AA157,LocCost,2,0),0)</f>
        <v>0</v>
      </c>
      <c r="AR157" s="183" t="n">
        <f aca="false">IF(AB157&gt;0,VLOOKUP(AB157&amp;"-"&amp;AC157&amp;"-"&amp;AD157,LocCost,2,0),0)</f>
        <v>0</v>
      </c>
      <c r="AS157" s="183" t="n">
        <f aca="false">IF(AE157&gt;0,VLOOKUP(AE157&amp;"-"&amp;AF157&amp;"-"&amp;AG157,LocCost,2,0),0)</f>
        <v>0</v>
      </c>
      <c r="AT157" s="183" t="n">
        <f aca="false">IF(AH157&gt;0,VLOOKUP(AH157&amp;"-"&amp;AI157&amp;"-"&amp;AJ157,LocCost,2,0),0)</f>
        <v>0</v>
      </c>
      <c r="AU157" s="184" t="n">
        <f aca="false">SUM(AK157:AT157)</f>
        <v>0.177004659910146</v>
      </c>
      <c r="DN157" s="85" t="n">
        <v>0</v>
      </c>
      <c r="DO157" s="85" t="n">
        <v>0.0148823434991974</v>
      </c>
      <c r="DP157" s="85" t="n">
        <v>0.0241367945370556</v>
      </c>
      <c r="DQ157" s="85" t="n">
        <v>0</v>
      </c>
      <c r="DR157" s="85" t="n">
        <v>0</v>
      </c>
      <c r="DS157" s="85" t="n">
        <v>0</v>
      </c>
      <c r="DT157" s="85" t="n">
        <v>0</v>
      </c>
      <c r="DU157" s="85" t="n">
        <v>0</v>
      </c>
      <c r="DV157" s="85" t="n">
        <v>0</v>
      </c>
      <c r="DW157" s="85" t="n">
        <v>0</v>
      </c>
      <c r="DX157" s="85" t="n">
        <v>0</v>
      </c>
      <c r="DY157" s="85" t="n">
        <v>0.039019138036253</v>
      </c>
    </row>
    <row r="158" customFormat="false" ht="14.65" hidden="false" customHeight="false" outlineLevel="0" collapsed="false">
      <c r="A158" s="85" t="n">
        <v>155</v>
      </c>
      <c r="B158" s="85" t="s">
        <v>183</v>
      </c>
      <c r="C158" s="85" t="s">
        <v>186</v>
      </c>
      <c r="D158" s="85" t="n">
        <v>1</v>
      </c>
      <c r="E158" s="85" t="s">
        <v>45</v>
      </c>
      <c r="F158" s="85" t="s">
        <v>367</v>
      </c>
      <c r="G158" s="85" t="s">
        <v>183</v>
      </c>
      <c r="H158" s="85" t="s">
        <v>186</v>
      </c>
      <c r="I158" s="85" t="s">
        <v>179</v>
      </c>
      <c r="J158" s="85" t="n">
        <v>0</v>
      </c>
      <c r="K158" s="85" t="n">
        <v>0</v>
      </c>
      <c r="L158" s="85" t="n">
        <v>0</v>
      </c>
      <c r="M158" s="85" t="n">
        <v>0</v>
      </c>
      <c r="N158" s="85" t="n">
        <v>0</v>
      </c>
      <c r="O158" s="85" t="n">
        <v>0</v>
      </c>
      <c r="P158" s="85" t="n">
        <v>0</v>
      </c>
      <c r="Q158" s="85" t="n">
        <v>0</v>
      </c>
      <c r="R158" s="85" t="n">
        <v>0</v>
      </c>
      <c r="S158" s="85" t="n">
        <v>0</v>
      </c>
      <c r="T158" s="85" t="n">
        <v>0</v>
      </c>
      <c r="U158" s="85" t="n">
        <v>0</v>
      </c>
      <c r="V158" s="85" t="n">
        <v>0</v>
      </c>
      <c r="W158" s="85" t="n">
        <v>0</v>
      </c>
      <c r="X158" s="85" t="n">
        <v>0</v>
      </c>
      <c r="Y158" s="85" t="n">
        <v>0</v>
      </c>
      <c r="Z158" s="85" t="n">
        <v>0</v>
      </c>
      <c r="AA158" s="85" t="n">
        <v>0</v>
      </c>
      <c r="AB158" s="85" t="n">
        <v>0</v>
      </c>
      <c r="AC158" s="85" t="n">
        <v>0</v>
      </c>
      <c r="AD158" s="85" t="n">
        <v>0</v>
      </c>
      <c r="AE158" s="85" t="n">
        <v>0</v>
      </c>
      <c r="AF158" s="85" t="n">
        <v>0</v>
      </c>
      <c r="AG158" s="85" t="n">
        <v>0</v>
      </c>
      <c r="AH158" s="85" t="n">
        <v>0</v>
      </c>
      <c r="AI158" s="85" t="n">
        <v>0</v>
      </c>
      <c r="AJ158" s="85" t="n">
        <v>0</v>
      </c>
      <c r="AK158" s="183" t="n">
        <f aca="false">IF(G158&gt;0,VLOOKUP(G158&amp;"-"&amp;H158&amp;"-"&amp;I158,LocCost,2,0),0)</f>
        <v>0.225963549415515</v>
      </c>
      <c r="AL158" s="183" t="n">
        <f aca="false">IF(J158&gt;0,VLOOKUP(J158&amp;"-"&amp;K158&amp;"-"&amp;L158,LocCost,2,0),0)</f>
        <v>0</v>
      </c>
      <c r="AM158" s="183" t="n">
        <f aca="false">IF(M158&gt;0,VLOOKUP(M158&amp;"-"&amp;N158&amp;"-"&amp;O158,LocCost,2,0),0)</f>
        <v>0</v>
      </c>
      <c r="AN158" s="183" t="n">
        <f aca="false">IF(P158&gt;0,VLOOKUP(P158&amp;"-"&amp;Q158&amp;"-"&amp;R158,LocCost,2,0),0)</f>
        <v>0</v>
      </c>
      <c r="AO158" s="183" t="n">
        <f aca="false">IF(S158&gt;0,VLOOKUP(S158&amp;"-"&amp;T158&amp;"-"&amp;U158,LocCost,2,0),0)</f>
        <v>0</v>
      </c>
      <c r="AP158" s="183" t="n">
        <f aca="false">IF(V158&gt;0,VLOOKUP(V158&amp;"-"&amp;W158&amp;"-"&amp;X158,LocCost,2,0),0)</f>
        <v>0</v>
      </c>
      <c r="AQ158" s="183" t="n">
        <f aca="false">IF(Y158&gt;0,VLOOKUP(Y158&amp;"-"&amp;Z158&amp;"-"&amp;AA158,LocCost,2,0),0)</f>
        <v>0</v>
      </c>
      <c r="AR158" s="183" t="n">
        <f aca="false">IF(AB158&gt;0,VLOOKUP(AB158&amp;"-"&amp;AC158&amp;"-"&amp;AD158,LocCost,2,0),0)</f>
        <v>0</v>
      </c>
      <c r="AS158" s="183" t="n">
        <f aca="false">IF(AE158&gt;0,VLOOKUP(AE158&amp;"-"&amp;AF158&amp;"-"&amp;AG158,LocCost,2,0),0)</f>
        <v>0</v>
      </c>
      <c r="AT158" s="183" t="n">
        <f aca="false">IF(AH158&gt;0,VLOOKUP(AH158&amp;"-"&amp;AI158&amp;"-"&amp;AJ158,LocCost,2,0),0)</f>
        <v>0</v>
      </c>
      <c r="AU158" s="184" t="n">
        <f aca="false">SUM(AK158:AT158)</f>
        <v>0.225963549415515</v>
      </c>
      <c r="DN158" s="85" t="n">
        <v>0</v>
      </c>
      <c r="DO158" s="85" t="n">
        <v>0.0148823434991974</v>
      </c>
      <c r="DP158" s="85" t="n">
        <v>0</v>
      </c>
      <c r="DQ158" s="85" t="n">
        <v>0</v>
      </c>
      <c r="DR158" s="85" t="n">
        <v>0</v>
      </c>
      <c r="DS158" s="85" t="n">
        <v>0</v>
      </c>
      <c r="DT158" s="85" t="n">
        <v>0</v>
      </c>
      <c r="DU158" s="85" t="n">
        <v>0</v>
      </c>
      <c r="DV158" s="85" t="n">
        <v>0</v>
      </c>
      <c r="DW158" s="85" t="n">
        <v>0</v>
      </c>
      <c r="DX158" s="85" t="n">
        <v>0</v>
      </c>
      <c r="DY158" s="85" t="n">
        <v>0.0148823434991974</v>
      </c>
    </row>
    <row r="159" customFormat="false" ht="14.65" hidden="false" customHeight="false" outlineLevel="0" collapsed="false">
      <c r="A159" s="85" t="n">
        <v>156</v>
      </c>
      <c r="B159" s="85" t="s">
        <v>183</v>
      </c>
      <c r="C159" s="85" t="s">
        <v>186</v>
      </c>
      <c r="D159" s="85" t="n">
        <v>2</v>
      </c>
      <c r="E159" s="85" t="s">
        <v>45</v>
      </c>
      <c r="F159" s="85" t="s">
        <v>368</v>
      </c>
      <c r="G159" s="85" t="s">
        <v>183</v>
      </c>
      <c r="H159" s="85" t="s">
        <v>186</v>
      </c>
      <c r="I159" s="85" t="s">
        <v>140</v>
      </c>
      <c r="J159" s="85" t="n">
        <v>0</v>
      </c>
      <c r="K159" s="85" t="n">
        <v>0</v>
      </c>
      <c r="L159" s="85" t="n">
        <v>0</v>
      </c>
      <c r="M159" s="85" t="n">
        <v>0</v>
      </c>
      <c r="N159" s="85" t="n">
        <v>0</v>
      </c>
      <c r="O159" s="85" t="n">
        <v>0</v>
      </c>
      <c r="P159" s="85" t="n">
        <v>0</v>
      </c>
      <c r="Q159" s="85" t="n">
        <v>0</v>
      </c>
      <c r="R159" s="85" t="n">
        <v>0</v>
      </c>
      <c r="S159" s="85" t="n">
        <v>0</v>
      </c>
      <c r="T159" s="85" t="n">
        <v>0</v>
      </c>
      <c r="U159" s="85" t="n">
        <v>0</v>
      </c>
      <c r="V159" s="85" t="n">
        <v>0</v>
      </c>
      <c r="W159" s="85" t="n">
        <v>0</v>
      </c>
      <c r="X159" s="85" t="n">
        <v>0</v>
      </c>
      <c r="Y159" s="85" t="n">
        <v>0</v>
      </c>
      <c r="Z159" s="85" t="n">
        <v>0</v>
      </c>
      <c r="AA159" s="85" t="n">
        <v>0</v>
      </c>
      <c r="AB159" s="85" t="n">
        <v>0</v>
      </c>
      <c r="AC159" s="85" t="n">
        <v>0</v>
      </c>
      <c r="AD159" s="85" t="n">
        <v>0</v>
      </c>
      <c r="AE159" s="85" t="n">
        <v>0</v>
      </c>
      <c r="AF159" s="85" t="n">
        <v>0</v>
      </c>
      <c r="AG159" s="85" t="n">
        <v>0</v>
      </c>
      <c r="AH159" s="85" t="n">
        <v>0</v>
      </c>
      <c r="AI159" s="85" t="n">
        <v>0</v>
      </c>
      <c r="AJ159" s="85" t="n">
        <v>0</v>
      </c>
      <c r="AK159" s="183" t="n">
        <f aca="false">IF(G159&gt;0,VLOOKUP(G159&amp;"-"&amp;H159&amp;"-"&amp;I159,LocCost,2,0),0)</f>
        <v>0.207628797135033</v>
      </c>
      <c r="AL159" s="183" t="n">
        <f aca="false">IF(J159&gt;0,VLOOKUP(J159&amp;"-"&amp;K159&amp;"-"&amp;L159,LocCost,2,0),0)</f>
        <v>0</v>
      </c>
      <c r="AM159" s="183" t="n">
        <f aca="false">IF(M159&gt;0,VLOOKUP(M159&amp;"-"&amp;N159&amp;"-"&amp;O159,LocCost,2,0),0)</f>
        <v>0</v>
      </c>
      <c r="AN159" s="183" t="n">
        <f aca="false">IF(P159&gt;0,VLOOKUP(P159&amp;"-"&amp;Q159&amp;"-"&amp;R159,LocCost,2,0),0)</f>
        <v>0</v>
      </c>
      <c r="AO159" s="183" t="n">
        <f aca="false">IF(S159&gt;0,VLOOKUP(S159&amp;"-"&amp;T159&amp;"-"&amp;U159,LocCost,2,0),0)</f>
        <v>0</v>
      </c>
      <c r="AP159" s="183" t="n">
        <f aca="false">IF(V159&gt;0,VLOOKUP(V159&amp;"-"&amp;W159&amp;"-"&amp;X159,LocCost,2,0),0)</f>
        <v>0</v>
      </c>
      <c r="AQ159" s="183" t="n">
        <f aca="false">IF(Y159&gt;0,VLOOKUP(Y159&amp;"-"&amp;Z159&amp;"-"&amp;AA159,LocCost,2,0),0)</f>
        <v>0</v>
      </c>
      <c r="AR159" s="183" t="n">
        <f aca="false">IF(AB159&gt;0,VLOOKUP(AB159&amp;"-"&amp;AC159&amp;"-"&amp;AD159,LocCost,2,0),0)</f>
        <v>0</v>
      </c>
      <c r="AS159" s="183" t="n">
        <f aca="false">IF(AE159&gt;0,VLOOKUP(AE159&amp;"-"&amp;AF159&amp;"-"&amp;AG159,LocCost,2,0),0)</f>
        <v>0</v>
      </c>
      <c r="AT159" s="183" t="n">
        <f aca="false">IF(AH159&gt;0,VLOOKUP(AH159&amp;"-"&amp;AI159&amp;"-"&amp;AJ159,LocCost,2,0),0)</f>
        <v>0</v>
      </c>
      <c r="AU159" s="184" t="n">
        <f aca="false">SUM(AK159:AT159)</f>
        <v>0.207628797135033</v>
      </c>
      <c r="DN159" s="85" t="n">
        <v>0</v>
      </c>
      <c r="DO159" s="85" t="n">
        <v>0.132567429760666</v>
      </c>
      <c r="DP159" s="85" t="n">
        <v>0</v>
      </c>
      <c r="DQ159" s="85" t="n">
        <v>0</v>
      </c>
      <c r="DR159" s="85" t="n">
        <v>0</v>
      </c>
      <c r="DS159" s="85" t="n">
        <v>0</v>
      </c>
      <c r="DT159" s="85" t="n">
        <v>0</v>
      </c>
      <c r="DU159" s="85" t="n">
        <v>0</v>
      </c>
      <c r="DV159" s="85" t="n">
        <v>0</v>
      </c>
      <c r="DW159" s="85" t="n">
        <v>0</v>
      </c>
      <c r="DX159" s="85" t="n">
        <v>0</v>
      </c>
      <c r="DY159" s="85" t="n">
        <v>0.132567429760666</v>
      </c>
    </row>
    <row r="160" customFormat="false" ht="14.65" hidden="false" customHeight="false" outlineLevel="0" collapsed="false">
      <c r="A160" s="85" t="n">
        <v>157</v>
      </c>
      <c r="B160" s="85" t="s">
        <v>183</v>
      </c>
      <c r="C160" s="85" t="s">
        <v>187</v>
      </c>
      <c r="D160" s="85" t="n">
        <v>1</v>
      </c>
      <c r="E160" s="85" t="s">
        <v>45</v>
      </c>
      <c r="F160" s="85" t="s">
        <v>369</v>
      </c>
      <c r="G160" s="85" t="s">
        <v>183</v>
      </c>
      <c r="H160" s="85" t="s">
        <v>187</v>
      </c>
      <c r="I160" s="85" t="s">
        <v>179</v>
      </c>
      <c r="J160" s="85" t="n">
        <v>0</v>
      </c>
      <c r="K160" s="85" t="n">
        <v>0</v>
      </c>
      <c r="L160" s="85" t="n">
        <v>0</v>
      </c>
      <c r="M160" s="85" t="n">
        <v>0</v>
      </c>
      <c r="N160" s="85" t="n">
        <v>0</v>
      </c>
      <c r="O160" s="85" t="n">
        <v>0</v>
      </c>
      <c r="P160" s="85" t="n">
        <v>0</v>
      </c>
      <c r="Q160" s="85" t="n">
        <v>0</v>
      </c>
      <c r="R160" s="85" t="n">
        <v>0</v>
      </c>
      <c r="S160" s="85" t="n">
        <v>0</v>
      </c>
      <c r="T160" s="85" t="n">
        <v>0</v>
      </c>
      <c r="U160" s="85" t="n">
        <v>0</v>
      </c>
      <c r="V160" s="85" t="n">
        <v>0</v>
      </c>
      <c r="W160" s="85" t="n">
        <v>0</v>
      </c>
      <c r="X160" s="85" t="n">
        <v>0</v>
      </c>
      <c r="Y160" s="85" t="n">
        <v>0</v>
      </c>
      <c r="Z160" s="85" t="n">
        <v>0</v>
      </c>
      <c r="AA160" s="85" t="n">
        <v>0</v>
      </c>
      <c r="AB160" s="85" t="n">
        <v>0</v>
      </c>
      <c r="AC160" s="85" t="n">
        <v>0</v>
      </c>
      <c r="AD160" s="85" t="n">
        <v>0</v>
      </c>
      <c r="AE160" s="85" t="n">
        <v>0</v>
      </c>
      <c r="AF160" s="85" t="n">
        <v>0</v>
      </c>
      <c r="AG160" s="85" t="n">
        <v>0</v>
      </c>
      <c r="AH160" s="85" t="n">
        <v>0</v>
      </c>
      <c r="AI160" s="85" t="n">
        <v>0</v>
      </c>
      <c r="AJ160" s="85" t="n">
        <v>0</v>
      </c>
      <c r="AK160" s="183" t="n">
        <f aca="false">IF(G160&gt;0,VLOOKUP(G160&amp;"-"&amp;H160&amp;"-"&amp;I160,LocCost,2,0),0)</f>
        <v>0.261448758198043</v>
      </c>
      <c r="AL160" s="183" t="n">
        <f aca="false">IF(J160&gt;0,VLOOKUP(J160&amp;"-"&amp;K160&amp;"-"&amp;L160,LocCost,2,0),0)</f>
        <v>0</v>
      </c>
      <c r="AM160" s="183" t="n">
        <f aca="false">IF(M160&gt;0,VLOOKUP(M160&amp;"-"&amp;N160&amp;"-"&amp;O160,LocCost,2,0),0)</f>
        <v>0</v>
      </c>
      <c r="AN160" s="183" t="n">
        <f aca="false">IF(P160&gt;0,VLOOKUP(P160&amp;"-"&amp;Q160&amp;"-"&amp;R160,LocCost,2,0),0)</f>
        <v>0</v>
      </c>
      <c r="AO160" s="183" t="n">
        <f aca="false">IF(S160&gt;0,VLOOKUP(S160&amp;"-"&amp;T160&amp;"-"&amp;U160,LocCost,2,0),0)</f>
        <v>0</v>
      </c>
      <c r="AP160" s="183" t="n">
        <f aca="false">IF(V160&gt;0,VLOOKUP(V160&amp;"-"&amp;W160&amp;"-"&amp;X160,LocCost,2,0),0)</f>
        <v>0</v>
      </c>
      <c r="AQ160" s="183" t="n">
        <f aca="false">IF(Y160&gt;0,VLOOKUP(Y160&amp;"-"&amp;Z160&amp;"-"&amp;AA160,LocCost,2,0),0)</f>
        <v>0</v>
      </c>
      <c r="AR160" s="183" t="n">
        <f aca="false">IF(AB160&gt;0,VLOOKUP(AB160&amp;"-"&amp;AC160&amp;"-"&amp;AD160,LocCost,2,0),0)</f>
        <v>0</v>
      </c>
      <c r="AS160" s="183" t="n">
        <f aca="false">IF(AE160&gt;0,VLOOKUP(AE160&amp;"-"&amp;AF160&amp;"-"&amp;AG160,LocCost,2,0),0)</f>
        <v>0</v>
      </c>
      <c r="AT160" s="183" t="n">
        <f aca="false">IF(AH160&gt;0,VLOOKUP(AH160&amp;"-"&amp;AI160&amp;"-"&amp;AJ160,LocCost,2,0),0)</f>
        <v>0</v>
      </c>
      <c r="AU160" s="184" t="n">
        <f aca="false">SUM(AK160:AT160)</f>
        <v>0.261448758198043</v>
      </c>
      <c r="DN160" s="85" t="n">
        <v>0</v>
      </c>
      <c r="DO160" s="85" t="n">
        <v>0.132567429760666</v>
      </c>
      <c r="DP160" s="85" t="n">
        <v>0.0891801882930822</v>
      </c>
      <c r="DQ160" s="85" t="n">
        <v>0</v>
      </c>
      <c r="DR160" s="85" t="n">
        <v>0</v>
      </c>
      <c r="DS160" s="85" t="n">
        <v>0</v>
      </c>
      <c r="DT160" s="85" t="n">
        <v>0</v>
      </c>
      <c r="DU160" s="85" t="n">
        <v>0</v>
      </c>
      <c r="DV160" s="85" t="n">
        <v>0</v>
      </c>
      <c r="DW160" s="85" t="n">
        <v>0</v>
      </c>
      <c r="DX160" s="85" t="n">
        <v>0</v>
      </c>
      <c r="DY160" s="85" t="n">
        <v>0.221747618053748</v>
      </c>
    </row>
    <row r="161" customFormat="false" ht="14.65" hidden="false" customHeight="false" outlineLevel="0" collapsed="false">
      <c r="A161" s="85" t="n">
        <v>158</v>
      </c>
      <c r="B161" s="85" t="s">
        <v>183</v>
      </c>
      <c r="C161" s="85" t="s">
        <v>187</v>
      </c>
      <c r="D161" s="85" t="n">
        <v>2</v>
      </c>
      <c r="E161" s="85" t="s">
        <v>45</v>
      </c>
      <c r="F161" s="85" t="s">
        <v>370</v>
      </c>
      <c r="G161" s="85" t="s">
        <v>183</v>
      </c>
      <c r="H161" s="85" t="s">
        <v>187</v>
      </c>
      <c r="I161" s="85" t="s">
        <v>140</v>
      </c>
      <c r="J161" s="85" t="n">
        <v>0</v>
      </c>
      <c r="K161" s="85" t="n">
        <v>0</v>
      </c>
      <c r="L161" s="85" t="n">
        <v>0</v>
      </c>
      <c r="M161" s="85" t="n">
        <v>0</v>
      </c>
      <c r="N161" s="85" t="n">
        <v>0</v>
      </c>
      <c r="O161" s="85" t="n">
        <v>0</v>
      </c>
      <c r="P161" s="85" t="n">
        <v>0</v>
      </c>
      <c r="Q161" s="85" t="n">
        <v>0</v>
      </c>
      <c r="R161" s="85" t="n">
        <v>0</v>
      </c>
      <c r="S161" s="85" t="n">
        <v>0</v>
      </c>
      <c r="T161" s="85" t="n">
        <v>0</v>
      </c>
      <c r="U161" s="85" t="n">
        <v>0</v>
      </c>
      <c r="V161" s="85" t="n">
        <v>0</v>
      </c>
      <c r="W161" s="85" t="n">
        <v>0</v>
      </c>
      <c r="X161" s="85" t="n">
        <v>0</v>
      </c>
      <c r="Y161" s="85" t="n">
        <v>0</v>
      </c>
      <c r="Z161" s="85" t="n">
        <v>0</v>
      </c>
      <c r="AA161" s="85" t="n">
        <v>0</v>
      </c>
      <c r="AB161" s="85" t="n">
        <v>0</v>
      </c>
      <c r="AC161" s="85" t="n">
        <v>0</v>
      </c>
      <c r="AD161" s="85" t="n">
        <v>0</v>
      </c>
      <c r="AE161" s="85" t="n">
        <v>0</v>
      </c>
      <c r="AF161" s="85" t="n">
        <v>0</v>
      </c>
      <c r="AG161" s="85" t="n">
        <v>0</v>
      </c>
      <c r="AH161" s="85" t="n">
        <v>0</v>
      </c>
      <c r="AI161" s="85" t="n">
        <v>0</v>
      </c>
      <c r="AJ161" s="85" t="n">
        <v>0</v>
      </c>
      <c r="AK161" s="183" t="n">
        <f aca="false">IF(G161&gt;0,VLOOKUP(G161&amp;"-"&amp;H161&amp;"-"&amp;I161,LocCost,2,0),0)</f>
        <v>0.2387062320536</v>
      </c>
      <c r="AL161" s="183" t="n">
        <f aca="false">IF(J161&gt;0,VLOOKUP(J161&amp;"-"&amp;K161&amp;"-"&amp;L161,LocCost,2,0),0)</f>
        <v>0</v>
      </c>
      <c r="AM161" s="183" t="n">
        <f aca="false">IF(M161&gt;0,VLOOKUP(M161&amp;"-"&amp;N161&amp;"-"&amp;O161,LocCost,2,0),0)</f>
        <v>0</v>
      </c>
      <c r="AN161" s="183" t="n">
        <f aca="false">IF(P161&gt;0,VLOOKUP(P161&amp;"-"&amp;Q161&amp;"-"&amp;R161,LocCost,2,0),0)</f>
        <v>0</v>
      </c>
      <c r="AO161" s="183" t="n">
        <f aca="false">IF(S161&gt;0,VLOOKUP(S161&amp;"-"&amp;T161&amp;"-"&amp;U161,LocCost,2,0),0)</f>
        <v>0</v>
      </c>
      <c r="AP161" s="183" t="n">
        <f aca="false">IF(V161&gt;0,VLOOKUP(V161&amp;"-"&amp;W161&amp;"-"&amp;X161,LocCost,2,0),0)</f>
        <v>0</v>
      </c>
      <c r="AQ161" s="183" t="n">
        <f aca="false">IF(Y161&gt;0,VLOOKUP(Y161&amp;"-"&amp;Z161&amp;"-"&amp;AA161,LocCost,2,0),0)</f>
        <v>0</v>
      </c>
      <c r="AR161" s="183" t="n">
        <f aca="false">IF(AB161&gt;0,VLOOKUP(AB161&amp;"-"&amp;AC161&amp;"-"&amp;AD161,LocCost,2,0),0)</f>
        <v>0</v>
      </c>
      <c r="AS161" s="183" t="n">
        <f aca="false">IF(AE161&gt;0,VLOOKUP(AE161&amp;"-"&amp;AF161&amp;"-"&amp;AG161,LocCost,2,0),0)</f>
        <v>0</v>
      </c>
      <c r="AT161" s="183" t="n">
        <f aca="false">IF(AH161&gt;0,VLOOKUP(AH161&amp;"-"&amp;AI161&amp;"-"&amp;AJ161,LocCost,2,0),0)</f>
        <v>0</v>
      </c>
      <c r="AU161" s="184" t="n">
        <f aca="false">SUM(AK161:AT161)</f>
        <v>0.2387062320536</v>
      </c>
      <c r="DO161" s="85" t="n">
        <v>0.129867429760666</v>
      </c>
      <c r="DP161" s="85" t="n">
        <v>0</v>
      </c>
      <c r="DQ161" s="85" t="n">
        <v>0</v>
      </c>
      <c r="DR161" s="85" t="n">
        <v>0</v>
      </c>
      <c r="DS161" s="85" t="n">
        <v>0</v>
      </c>
      <c r="DT161" s="85" t="n">
        <v>0</v>
      </c>
      <c r="DU161" s="85" t="n">
        <v>0</v>
      </c>
      <c r="DV161" s="85" t="n">
        <v>0</v>
      </c>
      <c r="DW161" s="85" t="n">
        <v>0</v>
      </c>
      <c r="DX161" s="85" t="n">
        <v>0</v>
      </c>
      <c r="DY161" s="85" t="n">
        <v>0.129867429760666</v>
      </c>
    </row>
    <row r="162" customFormat="false" ht="14.65" hidden="false" customHeight="false" outlineLevel="0" collapsed="false">
      <c r="A162" s="85" t="n">
        <v>159</v>
      </c>
      <c r="B162" s="85" t="s">
        <v>183</v>
      </c>
      <c r="C162" s="85" t="s">
        <v>188</v>
      </c>
      <c r="D162" s="85" t="n">
        <v>1</v>
      </c>
      <c r="E162" s="85" t="s">
        <v>45</v>
      </c>
      <c r="F162" s="85" t="s">
        <v>371</v>
      </c>
      <c r="G162" s="85" t="s">
        <v>183</v>
      </c>
      <c r="H162" s="85" t="s">
        <v>188</v>
      </c>
      <c r="I162" s="85" t="s">
        <v>179</v>
      </c>
      <c r="J162" s="85" t="n">
        <v>0</v>
      </c>
      <c r="K162" s="85" t="n">
        <v>0</v>
      </c>
      <c r="L162" s="85" t="n">
        <v>0</v>
      </c>
      <c r="M162" s="85" t="n">
        <v>0</v>
      </c>
      <c r="N162" s="85" t="n">
        <v>0</v>
      </c>
      <c r="O162" s="85" t="n">
        <v>0</v>
      </c>
      <c r="P162" s="85" t="n">
        <v>0</v>
      </c>
      <c r="Q162" s="85" t="n">
        <v>0</v>
      </c>
      <c r="R162" s="85" t="n">
        <v>0</v>
      </c>
      <c r="S162" s="85" t="n">
        <v>0</v>
      </c>
      <c r="T162" s="85" t="n">
        <v>0</v>
      </c>
      <c r="U162" s="85" t="n">
        <v>0</v>
      </c>
      <c r="V162" s="85" t="n">
        <v>0</v>
      </c>
      <c r="W162" s="85" t="n">
        <v>0</v>
      </c>
      <c r="X162" s="85" t="n">
        <v>0</v>
      </c>
      <c r="Y162" s="85" t="n">
        <v>0</v>
      </c>
      <c r="Z162" s="85" t="n">
        <v>0</v>
      </c>
      <c r="AA162" s="85" t="n">
        <v>0</v>
      </c>
      <c r="AB162" s="85" t="n">
        <v>0</v>
      </c>
      <c r="AC162" s="85" t="n">
        <v>0</v>
      </c>
      <c r="AD162" s="85" t="n">
        <v>0</v>
      </c>
      <c r="AE162" s="85" t="n">
        <v>0</v>
      </c>
      <c r="AF162" s="85" t="n">
        <v>0</v>
      </c>
      <c r="AG162" s="85" t="n">
        <v>0</v>
      </c>
      <c r="AH162" s="85" t="n">
        <v>0</v>
      </c>
      <c r="AI162" s="85" t="n">
        <v>0</v>
      </c>
      <c r="AJ162" s="85" t="n">
        <v>0</v>
      </c>
      <c r="AK162" s="183" t="n">
        <f aca="false">IF(G162&gt;0,VLOOKUP(G162&amp;"-"&amp;H162&amp;"-"&amp;I162,LocCost,2,0),0)</f>
        <v>0.318126339770015</v>
      </c>
      <c r="AL162" s="183" t="n">
        <f aca="false">IF(J162&gt;0,VLOOKUP(J162&amp;"-"&amp;K162&amp;"-"&amp;L162,LocCost,2,0),0)</f>
        <v>0</v>
      </c>
      <c r="AM162" s="183" t="n">
        <f aca="false">IF(M162&gt;0,VLOOKUP(M162&amp;"-"&amp;N162&amp;"-"&amp;O162,LocCost,2,0),0)</f>
        <v>0</v>
      </c>
      <c r="AN162" s="183" t="n">
        <f aca="false">IF(P162&gt;0,VLOOKUP(P162&amp;"-"&amp;Q162&amp;"-"&amp;R162,LocCost,2,0),0)</f>
        <v>0</v>
      </c>
      <c r="AO162" s="183" t="n">
        <f aca="false">IF(S162&gt;0,VLOOKUP(S162&amp;"-"&amp;T162&amp;"-"&amp;U162,LocCost,2,0),0)</f>
        <v>0</v>
      </c>
      <c r="AP162" s="183" t="n">
        <f aca="false">IF(V162&gt;0,VLOOKUP(V162&amp;"-"&amp;W162&amp;"-"&amp;X162,LocCost,2,0),0)</f>
        <v>0</v>
      </c>
      <c r="AQ162" s="183" t="n">
        <f aca="false">IF(Y162&gt;0,VLOOKUP(Y162&amp;"-"&amp;Z162&amp;"-"&amp;AA162,LocCost,2,0),0)</f>
        <v>0</v>
      </c>
      <c r="AR162" s="183" t="n">
        <f aca="false">IF(AB162&gt;0,VLOOKUP(AB162&amp;"-"&amp;AC162&amp;"-"&amp;AD162,LocCost,2,0),0)</f>
        <v>0</v>
      </c>
      <c r="AS162" s="183" t="n">
        <f aca="false">IF(AE162&gt;0,VLOOKUP(AE162&amp;"-"&amp;AF162&amp;"-"&amp;AG162,LocCost,2,0),0)</f>
        <v>0</v>
      </c>
      <c r="AT162" s="183" t="n">
        <f aca="false">IF(AH162&gt;0,VLOOKUP(AH162&amp;"-"&amp;AI162&amp;"-"&amp;AJ162,LocCost,2,0),0)</f>
        <v>0</v>
      </c>
      <c r="AU162" s="184" t="n">
        <f aca="false">SUM(AK162:AT162)</f>
        <v>0.318126339770015</v>
      </c>
      <c r="DO162" s="85" t="n">
        <v>0.129867429760666</v>
      </c>
      <c r="DP162" s="85" t="n">
        <v>0.0891801882930822</v>
      </c>
      <c r="DQ162" s="85" t="n">
        <v>0</v>
      </c>
      <c r="DR162" s="85" t="n">
        <v>0</v>
      </c>
      <c r="DS162" s="85" t="n">
        <v>0</v>
      </c>
      <c r="DT162" s="85" t="n">
        <v>0</v>
      </c>
      <c r="DU162" s="85" t="n">
        <v>0</v>
      </c>
      <c r="DV162" s="85" t="n">
        <v>0</v>
      </c>
      <c r="DW162" s="85" t="n">
        <v>0</v>
      </c>
      <c r="DX162" s="85" t="n">
        <v>0</v>
      </c>
      <c r="DY162" s="85" t="n">
        <v>0.219047618053748</v>
      </c>
    </row>
    <row r="163" customFormat="false" ht="14.65" hidden="false" customHeight="false" outlineLevel="0" collapsed="false">
      <c r="A163" s="85" t="n">
        <v>160</v>
      </c>
      <c r="B163" s="85" t="s">
        <v>183</v>
      </c>
      <c r="C163" s="85" t="s">
        <v>188</v>
      </c>
      <c r="D163" s="85" t="n">
        <v>2</v>
      </c>
      <c r="E163" s="85" t="s">
        <v>45</v>
      </c>
      <c r="F163" s="85" t="s">
        <v>372</v>
      </c>
      <c r="G163" s="85" t="s">
        <v>183</v>
      </c>
      <c r="H163" s="85" t="s">
        <v>188</v>
      </c>
      <c r="I163" s="85" t="s">
        <v>140</v>
      </c>
      <c r="J163" s="85" t="n">
        <v>0</v>
      </c>
      <c r="K163" s="85" t="n">
        <v>0</v>
      </c>
      <c r="L163" s="85" t="n">
        <v>0</v>
      </c>
      <c r="M163" s="85" t="n">
        <v>0</v>
      </c>
      <c r="N163" s="85" t="n">
        <v>0</v>
      </c>
      <c r="O163" s="85" t="n">
        <v>0</v>
      </c>
      <c r="P163" s="85" t="n">
        <v>0</v>
      </c>
      <c r="Q163" s="85" t="n">
        <v>0</v>
      </c>
      <c r="R163" s="85" t="n">
        <v>0</v>
      </c>
      <c r="S163" s="85" t="n">
        <v>0</v>
      </c>
      <c r="T163" s="85" t="n">
        <v>0</v>
      </c>
      <c r="U163" s="85" t="n">
        <v>0</v>
      </c>
      <c r="V163" s="85" t="n">
        <v>0</v>
      </c>
      <c r="W163" s="85" t="n">
        <v>0</v>
      </c>
      <c r="X163" s="85" t="n">
        <v>0</v>
      </c>
      <c r="Y163" s="85" t="n">
        <v>0</v>
      </c>
      <c r="Z163" s="85" t="n">
        <v>0</v>
      </c>
      <c r="AA163" s="85" t="n">
        <v>0</v>
      </c>
      <c r="AB163" s="85" t="n">
        <v>0</v>
      </c>
      <c r="AC163" s="85" t="n">
        <v>0</v>
      </c>
      <c r="AD163" s="85" t="n">
        <v>0</v>
      </c>
      <c r="AE163" s="85" t="n">
        <v>0</v>
      </c>
      <c r="AF163" s="85" t="n">
        <v>0</v>
      </c>
      <c r="AG163" s="85" t="n">
        <v>0</v>
      </c>
      <c r="AH163" s="85" t="n">
        <v>0</v>
      </c>
      <c r="AI163" s="85" t="n">
        <v>0</v>
      </c>
      <c r="AJ163" s="85" t="n">
        <v>0</v>
      </c>
      <c r="AK163" s="183" t="n">
        <f aca="false">IF(G163&gt;0,VLOOKUP(G163&amp;"-"&amp;H163&amp;"-"&amp;I163,LocCost,2,0),0)</f>
        <v>0.292060334297654</v>
      </c>
      <c r="AL163" s="183" t="n">
        <f aca="false">IF(J163&gt;0,VLOOKUP(J163&amp;"-"&amp;K163&amp;"-"&amp;L163,LocCost,2,0),0)</f>
        <v>0</v>
      </c>
      <c r="AM163" s="183" t="n">
        <f aca="false">IF(M163&gt;0,VLOOKUP(M163&amp;"-"&amp;N163&amp;"-"&amp;O163,LocCost,2,0),0)</f>
        <v>0</v>
      </c>
      <c r="AN163" s="183" t="n">
        <f aca="false">IF(P163&gt;0,VLOOKUP(P163&amp;"-"&amp;Q163&amp;"-"&amp;R163,LocCost,2,0),0)</f>
        <v>0</v>
      </c>
      <c r="AO163" s="183" t="n">
        <f aca="false">IF(S163&gt;0,VLOOKUP(S163&amp;"-"&amp;T163&amp;"-"&amp;U163,LocCost,2,0),0)</f>
        <v>0</v>
      </c>
      <c r="AP163" s="183" t="n">
        <f aca="false">IF(V163&gt;0,VLOOKUP(V163&amp;"-"&amp;W163&amp;"-"&amp;X163,LocCost,2,0),0)</f>
        <v>0</v>
      </c>
      <c r="AQ163" s="183" t="n">
        <f aca="false">IF(Y163&gt;0,VLOOKUP(Y163&amp;"-"&amp;Z163&amp;"-"&amp;AA163,LocCost,2,0),0)</f>
        <v>0</v>
      </c>
      <c r="AR163" s="183" t="n">
        <f aca="false">IF(AB163&gt;0,VLOOKUP(AB163&amp;"-"&amp;AC163&amp;"-"&amp;AD163,LocCost,2,0),0)</f>
        <v>0</v>
      </c>
      <c r="AS163" s="183" t="n">
        <f aca="false">IF(AE163&gt;0,VLOOKUP(AE163&amp;"-"&amp;AF163&amp;"-"&amp;AG163,LocCost,2,0),0)</f>
        <v>0</v>
      </c>
      <c r="AT163" s="183" t="n">
        <f aca="false">IF(AH163&gt;0,VLOOKUP(AH163&amp;"-"&amp;AI163&amp;"-"&amp;AJ163,LocCost,2,0),0)</f>
        <v>0</v>
      </c>
      <c r="AU163" s="184" t="n">
        <f aca="false">SUM(AK163:AT163)</f>
        <v>0.292060334297654</v>
      </c>
      <c r="DO163" s="85" t="n">
        <v>0</v>
      </c>
      <c r="DP163" s="85" t="n">
        <v>0</v>
      </c>
      <c r="DQ163" s="85" t="n">
        <v>0</v>
      </c>
      <c r="DR163" s="85" t="n">
        <v>0</v>
      </c>
      <c r="DS163" s="85" t="n">
        <v>0</v>
      </c>
      <c r="DT163" s="85" t="n">
        <v>0</v>
      </c>
      <c r="DU163" s="85" t="n">
        <v>0</v>
      </c>
      <c r="DV163" s="85" t="n">
        <v>0</v>
      </c>
      <c r="DW163" s="85" t="n">
        <v>0</v>
      </c>
      <c r="DX163" s="85" t="n">
        <v>0</v>
      </c>
      <c r="DY163" s="85" t="n">
        <v>0</v>
      </c>
    </row>
    <row r="164" customFormat="false" ht="14.65" hidden="false" customHeight="false" outlineLevel="0" collapsed="false">
      <c r="A164" s="85" t="n">
        <v>161</v>
      </c>
      <c r="B164" s="85" t="s">
        <v>187</v>
      </c>
      <c r="C164" s="85" t="s">
        <v>187</v>
      </c>
      <c r="D164" s="85" t="n">
        <v>1</v>
      </c>
      <c r="E164" s="85" t="s">
        <v>45</v>
      </c>
      <c r="F164" s="85" t="s">
        <v>373</v>
      </c>
      <c r="G164" s="85" t="s">
        <v>187</v>
      </c>
      <c r="H164" s="85" t="s">
        <v>187</v>
      </c>
      <c r="I164" s="85" t="s">
        <v>179</v>
      </c>
      <c r="J164" s="85" t="n">
        <v>0</v>
      </c>
      <c r="K164" s="85" t="n">
        <v>0</v>
      </c>
      <c r="L164" s="85" t="n">
        <v>0</v>
      </c>
      <c r="M164" s="85" t="n">
        <v>0</v>
      </c>
      <c r="N164" s="85" t="n">
        <v>0</v>
      </c>
      <c r="O164" s="85" t="n">
        <v>0</v>
      </c>
      <c r="P164" s="85" t="n">
        <v>0</v>
      </c>
      <c r="Q164" s="85" t="n">
        <v>0</v>
      </c>
      <c r="R164" s="85" t="n">
        <v>0</v>
      </c>
      <c r="S164" s="85" t="n">
        <v>0</v>
      </c>
      <c r="T164" s="85" t="n">
        <v>0</v>
      </c>
      <c r="U164" s="85" t="n">
        <v>0</v>
      </c>
      <c r="V164" s="85" t="n">
        <v>0</v>
      </c>
      <c r="W164" s="85" t="n">
        <v>0</v>
      </c>
      <c r="X164" s="85" t="n">
        <v>0</v>
      </c>
      <c r="Y164" s="85" t="n">
        <v>0</v>
      </c>
      <c r="Z164" s="85" t="n">
        <v>0</v>
      </c>
      <c r="AA164" s="85" t="n">
        <v>0</v>
      </c>
      <c r="AB164" s="85" t="n">
        <v>0</v>
      </c>
      <c r="AC164" s="85" t="n">
        <v>0</v>
      </c>
      <c r="AD164" s="85" t="n">
        <v>0</v>
      </c>
      <c r="AE164" s="85" t="n">
        <v>0</v>
      </c>
      <c r="AF164" s="85" t="n">
        <v>0</v>
      </c>
      <c r="AG164" s="85" t="n">
        <v>0</v>
      </c>
      <c r="AH164" s="85" t="n">
        <v>0</v>
      </c>
      <c r="AI164" s="85" t="n">
        <v>0</v>
      </c>
      <c r="AJ164" s="85" t="n">
        <v>0</v>
      </c>
      <c r="AK164" s="183" t="n">
        <f aca="false">IF(G164&gt;0,VLOOKUP(G164&amp;"-"&amp;H164&amp;"-"&amp;I164,LocCost,2,0),0)</f>
        <v>0.0727768233387357</v>
      </c>
      <c r="AL164" s="183" t="n">
        <f aca="false">IF(J164&gt;0,VLOOKUP(J164&amp;"-"&amp;K164&amp;"-"&amp;L164,LocCost,2,0),0)</f>
        <v>0</v>
      </c>
      <c r="AM164" s="183" t="n">
        <f aca="false">IF(M164&gt;0,VLOOKUP(M164&amp;"-"&amp;N164&amp;"-"&amp;O164,LocCost,2,0),0)</f>
        <v>0</v>
      </c>
      <c r="AN164" s="183" t="n">
        <f aca="false">IF(P164&gt;0,VLOOKUP(P164&amp;"-"&amp;Q164&amp;"-"&amp;R164,LocCost,2,0),0)</f>
        <v>0</v>
      </c>
      <c r="AO164" s="183" t="n">
        <f aca="false">IF(S164&gt;0,VLOOKUP(S164&amp;"-"&amp;T164&amp;"-"&amp;U164,LocCost,2,0),0)</f>
        <v>0</v>
      </c>
      <c r="AP164" s="183" t="n">
        <f aca="false">IF(V164&gt;0,VLOOKUP(V164&amp;"-"&amp;W164&amp;"-"&amp;X164,LocCost,2,0),0)</f>
        <v>0</v>
      </c>
      <c r="AQ164" s="183" t="n">
        <f aca="false">IF(Y164&gt;0,VLOOKUP(Y164&amp;"-"&amp;Z164&amp;"-"&amp;AA164,LocCost,2,0),0)</f>
        <v>0</v>
      </c>
      <c r="AR164" s="183" t="n">
        <f aca="false">IF(AB164&gt;0,VLOOKUP(AB164&amp;"-"&amp;AC164&amp;"-"&amp;AD164,LocCost,2,0),0)</f>
        <v>0</v>
      </c>
      <c r="AS164" s="183" t="n">
        <f aca="false">IF(AE164&gt;0,VLOOKUP(AE164&amp;"-"&amp;AF164&amp;"-"&amp;AG164,LocCost,2,0),0)</f>
        <v>0</v>
      </c>
      <c r="AT164" s="183" t="n">
        <f aca="false">IF(AH164&gt;0,VLOOKUP(AH164&amp;"-"&amp;AI164&amp;"-"&amp;AJ164,LocCost,2,0),0)</f>
        <v>0</v>
      </c>
      <c r="AU164" s="184" t="n">
        <f aca="false">SUM(AK164:AT164)</f>
        <v>0.0727768233387357</v>
      </c>
      <c r="DO164" s="85" t="n">
        <v>0</v>
      </c>
      <c r="DP164" s="85" t="n">
        <v>0</v>
      </c>
      <c r="DQ164" s="85" t="n">
        <v>0</v>
      </c>
      <c r="DR164" s="85" t="n">
        <v>0</v>
      </c>
      <c r="DS164" s="85" t="n">
        <v>0</v>
      </c>
      <c r="DT164" s="85" t="n">
        <v>0</v>
      </c>
      <c r="DU164" s="85" t="n">
        <v>0</v>
      </c>
      <c r="DV164" s="85" t="n">
        <v>0</v>
      </c>
      <c r="DW164" s="85" t="n">
        <v>0</v>
      </c>
      <c r="DX164" s="85" t="n">
        <v>0</v>
      </c>
      <c r="DY164" s="85" t="n">
        <v>0</v>
      </c>
    </row>
    <row r="165" customFormat="false" ht="14.65" hidden="false" customHeight="false" outlineLevel="0" collapsed="false">
      <c r="A165" s="85" t="n">
        <v>162</v>
      </c>
      <c r="B165" s="85" t="s">
        <v>187</v>
      </c>
      <c r="C165" s="85" t="s">
        <v>187</v>
      </c>
      <c r="D165" s="85" t="n">
        <v>2</v>
      </c>
      <c r="E165" s="85" t="s">
        <v>45</v>
      </c>
      <c r="F165" s="85" t="s">
        <v>374</v>
      </c>
      <c r="G165" s="85" t="s">
        <v>187</v>
      </c>
      <c r="H165" s="85" t="s">
        <v>187</v>
      </c>
      <c r="I165" s="85" t="s">
        <v>140</v>
      </c>
      <c r="J165" s="85" t="n">
        <v>0</v>
      </c>
      <c r="K165" s="85" t="n">
        <v>0</v>
      </c>
      <c r="L165" s="85" t="n">
        <v>0</v>
      </c>
      <c r="M165" s="85" t="n">
        <v>0</v>
      </c>
      <c r="N165" s="85" t="n">
        <v>0</v>
      </c>
      <c r="O165" s="85" t="n">
        <v>0</v>
      </c>
      <c r="P165" s="85" t="n">
        <v>0</v>
      </c>
      <c r="Q165" s="85" t="n">
        <v>0</v>
      </c>
      <c r="R165" s="85" t="n">
        <v>0</v>
      </c>
      <c r="S165" s="85" t="n">
        <v>0</v>
      </c>
      <c r="T165" s="85" t="n">
        <v>0</v>
      </c>
      <c r="U165" s="85" t="n">
        <v>0</v>
      </c>
      <c r="V165" s="85" t="n">
        <v>0</v>
      </c>
      <c r="W165" s="85" t="n">
        <v>0</v>
      </c>
      <c r="X165" s="85" t="n">
        <v>0</v>
      </c>
      <c r="Y165" s="85" t="n">
        <v>0</v>
      </c>
      <c r="Z165" s="85" t="n">
        <v>0</v>
      </c>
      <c r="AA165" s="85" t="n">
        <v>0</v>
      </c>
      <c r="AB165" s="85" t="n">
        <v>0</v>
      </c>
      <c r="AC165" s="85" t="n">
        <v>0</v>
      </c>
      <c r="AD165" s="85" t="n">
        <v>0</v>
      </c>
      <c r="AE165" s="85" t="n">
        <v>0</v>
      </c>
      <c r="AF165" s="85" t="n">
        <v>0</v>
      </c>
      <c r="AG165" s="85" t="n">
        <v>0</v>
      </c>
      <c r="AH165" s="85" t="n">
        <v>0</v>
      </c>
      <c r="AI165" s="85" t="n">
        <v>0</v>
      </c>
      <c r="AJ165" s="85" t="n">
        <v>0</v>
      </c>
      <c r="AK165" s="183" t="n">
        <f aca="false">IF(G165&gt;0,VLOOKUP(G165&amp;"-"&amp;H165&amp;"-"&amp;I165,LocCost,2,0),0)</f>
        <v>0.0703527977334817</v>
      </c>
      <c r="AL165" s="183" t="n">
        <f aca="false">IF(J165&gt;0,VLOOKUP(J165&amp;"-"&amp;K165&amp;"-"&amp;L165,LocCost,2,0),0)</f>
        <v>0</v>
      </c>
      <c r="AM165" s="183" t="n">
        <f aca="false">IF(M165&gt;0,VLOOKUP(M165&amp;"-"&amp;N165&amp;"-"&amp;O165,LocCost,2,0),0)</f>
        <v>0</v>
      </c>
      <c r="AN165" s="183" t="n">
        <f aca="false">IF(P165&gt;0,VLOOKUP(P165&amp;"-"&amp;Q165&amp;"-"&amp;R165,LocCost,2,0),0)</f>
        <v>0</v>
      </c>
      <c r="AO165" s="183" t="n">
        <f aca="false">IF(S165&gt;0,VLOOKUP(S165&amp;"-"&amp;T165&amp;"-"&amp;U165,LocCost,2,0),0)</f>
        <v>0</v>
      </c>
      <c r="AP165" s="183" t="n">
        <f aca="false">IF(V165&gt;0,VLOOKUP(V165&amp;"-"&amp;W165&amp;"-"&amp;X165,LocCost,2,0),0)</f>
        <v>0</v>
      </c>
      <c r="AQ165" s="183" t="n">
        <f aca="false">IF(Y165&gt;0,VLOOKUP(Y165&amp;"-"&amp;Z165&amp;"-"&amp;AA165,LocCost,2,0),0)</f>
        <v>0</v>
      </c>
      <c r="AR165" s="183" t="n">
        <f aca="false">IF(AB165&gt;0,VLOOKUP(AB165&amp;"-"&amp;AC165&amp;"-"&amp;AD165,LocCost,2,0),0)</f>
        <v>0</v>
      </c>
      <c r="AS165" s="183" t="n">
        <f aca="false">IF(AE165&gt;0,VLOOKUP(AE165&amp;"-"&amp;AF165&amp;"-"&amp;AG165,LocCost,2,0),0)</f>
        <v>0</v>
      </c>
      <c r="AT165" s="183" t="n">
        <f aca="false">IF(AH165&gt;0,VLOOKUP(AH165&amp;"-"&amp;AI165&amp;"-"&amp;AJ165,LocCost,2,0),0)</f>
        <v>0</v>
      </c>
      <c r="AU165" s="184" t="n">
        <f aca="false">SUM(AK165:AT165)</f>
        <v>0.0703527977334817</v>
      </c>
      <c r="DO165" s="85" t="n">
        <v>0</v>
      </c>
      <c r="DP165" s="85" t="n">
        <v>0</v>
      </c>
      <c r="DQ165" s="85" t="n">
        <v>0</v>
      </c>
      <c r="DR165" s="85" t="n">
        <v>0</v>
      </c>
      <c r="DS165" s="85" t="n">
        <v>0</v>
      </c>
      <c r="DT165" s="85" t="n">
        <v>0</v>
      </c>
      <c r="DU165" s="85" t="n">
        <v>0</v>
      </c>
      <c r="DV165" s="85" t="n">
        <v>0</v>
      </c>
      <c r="DW165" s="85" t="n">
        <v>0</v>
      </c>
      <c r="DX165" s="85" t="n">
        <v>0</v>
      </c>
      <c r="DY165" s="85" t="n">
        <v>0</v>
      </c>
    </row>
    <row r="166" customFormat="false" ht="14.65" hidden="false" customHeight="false" outlineLevel="0" collapsed="false">
      <c r="A166" s="85" t="n">
        <v>163</v>
      </c>
      <c r="B166" s="85" t="s">
        <v>187</v>
      </c>
      <c r="C166" s="85" t="s">
        <v>188</v>
      </c>
      <c r="D166" s="85" t="n">
        <v>1</v>
      </c>
      <c r="E166" s="85" t="s">
        <v>45</v>
      </c>
      <c r="F166" s="85" t="s">
        <v>375</v>
      </c>
      <c r="G166" s="85" t="s">
        <v>187</v>
      </c>
      <c r="H166" s="85" t="s">
        <v>188</v>
      </c>
      <c r="I166" s="85" t="s">
        <v>179</v>
      </c>
      <c r="J166" s="85" t="n">
        <v>0</v>
      </c>
      <c r="K166" s="85" t="n">
        <v>0</v>
      </c>
      <c r="L166" s="85" t="n">
        <v>0</v>
      </c>
      <c r="M166" s="85" t="n">
        <v>0</v>
      </c>
      <c r="N166" s="85" t="n">
        <v>0</v>
      </c>
      <c r="O166" s="85" t="n">
        <v>0</v>
      </c>
      <c r="P166" s="85" t="n">
        <v>0</v>
      </c>
      <c r="Q166" s="85" t="n">
        <v>0</v>
      </c>
      <c r="R166" s="85" t="n">
        <v>0</v>
      </c>
      <c r="S166" s="85" t="n">
        <v>0</v>
      </c>
      <c r="T166" s="85" t="n">
        <v>0</v>
      </c>
      <c r="U166" s="85" t="n">
        <v>0</v>
      </c>
      <c r="V166" s="85" t="n">
        <v>0</v>
      </c>
      <c r="W166" s="85" t="n">
        <v>0</v>
      </c>
      <c r="X166" s="85" t="n">
        <v>0</v>
      </c>
      <c r="Y166" s="85" t="n">
        <v>0</v>
      </c>
      <c r="Z166" s="85" t="n">
        <v>0</v>
      </c>
      <c r="AA166" s="85" t="n">
        <v>0</v>
      </c>
      <c r="AB166" s="85" t="n">
        <v>0</v>
      </c>
      <c r="AC166" s="85" t="n">
        <v>0</v>
      </c>
      <c r="AD166" s="85" t="n">
        <v>0</v>
      </c>
      <c r="AE166" s="85" t="n">
        <v>0</v>
      </c>
      <c r="AF166" s="85" t="n">
        <v>0</v>
      </c>
      <c r="AG166" s="85" t="n">
        <v>0</v>
      </c>
      <c r="AH166" s="85" t="n">
        <v>0</v>
      </c>
      <c r="AI166" s="85" t="n">
        <v>0</v>
      </c>
      <c r="AJ166" s="85" t="n">
        <v>0</v>
      </c>
      <c r="AK166" s="183" t="n">
        <f aca="false">IF(G166&gt;0,VLOOKUP(G166&amp;"-"&amp;H166&amp;"-"&amp;I166,LocCost,2,0),0)</f>
        <v>0.135694188540496</v>
      </c>
      <c r="AL166" s="183" t="n">
        <f aca="false">IF(J166&gt;0,VLOOKUP(J166&amp;"-"&amp;K166&amp;"-"&amp;L166,LocCost,2,0),0)</f>
        <v>0</v>
      </c>
      <c r="AM166" s="183" t="n">
        <f aca="false">IF(M166&gt;0,VLOOKUP(M166&amp;"-"&amp;N166&amp;"-"&amp;O166,LocCost,2,0),0)</f>
        <v>0</v>
      </c>
      <c r="AN166" s="183" t="n">
        <f aca="false">IF(P166&gt;0,VLOOKUP(P166&amp;"-"&amp;Q166&amp;"-"&amp;R166,LocCost,2,0),0)</f>
        <v>0</v>
      </c>
      <c r="AO166" s="183" t="n">
        <f aca="false">IF(S166&gt;0,VLOOKUP(S166&amp;"-"&amp;T166&amp;"-"&amp;U166,LocCost,2,0),0)</f>
        <v>0</v>
      </c>
      <c r="AP166" s="183" t="n">
        <f aca="false">IF(V166&gt;0,VLOOKUP(V166&amp;"-"&amp;W166&amp;"-"&amp;X166,LocCost,2,0),0)</f>
        <v>0</v>
      </c>
      <c r="AQ166" s="183" t="n">
        <f aca="false">IF(Y166&gt;0,VLOOKUP(Y166&amp;"-"&amp;Z166&amp;"-"&amp;AA166,LocCost,2,0),0)</f>
        <v>0</v>
      </c>
      <c r="AR166" s="183" t="n">
        <f aca="false">IF(AB166&gt;0,VLOOKUP(AB166&amp;"-"&amp;AC166&amp;"-"&amp;AD166,LocCost,2,0),0)</f>
        <v>0</v>
      </c>
      <c r="AS166" s="183" t="n">
        <f aca="false">IF(AE166&gt;0,VLOOKUP(AE166&amp;"-"&amp;AF166&amp;"-"&amp;AG166,LocCost,2,0),0)</f>
        <v>0</v>
      </c>
      <c r="AT166" s="183" t="n">
        <f aca="false">IF(AH166&gt;0,VLOOKUP(AH166&amp;"-"&amp;AI166&amp;"-"&amp;AJ166,LocCost,2,0),0)</f>
        <v>0</v>
      </c>
      <c r="AU166" s="184" t="n">
        <f aca="false">SUM(AK166:AT166)</f>
        <v>0.135694188540496</v>
      </c>
      <c r="DO166" s="85" t="n">
        <v>0</v>
      </c>
      <c r="DP166" s="85" t="n">
        <v>0</v>
      </c>
      <c r="DQ166" s="85" t="n">
        <v>0</v>
      </c>
      <c r="DR166" s="85" t="n">
        <v>0</v>
      </c>
      <c r="DS166" s="85" t="n">
        <v>0</v>
      </c>
      <c r="DT166" s="85" t="n">
        <v>0</v>
      </c>
      <c r="DU166" s="85" t="n">
        <v>0</v>
      </c>
      <c r="DV166" s="85" t="n">
        <v>0</v>
      </c>
      <c r="DW166" s="85" t="n">
        <v>0</v>
      </c>
      <c r="DX166" s="85" t="n">
        <v>0</v>
      </c>
      <c r="DY166" s="85" t="n">
        <v>0</v>
      </c>
    </row>
    <row r="167" customFormat="false" ht="14.65" hidden="false" customHeight="false" outlineLevel="0" collapsed="false">
      <c r="A167" s="85" t="n">
        <v>164</v>
      </c>
      <c r="B167" s="85" t="s">
        <v>187</v>
      </c>
      <c r="C167" s="85" t="s">
        <v>188</v>
      </c>
      <c r="D167" s="85" t="n">
        <v>2</v>
      </c>
      <c r="E167" s="85" t="s">
        <v>45</v>
      </c>
      <c r="F167" s="85" t="s">
        <v>376</v>
      </c>
      <c r="G167" s="85" t="s">
        <v>187</v>
      </c>
      <c r="H167" s="85" t="s">
        <v>188</v>
      </c>
      <c r="I167" s="85" t="s">
        <v>140</v>
      </c>
      <c r="J167" s="85" t="n">
        <v>0</v>
      </c>
      <c r="K167" s="85" t="n">
        <v>0</v>
      </c>
      <c r="L167" s="85" t="n">
        <v>0</v>
      </c>
      <c r="M167" s="85" t="n">
        <v>0</v>
      </c>
      <c r="N167" s="85" t="n">
        <v>0</v>
      </c>
      <c r="O167" s="85" t="n">
        <v>0</v>
      </c>
      <c r="P167" s="85" t="n">
        <v>0</v>
      </c>
      <c r="Q167" s="85" t="n">
        <v>0</v>
      </c>
      <c r="R167" s="85" t="n">
        <v>0</v>
      </c>
      <c r="S167" s="85" t="n">
        <v>0</v>
      </c>
      <c r="T167" s="85" t="n">
        <v>0</v>
      </c>
      <c r="U167" s="85" t="n">
        <v>0</v>
      </c>
      <c r="V167" s="85" t="n">
        <v>0</v>
      </c>
      <c r="W167" s="85" t="n">
        <v>0</v>
      </c>
      <c r="X167" s="85" t="n">
        <v>0</v>
      </c>
      <c r="Y167" s="85" t="n">
        <v>0</v>
      </c>
      <c r="Z167" s="85" t="n">
        <v>0</v>
      </c>
      <c r="AA167" s="85" t="n">
        <v>0</v>
      </c>
      <c r="AB167" s="85" t="n">
        <v>0</v>
      </c>
      <c r="AC167" s="85" t="n">
        <v>0</v>
      </c>
      <c r="AD167" s="85" t="n">
        <v>0</v>
      </c>
      <c r="AE167" s="85" t="n">
        <v>0</v>
      </c>
      <c r="AF167" s="85" t="n">
        <v>0</v>
      </c>
      <c r="AG167" s="85" t="n">
        <v>0</v>
      </c>
      <c r="AH167" s="85" t="n">
        <v>0</v>
      </c>
      <c r="AI167" s="85" t="n">
        <v>0</v>
      </c>
      <c r="AJ167" s="85" t="n">
        <v>0</v>
      </c>
      <c r="AK167" s="183" t="n">
        <f aca="false">IF(G167&gt;0,VLOOKUP(G167&amp;"-"&amp;H167&amp;"-"&amp;I167,LocCost,2,0),0)</f>
        <v>0.13054791114734</v>
      </c>
      <c r="AL167" s="183" t="n">
        <f aca="false">IF(J167&gt;0,VLOOKUP(J167&amp;"-"&amp;K167&amp;"-"&amp;L167,LocCost,2,0),0)</f>
        <v>0</v>
      </c>
      <c r="AM167" s="183" t="n">
        <f aca="false">IF(M167&gt;0,VLOOKUP(M167&amp;"-"&amp;N167&amp;"-"&amp;O167,LocCost,2,0),0)</f>
        <v>0</v>
      </c>
      <c r="AN167" s="183" t="n">
        <f aca="false">IF(P167&gt;0,VLOOKUP(P167&amp;"-"&amp;Q167&amp;"-"&amp;R167,LocCost,2,0),0)</f>
        <v>0</v>
      </c>
      <c r="AO167" s="183" t="n">
        <f aca="false">IF(S167&gt;0,VLOOKUP(S167&amp;"-"&amp;T167&amp;"-"&amp;U167,LocCost,2,0),0)</f>
        <v>0</v>
      </c>
      <c r="AP167" s="183" t="n">
        <f aca="false">IF(V167&gt;0,VLOOKUP(V167&amp;"-"&amp;W167&amp;"-"&amp;X167,LocCost,2,0),0)</f>
        <v>0</v>
      </c>
      <c r="AQ167" s="183" t="n">
        <f aca="false">IF(Y167&gt;0,VLOOKUP(Y167&amp;"-"&amp;Z167&amp;"-"&amp;AA167,LocCost,2,0),0)</f>
        <v>0</v>
      </c>
      <c r="AR167" s="183" t="n">
        <f aca="false">IF(AB167&gt;0,VLOOKUP(AB167&amp;"-"&amp;AC167&amp;"-"&amp;AD167,LocCost,2,0),0)</f>
        <v>0</v>
      </c>
      <c r="AS167" s="183" t="n">
        <f aca="false">IF(AE167&gt;0,VLOOKUP(AE167&amp;"-"&amp;AF167&amp;"-"&amp;AG167,LocCost,2,0),0)</f>
        <v>0</v>
      </c>
      <c r="AT167" s="183" t="n">
        <f aca="false">IF(AH167&gt;0,VLOOKUP(AH167&amp;"-"&amp;AI167&amp;"-"&amp;AJ167,LocCost,2,0),0)</f>
        <v>0</v>
      </c>
      <c r="AU167" s="184" t="n">
        <f aca="false">SUM(AK167:AT167)</f>
        <v>0.13054791114734</v>
      </c>
      <c r="DO167" s="85" t="n">
        <v>0</v>
      </c>
      <c r="DP167" s="85" t="n">
        <v>0</v>
      </c>
      <c r="DQ167" s="85" t="n">
        <v>0</v>
      </c>
      <c r="DR167" s="85" t="n">
        <v>0</v>
      </c>
      <c r="DS167" s="85" t="n">
        <v>0</v>
      </c>
      <c r="DT167" s="85" t="n">
        <v>0</v>
      </c>
      <c r="DU167" s="85" t="n">
        <v>0</v>
      </c>
      <c r="DV167" s="85" t="n">
        <v>0</v>
      </c>
      <c r="DW167" s="85" t="n">
        <v>0</v>
      </c>
      <c r="DX167" s="85" t="n">
        <v>0</v>
      </c>
      <c r="DY167" s="85" t="n">
        <v>0</v>
      </c>
    </row>
    <row r="168" customFormat="false" ht="14.65" hidden="false" customHeight="false" outlineLevel="0" collapsed="false">
      <c r="A168" s="85" t="n">
        <v>165</v>
      </c>
      <c r="B168" s="85" t="s">
        <v>49</v>
      </c>
      <c r="C168" s="85" t="s">
        <v>44</v>
      </c>
      <c r="D168" s="85" t="n">
        <v>1</v>
      </c>
      <c r="E168" s="85" t="s">
        <v>45</v>
      </c>
      <c r="F168" s="85" t="s">
        <v>377</v>
      </c>
      <c r="G168" s="85" t="s">
        <v>49</v>
      </c>
      <c r="H168" s="85" t="s">
        <v>47</v>
      </c>
      <c r="I168" s="85" t="s">
        <v>48</v>
      </c>
      <c r="J168" s="85" t="n">
        <v>0</v>
      </c>
      <c r="K168" s="85" t="n">
        <v>0</v>
      </c>
      <c r="L168" s="85" t="n">
        <v>0</v>
      </c>
      <c r="M168" s="85" t="n">
        <v>0</v>
      </c>
      <c r="N168" s="85" t="n">
        <v>0</v>
      </c>
      <c r="O168" s="85" t="n">
        <v>0</v>
      </c>
      <c r="P168" s="85" t="n">
        <v>0</v>
      </c>
      <c r="Q168" s="85" t="n">
        <v>0</v>
      </c>
      <c r="R168" s="85" t="n">
        <v>0</v>
      </c>
      <c r="S168" s="85" t="n">
        <v>0</v>
      </c>
      <c r="T168" s="85" t="n">
        <v>0</v>
      </c>
      <c r="U168" s="85" t="n">
        <v>0</v>
      </c>
      <c r="V168" s="85" t="n">
        <v>0</v>
      </c>
      <c r="W168" s="85" t="n">
        <v>0</v>
      </c>
      <c r="X168" s="85" t="n">
        <v>0</v>
      </c>
      <c r="Y168" s="85" t="n">
        <v>0</v>
      </c>
      <c r="Z168" s="85" t="n">
        <v>0</v>
      </c>
      <c r="AA168" s="85" t="n">
        <v>0</v>
      </c>
      <c r="AB168" s="85" t="n">
        <v>0</v>
      </c>
      <c r="AC168" s="85" t="n">
        <v>0</v>
      </c>
      <c r="AD168" s="85" t="n">
        <v>0</v>
      </c>
      <c r="AE168" s="85" t="n">
        <v>0</v>
      </c>
      <c r="AF168" s="85" t="n">
        <v>0</v>
      </c>
      <c r="AG168" s="85" t="n">
        <v>0</v>
      </c>
      <c r="AH168" s="85" t="n">
        <v>0</v>
      </c>
      <c r="AI168" s="85" t="n">
        <v>0</v>
      </c>
      <c r="AJ168" s="85" t="n">
        <v>0</v>
      </c>
      <c r="AK168" s="183" t="n">
        <f aca="false">IF(G168&gt;0,VLOOKUP(G168&amp;"-"&amp;H168&amp;"-"&amp;I168,LocCost,2,0),0)</f>
        <v>0.235102874175005</v>
      </c>
      <c r="AL168" s="183" t="n">
        <f aca="false">IF(J168&gt;0,VLOOKUP(J168&amp;"-"&amp;K168&amp;"-"&amp;L168,LocCost,2,0),0)</f>
        <v>0</v>
      </c>
      <c r="AM168" s="183" t="n">
        <f aca="false">IF(M168&gt;0,VLOOKUP(M168&amp;"-"&amp;N168&amp;"-"&amp;O168,LocCost,2,0),0)</f>
        <v>0</v>
      </c>
      <c r="AN168" s="183" t="n">
        <f aca="false">IF(P168&gt;0,VLOOKUP(P168&amp;"-"&amp;Q168&amp;"-"&amp;R168,LocCost,2,0),0)</f>
        <v>0</v>
      </c>
      <c r="AO168" s="183" t="n">
        <f aca="false">IF(S168&gt;0,VLOOKUP(S168&amp;"-"&amp;T168&amp;"-"&amp;U168,LocCost,2,0),0)</f>
        <v>0</v>
      </c>
      <c r="AP168" s="183" t="n">
        <f aca="false">IF(V168&gt;0,VLOOKUP(V168&amp;"-"&amp;W168&amp;"-"&amp;X168,LocCost,2,0),0)</f>
        <v>0</v>
      </c>
      <c r="AQ168" s="183" t="n">
        <f aca="false">IF(Y168&gt;0,VLOOKUP(Y168&amp;"-"&amp;Z168&amp;"-"&amp;AA168,LocCost,2,0),0)</f>
        <v>0</v>
      </c>
      <c r="AR168" s="183" t="n">
        <f aca="false">IF(AB168&gt;0,VLOOKUP(AB168&amp;"-"&amp;AC168&amp;"-"&amp;AD168,LocCost,2,0),0)</f>
        <v>0</v>
      </c>
      <c r="AS168" s="183" t="n">
        <f aca="false">IF(AE168&gt;0,VLOOKUP(AE168&amp;"-"&amp;AF168&amp;"-"&amp;AG168,LocCost,2,0),0)</f>
        <v>0</v>
      </c>
      <c r="AT168" s="183" t="n">
        <f aca="false">IF(AH168&gt;0,VLOOKUP(AH168&amp;"-"&amp;AI168&amp;"-"&amp;AJ168,LocCost,2,0),0)</f>
        <v>0</v>
      </c>
      <c r="AU168" s="184" t="n">
        <f aca="false">SUM(AK168:AT168)</f>
        <v>0.235102874175005</v>
      </c>
      <c r="DO168" s="85" t="n">
        <v>0</v>
      </c>
      <c r="DP168" s="85" t="n">
        <v>0</v>
      </c>
      <c r="DQ168" s="85" t="n">
        <v>0</v>
      </c>
      <c r="DR168" s="85" t="n">
        <v>0</v>
      </c>
      <c r="DS168" s="85" t="n">
        <v>0</v>
      </c>
      <c r="DT168" s="85" t="n">
        <v>0</v>
      </c>
      <c r="DU168" s="85" t="n">
        <v>0</v>
      </c>
      <c r="DV168" s="85" t="n">
        <v>0</v>
      </c>
      <c r="DW168" s="85" t="n">
        <v>0</v>
      </c>
      <c r="DX168" s="85" t="n">
        <v>0</v>
      </c>
      <c r="DY168" s="85" t="n">
        <v>0</v>
      </c>
    </row>
    <row r="169" customFormat="false" ht="14.65" hidden="false" customHeight="false" outlineLevel="0" collapsed="false">
      <c r="A169" s="85" t="n">
        <v>166</v>
      </c>
      <c r="B169" s="85" t="s">
        <v>49</v>
      </c>
      <c r="C169" s="85" t="s">
        <v>52</v>
      </c>
      <c r="D169" s="85" t="n">
        <v>1</v>
      </c>
      <c r="E169" s="85" t="s">
        <v>45</v>
      </c>
      <c r="F169" s="85" t="s">
        <v>378</v>
      </c>
      <c r="G169" s="85" t="s">
        <v>49</v>
      </c>
      <c r="H169" s="85" t="s">
        <v>47</v>
      </c>
      <c r="I169" s="85" t="s">
        <v>48</v>
      </c>
      <c r="J169" s="85" t="s">
        <v>44</v>
      </c>
      <c r="K169" s="85" t="s">
        <v>52</v>
      </c>
      <c r="L169" s="85" t="s">
        <v>48</v>
      </c>
      <c r="M169" s="85" t="n">
        <v>0</v>
      </c>
      <c r="N169" s="85" t="n">
        <v>0</v>
      </c>
      <c r="O169" s="85" t="n">
        <v>0</v>
      </c>
      <c r="P169" s="85" t="n">
        <v>0</v>
      </c>
      <c r="Q169" s="85" t="n">
        <v>0</v>
      </c>
      <c r="R169" s="85" t="n">
        <v>0</v>
      </c>
      <c r="S169" s="85" t="n">
        <v>0</v>
      </c>
      <c r="T169" s="85" t="n">
        <v>0</v>
      </c>
      <c r="U169" s="85" t="n">
        <v>0</v>
      </c>
      <c r="V169" s="85" t="n">
        <v>0</v>
      </c>
      <c r="W169" s="85" t="n">
        <v>0</v>
      </c>
      <c r="X169" s="85" t="n">
        <v>0</v>
      </c>
      <c r="Y169" s="85" t="n">
        <v>0</v>
      </c>
      <c r="Z169" s="85" t="n">
        <v>0</v>
      </c>
      <c r="AA169" s="85" t="n">
        <v>0</v>
      </c>
      <c r="AB169" s="85" t="n">
        <v>0</v>
      </c>
      <c r="AC169" s="85" t="n">
        <v>0</v>
      </c>
      <c r="AD169" s="85" t="n">
        <v>0</v>
      </c>
      <c r="AE169" s="85" t="n">
        <v>0</v>
      </c>
      <c r="AF169" s="85" t="n">
        <v>0</v>
      </c>
      <c r="AG169" s="85" t="n">
        <v>0</v>
      </c>
      <c r="AH169" s="85" t="n">
        <v>0</v>
      </c>
      <c r="AI169" s="85" t="n">
        <v>0</v>
      </c>
      <c r="AJ169" s="85" t="n">
        <v>0</v>
      </c>
      <c r="AK169" s="183" t="n">
        <f aca="false">IF(G169&gt;0,VLOOKUP(G169&amp;"-"&amp;H169&amp;"-"&amp;I169,LocCost,2,0),0)</f>
        <v>0.235102874175005</v>
      </c>
      <c r="AL169" s="183" t="n">
        <f aca="false">IF(J169&gt;0,VLOOKUP(J169&amp;"-"&amp;K169&amp;"-"&amp;L169,LocCost,2,0),0)</f>
        <v>0.0826303724928366</v>
      </c>
      <c r="AM169" s="183" t="n">
        <f aca="false">IF(M169&gt;0,VLOOKUP(M169&amp;"-"&amp;N169&amp;"-"&amp;O169,LocCost,2,0),0)</f>
        <v>0</v>
      </c>
      <c r="AN169" s="183" t="n">
        <f aca="false">IF(P169&gt;0,VLOOKUP(P169&amp;"-"&amp;Q169&amp;"-"&amp;R169,LocCost,2,0),0)</f>
        <v>0</v>
      </c>
      <c r="AO169" s="183" t="n">
        <f aca="false">IF(S169&gt;0,VLOOKUP(S169&amp;"-"&amp;T169&amp;"-"&amp;U169,LocCost,2,0),0)</f>
        <v>0</v>
      </c>
      <c r="AP169" s="183" t="n">
        <f aca="false">IF(V169&gt;0,VLOOKUP(V169&amp;"-"&amp;W169&amp;"-"&amp;X169,LocCost,2,0),0)</f>
        <v>0</v>
      </c>
      <c r="AQ169" s="183" t="n">
        <f aca="false">IF(Y169&gt;0,VLOOKUP(Y169&amp;"-"&amp;Z169&amp;"-"&amp;AA169,LocCost,2,0),0)</f>
        <v>0</v>
      </c>
      <c r="AR169" s="183" t="n">
        <f aca="false">IF(AB169&gt;0,VLOOKUP(AB169&amp;"-"&amp;AC169&amp;"-"&amp;AD169,LocCost,2,0),0)</f>
        <v>0</v>
      </c>
      <c r="AS169" s="183" t="n">
        <f aca="false">IF(AE169&gt;0,VLOOKUP(AE169&amp;"-"&amp;AF169&amp;"-"&amp;AG169,LocCost,2,0),0)</f>
        <v>0</v>
      </c>
      <c r="AT169" s="183" t="n">
        <f aca="false">IF(AH169&gt;0,VLOOKUP(AH169&amp;"-"&amp;AI169&amp;"-"&amp;AJ169,LocCost,2,0),0)</f>
        <v>0</v>
      </c>
      <c r="AU169" s="184" t="n">
        <f aca="false">SUM(AK169:AT169)</f>
        <v>0.317733246667842</v>
      </c>
      <c r="DO169" s="85" t="n">
        <v>0</v>
      </c>
      <c r="DP169" s="85" t="n">
        <v>0</v>
      </c>
      <c r="DQ169" s="85" t="n">
        <v>0</v>
      </c>
      <c r="DR169" s="85" t="n">
        <v>0</v>
      </c>
      <c r="DS169" s="85" t="n">
        <v>0</v>
      </c>
      <c r="DT169" s="85" t="n">
        <v>0</v>
      </c>
      <c r="DU169" s="85" t="n">
        <v>0</v>
      </c>
      <c r="DV169" s="85" t="n">
        <v>0</v>
      </c>
      <c r="DW169" s="85" t="n">
        <v>0</v>
      </c>
      <c r="DX169" s="85" t="n">
        <v>0</v>
      </c>
      <c r="DY169" s="85" t="n">
        <v>0</v>
      </c>
    </row>
    <row r="170" customFormat="false" ht="14.65" hidden="false" customHeight="false" outlineLevel="0" collapsed="false">
      <c r="A170" s="85" t="n">
        <v>167</v>
      </c>
      <c r="B170" s="85" t="s">
        <v>49</v>
      </c>
      <c r="C170" s="85" t="s">
        <v>57</v>
      </c>
      <c r="D170" s="85" t="n">
        <v>1</v>
      </c>
      <c r="E170" s="85" t="s">
        <v>45</v>
      </c>
      <c r="F170" s="85" t="s">
        <v>379</v>
      </c>
      <c r="G170" s="85" t="s">
        <v>49</v>
      </c>
      <c r="H170" s="85" t="s">
        <v>47</v>
      </c>
      <c r="I170" s="85" t="s">
        <v>48</v>
      </c>
      <c r="J170" s="85" t="s">
        <v>59</v>
      </c>
      <c r="K170" s="85" t="s">
        <v>57</v>
      </c>
      <c r="L170" s="85" t="s">
        <v>48</v>
      </c>
      <c r="M170" s="85" t="n">
        <v>0</v>
      </c>
      <c r="N170" s="85" t="n">
        <v>0</v>
      </c>
      <c r="O170" s="85" t="n">
        <v>0</v>
      </c>
      <c r="P170" s="85" t="n">
        <v>0</v>
      </c>
      <c r="Q170" s="85" t="n">
        <v>0</v>
      </c>
      <c r="R170" s="85" t="n">
        <v>0</v>
      </c>
      <c r="S170" s="85" t="n">
        <v>0</v>
      </c>
      <c r="T170" s="85" t="n">
        <v>0</v>
      </c>
      <c r="U170" s="85" t="n">
        <v>0</v>
      </c>
      <c r="V170" s="85" t="n">
        <v>0</v>
      </c>
      <c r="W170" s="85" t="n">
        <v>0</v>
      </c>
      <c r="X170" s="85" t="n">
        <v>0</v>
      </c>
      <c r="Y170" s="85" t="n">
        <v>0</v>
      </c>
      <c r="Z170" s="85" t="n">
        <v>0</v>
      </c>
      <c r="AA170" s="85" t="n">
        <v>0</v>
      </c>
      <c r="AB170" s="85" t="n">
        <v>0</v>
      </c>
      <c r="AC170" s="85" t="n">
        <v>0</v>
      </c>
      <c r="AD170" s="85" t="n">
        <v>0</v>
      </c>
      <c r="AE170" s="85" t="n">
        <v>0</v>
      </c>
      <c r="AF170" s="85" t="n">
        <v>0</v>
      </c>
      <c r="AG170" s="85" t="n">
        <v>0</v>
      </c>
      <c r="AH170" s="85" t="n">
        <v>0</v>
      </c>
      <c r="AI170" s="85" t="n">
        <v>0</v>
      </c>
      <c r="AJ170" s="85" t="n">
        <v>0</v>
      </c>
      <c r="AK170" s="183" t="n">
        <f aca="false">IF(G170&gt;0,VLOOKUP(G170&amp;"-"&amp;H170&amp;"-"&amp;I170,LocCost,2,0),0)</f>
        <v>0.235102874175005</v>
      </c>
      <c r="AL170" s="183" t="n">
        <f aca="false">IF(J170&gt;0,VLOOKUP(J170&amp;"-"&amp;K170&amp;"-"&amp;L170,LocCost,2,0),0)</f>
        <v>0.0647000265941124</v>
      </c>
      <c r="AM170" s="183" t="n">
        <f aca="false">IF(M170&gt;0,VLOOKUP(M170&amp;"-"&amp;N170&amp;"-"&amp;O170,LocCost,2,0),0)</f>
        <v>0</v>
      </c>
      <c r="AN170" s="183" t="n">
        <f aca="false">IF(P170&gt;0,VLOOKUP(P170&amp;"-"&amp;Q170&amp;"-"&amp;R170,LocCost,2,0),0)</f>
        <v>0</v>
      </c>
      <c r="AO170" s="183" t="n">
        <f aca="false">IF(S170&gt;0,VLOOKUP(S170&amp;"-"&amp;T170&amp;"-"&amp;U170,LocCost,2,0),0)</f>
        <v>0</v>
      </c>
      <c r="AP170" s="183" t="n">
        <f aca="false">IF(V170&gt;0,VLOOKUP(V170&amp;"-"&amp;W170&amp;"-"&amp;X170,LocCost,2,0),0)</f>
        <v>0</v>
      </c>
      <c r="AQ170" s="183" t="n">
        <f aca="false">IF(Y170&gt;0,VLOOKUP(Y170&amp;"-"&amp;Z170&amp;"-"&amp;AA170,LocCost,2,0),0)</f>
        <v>0</v>
      </c>
      <c r="AR170" s="183" t="n">
        <f aca="false">IF(AB170&gt;0,VLOOKUP(AB170&amp;"-"&amp;AC170&amp;"-"&amp;AD170,LocCost,2,0),0)</f>
        <v>0</v>
      </c>
      <c r="AS170" s="183" t="n">
        <f aca="false">IF(AE170&gt;0,VLOOKUP(AE170&amp;"-"&amp;AF170&amp;"-"&amp;AG170,LocCost,2,0),0)</f>
        <v>0</v>
      </c>
      <c r="AT170" s="183" t="n">
        <f aca="false">IF(AH170&gt;0,VLOOKUP(AH170&amp;"-"&amp;AI170&amp;"-"&amp;AJ170,LocCost,2,0),0)</f>
        <v>0</v>
      </c>
      <c r="AU170" s="184" t="n">
        <f aca="false">SUM(AK170:AT170)</f>
        <v>0.299802900769118</v>
      </c>
      <c r="DO170" s="85" t="n">
        <v>0</v>
      </c>
      <c r="DP170" s="85" t="n">
        <v>0</v>
      </c>
      <c r="DQ170" s="85" t="n">
        <v>0</v>
      </c>
      <c r="DR170" s="85" t="n">
        <v>0</v>
      </c>
      <c r="DS170" s="85" t="n">
        <v>0</v>
      </c>
      <c r="DT170" s="85" t="n">
        <v>0</v>
      </c>
      <c r="DU170" s="85" t="n">
        <v>0</v>
      </c>
      <c r="DV170" s="85" t="n">
        <v>0</v>
      </c>
      <c r="DW170" s="85" t="n">
        <v>0</v>
      </c>
      <c r="DX170" s="85" t="n">
        <v>0</v>
      </c>
      <c r="DY170" s="85" t="n">
        <v>0</v>
      </c>
    </row>
    <row r="171" customFormat="false" ht="14.65" hidden="false" customHeight="false" outlineLevel="0" collapsed="false">
      <c r="A171" s="85" t="n">
        <v>168</v>
      </c>
      <c r="B171" s="85" t="s">
        <v>49</v>
      </c>
      <c r="C171" s="85" t="s">
        <v>59</v>
      </c>
      <c r="D171" s="85" t="n">
        <v>1</v>
      </c>
      <c r="E171" s="85" t="s">
        <v>45</v>
      </c>
      <c r="F171" s="85" t="s">
        <v>380</v>
      </c>
      <c r="G171" s="85" t="s">
        <v>49</v>
      </c>
      <c r="H171" s="85" t="s">
        <v>47</v>
      </c>
      <c r="I171" s="85" t="s">
        <v>48</v>
      </c>
      <c r="J171" s="85" t="n">
        <v>0</v>
      </c>
      <c r="K171" s="85" t="n">
        <v>0</v>
      </c>
      <c r="L171" s="85" t="n">
        <v>0</v>
      </c>
      <c r="M171" s="85" t="n">
        <v>0</v>
      </c>
      <c r="N171" s="85" t="n">
        <v>0</v>
      </c>
      <c r="O171" s="85" t="n">
        <v>0</v>
      </c>
      <c r="P171" s="85" t="n">
        <v>0</v>
      </c>
      <c r="Q171" s="85" t="n">
        <v>0</v>
      </c>
      <c r="R171" s="85" t="n">
        <v>0</v>
      </c>
      <c r="S171" s="85" t="n">
        <v>0</v>
      </c>
      <c r="T171" s="85" t="n">
        <v>0</v>
      </c>
      <c r="U171" s="85" t="n">
        <v>0</v>
      </c>
      <c r="V171" s="85" t="n">
        <v>0</v>
      </c>
      <c r="W171" s="85" t="n">
        <v>0</v>
      </c>
      <c r="X171" s="85" t="n">
        <v>0</v>
      </c>
      <c r="Y171" s="85" t="n">
        <v>0</v>
      </c>
      <c r="Z171" s="85" t="n">
        <v>0</v>
      </c>
      <c r="AA171" s="85" t="n">
        <v>0</v>
      </c>
      <c r="AB171" s="85" t="n">
        <v>0</v>
      </c>
      <c r="AC171" s="85" t="n">
        <v>0</v>
      </c>
      <c r="AD171" s="85" t="n">
        <v>0</v>
      </c>
      <c r="AE171" s="85" t="n">
        <v>0</v>
      </c>
      <c r="AF171" s="85" t="n">
        <v>0</v>
      </c>
      <c r="AG171" s="85" t="n">
        <v>0</v>
      </c>
      <c r="AH171" s="85" t="n">
        <v>0</v>
      </c>
      <c r="AI171" s="85" t="n">
        <v>0</v>
      </c>
      <c r="AJ171" s="85" t="n">
        <v>0</v>
      </c>
      <c r="AK171" s="183" t="n">
        <f aca="false">IF(G171&gt;0,VLOOKUP(G171&amp;"-"&amp;H171&amp;"-"&amp;I171,LocCost,2,0),0)</f>
        <v>0.235102874175005</v>
      </c>
      <c r="AL171" s="183" t="n">
        <f aca="false">IF(J171&gt;0,VLOOKUP(J171&amp;"-"&amp;K171&amp;"-"&amp;L171,LocCost,2,0),0)</f>
        <v>0</v>
      </c>
      <c r="AM171" s="183" t="n">
        <f aca="false">IF(M171&gt;0,VLOOKUP(M171&amp;"-"&amp;N171&amp;"-"&amp;O171,LocCost,2,0),0)</f>
        <v>0</v>
      </c>
      <c r="AN171" s="183" t="n">
        <f aca="false">IF(P171&gt;0,VLOOKUP(P171&amp;"-"&amp;Q171&amp;"-"&amp;R171,LocCost,2,0),0)</f>
        <v>0</v>
      </c>
      <c r="AO171" s="183" t="n">
        <f aca="false">IF(S171&gt;0,VLOOKUP(S171&amp;"-"&amp;T171&amp;"-"&amp;U171,LocCost,2,0),0)</f>
        <v>0</v>
      </c>
      <c r="AP171" s="183" t="n">
        <f aca="false">IF(V171&gt;0,VLOOKUP(V171&amp;"-"&amp;W171&amp;"-"&amp;X171,LocCost,2,0),0)</f>
        <v>0</v>
      </c>
      <c r="AQ171" s="183" t="n">
        <f aca="false">IF(Y171&gt;0,VLOOKUP(Y171&amp;"-"&amp;Z171&amp;"-"&amp;AA171,LocCost,2,0),0)</f>
        <v>0</v>
      </c>
      <c r="AR171" s="183" t="n">
        <f aca="false">IF(AB171&gt;0,VLOOKUP(AB171&amp;"-"&amp;AC171&amp;"-"&amp;AD171,LocCost,2,0),0)</f>
        <v>0</v>
      </c>
      <c r="AS171" s="183" t="n">
        <f aca="false">IF(AE171&gt;0,VLOOKUP(AE171&amp;"-"&amp;AF171&amp;"-"&amp;AG171,LocCost,2,0),0)</f>
        <v>0</v>
      </c>
      <c r="AT171" s="183" t="n">
        <f aca="false">IF(AH171&gt;0,VLOOKUP(AH171&amp;"-"&amp;AI171&amp;"-"&amp;AJ171,LocCost,2,0),0)</f>
        <v>0</v>
      </c>
      <c r="AU171" s="184" t="n">
        <f aca="false">SUM(AK171:AT171)</f>
        <v>0.235102874175005</v>
      </c>
      <c r="DO171" s="85" t="n">
        <v>0</v>
      </c>
      <c r="DP171" s="85" t="n">
        <v>0</v>
      </c>
      <c r="DQ171" s="85" t="n">
        <v>0</v>
      </c>
      <c r="DR171" s="85" t="n">
        <v>0</v>
      </c>
      <c r="DS171" s="85" t="n">
        <v>0</v>
      </c>
      <c r="DT171" s="85" t="n">
        <v>0</v>
      </c>
      <c r="DU171" s="85" t="n">
        <v>0</v>
      </c>
      <c r="DV171" s="85" t="n">
        <v>0</v>
      </c>
      <c r="DW171" s="85" t="n">
        <v>0</v>
      </c>
      <c r="DX171" s="85" t="n">
        <v>0</v>
      </c>
      <c r="DY171" s="85" t="n">
        <v>0</v>
      </c>
    </row>
    <row r="172" customFormat="false" ht="14.65" hidden="false" customHeight="false" outlineLevel="0" collapsed="false">
      <c r="A172" s="85" t="n">
        <v>169</v>
      </c>
      <c r="B172" s="85" t="s">
        <v>49</v>
      </c>
      <c r="C172" s="85" t="s">
        <v>49</v>
      </c>
      <c r="D172" s="85" t="n">
        <v>1</v>
      </c>
      <c r="E172" s="85" t="s">
        <v>45</v>
      </c>
      <c r="F172" s="85" t="s">
        <v>381</v>
      </c>
      <c r="G172" s="85" t="s">
        <v>49</v>
      </c>
      <c r="H172" s="85" t="s">
        <v>49</v>
      </c>
      <c r="I172" s="85" t="s">
        <v>48</v>
      </c>
      <c r="J172" s="85" t="n">
        <v>0</v>
      </c>
      <c r="K172" s="85" t="n">
        <v>0</v>
      </c>
      <c r="L172" s="85" t="n">
        <v>0</v>
      </c>
      <c r="M172" s="85" t="n">
        <v>0</v>
      </c>
      <c r="N172" s="85" t="n">
        <v>0</v>
      </c>
      <c r="O172" s="85" t="n">
        <v>0</v>
      </c>
      <c r="P172" s="85" t="n">
        <v>0</v>
      </c>
      <c r="Q172" s="85" t="n">
        <v>0</v>
      </c>
      <c r="R172" s="85" t="n">
        <v>0</v>
      </c>
      <c r="S172" s="85" t="n">
        <v>0</v>
      </c>
      <c r="T172" s="85" t="n">
        <v>0</v>
      </c>
      <c r="U172" s="85" t="n">
        <v>0</v>
      </c>
      <c r="V172" s="85" t="n">
        <v>0</v>
      </c>
      <c r="W172" s="85" t="n">
        <v>0</v>
      </c>
      <c r="X172" s="85" t="n">
        <v>0</v>
      </c>
      <c r="Y172" s="85" t="n">
        <v>0</v>
      </c>
      <c r="Z172" s="85" t="n">
        <v>0</v>
      </c>
      <c r="AA172" s="85" t="n">
        <v>0</v>
      </c>
      <c r="AB172" s="85" t="n">
        <v>0</v>
      </c>
      <c r="AC172" s="85" t="n">
        <v>0</v>
      </c>
      <c r="AD172" s="85" t="n">
        <v>0</v>
      </c>
      <c r="AE172" s="85" t="n">
        <v>0</v>
      </c>
      <c r="AF172" s="85" t="n">
        <v>0</v>
      </c>
      <c r="AG172" s="85" t="n">
        <v>0</v>
      </c>
      <c r="AH172" s="85" t="n">
        <v>0</v>
      </c>
      <c r="AI172" s="85" t="n">
        <v>0</v>
      </c>
      <c r="AJ172" s="85" t="n">
        <v>0</v>
      </c>
      <c r="AK172" s="183" t="n">
        <f aca="false">IF(G172&gt;0,VLOOKUP(G172&amp;"-"&amp;H172&amp;"-"&amp;I172,LocCost,2,0),0)</f>
        <v>0.0570774160732453</v>
      </c>
      <c r="AL172" s="183" t="n">
        <f aca="false">IF(J172&gt;0,VLOOKUP(J172&amp;"-"&amp;K172&amp;"-"&amp;L172,LocCost,2,0),0)</f>
        <v>0</v>
      </c>
      <c r="AM172" s="183" t="n">
        <f aca="false">IF(M172&gt;0,VLOOKUP(M172&amp;"-"&amp;N172&amp;"-"&amp;O172,LocCost,2,0),0)</f>
        <v>0</v>
      </c>
      <c r="AN172" s="183" t="n">
        <f aca="false">IF(P172&gt;0,VLOOKUP(P172&amp;"-"&amp;Q172&amp;"-"&amp;R172,LocCost,2,0),0)</f>
        <v>0</v>
      </c>
      <c r="AO172" s="183" t="n">
        <f aca="false">IF(S172&gt;0,VLOOKUP(S172&amp;"-"&amp;T172&amp;"-"&amp;U172,LocCost,2,0),0)</f>
        <v>0</v>
      </c>
      <c r="AP172" s="183" t="n">
        <f aca="false">IF(V172&gt;0,VLOOKUP(V172&amp;"-"&amp;W172&amp;"-"&amp;X172,LocCost,2,0),0)</f>
        <v>0</v>
      </c>
      <c r="AQ172" s="183" t="n">
        <f aca="false">IF(Y172&gt;0,VLOOKUP(Y172&amp;"-"&amp;Z172&amp;"-"&amp;AA172,LocCost,2,0),0)</f>
        <v>0</v>
      </c>
      <c r="AR172" s="183" t="n">
        <f aca="false">IF(AB172&gt;0,VLOOKUP(AB172&amp;"-"&amp;AC172&amp;"-"&amp;AD172,LocCost,2,0),0)</f>
        <v>0</v>
      </c>
      <c r="AS172" s="183" t="n">
        <f aca="false">IF(AE172&gt;0,VLOOKUP(AE172&amp;"-"&amp;AF172&amp;"-"&amp;AG172,LocCost,2,0),0)</f>
        <v>0</v>
      </c>
      <c r="AT172" s="183" t="n">
        <f aca="false">IF(AH172&gt;0,VLOOKUP(AH172&amp;"-"&amp;AI172&amp;"-"&amp;AJ172,LocCost,2,0),0)</f>
        <v>0</v>
      </c>
      <c r="AU172" s="184" t="n">
        <f aca="false">SUM(AK172:AT172)</f>
        <v>0.0570774160732453</v>
      </c>
      <c r="DO172" s="85" t="n">
        <v>0</v>
      </c>
      <c r="DP172" s="85" t="n">
        <v>0</v>
      </c>
      <c r="DQ172" s="85" t="n">
        <v>0</v>
      </c>
      <c r="DR172" s="85" t="n">
        <v>0</v>
      </c>
      <c r="DS172" s="85" t="n">
        <v>0</v>
      </c>
      <c r="DT172" s="85" t="n">
        <v>0</v>
      </c>
      <c r="DU172" s="85" t="n">
        <v>0</v>
      </c>
      <c r="DV172" s="85" t="n">
        <v>0</v>
      </c>
      <c r="DW172" s="85" t="n">
        <v>0</v>
      </c>
      <c r="DX172" s="85" t="n">
        <v>0</v>
      </c>
      <c r="DY172" s="85" t="n">
        <v>0</v>
      </c>
    </row>
    <row r="173" customFormat="false" ht="14.65" hidden="false" customHeight="false" outlineLevel="0" collapsed="false">
      <c r="A173" s="85" t="n">
        <v>170</v>
      </c>
      <c r="B173" s="85" t="s">
        <v>49</v>
      </c>
      <c r="C173" s="85" t="s">
        <v>49</v>
      </c>
      <c r="D173" s="85" t="n">
        <v>2</v>
      </c>
      <c r="E173" s="85" t="s">
        <v>45</v>
      </c>
      <c r="F173" s="85" t="s">
        <v>382</v>
      </c>
      <c r="G173" s="85" t="s">
        <v>49</v>
      </c>
      <c r="H173" s="85" t="s">
        <v>49</v>
      </c>
      <c r="I173" s="85" t="s">
        <v>55</v>
      </c>
      <c r="J173" s="85" t="n">
        <v>0</v>
      </c>
      <c r="K173" s="85" t="n">
        <v>0</v>
      </c>
      <c r="L173" s="85" t="n">
        <v>0</v>
      </c>
      <c r="M173" s="85" t="n">
        <v>0</v>
      </c>
      <c r="N173" s="85" t="n">
        <v>0</v>
      </c>
      <c r="O173" s="85" t="n">
        <v>0</v>
      </c>
      <c r="P173" s="85" t="n">
        <v>0</v>
      </c>
      <c r="Q173" s="85" t="n">
        <v>0</v>
      </c>
      <c r="R173" s="85" t="n">
        <v>0</v>
      </c>
      <c r="S173" s="85" t="n">
        <v>0</v>
      </c>
      <c r="T173" s="85" t="n">
        <v>0</v>
      </c>
      <c r="U173" s="85" t="n">
        <v>0</v>
      </c>
      <c r="V173" s="85" t="n">
        <v>0</v>
      </c>
      <c r="W173" s="85" t="n">
        <v>0</v>
      </c>
      <c r="X173" s="85" t="n">
        <v>0</v>
      </c>
      <c r="Y173" s="85" t="n">
        <v>0</v>
      </c>
      <c r="Z173" s="85" t="n">
        <v>0</v>
      </c>
      <c r="AA173" s="85" t="n">
        <v>0</v>
      </c>
      <c r="AB173" s="85" t="n">
        <v>0</v>
      </c>
      <c r="AC173" s="85" t="n">
        <v>0</v>
      </c>
      <c r="AD173" s="85" t="n">
        <v>0</v>
      </c>
      <c r="AE173" s="85" t="n">
        <v>0</v>
      </c>
      <c r="AF173" s="85" t="n">
        <v>0</v>
      </c>
      <c r="AG173" s="85" t="n">
        <v>0</v>
      </c>
      <c r="AH173" s="85" t="n">
        <v>0</v>
      </c>
      <c r="AI173" s="85" t="n">
        <v>0</v>
      </c>
      <c r="AJ173" s="85" t="n">
        <v>0</v>
      </c>
      <c r="AK173" s="183" t="n">
        <f aca="false">IF(G173&gt;0,VLOOKUP(G173&amp;"-"&amp;H173&amp;"-"&amp;I173,LocCost,2,0),0)</f>
        <v>0.246577416073245</v>
      </c>
      <c r="AL173" s="183" t="n">
        <f aca="false">IF(J173&gt;0,VLOOKUP(J173&amp;"-"&amp;K173&amp;"-"&amp;L173,LocCost,2,0),0)</f>
        <v>0</v>
      </c>
      <c r="AM173" s="183" t="n">
        <f aca="false">IF(M173&gt;0,VLOOKUP(M173&amp;"-"&amp;N173&amp;"-"&amp;O173,LocCost,2,0),0)</f>
        <v>0</v>
      </c>
      <c r="AN173" s="183" t="n">
        <f aca="false">IF(P173&gt;0,VLOOKUP(P173&amp;"-"&amp;Q173&amp;"-"&amp;R173,LocCost,2,0),0)</f>
        <v>0</v>
      </c>
      <c r="AO173" s="183" t="n">
        <f aca="false">IF(S173&gt;0,VLOOKUP(S173&amp;"-"&amp;T173&amp;"-"&amp;U173,LocCost,2,0),0)</f>
        <v>0</v>
      </c>
      <c r="AP173" s="183" t="n">
        <f aca="false">IF(V173&gt;0,VLOOKUP(V173&amp;"-"&amp;W173&amp;"-"&amp;X173,LocCost,2,0),0)</f>
        <v>0</v>
      </c>
      <c r="AQ173" s="183" t="n">
        <f aca="false">IF(Y173&gt;0,VLOOKUP(Y173&amp;"-"&amp;Z173&amp;"-"&amp;AA173,LocCost,2,0),0)</f>
        <v>0</v>
      </c>
      <c r="AR173" s="183" t="n">
        <f aca="false">IF(AB173&gt;0,VLOOKUP(AB173&amp;"-"&amp;AC173&amp;"-"&amp;AD173,LocCost,2,0),0)</f>
        <v>0</v>
      </c>
      <c r="AS173" s="183" t="n">
        <f aca="false">IF(AE173&gt;0,VLOOKUP(AE173&amp;"-"&amp;AF173&amp;"-"&amp;AG173,LocCost,2,0),0)</f>
        <v>0</v>
      </c>
      <c r="AT173" s="183" t="n">
        <f aca="false">IF(AH173&gt;0,VLOOKUP(AH173&amp;"-"&amp;AI173&amp;"-"&amp;AJ173,LocCost,2,0),0)</f>
        <v>0</v>
      </c>
      <c r="AU173" s="184" t="n">
        <f aca="false">SUM(AK173:AT173)</f>
        <v>0.246577416073245</v>
      </c>
      <c r="DO173" s="85" t="n">
        <v>0</v>
      </c>
      <c r="DP173" s="85" t="n">
        <v>0</v>
      </c>
      <c r="DQ173" s="85" t="n">
        <v>0</v>
      </c>
      <c r="DR173" s="85" t="n">
        <v>0</v>
      </c>
      <c r="DS173" s="85" t="n">
        <v>0</v>
      </c>
      <c r="DT173" s="85" t="n">
        <v>0</v>
      </c>
      <c r="DU173" s="85" t="n">
        <v>0</v>
      </c>
      <c r="DV173" s="85" t="n">
        <v>0</v>
      </c>
      <c r="DW173" s="85" t="n">
        <v>0</v>
      </c>
      <c r="DX173" s="85" t="n">
        <v>0</v>
      </c>
      <c r="DY173" s="85" t="n">
        <v>0</v>
      </c>
    </row>
    <row r="174" customFormat="false" ht="14.65" hidden="false" customHeight="false" outlineLevel="0" collapsed="false">
      <c r="A174" s="85" t="n">
        <v>171</v>
      </c>
      <c r="B174" s="85" t="s">
        <v>49</v>
      </c>
      <c r="C174" s="85" t="s">
        <v>71</v>
      </c>
      <c r="D174" s="85" t="n">
        <v>1</v>
      </c>
      <c r="E174" s="85" t="s">
        <v>45</v>
      </c>
      <c r="F174" s="85" t="s">
        <v>383</v>
      </c>
      <c r="G174" s="85" t="s">
        <v>49</v>
      </c>
      <c r="H174" s="85" t="s">
        <v>71</v>
      </c>
      <c r="I174" s="85" t="s">
        <v>48</v>
      </c>
      <c r="J174" s="85" t="n">
        <v>0</v>
      </c>
      <c r="K174" s="85" t="n">
        <v>0</v>
      </c>
      <c r="L174" s="85" t="n">
        <v>0</v>
      </c>
      <c r="M174" s="85" t="n">
        <v>0</v>
      </c>
      <c r="N174" s="85" t="n">
        <v>0</v>
      </c>
      <c r="O174" s="85" t="n">
        <v>0</v>
      </c>
      <c r="P174" s="85" t="n">
        <v>0</v>
      </c>
      <c r="Q174" s="85" t="n">
        <v>0</v>
      </c>
      <c r="R174" s="85" t="n">
        <v>0</v>
      </c>
      <c r="S174" s="85" t="n">
        <v>0</v>
      </c>
      <c r="T174" s="85" t="n">
        <v>0</v>
      </c>
      <c r="U174" s="85" t="n">
        <v>0</v>
      </c>
      <c r="V174" s="85" t="n">
        <v>0</v>
      </c>
      <c r="W174" s="85" t="n">
        <v>0</v>
      </c>
      <c r="X174" s="85" t="n">
        <v>0</v>
      </c>
      <c r="Y174" s="85" t="n">
        <v>0</v>
      </c>
      <c r="Z174" s="85" t="n">
        <v>0</v>
      </c>
      <c r="AA174" s="85" t="n">
        <v>0</v>
      </c>
      <c r="AB174" s="85" t="n">
        <v>0</v>
      </c>
      <c r="AC174" s="85" t="n">
        <v>0</v>
      </c>
      <c r="AD174" s="85" t="n">
        <v>0</v>
      </c>
      <c r="AE174" s="85" t="n">
        <v>0</v>
      </c>
      <c r="AF174" s="85" t="n">
        <v>0</v>
      </c>
      <c r="AG174" s="85" t="n">
        <v>0</v>
      </c>
      <c r="AH174" s="85" t="n">
        <v>0</v>
      </c>
      <c r="AI174" s="85" t="n">
        <v>0</v>
      </c>
      <c r="AJ174" s="85" t="n">
        <v>0</v>
      </c>
      <c r="AK174" s="183" t="n">
        <f aca="false">IF(G174&gt;0,VLOOKUP(G174&amp;"-"&amp;H174&amp;"-"&amp;I174,LocCost,2,0),0)</f>
        <v>0.0897924493364881</v>
      </c>
      <c r="AL174" s="183" t="n">
        <f aca="false">IF(J174&gt;0,VLOOKUP(J174&amp;"-"&amp;K174&amp;"-"&amp;L174,LocCost,2,0),0)</f>
        <v>0</v>
      </c>
      <c r="AM174" s="183" t="n">
        <f aca="false">IF(M174&gt;0,VLOOKUP(M174&amp;"-"&amp;N174&amp;"-"&amp;O174,LocCost,2,0),0)</f>
        <v>0</v>
      </c>
      <c r="AN174" s="183" t="n">
        <f aca="false">IF(P174&gt;0,VLOOKUP(P174&amp;"-"&amp;Q174&amp;"-"&amp;R174,LocCost,2,0),0)</f>
        <v>0</v>
      </c>
      <c r="AO174" s="183" t="n">
        <f aca="false">IF(S174&gt;0,VLOOKUP(S174&amp;"-"&amp;T174&amp;"-"&amp;U174,LocCost,2,0),0)</f>
        <v>0</v>
      </c>
      <c r="AP174" s="183" t="n">
        <f aca="false">IF(V174&gt;0,VLOOKUP(V174&amp;"-"&amp;W174&amp;"-"&amp;X174,LocCost,2,0),0)</f>
        <v>0</v>
      </c>
      <c r="AQ174" s="183" t="n">
        <f aca="false">IF(Y174&gt;0,VLOOKUP(Y174&amp;"-"&amp;Z174&amp;"-"&amp;AA174,LocCost,2,0),0)</f>
        <v>0</v>
      </c>
      <c r="AR174" s="183" t="n">
        <f aca="false">IF(AB174&gt;0,VLOOKUP(AB174&amp;"-"&amp;AC174&amp;"-"&amp;AD174,LocCost,2,0),0)</f>
        <v>0</v>
      </c>
      <c r="AS174" s="183" t="n">
        <f aca="false">IF(AE174&gt;0,VLOOKUP(AE174&amp;"-"&amp;AF174&amp;"-"&amp;AG174,LocCost,2,0),0)</f>
        <v>0</v>
      </c>
      <c r="AT174" s="183" t="n">
        <f aca="false">IF(AH174&gt;0,VLOOKUP(AH174&amp;"-"&amp;AI174&amp;"-"&amp;AJ174,LocCost,2,0),0)</f>
        <v>0</v>
      </c>
      <c r="AU174" s="184" t="n">
        <f aca="false">SUM(AK174:AT174)</f>
        <v>0.0897924493364881</v>
      </c>
      <c r="DO174" s="85" t="n">
        <v>0</v>
      </c>
      <c r="DP174" s="85" t="n">
        <v>0</v>
      </c>
      <c r="DQ174" s="85" t="n">
        <v>0</v>
      </c>
      <c r="DR174" s="85" t="n">
        <v>0</v>
      </c>
      <c r="DS174" s="85" t="n">
        <v>0</v>
      </c>
      <c r="DT174" s="85" t="n">
        <v>0</v>
      </c>
      <c r="DU174" s="85" t="n">
        <v>0</v>
      </c>
      <c r="DV174" s="85" t="n">
        <v>0</v>
      </c>
      <c r="DW174" s="85" t="n">
        <v>0</v>
      </c>
      <c r="DX174" s="85" t="n">
        <v>0</v>
      </c>
      <c r="DY174" s="85" t="n">
        <v>0</v>
      </c>
    </row>
    <row r="175" customFormat="false" ht="14.65" hidden="false" customHeight="false" outlineLevel="0" collapsed="false">
      <c r="A175" s="85" t="n">
        <v>172</v>
      </c>
      <c r="B175" s="85" t="s">
        <v>49</v>
      </c>
      <c r="C175" s="85" t="s">
        <v>71</v>
      </c>
      <c r="D175" s="85" t="n">
        <v>2</v>
      </c>
      <c r="E175" s="85" t="s">
        <v>45</v>
      </c>
      <c r="F175" s="85" t="s">
        <v>384</v>
      </c>
      <c r="G175" s="85" t="s">
        <v>49</v>
      </c>
      <c r="H175" s="85" t="s">
        <v>71</v>
      </c>
      <c r="I175" s="85" t="s">
        <v>55</v>
      </c>
      <c r="J175" s="85" t="n">
        <v>0</v>
      </c>
      <c r="K175" s="85" t="n">
        <v>0</v>
      </c>
      <c r="L175" s="85" t="n">
        <v>0</v>
      </c>
      <c r="M175" s="85" t="n">
        <v>0</v>
      </c>
      <c r="N175" s="85" t="n">
        <v>0</v>
      </c>
      <c r="O175" s="85" t="n">
        <v>0</v>
      </c>
      <c r="P175" s="85" t="n">
        <v>0</v>
      </c>
      <c r="Q175" s="85" t="n">
        <v>0</v>
      </c>
      <c r="R175" s="85" t="n">
        <v>0</v>
      </c>
      <c r="S175" s="85" t="n">
        <v>0</v>
      </c>
      <c r="T175" s="85" t="n">
        <v>0</v>
      </c>
      <c r="U175" s="85" t="n">
        <v>0</v>
      </c>
      <c r="V175" s="85" t="n">
        <v>0</v>
      </c>
      <c r="W175" s="85" t="n">
        <v>0</v>
      </c>
      <c r="X175" s="85" t="n">
        <v>0</v>
      </c>
      <c r="Y175" s="85" t="n">
        <v>0</v>
      </c>
      <c r="Z175" s="85" t="n">
        <v>0</v>
      </c>
      <c r="AA175" s="85" t="n">
        <v>0</v>
      </c>
      <c r="AB175" s="85" t="n">
        <v>0</v>
      </c>
      <c r="AC175" s="85" t="n">
        <v>0</v>
      </c>
      <c r="AD175" s="85" t="n">
        <v>0</v>
      </c>
      <c r="AE175" s="85" t="n">
        <v>0</v>
      </c>
      <c r="AF175" s="85" t="n">
        <v>0</v>
      </c>
      <c r="AG175" s="85" t="n">
        <v>0</v>
      </c>
      <c r="AH175" s="85" t="n">
        <v>0</v>
      </c>
      <c r="AI175" s="85" t="n">
        <v>0</v>
      </c>
      <c r="AJ175" s="85" t="n">
        <v>0</v>
      </c>
      <c r="AK175" s="183" t="n">
        <f aca="false">IF(G175&gt;0,VLOOKUP(G175&amp;"-"&amp;H175&amp;"-"&amp;I175,LocCost,2,0),0)</f>
        <v>0.324692449336488</v>
      </c>
      <c r="AL175" s="183" t="n">
        <f aca="false">IF(J175&gt;0,VLOOKUP(J175&amp;"-"&amp;K175&amp;"-"&amp;L175,LocCost,2,0),0)</f>
        <v>0</v>
      </c>
      <c r="AM175" s="183" t="n">
        <f aca="false">IF(M175&gt;0,VLOOKUP(M175&amp;"-"&amp;N175&amp;"-"&amp;O175,LocCost,2,0),0)</f>
        <v>0</v>
      </c>
      <c r="AN175" s="183" t="n">
        <f aca="false">IF(P175&gt;0,VLOOKUP(P175&amp;"-"&amp;Q175&amp;"-"&amp;R175,LocCost,2,0),0)</f>
        <v>0</v>
      </c>
      <c r="AO175" s="183" t="n">
        <f aca="false">IF(S175&gt;0,VLOOKUP(S175&amp;"-"&amp;T175&amp;"-"&amp;U175,LocCost,2,0),0)</f>
        <v>0</v>
      </c>
      <c r="AP175" s="183" t="n">
        <f aca="false">IF(V175&gt;0,VLOOKUP(V175&amp;"-"&amp;W175&amp;"-"&amp;X175,LocCost,2,0),0)</f>
        <v>0</v>
      </c>
      <c r="AQ175" s="183" t="n">
        <f aca="false">IF(Y175&gt;0,VLOOKUP(Y175&amp;"-"&amp;Z175&amp;"-"&amp;AA175,LocCost,2,0),0)</f>
        <v>0</v>
      </c>
      <c r="AR175" s="183" t="n">
        <f aca="false">IF(AB175&gt;0,VLOOKUP(AB175&amp;"-"&amp;AC175&amp;"-"&amp;AD175,LocCost,2,0),0)</f>
        <v>0</v>
      </c>
      <c r="AS175" s="183" t="n">
        <f aca="false">IF(AE175&gt;0,VLOOKUP(AE175&amp;"-"&amp;AF175&amp;"-"&amp;AG175,LocCost,2,0),0)</f>
        <v>0</v>
      </c>
      <c r="AT175" s="183" t="n">
        <f aca="false">IF(AH175&gt;0,VLOOKUP(AH175&amp;"-"&amp;AI175&amp;"-"&amp;AJ175,LocCost,2,0),0)</f>
        <v>0</v>
      </c>
      <c r="AU175" s="184" t="n">
        <f aca="false">SUM(AK175:AT175)</f>
        <v>0.324692449336488</v>
      </c>
      <c r="DO175" s="85" t="n">
        <v>0</v>
      </c>
      <c r="DP175" s="85" t="n">
        <v>0</v>
      </c>
      <c r="DQ175" s="85" t="n">
        <v>0</v>
      </c>
      <c r="DR175" s="85" t="n">
        <v>0</v>
      </c>
      <c r="DS175" s="85" t="n">
        <v>0</v>
      </c>
      <c r="DT175" s="85" t="n">
        <v>0</v>
      </c>
      <c r="DU175" s="85" t="n">
        <v>0</v>
      </c>
      <c r="DV175" s="85" t="n">
        <v>0</v>
      </c>
      <c r="DW175" s="85" t="n">
        <v>0</v>
      </c>
      <c r="DX175" s="85" t="n">
        <v>0</v>
      </c>
      <c r="DY175" s="85" t="n">
        <v>0</v>
      </c>
    </row>
    <row r="176" customFormat="false" ht="14.65" hidden="false" customHeight="false" outlineLevel="0" collapsed="false">
      <c r="A176" s="85" t="n">
        <v>173</v>
      </c>
      <c r="B176" s="85" t="s">
        <v>49</v>
      </c>
      <c r="C176" s="85" t="s">
        <v>60</v>
      </c>
      <c r="D176" s="85" t="n">
        <v>1</v>
      </c>
      <c r="E176" s="85" t="s">
        <v>45</v>
      </c>
      <c r="F176" s="85" t="s">
        <v>385</v>
      </c>
      <c r="G176" s="85" t="s">
        <v>49</v>
      </c>
      <c r="H176" s="85" t="s">
        <v>60</v>
      </c>
      <c r="I176" s="85" t="s">
        <v>48</v>
      </c>
      <c r="J176" s="85" t="n">
        <v>0</v>
      </c>
      <c r="K176" s="85" t="n">
        <v>0</v>
      </c>
      <c r="L176" s="85" t="n">
        <v>0</v>
      </c>
      <c r="M176" s="85" t="n">
        <v>0</v>
      </c>
      <c r="N176" s="85" t="n">
        <v>0</v>
      </c>
      <c r="O176" s="85" t="n">
        <v>0</v>
      </c>
      <c r="P176" s="85" t="n">
        <v>0</v>
      </c>
      <c r="Q176" s="85" t="n">
        <v>0</v>
      </c>
      <c r="R176" s="85" t="n">
        <v>0</v>
      </c>
      <c r="S176" s="85" t="n">
        <v>0</v>
      </c>
      <c r="T176" s="85" t="n">
        <v>0</v>
      </c>
      <c r="U176" s="85" t="n">
        <v>0</v>
      </c>
      <c r="V176" s="85" t="n">
        <v>0</v>
      </c>
      <c r="W176" s="85" t="n">
        <v>0</v>
      </c>
      <c r="X176" s="85" t="n">
        <v>0</v>
      </c>
      <c r="Y176" s="85" t="n">
        <v>0</v>
      </c>
      <c r="Z176" s="85" t="n">
        <v>0</v>
      </c>
      <c r="AA176" s="85" t="n">
        <v>0</v>
      </c>
      <c r="AB176" s="85" t="n">
        <v>0</v>
      </c>
      <c r="AC176" s="85" t="n">
        <v>0</v>
      </c>
      <c r="AD176" s="85" t="n">
        <v>0</v>
      </c>
      <c r="AE176" s="85" t="n">
        <v>0</v>
      </c>
      <c r="AF176" s="85" t="n">
        <v>0</v>
      </c>
      <c r="AG176" s="85" t="n">
        <v>0</v>
      </c>
      <c r="AH176" s="85" t="n">
        <v>0</v>
      </c>
      <c r="AI176" s="85" t="n">
        <v>0</v>
      </c>
      <c r="AJ176" s="85" t="n">
        <v>0</v>
      </c>
      <c r="AK176" s="183" t="n">
        <f aca="false">IF(G176&gt;0,VLOOKUP(G176&amp;"-"&amp;H176&amp;"-"&amp;I176,LocCost,2,0),0)</f>
        <v>0.0619787628655867</v>
      </c>
      <c r="AL176" s="183" t="n">
        <f aca="false">IF(J176&gt;0,VLOOKUP(J176&amp;"-"&amp;K176&amp;"-"&amp;L176,LocCost,2,0),0)</f>
        <v>0</v>
      </c>
      <c r="AM176" s="183" t="n">
        <f aca="false">IF(M176&gt;0,VLOOKUP(M176&amp;"-"&amp;N176&amp;"-"&amp;O176,LocCost,2,0),0)</f>
        <v>0</v>
      </c>
      <c r="AN176" s="183" t="n">
        <f aca="false">IF(P176&gt;0,VLOOKUP(P176&amp;"-"&amp;Q176&amp;"-"&amp;R176,LocCost,2,0),0)</f>
        <v>0</v>
      </c>
      <c r="AO176" s="183" t="n">
        <f aca="false">IF(S176&gt;0,VLOOKUP(S176&amp;"-"&amp;T176&amp;"-"&amp;U176,LocCost,2,0),0)</f>
        <v>0</v>
      </c>
      <c r="AP176" s="183" t="n">
        <f aca="false">IF(V176&gt;0,VLOOKUP(V176&amp;"-"&amp;W176&amp;"-"&amp;X176,LocCost,2,0),0)</f>
        <v>0</v>
      </c>
      <c r="AQ176" s="183" t="n">
        <f aca="false">IF(Y176&gt;0,VLOOKUP(Y176&amp;"-"&amp;Z176&amp;"-"&amp;AA176,LocCost,2,0),0)</f>
        <v>0</v>
      </c>
      <c r="AR176" s="183" t="n">
        <f aca="false">IF(AB176&gt;0,VLOOKUP(AB176&amp;"-"&amp;AC176&amp;"-"&amp;AD176,LocCost,2,0),0)</f>
        <v>0</v>
      </c>
      <c r="AS176" s="183" t="n">
        <f aca="false">IF(AE176&gt;0,VLOOKUP(AE176&amp;"-"&amp;AF176&amp;"-"&amp;AG176,LocCost,2,0),0)</f>
        <v>0</v>
      </c>
      <c r="AT176" s="183" t="n">
        <f aca="false">IF(AH176&gt;0,VLOOKUP(AH176&amp;"-"&amp;AI176&amp;"-"&amp;AJ176,LocCost,2,0),0)</f>
        <v>0</v>
      </c>
      <c r="AU176" s="184" t="n">
        <f aca="false">SUM(AK176:AT176)</f>
        <v>0.0619787628655867</v>
      </c>
      <c r="DO176" s="85" t="n">
        <v>0</v>
      </c>
      <c r="DP176" s="85" t="n">
        <v>0</v>
      </c>
      <c r="DQ176" s="85" t="n">
        <v>0</v>
      </c>
      <c r="DR176" s="85" t="n">
        <v>0</v>
      </c>
      <c r="DS176" s="85" t="n">
        <v>0</v>
      </c>
      <c r="DT176" s="85" t="n">
        <v>0</v>
      </c>
      <c r="DU176" s="85" t="n">
        <v>0</v>
      </c>
      <c r="DV176" s="85" t="n">
        <v>0</v>
      </c>
      <c r="DW176" s="85" t="n">
        <v>0</v>
      </c>
      <c r="DX176" s="85" t="n">
        <v>0</v>
      </c>
      <c r="DY176" s="85" t="n">
        <v>0</v>
      </c>
    </row>
    <row r="177" customFormat="false" ht="14.65" hidden="false" customHeight="false" outlineLevel="0" collapsed="false">
      <c r="A177" s="85" t="n">
        <v>174</v>
      </c>
      <c r="B177" s="85" t="s">
        <v>49</v>
      </c>
      <c r="C177" s="85" t="s">
        <v>60</v>
      </c>
      <c r="D177" s="85" t="n">
        <v>2</v>
      </c>
      <c r="E177" s="85" t="s">
        <v>45</v>
      </c>
      <c r="F177" s="85" t="s">
        <v>386</v>
      </c>
      <c r="G177" s="85" t="s">
        <v>49</v>
      </c>
      <c r="H177" s="85" t="s">
        <v>60</v>
      </c>
      <c r="I177" s="85" t="s">
        <v>55</v>
      </c>
      <c r="J177" s="85" t="n">
        <v>0</v>
      </c>
      <c r="K177" s="85" t="n">
        <v>0</v>
      </c>
      <c r="L177" s="85" t="n">
        <v>0</v>
      </c>
      <c r="M177" s="85" t="n">
        <v>0</v>
      </c>
      <c r="N177" s="85" t="n">
        <v>0</v>
      </c>
      <c r="O177" s="85" t="n">
        <v>0</v>
      </c>
      <c r="P177" s="85" t="n">
        <v>0</v>
      </c>
      <c r="Q177" s="85" t="n">
        <v>0</v>
      </c>
      <c r="R177" s="85" t="n">
        <v>0</v>
      </c>
      <c r="S177" s="85" t="n">
        <v>0</v>
      </c>
      <c r="T177" s="85" t="n">
        <v>0</v>
      </c>
      <c r="U177" s="85" t="n">
        <v>0</v>
      </c>
      <c r="V177" s="85" t="n">
        <v>0</v>
      </c>
      <c r="W177" s="85" t="n">
        <v>0</v>
      </c>
      <c r="X177" s="85" t="n">
        <v>0</v>
      </c>
      <c r="Y177" s="85" t="n">
        <v>0</v>
      </c>
      <c r="Z177" s="85" t="n">
        <v>0</v>
      </c>
      <c r="AA177" s="85" t="n">
        <v>0</v>
      </c>
      <c r="AB177" s="85" t="n">
        <v>0</v>
      </c>
      <c r="AC177" s="85" t="n">
        <v>0</v>
      </c>
      <c r="AD177" s="85" t="n">
        <v>0</v>
      </c>
      <c r="AE177" s="85" t="n">
        <v>0</v>
      </c>
      <c r="AF177" s="85" t="n">
        <v>0</v>
      </c>
      <c r="AG177" s="85" t="n">
        <v>0</v>
      </c>
      <c r="AH177" s="85" t="n">
        <v>0</v>
      </c>
      <c r="AI177" s="85" t="n">
        <v>0</v>
      </c>
      <c r="AJ177" s="85" t="n">
        <v>0</v>
      </c>
      <c r="AK177" s="183" t="n">
        <f aca="false">IF(G177&gt;0,VLOOKUP(G177&amp;"-"&amp;H177&amp;"-"&amp;I177,LocCost,2,0),0)</f>
        <v>0.259578762865587</v>
      </c>
      <c r="AL177" s="183" t="n">
        <f aca="false">IF(J177&gt;0,VLOOKUP(J177&amp;"-"&amp;K177&amp;"-"&amp;L177,LocCost,2,0),0)</f>
        <v>0</v>
      </c>
      <c r="AM177" s="183" t="n">
        <f aca="false">IF(M177&gt;0,VLOOKUP(M177&amp;"-"&amp;N177&amp;"-"&amp;O177,LocCost,2,0),0)</f>
        <v>0</v>
      </c>
      <c r="AN177" s="183" t="n">
        <f aca="false">IF(P177&gt;0,VLOOKUP(P177&amp;"-"&amp;Q177&amp;"-"&amp;R177,LocCost,2,0),0)</f>
        <v>0</v>
      </c>
      <c r="AO177" s="183" t="n">
        <f aca="false">IF(S177&gt;0,VLOOKUP(S177&amp;"-"&amp;T177&amp;"-"&amp;U177,LocCost,2,0),0)</f>
        <v>0</v>
      </c>
      <c r="AP177" s="183" t="n">
        <f aca="false">IF(V177&gt;0,VLOOKUP(V177&amp;"-"&amp;W177&amp;"-"&amp;X177,LocCost,2,0),0)</f>
        <v>0</v>
      </c>
      <c r="AQ177" s="183" t="n">
        <f aca="false">IF(Y177&gt;0,VLOOKUP(Y177&amp;"-"&amp;Z177&amp;"-"&amp;AA177,LocCost,2,0),0)</f>
        <v>0</v>
      </c>
      <c r="AR177" s="183" t="n">
        <f aca="false">IF(AB177&gt;0,VLOOKUP(AB177&amp;"-"&amp;AC177&amp;"-"&amp;AD177,LocCost,2,0),0)</f>
        <v>0</v>
      </c>
      <c r="AS177" s="183" t="n">
        <f aca="false">IF(AE177&gt;0,VLOOKUP(AE177&amp;"-"&amp;AF177&amp;"-"&amp;AG177,LocCost,2,0),0)</f>
        <v>0</v>
      </c>
      <c r="AT177" s="183" t="n">
        <f aca="false">IF(AH177&gt;0,VLOOKUP(AH177&amp;"-"&amp;AI177&amp;"-"&amp;AJ177,LocCost,2,0),0)</f>
        <v>0</v>
      </c>
      <c r="AU177" s="184" t="n">
        <f aca="false">SUM(AK177:AT177)</f>
        <v>0.259578762865587</v>
      </c>
      <c r="DO177" s="85" t="n">
        <v>0</v>
      </c>
      <c r="DP177" s="85" t="n">
        <v>0</v>
      </c>
      <c r="DQ177" s="85" t="n">
        <v>0</v>
      </c>
      <c r="DR177" s="85" t="n">
        <v>0</v>
      </c>
      <c r="DS177" s="85" t="n">
        <v>0</v>
      </c>
      <c r="DT177" s="85" t="n">
        <v>0</v>
      </c>
      <c r="DU177" s="85" t="n">
        <v>0</v>
      </c>
      <c r="DV177" s="85" t="n">
        <v>0</v>
      </c>
      <c r="DW177" s="85" t="n">
        <v>0</v>
      </c>
      <c r="DX177" s="85" t="n">
        <v>0</v>
      </c>
      <c r="DY177" s="85" t="n">
        <v>0</v>
      </c>
    </row>
    <row r="178" customFormat="false" ht="14.65" hidden="false" customHeight="false" outlineLevel="0" collapsed="false">
      <c r="A178" s="85" t="n">
        <v>175</v>
      </c>
      <c r="B178" s="85" t="s">
        <v>49</v>
      </c>
      <c r="C178" s="85" t="s">
        <v>43</v>
      </c>
      <c r="D178" s="85" t="n">
        <v>1</v>
      </c>
      <c r="E178" s="85" t="s">
        <v>45</v>
      </c>
      <c r="F178" s="85" t="s">
        <v>50</v>
      </c>
      <c r="G178" s="85" t="s">
        <v>49</v>
      </c>
      <c r="H178" s="85" t="s">
        <v>43</v>
      </c>
      <c r="I178" s="85" t="s">
        <v>48</v>
      </c>
      <c r="J178" s="85" t="n">
        <v>0</v>
      </c>
      <c r="K178" s="85" t="n">
        <v>0</v>
      </c>
      <c r="L178" s="85" t="n">
        <v>0</v>
      </c>
      <c r="M178" s="85" t="n">
        <v>0</v>
      </c>
      <c r="N178" s="85" t="n">
        <v>0</v>
      </c>
      <c r="O178" s="85" t="n">
        <v>0</v>
      </c>
      <c r="P178" s="85" t="n">
        <v>0</v>
      </c>
      <c r="Q178" s="85" t="n">
        <v>0</v>
      </c>
      <c r="R178" s="85" t="n">
        <v>0</v>
      </c>
      <c r="S178" s="85" t="n">
        <v>0</v>
      </c>
      <c r="T178" s="85" t="n">
        <v>0</v>
      </c>
      <c r="U178" s="85" t="n">
        <v>0</v>
      </c>
      <c r="V178" s="85" t="n">
        <v>0</v>
      </c>
      <c r="W178" s="85" t="n">
        <v>0</v>
      </c>
      <c r="X178" s="85" t="n">
        <v>0</v>
      </c>
      <c r="Y178" s="85" t="n">
        <v>0</v>
      </c>
      <c r="Z178" s="85" t="n">
        <v>0</v>
      </c>
      <c r="AA178" s="85" t="n">
        <v>0</v>
      </c>
      <c r="AB178" s="85" t="n">
        <v>0</v>
      </c>
      <c r="AC178" s="85" t="n">
        <v>0</v>
      </c>
      <c r="AD178" s="85" t="n">
        <v>0</v>
      </c>
      <c r="AE178" s="85" t="n">
        <v>0</v>
      </c>
      <c r="AF178" s="85" t="n">
        <v>0</v>
      </c>
      <c r="AG178" s="85" t="n">
        <v>0</v>
      </c>
      <c r="AH178" s="85" t="n">
        <v>0</v>
      </c>
      <c r="AI178" s="85" t="n">
        <v>0</v>
      </c>
      <c r="AJ178" s="85" t="n">
        <v>0</v>
      </c>
      <c r="AK178" s="183" t="n">
        <f aca="false">IF(G178&gt;0,VLOOKUP(G178&amp;"-"&amp;H178&amp;"-"&amp;I178,LocCost,2,0),0)</f>
        <v>0.0897924493364881</v>
      </c>
      <c r="AL178" s="183" t="n">
        <f aca="false">IF(J178&gt;0,VLOOKUP(J178&amp;"-"&amp;K178&amp;"-"&amp;L178,LocCost,2,0),0)</f>
        <v>0</v>
      </c>
      <c r="AM178" s="183" t="n">
        <f aca="false">IF(M178&gt;0,VLOOKUP(M178&amp;"-"&amp;N178&amp;"-"&amp;O178,LocCost,2,0),0)</f>
        <v>0</v>
      </c>
      <c r="AN178" s="183" t="n">
        <f aca="false">IF(P178&gt;0,VLOOKUP(P178&amp;"-"&amp;Q178&amp;"-"&amp;R178,LocCost,2,0),0)</f>
        <v>0</v>
      </c>
      <c r="AO178" s="183" t="n">
        <f aca="false">IF(S178&gt;0,VLOOKUP(S178&amp;"-"&amp;T178&amp;"-"&amp;U178,LocCost,2,0),0)</f>
        <v>0</v>
      </c>
      <c r="AP178" s="183" t="n">
        <f aca="false">IF(V178&gt;0,VLOOKUP(V178&amp;"-"&amp;W178&amp;"-"&amp;X178,LocCost,2,0),0)</f>
        <v>0</v>
      </c>
      <c r="AQ178" s="183" t="n">
        <f aca="false">IF(Y178&gt;0,VLOOKUP(Y178&amp;"-"&amp;Z178&amp;"-"&amp;AA178,LocCost,2,0),0)</f>
        <v>0</v>
      </c>
      <c r="AR178" s="183" t="n">
        <f aca="false">IF(AB178&gt;0,VLOOKUP(AB178&amp;"-"&amp;AC178&amp;"-"&amp;AD178,LocCost,2,0),0)</f>
        <v>0</v>
      </c>
      <c r="AS178" s="183" t="n">
        <f aca="false">IF(AE178&gt;0,VLOOKUP(AE178&amp;"-"&amp;AF178&amp;"-"&amp;AG178,LocCost,2,0),0)</f>
        <v>0</v>
      </c>
      <c r="AT178" s="183" t="n">
        <f aca="false">IF(AH178&gt;0,VLOOKUP(AH178&amp;"-"&amp;AI178&amp;"-"&amp;AJ178,LocCost,2,0),0)</f>
        <v>0</v>
      </c>
      <c r="AU178" s="184" t="n">
        <f aca="false">SUM(AK178:AT178)</f>
        <v>0.0897924493364881</v>
      </c>
      <c r="DO178" s="85" t="n">
        <v>0</v>
      </c>
      <c r="DP178" s="85" t="n">
        <v>0</v>
      </c>
      <c r="DQ178" s="85" t="n">
        <v>0</v>
      </c>
      <c r="DR178" s="85" t="n">
        <v>0</v>
      </c>
      <c r="DS178" s="85" t="n">
        <v>0</v>
      </c>
      <c r="DT178" s="85" t="n">
        <v>0</v>
      </c>
      <c r="DU178" s="85" t="n">
        <v>0</v>
      </c>
      <c r="DV178" s="85" t="n">
        <v>0</v>
      </c>
      <c r="DW178" s="85" t="n">
        <v>0</v>
      </c>
      <c r="DX178" s="85" t="n">
        <v>0</v>
      </c>
      <c r="DY178" s="85" t="n">
        <v>0</v>
      </c>
    </row>
    <row r="179" customFormat="false" ht="14.65" hidden="false" customHeight="false" outlineLevel="0" collapsed="false">
      <c r="A179" s="85" t="n">
        <v>176</v>
      </c>
      <c r="B179" s="85" t="s">
        <v>49</v>
      </c>
      <c r="C179" s="85" t="s">
        <v>43</v>
      </c>
      <c r="D179" s="85" t="n">
        <v>2</v>
      </c>
      <c r="E179" s="85" t="s">
        <v>45</v>
      </c>
      <c r="F179" s="85" t="s">
        <v>54</v>
      </c>
      <c r="G179" s="85" t="s">
        <v>49</v>
      </c>
      <c r="H179" s="85" t="s">
        <v>43</v>
      </c>
      <c r="I179" s="85" t="s">
        <v>55</v>
      </c>
      <c r="J179" s="85" t="n">
        <v>0</v>
      </c>
      <c r="K179" s="85" t="n">
        <v>0</v>
      </c>
      <c r="L179" s="85" t="n">
        <v>0</v>
      </c>
      <c r="M179" s="85" t="n">
        <v>0</v>
      </c>
      <c r="N179" s="85" t="n">
        <v>0</v>
      </c>
      <c r="O179" s="85" t="n">
        <v>0</v>
      </c>
      <c r="P179" s="85" t="n">
        <v>0</v>
      </c>
      <c r="Q179" s="85" t="n">
        <v>0</v>
      </c>
      <c r="R179" s="85" t="n">
        <v>0</v>
      </c>
      <c r="S179" s="85" t="n">
        <v>0</v>
      </c>
      <c r="T179" s="85" t="n">
        <v>0</v>
      </c>
      <c r="U179" s="85" t="n">
        <v>0</v>
      </c>
      <c r="V179" s="85" t="n">
        <v>0</v>
      </c>
      <c r="W179" s="85" t="n">
        <v>0</v>
      </c>
      <c r="X179" s="85" t="n">
        <v>0</v>
      </c>
      <c r="Y179" s="85" t="n">
        <v>0</v>
      </c>
      <c r="Z179" s="85" t="n">
        <v>0</v>
      </c>
      <c r="AA179" s="85" t="n">
        <v>0</v>
      </c>
      <c r="AB179" s="85" t="n">
        <v>0</v>
      </c>
      <c r="AC179" s="85" t="n">
        <v>0</v>
      </c>
      <c r="AD179" s="85" t="n">
        <v>0</v>
      </c>
      <c r="AE179" s="85" t="n">
        <v>0</v>
      </c>
      <c r="AF179" s="85" t="n">
        <v>0</v>
      </c>
      <c r="AG179" s="85" t="n">
        <v>0</v>
      </c>
      <c r="AH179" s="85" t="n">
        <v>0</v>
      </c>
      <c r="AI179" s="85" t="n">
        <v>0</v>
      </c>
      <c r="AJ179" s="85" t="n">
        <v>0</v>
      </c>
      <c r="AK179" s="183" t="n">
        <f aca="false">IF(G179&gt;0,VLOOKUP(G179&amp;"-"&amp;H179&amp;"-"&amp;I179,LocCost,2,0),0)</f>
        <v>0.324692449336488</v>
      </c>
      <c r="AL179" s="183" t="n">
        <f aca="false">IF(J179&gt;0,VLOOKUP(J179&amp;"-"&amp;K179&amp;"-"&amp;L179,LocCost,2,0),0)</f>
        <v>0</v>
      </c>
      <c r="AM179" s="183" t="n">
        <f aca="false">IF(M179&gt;0,VLOOKUP(M179&amp;"-"&amp;N179&amp;"-"&amp;O179,LocCost,2,0),0)</f>
        <v>0</v>
      </c>
      <c r="AN179" s="183" t="n">
        <f aca="false">IF(P179&gt;0,VLOOKUP(P179&amp;"-"&amp;Q179&amp;"-"&amp;R179,LocCost,2,0),0)</f>
        <v>0</v>
      </c>
      <c r="AO179" s="183" t="n">
        <f aca="false">IF(S179&gt;0,VLOOKUP(S179&amp;"-"&amp;T179&amp;"-"&amp;U179,LocCost,2,0),0)</f>
        <v>0</v>
      </c>
      <c r="AP179" s="183" t="n">
        <f aca="false">IF(V179&gt;0,VLOOKUP(V179&amp;"-"&amp;W179&amp;"-"&amp;X179,LocCost,2,0),0)</f>
        <v>0</v>
      </c>
      <c r="AQ179" s="183" t="n">
        <f aca="false">IF(Y179&gt;0,VLOOKUP(Y179&amp;"-"&amp;Z179&amp;"-"&amp;AA179,LocCost,2,0),0)</f>
        <v>0</v>
      </c>
      <c r="AR179" s="183" t="n">
        <f aca="false">IF(AB179&gt;0,VLOOKUP(AB179&amp;"-"&amp;AC179&amp;"-"&amp;AD179,LocCost,2,0),0)</f>
        <v>0</v>
      </c>
      <c r="AS179" s="183" t="n">
        <f aca="false">IF(AE179&gt;0,VLOOKUP(AE179&amp;"-"&amp;AF179&amp;"-"&amp;AG179,LocCost,2,0),0)</f>
        <v>0</v>
      </c>
      <c r="AT179" s="183" t="n">
        <f aca="false">IF(AH179&gt;0,VLOOKUP(AH179&amp;"-"&amp;AI179&amp;"-"&amp;AJ179,LocCost,2,0),0)</f>
        <v>0</v>
      </c>
      <c r="AU179" s="184" t="n">
        <f aca="false">SUM(AK179:AT179)</f>
        <v>0.324692449336488</v>
      </c>
      <c r="DO179" s="85" t="n">
        <v>0</v>
      </c>
      <c r="DP179" s="85" t="n">
        <v>0</v>
      </c>
      <c r="DQ179" s="85" t="n">
        <v>0</v>
      </c>
      <c r="DR179" s="85" t="n">
        <v>0</v>
      </c>
      <c r="DS179" s="85" t="n">
        <v>0</v>
      </c>
      <c r="DT179" s="85" t="n">
        <v>0</v>
      </c>
      <c r="DU179" s="85" t="n">
        <v>0</v>
      </c>
      <c r="DV179" s="85" t="n">
        <v>0</v>
      </c>
      <c r="DW179" s="85" t="n">
        <v>0</v>
      </c>
      <c r="DX179" s="85" t="n">
        <v>0</v>
      </c>
      <c r="DY179" s="85" t="n">
        <v>0</v>
      </c>
    </row>
    <row r="180" customFormat="false" ht="14.65" hidden="false" customHeight="false" outlineLevel="0" collapsed="false">
      <c r="A180" s="85" t="n">
        <v>177</v>
      </c>
      <c r="B180" s="85" t="s">
        <v>49</v>
      </c>
      <c r="C180" s="85" t="s">
        <v>77</v>
      </c>
      <c r="D180" s="85" t="n">
        <v>1</v>
      </c>
      <c r="E180" s="85" t="s">
        <v>45</v>
      </c>
      <c r="F180" s="85" t="s">
        <v>387</v>
      </c>
      <c r="G180" s="85" t="s">
        <v>49</v>
      </c>
      <c r="H180" s="85" t="s">
        <v>77</v>
      </c>
      <c r="I180" s="85" t="s">
        <v>48</v>
      </c>
      <c r="J180" s="85" t="n">
        <v>0</v>
      </c>
      <c r="K180" s="85" t="n">
        <v>0</v>
      </c>
      <c r="L180" s="85" t="n">
        <v>0</v>
      </c>
      <c r="M180" s="85" t="n">
        <v>0</v>
      </c>
      <c r="N180" s="85" t="n">
        <v>0</v>
      </c>
      <c r="O180" s="85" t="n">
        <v>0</v>
      </c>
      <c r="P180" s="85" t="n">
        <v>0</v>
      </c>
      <c r="Q180" s="85" t="n">
        <v>0</v>
      </c>
      <c r="R180" s="85" t="n">
        <v>0</v>
      </c>
      <c r="S180" s="85" t="n">
        <v>0</v>
      </c>
      <c r="T180" s="85" t="n">
        <v>0</v>
      </c>
      <c r="U180" s="85" t="n">
        <v>0</v>
      </c>
      <c r="V180" s="85" t="n">
        <v>0</v>
      </c>
      <c r="W180" s="85" t="n">
        <v>0</v>
      </c>
      <c r="X180" s="85" t="n">
        <v>0</v>
      </c>
      <c r="Y180" s="85" t="n">
        <v>0</v>
      </c>
      <c r="Z180" s="85" t="n">
        <v>0</v>
      </c>
      <c r="AA180" s="85" t="n">
        <v>0</v>
      </c>
      <c r="AB180" s="85" t="n">
        <v>0</v>
      </c>
      <c r="AC180" s="85" t="n">
        <v>0</v>
      </c>
      <c r="AD180" s="85" t="n">
        <v>0</v>
      </c>
      <c r="AE180" s="85" t="n">
        <v>0</v>
      </c>
      <c r="AF180" s="85" t="n">
        <v>0</v>
      </c>
      <c r="AG180" s="85" t="n">
        <v>0</v>
      </c>
      <c r="AH180" s="85" t="n">
        <v>0</v>
      </c>
      <c r="AI180" s="85" t="n">
        <v>0</v>
      </c>
      <c r="AJ180" s="85" t="n">
        <v>0</v>
      </c>
      <c r="AK180" s="183" t="n">
        <f aca="false">IF(G180&gt;0,VLOOKUP(G180&amp;"-"&amp;H180&amp;"-"&amp;I180,LocCost,2,0),0)</f>
        <v>0.171384107068172</v>
      </c>
      <c r="AL180" s="183" t="n">
        <f aca="false">IF(J180&gt;0,VLOOKUP(J180&amp;"-"&amp;K180&amp;"-"&amp;L180,LocCost,2,0),0)</f>
        <v>0</v>
      </c>
      <c r="AM180" s="183" t="n">
        <f aca="false">IF(M180&gt;0,VLOOKUP(M180&amp;"-"&amp;N180&amp;"-"&amp;O180,LocCost,2,0),0)</f>
        <v>0</v>
      </c>
      <c r="AN180" s="183" t="n">
        <f aca="false">IF(P180&gt;0,VLOOKUP(P180&amp;"-"&amp;Q180&amp;"-"&amp;R180,LocCost,2,0),0)</f>
        <v>0</v>
      </c>
      <c r="AO180" s="183" t="n">
        <f aca="false">IF(S180&gt;0,VLOOKUP(S180&amp;"-"&amp;T180&amp;"-"&amp;U180,LocCost,2,0),0)</f>
        <v>0</v>
      </c>
      <c r="AP180" s="183" t="n">
        <f aca="false">IF(V180&gt;0,VLOOKUP(V180&amp;"-"&amp;W180&amp;"-"&amp;X180,LocCost,2,0),0)</f>
        <v>0</v>
      </c>
      <c r="AQ180" s="183" t="n">
        <f aca="false">IF(Y180&gt;0,VLOOKUP(Y180&amp;"-"&amp;Z180&amp;"-"&amp;AA180,LocCost,2,0),0)</f>
        <v>0</v>
      </c>
      <c r="AR180" s="183" t="n">
        <f aca="false">IF(AB180&gt;0,VLOOKUP(AB180&amp;"-"&amp;AC180&amp;"-"&amp;AD180,LocCost,2,0),0)</f>
        <v>0</v>
      </c>
      <c r="AS180" s="183" t="n">
        <f aca="false">IF(AE180&gt;0,VLOOKUP(AE180&amp;"-"&amp;AF180&amp;"-"&amp;AG180,LocCost,2,0),0)</f>
        <v>0</v>
      </c>
      <c r="AT180" s="183" t="n">
        <f aca="false">IF(AH180&gt;0,VLOOKUP(AH180&amp;"-"&amp;AI180&amp;"-"&amp;AJ180,LocCost,2,0),0)</f>
        <v>0</v>
      </c>
      <c r="AU180" s="184" t="n">
        <f aca="false">SUM(AK180:AT180)</f>
        <v>0.171384107068172</v>
      </c>
      <c r="DO180" s="85" t="n">
        <v>0</v>
      </c>
      <c r="DP180" s="85" t="n">
        <v>0</v>
      </c>
      <c r="DQ180" s="85" t="n">
        <v>0</v>
      </c>
      <c r="DR180" s="85" t="n">
        <v>0</v>
      </c>
      <c r="DS180" s="85" t="n">
        <v>0</v>
      </c>
      <c r="DT180" s="85" t="n">
        <v>0</v>
      </c>
      <c r="DU180" s="85" t="n">
        <v>0</v>
      </c>
      <c r="DV180" s="85" t="n">
        <v>0</v>
      </c>
      <c r="DW180" s="85" t="n">
        <v>0</v>
      </c>
      <c r="DX180" s="85" t="n">
        <v>0</v>
      </c>
      <c r="DY180" s="85" t="n">
        <v>0</v>
      </c>
    </row>
    <row r="181" customFormat="false" ht="14.65" hidden="false" customHeight="false" outlineLevel="0" collapsed="false">
      <c r="A181" s="85" t="n">
        <v>178</v>
      </c>
      <c r="B181" s="85" t="s">
        <v>49</v>
      </c>
      <c r="C181" s="85" t="s">
        <v>77</v>
      </c>
      <c r="D181" s="85" t="n">
        <v>2</v>
      </c>
      <c r="E181" s="85" t="s">
        <v>45</v>
      </c>
      <c r="F181" s="85" t="s">
        <v>388</v>
      </c>
      <c r="G181" s="85" t="s">
        <v>49</v>
      </c>
      <c r="H181" s="85" t="s">
        <v>77</v>
      </c>
      <c r="I181" s="85" t="s">
        <v>55</v>
      </c>
      <c r="J181" s="85" t="n">
        <v>0</v>
      </c>
      <c r="K181" s="85" t="n">
        <v>0</v>
      </c>
      <c r="L181" s="85" t="n">
        <v>0</v>
      </c>
      <c r="M181" s="85" t="n">
        <v>0</v>
      </c>
      <c r="N181" s="85" t="n">
        <v>0</v>
      </c>
      <c r="O181" s="85" t="n">
        <v>0</v>
      </c>
      <c r="P181" s="85" t="n">
        <v>0</v>
      </c>
      <c r="Q181" s="85" t="n">
        <v>0</v>
      </c>
      <c r="R181" s="85" t="n">
        <v>0</v>
      </c>
      <c r="S181" s="85" t="n">
        <v>0</v>
      </c>
      <c r="T181" s="85" t="n">
        <v>0</v>
      </c>
      <c r="U181" s="85" t="n">
        <v>0</v>
      </c>
      <c r="V181" s="85" t="n">
        <v>0</v>
      </c>
      <c r="W181" s="85" t="n">
        <v>0</v>
      </c>
      <c r="X181" s="85" t="n">
        <v>0</v>
      </c>
      <c r="Y181" s="85" t="n">
        <v>0</v>
      </c>
      <c r="Z181" s="85" t="n">
        <v>0</v>
      </c>
      <c r="AA181" s="85" t="n">
        <v>0</v>
      </c>
      <c r="AB181" s="85" t="n">
        <v>0</v>
      </c>
      <c r="AC181" s="85" t="n">
        <v>0</v>
      </c>
      <c r="AD181" s="85" t="n">
        <v>0</v>
      </c>
      <c r="AE181" s="85" t="n">
        <v>0</v>
      </c>
      <c r="AF181" s="85" t="n">
        <v>0</v>
      </c>
      <c r="AG181" s="85" t="n">
        <v>0</v>
      </c>
      <c r="AH181" s="85" t="n">
        <v>0</v>
      </c>
      <c r="AI181" s="85" t="n">
        <v>0</v>
      </c>
      <c r="AJ181" s="85" t="n">
        <v>0</v>
      </c>
      <c r="AK181" s="183" t="n">
        <f aca="false">IF(G181&gt;0,VLOOKUP(G181&amp;"-"&amp;H181&amp;"-"&amp;I181,LocCost,2,0),0)</f>
        <v>0.526984107068172</v>
      </c>
      <c r="AL181" s="183" t="n">
        <f aca="false">IF(J181&gt;0,VLOOKUP(J181&amp;"-"&amp;K181&amp;"-"&amp;L181,LocCost,2,0),0)</f>
        <v>0</v>
      </c>
      <c r="AM181" s="183" t="n">
        <f aca="false">IF(M181&gt;0,VLOOKUP(M181&amp;"-"&amp;N181&amp;"-"&amp;O181,LocCost,2,0),0)</f>
        <v>0</v>
      </c>
      <c r="AN181" s="183" t="n">
        <f aca="false">IF(P181&gt;0,VLOOKUP(P181&amp;"-"&amp;Q181&amp;"-"&amp;R181,LocCost,2,0),0)</f>
        <v>0</v>
      </c>
      <c r="AO181" s="183" t="n">
        <f aca="false">IF(S181&gt;0,VLOOKUP(S181&amp;"-"&amp;T181&amp;"-"&amp;U181,LocCost,2,0),0)</f>
        <v>0</v>
      </c>
      <c r="AP181" s="183" t="n">
        <f aca="false">IF(V181&gt;0,VLOOKUP(V181&amp;"-"&amp;W181&amp;"-"&amp;X181,LocCost,2,0),0)</f>
        <v>0</v>
      </c>
      <c r="AQ181" s="183" t="n">
        <f aca="false">IF(Y181&gt;0,VLOOKUP(Y181&amp;"-"&amp;Z181&amp;"-"&amp;AA181,LocCost,2,0),0)</f>
        <v>0</v>
      </c>
      <c r="AR181" s="183" t="n">
        <f aca="false">IF(AB181&gt;0,VLOOKUP(AB181&amp;"-"&amp;AC181&amp;"-"&amp;AD181,LocCost,2,0),0)</f>
        <v>0</v>
      </c>
      <c r="AS181" s="183" t="n">
        <f aca="false">IF(AE181&gt;0,VLOOKUP(AE181&amp;"-"&amp;AF181&amp;"-"&amp;AG181,LocCost,2,0),0)</f>
        <v>0</v>
      </c>
      <c r="AT181" s="183" t="n">
        <f aca="false">IF(AH181&gt;0,VLOOKUP(AH181&amp;"-"&amp;AI181&amp;"-"&amp;AJ181,LocCost,2,0),0)</f>
        <v>0</v>
      </c>
      <c r="AU181" s="184" t="n">
        <f aca="false">SUM(AK181:AT181)</f>
        <v>0.526984107068172</v>
      </c>
      <c r="DO181" s="85" t="n">
        <v>0</v>
      </c>
      <c r="DP181" s="85" t="n">
        <v>0</v>
      </c>
      <c r="DQ181" s="85" t="n">
        <v>0</v>
      </c>
      <c r="DR181" s="85" t="n">
        <v>0</v>
      </c>
      <c r="DS181" s="85" t="n">
        <v>0</v>
      </c>
      <c r="DT181" s="85" t="n">
        <v>0</v>
      </c>
      <c r="DU181" s="85" t="n">
        <v>0</v>
      </c>
      <c r="DV181" s="85" t="n">
        <v>0</v>
      </c>
      <c r="DW181" s="85" t="n">
        <v>0</v>
      </c>
      <c r="DX181" s="85" t="n">
        <v>0</v>
      </c>
      <c r="DY181" s="85" t="n">
        <v>0</v>
      </c>
    </row>
    <row r="182" customFormat="false" ht="14.65" hidden="false" customHeight="false" outlineLevel="0" collapsed="false">
      <c r="A182" s="85" t="n">
        <v>179</v>
      </c>
      <c r="B182" s="85" t="s">
        <v>49</v>
      </c>
      <c r="C182" s="85" t="s">
        <v>47</v>
      </c>
      <c r="D182" s="85" t="n">
        <v>1</v>
      </c>
      <c r="E182" s="85" t="s">
        <v>45</v>
      </c>
      <c r="F182" s="85" t="s">
        <v>389</v>
      </c>
      <c r="G182" s="85" t="s">
        <v>49</v>
      </c>
      <c r="H182" s="85" t="s">
        <v>47</v>
      </c>
      <c r="I182" s="85" t="s">
        <v>48</v>
      </c>
      <c r="J182" s="85" t="n">
        <v>0</v>
      </c>
      <c r="K182" s="85" t="n">
        <v>0</v>
      </c>
      <c r="L182" s="85" t="n">
        <v>0</v>
      </c>
      <c r="M182" s="85" t="n">
        <v>0</v>
      </c>
      <c r="N182" s="85" t="n">
        <v>0</v>
      </c>
      <c r="O182" s="85" t="n">
        <v>0</v>
      </c>
      <c r="P182" s="85" t="n">
        <v>0</v>
      </c>
      <c r="Q182" s="85" t="n">
        <v>0</v>
      </c>
      <c r="R182" s="85" t="n">
        <v>0</v>
      </c>
      <c r="S182" s="85" t="n">
        <v>0</v>
      </c>
      <c r="T182" s="85" t="n">
        <v>0</v>
      </c>
      <c r="U182" s="85" t="n">
        <v>0</v>
      </c>
      <c r="V182" s="85" t="n">
        <v>0</v>
      </c>
      <c r="W182" s="85" t="n">
        <v>0</v>
      </c>
      <c r="X182" s="85" t="n">
        <v>0</v>
      </c>
      <c r="Y182" s="85" t="n">
        <v>0</v>
      </c>
      <c r="Z182" s="85" t="n">
        <v>0</v>
      </c>
      <c r="AA182" s="85" t="n">
        <v>0</v>
      </c>
      <c r="AB182" s="85" t="n">
        <v>0</v>
      </c>
      <c r="AC182" s="85" t="n">
        <v>0</v>
      </c>
      <c r="AD182" s="85" t="n">
        <v>0</v>
      </c>
      <c r="AE182" s="85" t="n">
        <v>0</v>
      </c>
      <c r="AF182" s="85" t="n">
        <v>0</v>
      </c>
      <c r="AG182" s="85" t="n">
        <v>0</v>
      </c>
      <c r="AH182" s="85" t="n">
        <v>0</v>
      </c>
      <c r="AI182" s="85" t="n">
        <v>0</v>
      </c>
      <c r="AJ182" s="85" t="n">
        <v>0</v>
      </c>
      <c r="AK182" s="183" t="n">
        <f aca="false">IF(G182&gt;0,VLOOKUP(G182&amp;"-"&amp;H182&amp;"-"&amp;I182,LocCost,2,0),0)</f>
        <v>0.235102874175005</v>
      </c>
      <c r="AL182" s="183" t="n">
        <f aca="false">IF(J182&gt;0,VLOOKUP(J182&amp;"-"&amp;K182&amp;"-"&amp;L182,LocCost,2,0),0)</f>
        <v>0</v>
      </c>
      <c r="AM182" s="183" t="n">
        <f aca="false">IF(M182&gt;0,VLOOKUP(M182&amp;"-"&amp;N182&amp;"-"&amp;O182,LocCost,2,0),0)</f>
        <v>0</v>
      </c>
      <c r="AN182" s="183" t="n">
        <f aca="false">IF(P182&gt;0,VLOOKUP(P182&amp;"-"&amp;Q182&amp;"-"&amp;R182,LocCost,2,0),0)</f>
        <v>0</v>
      </c>
      <c r="AO182" s="183" t="n">
        <f aca="false">IF(S182&gt;0,VLOOKUP(S182&amp;"-"&amp;T182&amp;"-"&amp;U182,LocCost,2,0),0)</f>
        <v>0</v>
      </c>
      <c r="AP182" s="183" t="n">
        <f aca="false">IF(V182&gt;0,VLOOKUP(V182&amp;"-"&amp;W182&amp;"-"&amp;X182,LocCost,2,0),0)</f>
        <v>0</v>
      </c>
      <c r="AQ182" s="183" t="n">
        <f aca="false">IF(Y182&gt;0,VLOOKUP(Y182&amp;"-"&amp;Z182&amp;"-"&amp;AA182,LocCost,2,0),0)</f>
        <v>0</v>
      </c>
      <c r="AR182" s="183" t="n">
        <f aca="false">IF(AB182&gt;0,VLOOKUP(AB182&amp;"-"&amp;AC182&amp;"-"&amp;AD182,LocCost,2,0),0)</f>
        <v>0</v>
      </c>
      <c r="AS182" s="183" t="n">
        <f aca="false">IF(AE182&gt;0,VLOOKUP(AE182&amp;"-"&amp;AF182&amp;"-"&amp;AG182,LocCost,2,0),0)</f>
        <v>0</v>
      </c>
      <c r="AT182" s="183" t="n">
        <f aca="false">IF(AH182&gt;0,VLOOKUP(AH182&amp;"-"&amp;AI182&amp;"-"&amp;AJ182,LocCost,2,0),0)</f>
        <v>0</v>
      </c>
      <c r="AU182" s="184" t="n">
        <f aca="false">SUM(AK182:AT182)</f>
        <v>0.235102874175005</v>
      </c>
      <c r="DO182" s="85" t="n">
        <v>0</v>
      </c>
      <c r="DP182" s="85" t="n">
        <v>0</v>
      </c>
      <c r="DQ182" s="85" t="n">
        <v>0</v>
      </c>
      <c r="DR182" s="85" t="n">
        <v>0</v>
      </c>
      <c r="DS182" s="85" t="n">
        <v>0</v>
      </c>
      <c r="DT182" s="85" t="n">
        <v>0</v>
      </c>
      <c r="DU182" s="85" t="n">
        <v>0</v>
      </c>
      <c r="DV182" s="85" t="n">
        <v>0</v>
      </c>
      <c r="DW182" s="85" t="n">
        <v>0</v>
      </c>
      <c r="DX182" s="85" t="n">
        <v>0</v>
      </c>
      <c r="DY182" s="85" t="n">
        <v>0</v>
      </c>
    </row>
    <row r="183" customFormat="false" ht="14.65" hidden="false" customHeight="false" outlineLevel="0" collapsed="false">
      <c r="A183" s="85" t="n">
        <v>180</v>
      </c>
      <c r="B183" s="85" t="s">
        <v>49</v>
      </c>
      <c r="C183" s="85" t="s">
        <v>47</v>
      </c>
      <c r="D183" s="85" t="n">
        <v>2</v>
      </c>
      <c r="E183" s="85" t="s">
        <v>45</v>
      </c>
      <c r="F183" s="85" t="s">
        <v>390</v>
      </c>
      <c r="G183" s="85" t="s">
        <v>49</v>
      </c>
      <c r="H183" s="85" t="s">
        <v>47</v>
      </c>
      <c r="I183" s="85" t="s">
        <v>55</v>
      </c>
      <c r="J183" s="85" t="n">
        <v>0</v>
      </c>
      <c r="K183" s="85" t="n">
        <v>0</v>
      </c>
      <c r="L183" s="85" t="n">
        <v>0</v>
      </c>
      <c r="M183" s="85" t="n">
        <v>0</v>
      </c>
      <c r="N183" s="85" t="n">
        <v>0</v>
      </c>
      <c r="O183" s="85" t="n">
        <v>0</v>
      </c>
      <c r="P183" s="85" t="n">
        <v>0</v>
      </c>
      <c r="Q183" s="85" t="n">
        <v>0</v>
      </c>
      <c r="R183" s="85" t="n">
        <v>0</v>
      </c>
      <c r="S183" s="85" t="n">
        <v>0</v>
      </c>
      <c r="T183" s="85" t="n">
        <v>0</v>
      </c>
      <c r="U183" s="85" t="n">
        <v>0</v>
      </c>
      <c r="V183" s="85" t="n">
        <v>0</v>
      </c>
      <c r="W183" s="85" t="n">
        <v>0</v>
      </c>
      <c r="X183" s="85" t="n">
        <v>0</v>
      </c>
      <c r="Y183" s="85" t="n">
        <v>0</v>
      </c>
      <c r="Z183" s="85" t="n">
        <v>0</v>
      </c>
      <c r="AA183" s="85" t="n">
        <v>0</v>
      </c>
      <c r="AB183" s="85" t="n">
        <v>0</v>
      </c>
      <c r="AC183" s="85" t="n">
        <v>0</v>
      </c>
      <c r="AD183" s="85" t="n">
        <v>0</v>
      </c>
      <c r="AE183" s="85" t="n">
        <v>0</v>
      </c>
      <c r="AF183" s="85" t="n">
        <v>0</v>
      </c>
      <c r="AG183" s="85" t="n">
        <v>0</v>
      </c>
      <c r="AH183" s="85" t="n">
        <v>0</v>
      </c>
      <c r="AI183" s="85" t="n">
        <v>0</v>
      </c>
      <c r="AJ183" s="85" t="n">
        <v>0</v>
      </c>
      <c r="AK183" s="183" t="n">
        <f aca="false">IF(G183&gt;0,VLOOKUP(G183&amp;"-"&amp;H183&amp;"-"&amp;I183,LocCost,2,0),0)</f>
        <v>0.730702874175005</v>
      </c>
      <c r="AL183" s="183" t="n">
        <f aca="false">IF(J183&gt;0,VLOOKUP(J183&amp;"-"&amp;K183&amp;"-"&amp;L183,LocCost,2,0),0)</f>
        <v>0</v>
      </c>
      <c r="AM183" s="183" t="n">
        <f aca="false">IF(M183&gt;0,VLOOKUP(M183&amp;"-"&amp;N183&amp;"-"&amp;O183,LocCost,2,0),0)</f>
        <v>0</v>
      </c>
      <c r="AN183" s="183" t="n">
        <f aca="false">IF(P183&gt;0,VLOOKUP(P183&amp;"-"&amp;Q183&amp;"-"&amp;R183,LocCost,2,0),0)</f>
        <v>0</v>
      </c>
      <c r="AO183" s="183" t="n">
        <f aca="false">IF(S183&gt;0,VLOOKUP(S183&amp;"-"&amp;T183&amp;"-"&amp;U183,LocCost,2,0),0)</f>
        <v>0</v>
      </c>
      <c r="AP183" s="183" t="n">
        <f aca="false">IF(V183&gt;0,VLOOKUP(V183&amp;"-"&amp;W183&amp;"-"&amp;X183,LocCost,2,0),0)</f>
        <v>0</v>
      </c>
      <c r="AQ183" s="183" t="n">
        <f aca="false">IF(Y183&gt;0,VLOOKUP(Y183&amp;"-"&amp;Z183&amp;"-"&amp;AA183,LocCost,2,0),0)</f>
        <v>0</v>
      </c>
      <c r="AR183" s="183" t="n">
        <f aca="false">IF(AB183&gt;0,VLOOKUP(AB183&amp;"-"&amp;AC183&amp;"-"&amp;AD183,LocCost,2,0),0)</f>
        <v>0</v>
      </c>
      <c r="AS183" s="183" t="n">
        <f aca="false">IF(AE183&gt;0,VLOOKUP(AE183&amp;"-"&amp;AF183&amp;"-"&amp;AG183,LocCost,2,0),0)</f>
        <v>0</v>
      </c>
      <c r="AT183" s="183" t="n">
        <f aca="false">IF(AH183&gt;0,VLOOKUP(AH183&amp;"-"&amp;AI183&amp;"-"&amp;AJ183,LocCost,2,0),0)</f>
        <v>0</v>
      </c>
      <c r="AU183" s="184" t="n">
        <f aca="false">SUM(AK183:AT183)</f>
        <v>0.730702874175005</v>
      </c>
      <c r="DO183" s="85" t="n">
        <v>0</v>
      </c>
      <c r="DP183" s="85" t="n">
        <v>0</v>
      </c>
      <c r="DQ183" s="85" t="n">
        <v>0</v>
      </c>
      <c r="DR183" s="85" t="n">
        <v>0</v>
      </c>
      <c r="DS183" s="85" t="n">
        <v>0</v>
      </c>
      <c r="DT183" s="85" t="n">
        <v>0</v>
      </c>
      <c r="DU183" s="85" t="n">
        <v>0</v>
      </c>
      <c r="DV183" s="85" t="n">
        <v>0</v>
      </c>
      <c r="DW183" s="85" t="n">
        <v>0</v>
      </c>
      <c r="DX183" s="85" t="n">
        <v>0</v>
      </c>
      <c r="DY183" s="85" t="n">
        <v>0</v>
      </c>
    </row>
    <row r="184" customFormat="false" ht="14.65" hidden="false" customHeight="false" outlineLevel="0" collapsed="false">
      <c r="A184" s="85" t="n">
        <v>181</v>
      </c>
      <c r="B184" s="85" t="s">
        <v>49</v>
      </c>
      <c r="C184" s="85" t="s">
        <v>84</v>
      </c>
      <c r="D184" s="85" t="n">
        <v>1</v>
      </c>
      <c r="E184" s="85" t="s">
        <v>45</v>
      </c>
      <c r="F184" s="85" t="s">
        <v>391</v>
      </c>
      <c r="G184" s="85" t="s">
        <v>49</v>
      </c>
      <c r="H184" s="85" t="s">
        <v>84</v>
      </c>
      <c r="I184" s="85" t="s">
        <v>48</v>
      </c>
      <c r="J184" s="85" t="n">
        <v>0</v>
      </c>
      <c r="K184" s="85" t="n">
        <v>0</v>
      </c>
      <c r="L184" s="85" t="n">
        <v>0</v>
      </c>
      <c r="M184" s="85" t="n">
        <v>0</v>
      </c>
      <c r="N184" s="85" t="n">
        <v>0</v>
      </c>
      <c r="O184" s="85" t="n">
        <v>0</v>
      </c>
      <c r="P184" s="85" t="n">
        <v>0</v>
      </c>
      <c r="Q184" s="85" t="n">
        <v>0</v>
      </c>
      <c r="R184" s="85" t="n">
        <v>0</v>
      </c>
      <c r="S184" s="85" t="n">
        <v>0</v>
      </c>
      <c r="T184" s="85" t="n">
        <v>0</v>
      </c>
      <c r="U184" s="85" t="n">
        <v>0</v>
      </c>
      <c r="V184" s="85" t="n">
        <v>0</v>
      </c>
      <c r="W184" s="85" t="n">
        <v>0</v>
      </c>
      <c r="X184" s="85" t="n">
        <v>0</v>
      </c>
      <c r="Y184" s="85" t="n">
        <v>0</v>
      </c>
      <c r="Z184" s="85" t="n">
        <v>0</v>
      </c>
      <c r="AA184" s="85" t="n">
        <v>0</v>
      </c>
      <c r="AB184" s="85" t="n">
        <v>0</v>
      </c>
      <c r="AC184" s="85" t="n">
        <v>0</v>
      </c>
      <c r="AD184" s="85" t="n">
        <v>0</v>
      </c>
      <c r="AE184" s="85" t="n">
        <v>0</v>
      </c>
      <c r="AF184" s="85" t="n">
        <v>0</v>
      </c>
      <c r="AG184" s="85" t="n">
        <v>0</v>
      </c>
      <c r="AH184" s="85" t="n">
        <v>0</v>
      </c>
      <c r="AI184" s="85" t="n">
        <v>0</v>
      </c>
      <c r="AJ184" s="85" t="n">
        <v>0</v>
      </c>
      <c r="AK184" s="183" t="n">
        <f aca="false">IF(G184&gt;0,VLOOKUP(G184&amp;"-"&amp;H184&amp;"-"&amp;I184,LocCost,2,0),0)</f>
        <v>0.278865513525165</v>
      </c>
      <c r="AL184" s="183" t="n">
        <f aca="false">IF(J184&gt;0,VLOOKUP(J184&amp;"-"&amp;K184&amp;"-"&amp;L184,LocCost,2,0),0)</f>
        <v>0</v>
      </c>
      <c r="AM184" s="183" t="n">
        <f aca="false">IF(M184&gt;0,VLOOKUP(M184&amp;"-"&amp;N184&amp;"-"&amp;O184,LocCost,2,0),0)</f>
        <v>0</v>
      </c>
      <c r="AN184" s="183" t="n">
        <f aca="false">IF(P184&gt;0,VLOOKUP(P184&amp;"-"&amp;Q184&amp;"-"&amp;R184,LocCost,2,0),0)</f>
        <v>0</v>
      </c>
      <c r="AO184" s="183" t="n">
        <f aca="false">IF(S184&gt;0,VLOOKUP(S184&amp;"-"&amp;T184&amp;"-"&amp;U184,LocCost,2,0),0)</f>
        <v>0</v>
      </c>
      <c r="AP184" s="183" t="n">
        <f aca="false">IF(V184&gt;0,VLOOKUP(V184&amp;"-"&amp;W184&amp;"-"&amp;X184,LocCost,2,0),0)</f>
        <v>0</v>
      </c>
      <c r="AQ184" s="183" t="n">
        <f aca="false">IF(Y184&gt;0,VLOOKUP(Y184&amp;"-"&amp;Z184&amp;"-"&amp;AA184,LocCost,2,0),0)</f>
        <v>0</v>
      </c>
      <c r="AR184" s="183" t="n">
        <f aca="false">IF(AB184&gt;0,VLOOKUP(AB184&amp;"-"&amp;AC184&amp;"-"&amp;AD184,LocCost,2,0),0)</f>
        <v>0</v>
      </c>
      <c r="AS184" s="183" t="n">
        <f aca="false">IF(AE184&gt;0,VLOOKUP(AE184&amp;"-"&amp;AF184&amp;"-"&amp;AG184,LocCost,2,0),0)</f>
        <v>0</v>
      </c>
      <c r="AT184" s="183" t="n">
        <f aca="false">IF(AH184&gt;0,VLOOKUP(AH184&amp;"-"&amp;AI184&amp;"-"&amp;AJ184,LocCost,2,0),0)</f>
        <v>0</v>
      </c>
      <c r="AU184" s="184" t="n">
        <f aca="false">SUM(AK184:AT184)</f>
        <v>0.278865513525165</v>
      </c>
      <c r="DO184" s="85" t="n">
        <v>0</v>
      </c>
      <c r="DP184" s="85" t="n">
        <v>0</v>
      </c>
      <c r="DQ184" s="85" t="n">
        <v>0</v>
      </c>
      <c r="DR184" s="85" t="n">
        <v>0</v>
      </c>
      <c r="DS184" s="85" t="n">
        <v>0</v>
      </c>
      <c r="DT184" s="85" t="n">
        <v>0</v>
      </c>
      <c r="DU184" s="85" t="n">
        <v>0</v>
      </c>
      <c r="DV184" s="85" t="n">
        <v>0</v>
      </c>
      <c r="DW184" s="85" t="n">
        <v>0</v>
      </c>
      <c r="DX184" s="85" t="n">
        <v>0</v>
      </c>
      <c r="DY184" s="85" t="n">
        <v>0</v>
      </c>
    </row>
    <row r="185" customFormat="false" ht="14.65" hidden="false" customHeight="false" outlineLevel="0" collapsed="false">
      <c r="A185" s="85" t="n">
        <v>182</v>
      </c>
      <c r="B185" s="85" t="s">
        <v>49</v>
      </c>
      <c r="C185" s="85" t="s">
        <v>84</v>
      </c>
      <c r="D185" s="85" t="n">
        <v>2</v>
      </c>
      <c r="E185" s="85" t="s">
        <v>45</v>
      </c>
      <c r="F185" s="85" t="s">
        <v>392</v>
      </c>
      <c r="G185" s="85" t="s">
        <v>49</v>
      </c>
      <c r="H185" s="85" t="s">
        <v>84</v>
      </c>
      <c r="I185" s="85" t="s">
        <v>55</v>
      </c>
      <c r="J185" s="85" t="n">
        <v>0</v>
      </c>
      <c r="K185" s="85" t="n">
        <v>0</v>
      </c>
      <c r="L185" s="85" t="n">
        <v>0</v>
      </c>
      <c r="M185" s="85" t="n">
        <v>0</v>
      </c>
      <c r="N185" s="85" t="n">
        <v>0</v>
      </c>
      <c r="O185" s="85" t="n">
        <v>0</v>
      </c>
      <c r="P185" s="85" t="n">
        <v>0</v>
      </c>
      <c r="Q185" s="85" t="n">
        <v>0</v>
      </c>
      <c r="R185" s="85" t="n">
        <v>0</v>
      </c>
      <c r="S185" s="85" t="n">
        <v>0</v>
      </c>
      <c r="T185" s="85" t="n">
        <v>0</v>
      </c>
      <c r="U185" s="85" t="n">
        <v>0</v>
      </c>
      <c r="V185" s="85" t="n">
        <v>0</v>
      </c>
      <c r="W185" s="85" t="n">
        <v>0</v>
      </c>
      <c r="X185" s="85" t="n">
        <v>0</v>
      </c>
      <c r="Y185" s="85" t="n">
        <v>0</v>
      </c>
      <c r="Z185" s="85" t="n">
        <v>0</v>
      </c>
      <c r="AA185" s="85" t="n">
        <v>0</v>
      </c>
      <c r="AB185" s="85" t="n">
        <v>0</v>
      </c>
      <c r="AC185" s="85" t="n">
        <v>0</v>
      </c>
      <c r="AD185" s="85" t="n">
        <v>0</v>
      </c>
      <c r="AE185" s="85" t="n">
        <v>0</v>
      </c>
      <c r="AF185" s="85" t="n">
        <v>0</v>
      </c>
      <c r="AG185" s="85" t="n">
        <v>0</v>
      </c>
      <c r="AH185" s="85" t="n">
        <v>0</v>
      </c>
      <c r="AI185" s="85" t="n">
        <v>0</v>
      </c>
      <c r="AJ185" s="85" t="n">
        <v>0</v>
      </c>
      <c r="AK185" s="183" t="n">
        <f aca="false">IF(G185&gt;0,VLOOKUP(G185&amp;"-"&amp;H185&amp;"-"&amp;I185,LocCost,2,0),0)</f>
        <v>0.870265513525165</v>
      </c>
      <c r="AL185" s="183" t="n">
        <f aca="false">IF(J185&gt;0,VLOOKUP(J185&amp;"-"&amp;K185&amp;"-"&amp;L185,LocCost,2,0),0)</f>
        <v>0</v>
      </c>
      <c r="AM185" s="183" t="n">
        <f aca="false">IF(M185&gt;0,VLOOKUP(M185&amp;"-"&amp;N185&amp;"-"&amp;O185,LocCost,2,0),0)</f>
        <v>0</v>
      </c>
      <c r="AN185" s="183" t="n">
        <f aca="false">IF(P185&gt;0,VLOOKUP(P185&amp;"-"&amp;Q185&amp;"-"&amp;R185,LocCost,2,0),0)</f>
        <v>0</v>
      </c>
      <c r="AO185" s="183" t="n">
        <f aca="false">IF(S185&gt;0,VLOOKUP(S185&amp;"-"&amp;T185&amp;"-"&amp;U185,LocCost,2,0),0)</f>
        <v>0</v>
      </c>
      <c r="AP185" s="183" t="n">
        <f aca="false">IF(V185&gt;0,VLOOKUP(V185&amp;"-"&amp;W185&amp;"-"&amp;X185,LocCost,2,0),0)</f>
        <v>0</v>
      </c>
      <c r="AQ185" s="183" t="n">
        <f aca="false">IF(Y185&gt;0,VLOOKUP(Y185&amp;"-"&amp;Z185&amp;"-"&amp;AA185,LocCost,2,0),0)</f>
        <v>0</v>
      </c>
      <c r="AR185" s="183" t="n">
        <f aca="false">IF(AB185&gt;0,VLOOKUP(AB185&amp;"-"&amp;AC185&amp;"-"&amp;AD185,LocCost,2,0),0)</f>
        <v>0</v>
      </c>
      <c r="AS185" s="183" t="n">
        <f aca="false">IF(AE185&gt;0,VLOOKUP(AE185&amp;"-"&amp;AF185&amp;"-"&amp;AG185,LocCost,2,0),0)</f>
        <v>0</v>
      </c>
      <c r="AT185" s="183" t="n">
        <f aca="false">IF(AH185&gt;0,VLOOKUP(AH185&amp;"-"&amp;AI185&amp;"-"&amp;AJ185,LocCost,2,0),0)</f>
        <v>0</v>
      </c>
      <c r="AU185" s="184" t="n">
        <f aca="false">SUM(AK185:AT185)</f>
        <v>0.870265513525165</v>
      </c>
      <c r="DO185" s="85" t="n">
        <v>0</v>
      </c>
      <c r="DP185" s="85" t="n">
        <v>0</v>
      </c>
      <c r="DQ185" s="85" t="n">
        <v>0</v>
      </c>
      <c r="DR185" s="85" t="n">
        <v>0</v>
      </c>
      <c r="DS185" s="85" t="n">
        <v>0</v>
      </c>
      <c r="DT185" s="85" t="n">
        <v>0</v>
      </c>
      <c r="DU185" s="85" t="n">
        <v>0</v>
      </c>
      <c r="DV185" s="85" t="n">
        <v>0</v>
      </c>
      <c r="DW185" s="85" t="n">
        <v>0</v>
      </c>
      <c r="DX185" s="85" t="n">
        <v>0</v>
      </c>
      <c r="DY185" s="85" t="n">
        <v>0</v>
      </c>
    </row>
    <row r="186" customFormat="false" ht="14.65" hidden="false" customHeight="false" outlineLevel="0" collapsed="false">
      <c r="A186" s="85" t="n">
        <v>183</v>
      </c>
      <c r="B186" s="85" t="s">
        <v>49</v>
      </c>
      <c r="C186" s="85" t="s">
        <v>163</v>
      </c>
      <c r="D186" s="85" t="n">
        <v>1</v>
      </c>
      <c r="E186" s="85" t="s">
        <v>45</v>
      </c>
      <c r="F186" s="85" t="s">
        <v>393</v>
      </c>
      <c r="G186" s="85" t="s">
        <v>49</v>
      </c>
      <c r="H186" s="85" t="s">
        <v>60</v>
      </c>
      <c r="I186" s="85" t="s">
        <v>48</v>
      </c>
      <c r="J186" s="85" t="s">
        <v>163</v>
      </c>
      <c r="K186" s="85" t="s">
        <v>163</v>
      </c>
      <c r="L186" s="85" t="s">
        <v>48</v>
      </c>
      <c r="M186" s="85" t="n">
        <v>0</v>
      </c>
      <c r="N186" s="85" t="n">
        <v>0</v>
      </c>
      <c r="O186" s="85" t="n">
        <v>0</v>
      </c>
      <c r="P186" s="85" t="n">
        <v>0</v>
      </c>
      <c r="Q186" s="85" t="n">
        <v>0</v>
      </c>
      <c r="R186" s="85" t="n">
        <v>0</v>
      </c>
      <c r="S186" s="85" t="n">
        <v>0</v>
      </c>
      <c r="T186" s="85" t="n">
        <v>0</v>
      </c>
      <c r="U186" s="85" t="n">
        <v>0</v>
      </c>
      <c r="V186" s="85" t="n">
        <v>0</v>
      </c>
      <c r="W186" s="85" t="n">
        <v>0</v>
      </c>
      <c r="X186" s="85" t="n">
        <v>0</v>
      </c>
      <c r="Y186" s="85" t="n">
        <v>0</v>
      </c>
      <c r="Z186" s="85" t="n">
        <v>0</v>
      </c>
      <c r="AA186" s="85" t="n">
        <v>0</v>
      </c>
      <c r="AB186" s="85" t="n">
        <v>0</v>
      </c>
      <c r="AC186" s="85" t="n">
        <v>0</v>
      </c>
      <c r="AD186" s="85" t="n">
        <v>0</v>
      </c>
      <c r="AE186" s="85" t="n">
        <v>0</v>
      </c>
      <c r="AF186" s="85" t="n">
        <v>0</v>
      </c>
      <c r="AG186" s="85" t="n">
        <v>0</v>
      </c>
      <c r="AH186" s="85" t="n">
        <v>0</v>
      </c>
      <c r="AI186" s="85" t="n">
        <v>0</v>
      </c>
      <c r="AJ186" s="85" t="n">
        <v>0</v>
      </c>
      <c r="AK186" s="183" t="n">
        <f aca="false">IF(G186&gt;0,VLOOKUP(G186&amp;"-"&amp;H186&amp;"-"&amp;I186,LocCost,2,0),0)</f>
        <v>0.0619787628655867</v>
      </c>
      <c r="AL186" s="183" t="n">
        <f aca="false">IF(J186&gt;0,VLOOKUP(J186&amp;"-"&amp;K186&amp;"-"&amp;L186,LocCost,2,0),0)</f>
        <v>0.0130646190906353</v>
      </c>
      <c r="AM186" s="183" t="n">
        <f aca="false">IF(M186&gt;0,VLOOKUP(M186&amp;"-"&amp;N186&amp;"-"&amp;O186,LocCost,2,0),0)</f>
        <v>0</v>
      </c>
      <c r="AN186" s="183" t="n">
        <f aca="false">IF(P186&gt;0,VLOOKUP(P186&amp;"-"&amp;Q186&amp;"-"&amp;R186,LocCost,2,0),0)</f>
        <v>0</v>
      </c>
      <c r="AO186" s="183" t="n">
        <f aca="false">IF(S186&gt;0,VLOOKUP(S186&amp;"-"&amp;T186&amp;"-"&amp;U186,LocCost,2,0),0)</f>
        <v>0</v>
      </c>
      <c r="AP186" s="183" t="n">
        <f aca="false">IF(V186&gt;0,VLOOKUP(V186&amp;"-"&amp;W186&amp;"-"&amp;X186,LocCost,2,0),0)</f>
        <v>0</v>
      </c>
      <c r="AQ186" s="183" t="n">
        <f aca="false">IF(Y186&gt;0,VLOOKUP(Y186&amp;"-"&amp;Z186&amp;"-"&amp;AA186,LocCost,2,0),0)</f>
        <v>0</v>
      </c>
      <c r="AR186" s="183" t="n">
        <f aca="false">IF(AB186&gt;0,VLOOKUP(AB186&amp;"-"&amp;AC186&amp;"-"&amp;AD186,LocCost,2,0),0)</f>
        <v>0</v>
      </c>
      <c r="AS186" s="183" t="n">
        <f aca="false">IF(AE186&gt;0,VLOOKUP(AE186&amp;"-"&amp;AF186&amp;"-"&amp;AG186,LocCost,2,0),0)</f>
        <v>0</v>
      </c>
      <c r="AT186" s="183" t="n">
        <f aca="false">IF(AH186&gt;0,VLOOKUP(AH186&amp;"-"&amp;AI186&amp;"-"&amp;AJ186,LocCost,2,0),0)</f>
        <v>0</v>
      </c>
      <c r="AU186" s="184" t="n">
        <f aca="false">SUM(AK186:AT186)</f>
        <v>0.075043381956222</v>
      </c>
      <c r="DO186" s="85" t="n">
        <v>0</v>
      </c>
      <c r="DP186" s="85" t="n">
        <v>0</v>
      </c>
      <c r="DQ186" s="85" t="n">
        <v>0</v>
      </c>
      <c r="DR186" s="85" t="n">
        <v>0</v>
      </c>
      <c r="DS186" s="85" t="n">
        <v>0</v>
      </c>
      <c r="DT186" s="85" t="n">
        <v>0</v>
      </c>
      <c r="DU186" s="85" t="n">
        <v>0</v>
      </c>
      <c r="DV186" s="85" t="n">
        <v>0</v>
      </c>
      <c r="DW186" s="85" t="n">
        <v>0</v>
      </c>
      <c r="DX186" s="85" t="n">
        <v>0</v>
      </c>
      <c r="DY186" s="85" t="n">
        <v>0</v>
      </c>
    </row>
    <row r="187" customFormat="false" ht="14.65" hidden="false" customHeight="false" outlineLevel="0" collapsed="false">
      <c r="A187" s="85" t="n">
        <v>184</v>
      </c>
      <c r="B187" s="85" t="s">
        <v>49</v>
      </c>
      <c r="C187" s="85" t="s">
        <v>163</v>
      </c>
      <c r="D187" s="85" t="n">
        <v>2</v>
      </c>
      <c r="E187" s="85" t="s">
        <v>45</v>
      </c>
      <c r="F187" s="85" t="s">
        <v>394</v>
      </c>
      <c r="G187" s="85" t="s">
        <v>49</v>
      </c>
      <c r="H187" s="85" t="s">
        <v>60</v>
      </c>
      <c r="I187" s="85" t="s">
        <v>55</v>
      </c>
      <c r="J187" s="85" t="s">
        <v>163</v>
      </c>
      <c r="K187" s="85" t="s">
        <v>163</v>
      </c>
      <c r="L187" s="85" t="s">
        <v>55</v>
      </c>
      <c r="M187" s="85" t="n">
        <v>0</v>
      </c>
      <c r="N187" s="85" t="n">
        <v>0</v>
      </c>
      <c r="O187" s="85" t="n">
        <v>0</v>
      </c>
      <c r="P187" s="85" t="n">
        <v>0</v>
      </c>
      <c r="Q187" s="85" t="n">
        <v>0</v>
      </c>
      <c r="R187" s="85" t="n">
        <v>0</v>
      </c>
      <c r="S187" s="85" t="n">
        <v>0</v>
      </c>
      <c r="T187" s="85" t="n">
        <v>0</v>
      </c>
      <c r="U187" s="85" t="n">
        <v>0</v>
      </c>
      <c r="V187" s="85" t="n">
        <v>0</v>
      </c>
      <c r="W187" s="85" t="n">
        <v>0</v>
      </c>
      <c r="X187" s="85" t="n">
        <v>0</v>
      </c>
      <c r="Y187" s="85" t="n">
        <v>0</v>
      </c>
      <c r="Z187" s="85" t="n">
        <v>0</v>
      </c>
      <c r="AA187" s="85" t="n">
        <v>0</v>
      </c>
      <c r="AB187" s="85" t="n">
        <v>0</v>
      </c>
      <c r="AC187" s="85" t="n">
        <v>0</v>
      </c>
      <c r="AD187" s="85" t="n">
        <v>0</v>
      </c>
      <c r="AE187" s="85" t="n">
        <v>0</v>
      </c>
      <c r="AF187" s="85" t="n">
        <v>0</v>
      </c>
      <c r="AG187" s="85" t="n">
        <v>0</v>
      </c>
      <c r="AH187" s="85" t="n">
        <v>0</v>
      </c>
      <c r="AI187" s="85" t="n">
        <v>0</v>
      </c>
      <c r="AJ187" s="85" t="n">
        <v>0</v>
      </c>
      <c r="AK187" s="183" t="n">
        <f aca="false">IF(G187&gt;0,VLOOKUP(G187&amp;"-"&amp;H187&amp;"-"&amp;I187,LocCost,2,0),0)</f>
        <v>0.259578762865587</v>
      </c>
      <c r="AL187" s="183" t="n">
        <f aca="false">IF(J187&gt;0,VLOOKUP(J187&amp;"-"&amp;K187&amp;"-"&amp;L187,LocCost,2,0),0)</f>
        <v>0.0996646190906353</v>
      </c>
      <c r="AM187" s="183" t="n">
        <f aca="false">IF(M187&gt;0,VLOOKUP(M187&amp;"-"&amp;N187&amp;"-"&amp;O187,LocCost,2,0),0)</f>
        <v>0</v>
      </c>
      <c r="AN187" s="183" t="n">
        <f aca="false">IF(P187&gt;0,VLOOKUP(P187&amp;"-"&amp;Q187&amp;"-"&amp;R187,LocCost,2,0),0)</f>
        <v>0</v>
      </c>
      <c r="AO187" s="183" t="n">
        <f aca="false">IF(S187&gt;0,VLOOKUP(S187&amp;"-"&amp;T187&amp;"-"&amp;U187,LocCost,2,0),0)</f>
        <v>0</v>
      </c>
      <c r="AP187" s="183" t="n">
        <f aca="false">IF(V187&gt;0,VLOOKUP(V187&amp;"-"&amp;W187&amp;"-"&amp;X187,LocCost,2,0),0)</f>
        <v>0</v>
      </c>
      <c r="AQ187" s="183" t="n">
        <f aca="false">IF(Y187&gt;0,VLOOKUP(Y187&amp;"-"&amp;Z187&amp;"-"&amp;AA187,LocCost,2,0),0)</f>
        <v>0</v>
      </c>
      <c r="AR187" s="183" t="n">
        <f aca="false">IF(AB187&gt;0,VLOOKUP(AB187&amp;"-"&amp;AC187&amp;"-"&amp;AD187,LocCost,2,0),0)</f>
        <v>0</v>
      </c>
      <c r="AS187" s="183" t="n">
        <f aca="false">IF(AE187&gt;0,VLOOKUP(AE187&amp;"-"&amp;AF187&amp;"-"&amp;AG187,LocCost,2,0),0)</f>
        <v>0</v>
      </c>
      <c r="AT187" s="183" t="n">
        <f aca="false">IF(AH187&gt;0,VLOOKUP(AH187&amp;"-"&amp;AI187&amp;"-"&amp;AJ187,LocCost,2,0),0)</f>
        <v>0</v>
      </c>
      <c r="AU187" s="184" t="n">
        <f aca="false">SUM(AK187:AT187)</f>
        <v>0.359243381956222</v>
      </c>
      <c r="DO187" s="85" t="n">
        <v>0</v>
      </c>
      <c r="DP187" s="85" t="n">
        <v>0</v>
      </c>
      <c r="DQ187" s="85" t="n">
        <v>0</v>
      </c>
      <c r="DR187" s="85" t="n">
        <v>0</v>
      </c>
      <c r="DS187" s="85" t="n">
        <v>0</v>
      </c>
      <c r="DT187" s="85" t="n">
        <v>0</v>
      </c>
      <c r="DU187" s="85" t="n">
        <v>0</v>
      </c>
      <c r="DV187" s="85" t="n">
        <v>0</v>
      </c>
      <c r="DW187" s="85" t="n">
        <v>0</v>
      </c>
      <c r="DX187" s="85" t="n">
        <v>0</v>
      </c>
      <c r="DY187" s="85" t="n">
        <v>0</v>
      </c>
    </row>
    <row r="188" customFormat="false" ht="14.65" hidden="false" customHeight="false" outlineLevel="0" collapsed="false">
      <c r="A188" s="85" t="n">
        <v>185</v>
      </c>
      <c r="B188" s="85" t="s">
        <v>49</v>
      </c>
      <c r="C188" s="85" t="s">
        <v>202</v>
      </c>
      <c r="D188" s="85" t="n">
        <v>1</v>
      </c>
      <c r="E188" s="85" t="s">
        <v>45</v>
      </c>
      <c r="F188" s="85" t="s">
        <v>395</v>
      </c>
      <c r="G188" s="85" t="s">
        <v>49</v>
      </c>
      <c r="H188" s="85" t="s">
        <v>60</v>
      </c>
      <c r="I188" s="85" t="s">
        <v>48</v>
      </c>
      <c r="J188" s="85" t="s">
        <v>163</v>
      </c>
      <c r="K188" s="85" t="s">
        <v>202</v>
      </c>
      <c r="L188" s="85" t="s">
        <v>48</v>
      </c>
      <c r="M188" s="85" t="n">
        <v>0</v>
      </c>
      <c r="N188" s="85" t="n">
        <v>0</v>
      </c>
      <c r="O188" s="85" t="n">
        <v>0</v>
      </c>
      <c r="P188" s="85" t="n">
        <v>0</v>
      </c>
      <c r="Q188" s="85" t="n">
        <v>0</v>
      </c>
      <c r="R188" s="85" t="n">
        <v>0</v>
      </c>
      <c r="S188" s="85" t="n">
        <v>0</v>
      </c>
      <c r="T188" s="85" t="n">
        <v>0</v>
      </c>
      <c r="U188" s="85" t="n">
        <v>0</v>
      </c>
      <c r="V188" s="85" t="n">
        <v>0</v>
      </c>
      <c r="W188" s="85" t="n">
        <v>0</v>
      </c>
      <c r="X188" s="85" t="n">
        <v>0</v>
      </c>
      <c r="Y188" s="85" t="n">
        <v>0</v>
      </c>
      <c r="Z188" s="85" t="n">
        <v>0</v>
      </c>
      <c r="AA188" s="85" t="n">
        <v>0</v>
      </c>
      <c r="AB188" s="85" t="n">
        <v>0</v>
      </c>
      <c r="AC188" s="85" t="n">
        <v>0</v>
      </c>
      <c r="AD188" s="85" t="n">
        <v>0</v>
      </c>
      <c r="AE188" s="85" t="n">
        <v>0</v>
      </c>
      <c r="AF188" s="85" t="n">
        <v>0</v>
      </c>
      <c r="AG188" s="85" t="n">
        <v>0</v>
      </c>
      <c r="AH188" s="85" t="n">
        <v>0</v>
      </c>
      <c r="AI188" s="85" t="n">
        <v>0</v>
      </c>
      <c r="AJ188" s="85" t="n">
        <v>0</v>
      </c>
      <c r="AK188" s="183" t="n">
        <f aca="false">IF(G188&gt;0,VLOOKUP(G188&amp;"-"&amp;H188&amp;"-"&amp;I188,LocCost,2,0),0)</f>
        <v>0.0619787628655867</v>
      </c>
      <c r="AL188" s="183" t="n">
        <f aca="false">IF(J188&gt;0,VLOOKUP(J188&amp;"-"&amp;K188&amp;"-"&amp;L188,LocCost,2,0),0)</f>
        <v>0.111341063053674</v>
      </c>
      <c r="AM188" s="183" t="n">
        <f aca="false">IF(M188&gt;0,VLOOKUP(M188&amp;"-"&amp;N188&amp;"-"&amp;O188,LocCost,2,0),0)</f>
        <v>0</v>
      </c>
      <c r="AN188" s="183" t="n">
        <f aca="false">IF(P188&gt;0,VLOOKUP(P188&amp;"-"&amp;Q188&amp;"-"&amp;R188,LocCost,2,0),0)</f>
        <v>0</v>
      </c>
      <c r="AO188" s="183" t="n">
        <f aca="false">IF(S188&gt;0,VLOOKUP(S188&amp;"-"&amp;T188&amp;"-"&amp;U188,LocCost,2,0),0)</f>
        <v>0</v>
      </c>
      <c r="AP188" s="183" t="n">
        <f aca="false">IF(V188&gt;0,VLOOKUP(V188&amp;"-"&amp;W188&amp;"-"&amp;X188,LocCost,2,0),0)</f>
        <v>0</v>
      </c>
      <c r="AQ188" s="183" t="n">
        <f aca="false">IF(Y188&gt;0,VLOOKUP(Y188&amp;"-"&amp;Z188&amp;"-"&amp;AA188,LocCost,2,0),0)</f>
        <v>0</v>
      </c>
      <c r="AR188" s="183" t="n">
        <f aca="false">IF(AB188&gt;0,VLOOKUP(AB188&amp;"-"&amp;AC188&amp;"-"&amp;AD188,LocCost,2,0),0)</f>
        <v>0</v>
      </c>
      <c r="AS188" s="183" t="n">
        <f aca="false">IF(AE188&gt;0,VLOOKUP(AE188&amp;"-"&amp;AF188&amp;"-"&amp;AG188,LocCost,2,0),0)</f>
        <v>0</v>
      </c>
      <c r="AT188" s="183" t="n">
        <f aca="false">IF(AH188&gt;0,VLOOKUP(AH188&amp;"-"&amp;AI188&amp;"-"&amp;AJ188,LocCost,2,0),0)</f>
        <v>0</v>
      </c>
      <c r="AU188" s="184" t="n">
        <f aca="false">SUM(AK188:AT188)</f>
        <v>0.173319825919261</v>
      </c>
      <c r="DO188" s="85" t="n">
        <v>0</v>
      </c>
      <c r="DP188" s="85" t="n">
        <v>0</v>
      </c>
      <c r="DQ188" s="85" t="n">
        <v>0</v>
      </c>
      <c r="DR188" s="85" t="n">
        <v>0</v>
      </c>
      <c r="DS188" s="85" t="n">
        <v>0</v>
      </c>
      <c r="DT188" s="85" t="n">
        <v>0</v>
      </c>
      <c r="DU188" s="85" t="n">
        <v>0</v>
      </c>
      <c r="DV188" s="85" t="n">
        <v>0</v>
      </c>
      <c r="DW188" s="85" t="n">
        <v>0</v>
      </c>
      <c r="DX188" s="85" t="n">
        <v>0</v>
      </c>
      <c r="DY188" s="85" t="n">
        <v>0</v>
      </c>
    </row>
    <row r="189" customFormat="false" ht="14.65" hidden="false" customHeight="false" outlineLevel="0" collapsed="false">
      <c r="A189" s="85" t="n">
        <v>186</v>
      </c>
      <c r="B189" s="85" t="s">
        <v>71</v>
      </c>
      <c r="C189" s="85" t="s">
        <v>71</v>
      </c>
      <c r="D189" s="85" t="n">
        <v>1</v>
      </c>
      <c r="E189" s="85" t="s">
        <v>45</v>
      </c>
      <c r="F189" s="85" t="s">
        <v>396</v>
      </c>
      <c r="G189" s="85" t="s">
        <v>71</v>
      </c>
      <c r="H189" s="85" t="s">
        <v>71</v>
      </c>
      <c r="I189" s="85" t="s">
        <v>48</v>
      </c>
      <c r="J189" s="85" t="n">
        <v>0</v>
      </c>
      <c r="K189" s="85" t="n">
        <v>0</v>
      </c>
      <c r="L189" s="85" t="n">
        <v>0</v>
      </c>
      <c r="M189" s="85" t="n">
        <v>0</v>
      </c>
      <c r="N189" s="85" t="n">
        <v>0</v>
      </c>
      <c r="O189" s="85" t="n">
        <v>0</v>
      </c>
      <c r="P189" s="85" t="n">
        <v>0</v>
      </c>
      <c r="Q189" s="85" t="n">
        <v>0</v>
      </c>
      <c r="R189" s="85" t="n">
        <v>0</v>
      </c>
      <c r="S189" s="85" t="n">
        <v>0</v>
      </c>
      <c r="T189" s="85" t="n">
        <v>0</v>
      </c>
      <c r="U189" s="85" t="n">
        <v>0</v>
      </c>
      <c r="V189" s="85" t="n">
        <v>0</v>
      </c>
      <c r="W189" s="85" t="n">
        <v>0</v>
      </c>
      <c r="X189" s="85" t="n">
        <v>0</v>
      </c>
      <c r="Y189" s="85" t="n">
        <v>0</v>
      </c>
      <c r="Z189" s="85" t="n">
        <v>0</v>
      </c>
      <c r="AA189" s="85" t="n">
        <v>0</v>
      </c>
      <c r="AB189" s="85" t="n">
        <v>0</v>
      </c>
      <c r="AC189" s="85" t="n">
        <v>0</v>
      </c>
      <c r="AD189" s="85" t="n">
        <v>0</v>
      </c>
      <c r="AE189" s="85" t="n">
        <v>0</v>
      </c>
      <c r="AF189" s="85" t="n">
        <v>0</v>
      </c>
      <c r="AG189" s="85" t="n">
        <v>0</v>
      </c>
      <c r="AH189" s="85" t="n">
        <v>0</v>
      </c>
      <c r="AI189" s="85" t="n">
        <v>0</v>
      </c>
      <c r="AJ189" s="85" t="n">
        <v>0</v>
      </c>
      <c r="AK189" s="183" t="n">
        <f aca="false">IF(G189&gt;0,VLOOKUP(G189&amp;"-"&amp;H189&amp;"-"&amp;I189,LocCost,2,0),0)</f>
        <v>0.0568426624631343</v>
      </c>
      <c r="AL189" s="183" t="n">
        <f aca="false">IF(J189&gt;0,VLOOKUP(J189&amp;"-"&amp;K189&amp;"-"&amp;L189,LocCost,2,0),0)</f>
        <v>0</v>
      </c>
      <c r="AM189" s="183" t="n">
        <f aca="false">IF(M189&gt;0,VLOOKUP(M189&amp;"-"&amp;N189&amp;"-"&amp;O189,LocCost,2,0),0)</f>
        <v>0</v>
      </c>
      <c r="AN189" s="183" t="n">
        <f aca="false">IF(P189&gt;0,VLOOKUP(P189&amp;"-"&amp;Q189&amp;"-"&amp;R189,LocCost,2,0),0)</f>
        <v>0</v>
      </c>
      <c r="AO189" s="183" t="n">
        <f aca="false">IF(S189&gt;0,VLOOKUP(S189&amp;"-"&amp;T189&amp;"-"&amp;U189,LocCost,2,0),0)</f>
        <v>0</v>
      </c>
      <c r="AP189" s="183" t="n">
        <f aca="false">IF(V189&gt;0,VLOOKUP(V189&amp;"-"&amp;W189&amp;"-"&amp;X189,LocCost,2,0),0)</f>
        <v>0</v>
      </c>
      <c r="AQ189" s="183" t="n">
        <f aca="false">IF(Y189&gt;0,VLOOKUP(Y189&amp;"-"&amp;Z189&amp;"-"&amp;AA189,LocCost,2,0),0)</f>
        <v>0</v>
      </c>
      <c r="AR189" s="183" t="n">
        <f aca="false">IF(AB189&gt;0,VLOOKUP(AB189&amp;"-"&amp;AC189&amp;"-"&amp;AD189,LocCost,2,0),0)</f>
        <v>0</v>
      </c>
      <c r="AS189" s="183" t="n">
        <f aca="false">IF(AE189&gt;0,VLOOKUP(AE189&amp;"-"&amp;AF189&amp;"-"&amp;AG189,LocCost,2,0),0)</f>
        <v>0</v>
      </c>
      <c r="AT189" s="183" t="n">
        <f aca="false">IF(AH189&gt;0,VLOOKUP(AH189&amp;"-"&amp;AI189&amp;"-"&amp;AJ189,LocCost,2,0),0)</f>
        <v>0</v>
      </c>
      <c r="AU189" s="184" t="n">
        <f aca="false">SUM(AK189:AT189)</f>
        <v>0.0568426624631343</v>
      </c>
      <c r="DO189" s="85" t="n">
        <v>0</v>
      </c>
      <c r="DP189" s="85" t="n">
        <v>0</v>
      </c>
      <c r="DQ189" s="85" t="n">
        <v>0</v>
      </c>
      <c r="DR189" s="85" t="n">
        <v>0</v>
      </c>
      <c r="DS189" s="85" t="n">
        <v>0</v>
      </c>
      <c r="DT189" s="85" t="n">
        <v>0</v>
      </c>
      <c r="DU189" s="85" t="n">
        <v>0</v>
      </c>
      <c r="DV189" s="85" t="n">
        <v>0</v>
      </c>
      <c r="DW189" s="85" t="n">
        <v>0</v>
      </c>
      <c r="DX189" s="85" t="n">
        <v>0</v>
      </c>
      <c r="DY189" s="85" t="n">
        <v>0</v>
      </c>
    </row>
    <row r="190" customFormat="false" ht="14.65" hidden="false" customHeight="false" outlineLevel="0" collapsed="false">
      <c r="A190" s="85" t="n">
        <v>187</v>
      </c>
      <c r="B190" s="85" t="s">
        <v>71</v>
      </c>
      <c r="C190" s="85" t="s">
        <v>71</v>
      </c>
      <c r="D190" s="85" t="n">
        <v>2</v>
      </c>
      <c r="E190" s="85" t="s">
        <v>45</v>
      </c>
      <c r="F190" s="85" t="s">
        <v>397</v>
      </c>
      <c r="G190" s="85" t="s">
        <v>71</v>
      </c>
      <c r="H190" s="85" t="s">
        <v>71</v>
      </c>
      <c r="I190" s="85" t="s">
        <v>55</v>
      </c>
      <c r="J190" s="85" t="n">
        <v>0</v>
      </c>
      <c r="K190" s="85" t="n">
        <v>0</v>
      </c>
      <c r="L190" s="85" t="n">
        <v>0</v>
      </c>
      <c r="M190" s="85" t="n">
        <v>0</v>
      </c>
      <c r="N190" s="85" t="n">
        <v>0</v>
      </c>
      <c r="O190" s="85" t="n">
        <v>0</v>
      </c>
      <c r="P190" s="85" t="n">
        <v>0</v>
      </c>
      <c r="Q190" s="85" t="n">
        <v>0</v>
      </c>
      <c r="R190" s="85" t="n">
        <v>0</v>
      </c>
      <c r="S190" s="85" t="n">
        <v>0</v>
      </c>
      <c r="T190" s="85" t="n">
        <v>0</v>
      </c>
      <c r="U190" s="85" t="n">
        <v>0</v>
      </c>
      <c r="V190" s="85" t="n">
        <v>0</v>
      </c>
      <c r="W190" s="85" t="n">
        <v>0</v>
      </c>
      <c r="X190" s="85" t="n">
        <v>0</v>
      </c>
      <c r="Y190" s="85" t="n">
        <v>0</v>
      </c>
      <c r="Z190" s="85" t="n">
        <v>0</v>
      </c>
      <c r="AA190" s="85" t="n">
        <v>0</v>
      </c>
      <c r="AB190" s="85" t="n">
        <v>0</v>
      </c>
      <c r="AC190" s="85" t="n">
        <v>0</v>
      </c>
      <c r="AD190" s="85" t="n">
        <v>0</v>
      </c>
      <c r="AE190" s="85" t="n">
        <v>0</v>
      </c>
      <c r="AF190" s="85" t="n">
        <v>0</v>
      </c>
      <c r="AG190" s="85" t="n">
        <v>0</v>
      </c>
      <c r="AH190" s="85" t="n">
        <v>0</v>
      </c>
      <c r="AI190" s="85" t="n">
        <v>0</v>
      </c>
      <c r="AJ190" s="85" t="n">
        <v>0</v>
      </c>
      <c r="AK190" s="183" t="n">
        <f aca="false">IF(G190&gt;0,VLOOKUP(G190&amp;"-"&amp;H190&amp;"-"&amp;I190,LocCost,2,0),0)</f>
        <v>0.122842662463134</v>
      </c>
      <c r="AL190" s="183" t="n">
        <f aca="false">IF(J190&gt;0,VLOOKUP(J190&amp;"-"&amp;K190&amp;"-"&amp;L190,LocCost,2,0),0)</f>
        <v>0</v>
      </c>
      <c r="AM190" s="183" t="n">
        <f aca="false">IF(M190&gt;0,VLOOKUP(M190&amp;"-"&amp;N190&amp;"-"&amp;O190,LocCost,2,0),0)</f>
        <v>0</v>
      </c>
      <c r="AN190" s="183" t="n">
        <f aca="false">IF(P190&gt;0,VLOOKUP(P190&amp;"-"&amp;Q190&amp;"-"&amp;R190,LocCost,2,0),0)</f>
        <v>0</v>
      </c>
      <c r="AO190" s="183" t="n">
        <f aca="false">IF(S190&gt;0,VLOOKUP(S190&amp;"-"&amp;T190&amp;"-"&amp;U190,LocCost,2,0),0)</f>
        <v>0</v>
      </c>
      <c r="AP190" s="183" t="n">
        <f aca="false">IF(V190&gt;0,VLOOKUP(V190&amp;"-"&amp;W190&amp;"-"&amp;X190,LocCost,2,0),0)</f>
        <v>0</v>
      </c>
      <c r="AQ190" s="183" t="n">
        <f aca="false">IF(Y190&gt;0,VLOOKUP(Y190&amp;"-"&amp;Z190&amp;"-"&amp;AA190,LocCost,2,0),0)</f>
        <v>0</v>
      </c>
      <c r="AR190" s="183" t="n">
        <f aca="false">IF(AB190&gt;0,VLOOKUP(AB190&amp;"-"&amp;AC190&amp;"-"&amp;AD190,LocCost,2,0),0)</f>
        <v>0</v>
      </c>
      <c r="AS190" s="183" t="n">
        <f aca="false">IF(AE190&gt;0,VLOOKUP(AE190&amp;"-"&amp;AF190&amp;"-"&amp;AG190,LocCost,2,0),0)</f>
        <v>0</v>
      </c>
      <c r="AT190" s="183" t="n">
        <f aca="false">IF(AH190&gt;0,VLOOKUP(AH190&amp;"-"&amp;AI190&amp;"-"&amp;AJ190,LocCost,2,0),0)</f>
        <v>0</v>
      </c>
      <c r="AU190" s="184" t="n">
        <f aca="false">SUM(AK190:AT190)</f>
        <v>0.122842662463134</v>
      </c>
      <c r="DO190" s="85" t="n">
        <v>0</v>
      </c>
      <c r="DP190" s="85" t="n">
        <v>0</v>
      </c>
      <c r="DQ190" s="85" t="n">
        <v>0</v>
      </c>
      <c r="DR190" s="85" t="n">
        <v>0</v>
      </c>
      <c r="DS190" s="85" t="n">
        <v>0</v>
      </c>
      <c r="DT190" s="85" t="n">
        <v>0</v>
      </c>
      <c r="DU190" s="85" t="n">
        <v>0</v>
      </c>
      <c r="DV190" s="85" t="n">
        <v>0</v>
      </c>
      <c r="DW190" s="85" t="n">
        <v>0</v>
      </c>
      <c r="DX190" s="85" t="n">
        <v>0</v>
      </c>
      <c r="DY190" s="85" t="n">
        <v>0</v>
      </c>
    </row>
    <row r="191" customFormat="false" ht="14.65" hidden="false" customHeight="false" outlineLevel="0" collapsed="false">
      <c r="A191" s="85" t="n">
        <v>188</v>
      </c>
      <c r="B191" s="85" t="s">
        <v>71</v>
      </c>
      <c r="C191" s="85" t="s">
        <v>77</v>
      </c>
      <c r="D191" s="85" t="n">
        <v>1</v>
      </c>
      <c r="E191" s="85" t="s">
        <v>45</v>
      </c>
      <c r="F191" s="85" t="s">
        <v>398</v>
      </c>
      <c r="G191" s="85" t="s">
        <v>71</v>
      </c>
      <c r="H191" s="85" t="s">
        <v>77</v>
      </c>
      <c r="I191" s="85" t="s">
        <v>48</v>
      </c>
      <c r="J191" s="85" t="n">
        <v>0</v>
      </c>
      <c r="K191" s="85" t="n">
        <v>0</v>
      </c>
      <c r="L191" s="85" t="n">
        <v>0</v>
      </c>
      <c r="M191" s="85" t="n">
        <v>0</v>
      </c>
      <c r="N191" s="85" t="n">
        <v>0</v>
      </c>
      <c r="O191" s="85" t="n">
        <v>0</v>
      </c>
      <c r="P191" s="85" t="n">
        <v>0</v>
      </c>
      <c r="Q191" s="85" t="n">
        <v>0</v>
      </c>
      <c r="R191" s="85" t="n">
        <v>0</v>
      </c>
      <c r="S191" s="85" t="n">
        <v>0</v>
      </c>
      <c r="T191" s="85" t="n">
        <v>0</v>
      </c>
      <c r="U191" s="85" t="n">
        <v>0</v>
      </c>
      <c r="V191" s="85" t="n">
        <v>0</v>
      </c>
      <c r="W191" s="85" t="n">
        <v>0</v>
      </c>
      <c r="X191" s="85" t="n">
        <v>0</v>
      </c>
      <c r="Y191" s="85" t="n">
        <v>0</v>
      </c>
      <c r="Z191" s="85" t="n">
        <v>0</v>
      </c>
      <c r="AA191" s="85" t="n">
        <v>0</v>
      </c>
      <c r="AB191" s="85" t="n">
        <v>0</v>
      </c>
      <c r="AC191" s="85" t="n">
        <v>0</v>
      </c>
      <c r="AD191" s="85" t="n">
        <v>0</v>
      </c>
      <c r="AE191" s="85" t="n">
        <v>0</v>
      </c>
      <c r="AF191" s="85" t="n">
        <v>0</v>
      </c>
      <c r="AG191" s="85" t="n">
        <v>0</v>
      </c>
      <c r="AH191" s="85" t="n">
        <v>0</v>
      </c>
      <c r="AI191" s="85" t="n">
        <v>0</v>
      </c>
      <c r="AJ191" s="85" t="n">
        <v>0</v>
      </c>
      <c r="AK191" s="183" t="n">
        <f aca="false">IF(G191&gt;0,VLOOKUP(G191&amp;"-"&amp;H191&amp;"-"&amp;I191,LocCost,2,0),0)</f>
        <v>0.138432699462588</v>
      </c>
      <c r="AL191" s="183" t="n">
        <f aca="false">IF(J191&gt;0,VLOOKUP(J191&amp;"-"&amp;K191&amp;"-"&amp;L191,LocCost,2,0),0)</f>
        <v>0</v>
      </c>
      <c r="AM191" s="183" t="n">
        <f aca="false">IF(M191&gt;0,VLOOKUP(M191&amp;"-"&amp;N191&amp;"-"&amp;O191,LocCost,2,0),0)</f>
        <v>0</v>
      </c>
      <c r="AN191" s="183" t="n">
        <f aca="false">IF(P191&gt;0,VLOOKUP(P191&amp;"-"&amp;Q191&amp;"-"&amp;R191,LocCost,2,0),0)</f>
        <v>0</v>
      </c>
      <c r="AO191" s="183" t="n">
        <f aca="false">IF(S191&gt;0,VLOOKUP(S191&amp;"-"&amp;T191&amp;"-"&amp;U191,LocCost,2,0),0)</f>
        <v>0</v>
      </c>
      <c r="AP191" s="183" t="n">
        <f aca="false">IF(V191&gt;0,VLOOKUP(V191&amp;"-"&amp;W191&amp;"-"&amp;X191,LocCost,2,0),0)</f>
        <v>0</v>
      </c>
      <c r="AQ191" s="183" t="n">
        <f aca="false">IF(Y191&gt;0,VLOOKUP(Y191&amp;"-"&amp;Z191&amp;"-"&amp;AA191,LocCost,2,0),0)</f>
        <v>0</v>
      </c>
      <c r="AR191" s="183" t="n">
        <f aca="false">IF(AB191&gt;0,VLOOKUP(AB191&amp;"-"&amp;AC191&amp;"-"&amp;AD191,LocCost,2,0),0)</f>
        <v>0</v>
      </c>
      <c r="AS191" s="183" t="n">
        <f aca="false">IF(AE191&gt;0,VLOOKUP(AE191&amp;"-"&amp;AF191&amp;"-"&amp;AG191,LocCost,2,0),0)</f>
        <v>0</v>
      </c>
      <c r="AT191" s="183" t="n">
        <f aca="false">IF(AH191&gt;0,VLOOKUP(AH191&amp;"-"&amp;AI191&amp;"-"&amp;AJ191,LocCost,2,0),0)</f>
        <v>0</v>
      </c>
      <c r="AU191" s="184" t="n">
        <f aca="false">SUM(AK191:AT191)</f>
        <v>0.138432699462588</v>
      </c>
      <c r="DO191" s="85" t="n">
        <v>0</v>
      </c>
      <c r="DP191" s="85" t="n">
        <v>0</v>
      </c>
      <c r="DQ191" s="85" t="n">
        <v>0</v>
      </c>
      <c r="DR191" s="85" t="n">
        <v>0</v>
      </c>
      <c r="DS191" s="85" t="n">
        <v>0</v>
      </c>
      <c r="DT191" s="85" t="n">
        <v>0</v>
      </c>
      <c r="DU191" s="85" t="n">
        <v>0</v>
      </c>
      <c r="DV191" s="85" t="n">
        <v>0</v>
      </c>
      <c r="DW191" s="85" t="n">
        <v>0</v>
      </c>
      <c r="DX191" s="85" t="n">
        <v>0</v>
      </c>
      <c r="DY191" s="85" t="n">
        <v>0</v>
      </c>
    </row>
    <row r="192" customFormat="false" ht="14.65" hidden="false" customHeight="false" outlineLevel="0" collapsed="false">
      <c r="A192" s="85" t="n">
        <v>189</v>
      </c>
      <c r="B192" s="85" t="s">
        <v>71</v>
      </c>
      <c r="C192" s="85" t="s">
        <v>77</v>
      </c>
      <c r="D192" s="85" t="n">
        <v>2</v>
      </c>
      <c r="E192" s="85" t="s">
        <v>45</v>
      </c>
      <c r="F192" s="85" t="s">
        <v>399</v>
      </c>
      <c r="G192" s="85" t="s">
        <v>71</v>
      </c>
      <c r="H192" s="85" t="s">
        <v>77</v>
      </c>
      <c r="I192" s="85" t="s">
        <v>55</v>
      </c>
      <c r="J192" s="85" t="n">
        <v>0</v>
      </c>
      <c r="K192" s="85" t="n">
        <v>0</v>
      </c>
      <c r="L192" s="85" t="n">
        <v>0</v>
      </c>
      <c r="M192" s="85" t="n">
        <v>0</v>
      </c>
      <c r="N192" s="85" t="n">
        <v>0</v>
      </c>
      <c r="O192" s="85" t="n">
        <v>0</v>
      </c>
      <c r="P192" s="85" t="n">
        <v>0</v>
      </c>
      <c r="Q192" s="85" t="n">
        <v>0</v>
      </c>
      <c r="R192" s="85" t="n">
        <v>0</v>
      </c>
      <c r="S192" s="85" t="n">
        <v>0</v>
      </c>
      <c r="T192" s="85" t="n">
        <v>0</v>
      </c>
      <c r="U192" s="85" t="n">
        <v>0</v>
      </c>
      <c r="V192" s="85" t="n">
        <v>0</v>
      </c>
      <c r="W192" s="85" t="n">
        <v>0</v>
      </c>
      <c r="X192" s="85" t="n">
        <v>0</v>
      </c>
      <c r="Y192" s="85" t="n">
        <v>0</v>
      </c>
      <c r="Z192" s="85" t="n">
        <v>0</v>
      </c>
      <c r="AA192" s="85" t="n">
        <v>0</v>
      </c>
      <c r="AB192" s="85" t="n">
        <v>0</v>
      </c>
      <c r="AC192" s="85" t="n">
        <v>0</v>
      </c>
      <c r="AD192" s="85" t="n">
        <v>0</v>
      </c>
      <c r="AE192" s="85" t="n">
        <v>0</v>
      </c>
      <c r="AF192" s="85" t="n">
        <v>0</v>
      </c>
      <c r="AG192" s="85" t="n">
        <v>0</v>
      </c>
      <c r="AH192" s="85" t="n">
        <v>0</v>
      </c>
      <c r="AI192" s="85" t="n">
        <v>0</v>
      </c>
      <c r="AJ192" s="85" t="n">
        <v>0</v>
      </c>
      <c r="AK192" s="183" t="n">
        <f aca="false">IF(G192&gt;0,VLOOKUP(G192&amp;"-"&amp;H192&amp;"-"&amp;I192,LocCost,2,0),0)</f>
        <v>0.325232699462588</v>
      </c>
      <c r="AL192" s="183" t="n">
        <f aca="false">IF(J192&gt;0,VLOOKUP(J192&amp;"-"&amp;K192&amp;"-"&amp;L192,LocCost,2,0),0)</f>
        <v>0</v>
      </c>
      <c r="AM192" s="183" t="n">
        <f aca="false">IF(M192&gt;0,VLOOKUP(M192&amp;"-"&amp;N192&amp;"-"&amp;O192,LocCost,2,0),0)</f>
        <v>0</v>
      </c>
      <c r="AN192" s="183" t="n">
        <f aca="false">IF(P192&gt;0,VLOOKUP(P192&amp;"-"&amp;Q192&amp;"-"&amp;R192,LocCost,2,0),0)</f>
        <v>0</v>
      </c>
      <c r="AO192" s="183" t="n">
        <f aca="false">IF(S192&gt;0,VLOOKUP(S192&amp;"-"&amp;T192&amp;"-"&amp;U192,LocCost,2,0),0)</f>
        <v>0</v>
      </c>
      <c r="AP192" s="183" t="n">
        <f aca="false">IF(V192&gt;0,VLOOKUP(V192&amp;"-"&amp;W192&amp;"-"&amp;X192,LocCost,2,0),0)</f>
        <v>0</v>
      </c>
      <c r="AQ192" s="183" t="n">
        <f aca="false">IF(Y192&gt;0,VLOOKUP(Y192&amp;"-"&amp;Z192&amp;"-"&amp;AA192,LocCost,2,0),0)</f>
        <v>0</v>
      </c>
      <c r="AR192" s="183" t="n">
        <f aca="false">IF(AB192&gt;0,VLOOKUP(AB192&amp;"-"&amp;AC192&amp;"-"&amp;AD192,LocCost,2,0),0)</f>
        <v>0</v>
      </c>
      <c r="AS192" s="183" t="n">
        <f aca="false">IF(AE192&gt;0,VLOOKUP(AE192&amp;"-"&amp;AF192&amp;"-"&amp;AG192,LocCost,2,0),0)</f>
        <v>0</v>
      </c>
      <c r="AT192" s="183" t="n">
        <f aca="false">IF(AH192&gt;0,VLOOKUP(AH192&amp;"-"&amp;AI192&amp;"-"&amp;AJ192,LocCost,2,0),0)</f>
        <v>0</v>
      </c>
      <c r="AU192" s="184" t="n">
        <f aca="false">SUM(AK192:AT192)</f>
        <v>0.325232699462588</v>
      </c>
      <c r="DO192" s="85" t="n">
        <v>0</v>
      </c>
      <c r="DP192" s="85" t="n">
        <v>0</v>
      </c>
      <c r="DQ192" s="85" t="n">
        <v>0</v>
      </c>
      <c r="DR192" s="85" t="n">
        <v>0</v>
      </c>
      <c r="DS192" s="85" t="n">
        <v>0</v>
      </c>
      <c r="DT192" s="85" t="n">
        <v>0</v>
      </c>
      <c r="DU192" s="85" t="n">
        <v>0</v>
      </c>
      <c r="DV192" s="85" t="n">
        <v>0</v>
      </c>
      <c r="DW192" s="85" t="n">
        <v>0</v>
      </c>
      <c r="DX192" s="85" t="n">
        <v>0</v>
      </c>
      <c r="DY192" s="85" t="n">
        <v>0</v>
      </c>
    </row>
    <row r="193" customFormat="false" ht="14.65" hidden="false" customHeight="false" outlineLevel="0" collapsed="false">
      <c r="A193" s="85" t="n">
        <v>190</v>
      </c>
      <c r="B193" s="85" t="s">
        <v>71</v>
      </c>
      <c r="C193" s="85" t="s">
        <v>47</v>
      </c>
      <c r="D193" s="85" t="n">
        <v>1</v>
      </c>
      <c r="E193" s="85" t="s">
        <v>45</v>
      </c>
      <c r="F193" s="85" t="s">
        <v>400</v>
      </c>
      <c r="G193" s="85" t="s">
        <v>71</v>
      </c>
      <c r="H193" s="85" t="s">
        <v>47</v>
      </c>
      <c r="I193" s="85" t="s">
        <v>48</v>
      </c>
      <c r="J193" s="85" t="n">
        <v>0</v>
      </c>
      <c r="K193" s="85" t="n">
        <v>0</v>
      </c>
      <c r="L193" s="85" t="n">
        <v>0</v>
      </c>
      <c r="M193" s="85" t="n">
        <v>0</v>
      </c>
      <c r="N193" s="85" t="n">
        <v>0</v>
      </c>
      <c r="O193" s="85" t="n">
        <v>0</v>
      </c>
      <c r="P193" s="85" t="n">
        <v>0</v>
      </c>
      <c r="Q193" s="85" t="n">
        <v>0</v>
      </c>
      <c r="R193" s="85" t="n">
        <v>0</v>
      </c>
      <c r="S193" s="85" t="n">
        <v>0</v>
      </c>
      <c r="T193" s="85" t="n">
        <v>0</v>
      </c>
      <c r="U193" s="85" t="n">
        <v>0</v>
      </c>
      <c r="V193" s="85" t="n">
        <v>0</v>
      </c>
      <c r="W193" s="85" t="n">
        <v>0</v>
      </c>
      <c r="X193" s="85" t="n">
        <v>0</v>
      </c>
      <c r="Y193" s="85" t="n">
        <v>0</v>
      </c>
      <c r="Z193" s="85" t="n">
        <v>0</v>
      </c>
      <c r="AA193" s="85" t="n">
        <v>0</v>
      </c>
      <c r="AB193" s="85" t="n">
        <v>0</v>
      </c>
      <c r="AC193" s="85" t="n">
        <v>0</v>
      </c>
      <c r="AD193" s="85" t="n">
        <v>0</v>
      </c>
      <c r="AE193" s="85" t="n">
        <v>0</v>
      </c>
      <c r="AF193" s="85" t="n">
        <v>0</v>
      </c>
      <c r="AG193" s="85" t="n">
        <v>0</v>
      </c>
      <c r="AH193" s="85" t="n">
        <v>0</v>
      </c>
      <c r="AI193" s="85" t="n">
        <v>0</v>
      </c>
      <c r="AJ193" s="85" t="n">
        <v>0</v>
      </c>
      <c r="AK193" s="183" t="n">
        <f aca="false">IF(G193&gt;0,VLOOKUP(G193&amp;"-"&amp;H193&amp;"-"&amp;I193,LocCost,2,0),0)</f>
        <v>0.202035177782453</v>
      </c>
      <c r="AL193" s="183" t="n">
        <f aca="false">IF(J193&gt;0,VLOOKUP(J193&amp;"-"&amp;K193&amp;"-"&amp;L193,LocCost,2,0),0)</f>
        <v>0</v>
      </c>
      <c r="AM193" s="183" t="n">
        <f aca="false">IF(M193&gt;0,VLOOKUP(M193&amp;"-"&amp;N193&amp;"-"&amp;O193,LocCost,2,0),0)</f>
        <v>0</v>
      </c>
      <c r="AN193" s="183" t="n">
        <f aca="false">IF(P193&gt;0,VLOOKUP(P193&amp;"-"&amp;Q193&amp;"-"&amp;R193,LocCost,2,0),0)</f>
        <v>0</v>
      </c>
      <c r="AO193" s="183" t="n">
        <f aca="false">IF(S193&gt;0,VLOOKUP(S193&amp;"-"&amp;T193&amp;"-"&amp;U193,LocCost,2,0),0)</f>
        <v>0</v>
      </c>
      <c r="AP193" s="183" t="n">
        <f aca="false">IF(V193&gt;0,VLOOKUP(V193&amp;"-"&amp;W193&amp;"-"&amp;X193,LocCost,2,0),0)</f>
        <v>0</v>
      </c>
      <c r="AQ193" s="183" t="n">
        <f aca="false">IF(Y193&gt;0,VLOOKUP(Y193&amp;"-"&amp;Z193&amp;"-"&amp;AA193,LocCost,2,0),0)</f>
        <v>0</v>
      </c>
      <c r="AR193" s="183" t="n">
        <f aca="false">IF(AB193&gt;0,VLOOKUP(AB193&amp;"-"&amp;AC193&amp;"-"&amp;AD193,LocCost,2,0),0)</f>
        <v>0</v>
      </c>
      <c r="AS193" s="183" t="n">
        <f aca="false">IF(AE193&gt;0,VLOOKUP(AE193&amp;"-"&amp;AF193&amp;"-"&amp;AG193,LocCost,2,0),0)</f>
        <v>0</v>
      </c>
      <c r="AT193" s="183" t="n">
        <f aca="false">IF(AH193&gt;0,VLOOKUP(AH193&amp;"-"&amp;AI193&amp;"-"&amp;AJ193,LocCost,2,0),0)</f>
        <v>0</v>
      </c>
      <c r="AU193" s="184" t="n">
        <f aca="false">SUM(AK193:AT193)</f>
        <v>0.202035177782453</v>
      </c>
      <c r="DO193" s="85" t="n">
        <v>0</v>
      </c>
      <c r="DP193" s="85" t="n">
        <v>0</v>
      </c>
      <c r="DQ193" s="85" t="n">
        <v>0</v>
      </c>
      <c r="DR193" s="85" t="n">
        <v>0</v>
      </c>
      <c r="DS193" s="85" t="n">
        <v>0</v>
      </c>
      <c r="DT193" s="85" t="n">
        <v>0</v>
      </c>
      <c r="DU193" s="85" t="n">
        <v>0</v>
      </c>
      <c r="DV193" s="85" t="n">
        <v>0</v>
      </c>
      <c r="DW193" s="85" t="n">
        <v>0</v>
      </c>
      <c r="DX193" s="85" t="n">
        <v>0</v>
      </c>
      <c r="DY193" s="85" t="n">
        <v>0</v>
      </c>
    </row>
    <row r="194" customFormat="false" ht="14.65" hidden="false" customHeight="false" outlineLevel="0" collapsed="false">
      <c r="A194" s="85" t="n">
        <v>191</v>
      </c>
      <c r="B194" s="85" t="s">
        <v>71</v>
      </c>
      <c r="C194" s="85" t="s">
        <v>47</v>
      </c>
      <c r="D194" s="85" t="n">
        <v>2</v>
      </c>
      <c r="E194" s="85" t="s">
        <v>45</v>
      </c>
      <c r="F194" s="85" t="s">
        <v>401</v>
      </c>
      <c r="G194" s="85" t="s">
        <v>71</v>
      </c>
      <c r="H194" s="85" t="s">
        <v>47</v>
      </c>
      <c r="I194" s="85" t="s">
        <v>55</v>
      </c>
      <c r="J194" s="85" t="n">
        <v>0</v>
      </c>
      <c r="K194" s="85" t="n">
        <v>0</v>
      </c>
      <c r="L194" s="85" t="n">
        <v>0</v>
      </c>
      <c r="M194" s="85" t="n">
        <v>0</v>
      </c>
      <c r="N194" s="85" t="n">
        <v>0</v>
      </c>
      <c r="O194" s="85" t="n">
        <v>0</v>
      </c>
      <c r="P194" s="85" t="n">
        <v>0</v>
      </c>
      <c r="Q194" s="85" t="n">
        <v>0</v>
      </c>
      <c r="R194" s="85" t="n">
        <v>0</v>
      </c>
      <c r="S194" s="85" t="n">
        <v>0</v>
      </c>
      <c r="T194" s="85" t="n">
        <v>0</v>
      </c>
      <c r="U194" s="85" t="n">
        <v>0</v>
      </c>
      <c r="V194" s="85" t="n">
        <v>0</v>
      </c>
      <c r="W194" s="85" t="n">
        <v>0</v>
      </c>
      <c r="X194" s="85" t="n">
        <v>0</v>
      </c>
      <c r="Y194" s="85" t="n">
        <v>0</v>
      </c>
      <c r="Z194" s="85" t="n">
        <v>0</v>
      </c>
      <c r="AA194" s="85" t="n">
        <v>0</v>
      </c>
      <c r="AB194" s="85" t="n">
        <v>0</v>
      </c>
      <c r="AC194" s="85" t="n">
        <v>0</v>
      </c>
      <c r="AD194" s="85" t="n">
        <v>0</v>
      </c>
      <c r="AE194" s="85" t="n">
        <v>0</v>
      </c>
      <c r="AF194" s="85" t="n">
        <v>0</v>
      </c>
      <c r="AG194" s="85" t="n">
        <v>0</v>
      </c>
      <c r="AH194" s="85" t="n">
        <v>0</v>
      </c>
      <c r="AI194" s="85" t="n">
        <v>0</v>
      </c>
      <c r="AJ194" s="85" t="n">
        <v>0</v>
      </c>
      <c r="AK194" s="183" t="n">
        <f aca="false">IF(G194&gt;0,VLOOKUP(G194&amp;"-"&amp;H194&amp;"-"&amp;I194,LocCost,2,0),0)</f>
        <v>0.528835177782453</v>
      </c>
      <c r="AL194" s="183" t="n">
        <f aca="false">IF(J194&gt;0,VLOOKUP(J194&amp;"-"&amp;K194&amp;"-"&amp;L194,LocCost,2,0),0)</f>
        <v>0</v>
      </c>
      <c r="AM194" s="183" t="n">
        <f aca="false">IF(M194&gt;0,VLOOKUP(M194&amp;"-"&amp;N194&amp;"-"&amp;O194,LocCost,2,0),0)</f>
        <v>0</v>
      </c>
      <c r="AN194" s="183" t="n">
        <f aca="false">IF(P194&gt;0,VLOOKUP(P194&amp;"-"&amp;Q194&amp;"-"&amp;R194,LocCost,2,0),0)</f>
        <v>0</v>
      </c>
      <c r="AO194" s="183" t="n">
        <f aca="false">IF(S194&gt;0,VLOOKUP(S194&amp;"-"&amp;T194&amp;"-"&amp;U194,LocCost,2,0),0)</f>
        <v>0</v>
      </c>
      <c r="AP194" s="183" t="n">
        <f aca="false">IF(V194&gt;0,VLOOKUP(V194&amp;"-"&amp;W194&amp;"-"&amp;X194,LocCost,2,0),0)</f>
        <v>0</v>
      </c>
      <c r="AQ194" s="183" t="n">
        <f aca="false">IF(Y194&gt;0,VLOOKUP(Y194&amp;"-"&amp;Z194&amp;"-"&amp;AA194,LocCost,2,0),0)</f>
        <v>0</v>
      </c>
      <c r="AR194" s="183" t="n">
        <f aca="false">IF(AB194&gt;0,VLOOKUP(AB194&amp;"-"&amp;AC194&amp;"-"&amp;AD194,LocCost,2,0),0)</f>
        <v>0</v>
      </c>
      <c r="AS194" s="183" t="n">
        <f aca="false">IF(AE194&gt;0,VLOOKUP(AE194&amp;"-"&amp;AF194&amp;"-"&amp;AG194,LocCost,2,0),0)</f>
        <v>0</v>
      </c>
      <c r="AT194" s="183" t="n">
        <f aca="false">IF(AH194&gt;0,VLOOKUP(AH194&amp;"-"&amp;AI194&amp;"-"&amp;AJ194,LocCost,2,0),0)</f>
        <v>0</v>
      </c>
      <c r="AU194" s="184" t="n">
        <f aca="false">SUM(AK194:AT194)</f>
        <v>0.528835177782453</v>
      </c>
      <c r="DO194" s="85" t="n">
        <v>0</v>
      </c>
      <c r="DP194" s="85" t="n">
        <v>0</v>
      </c>
      <c r="DQ194" s="85" t="n">
        <v>0</v>
      </c>
      <c r="DR194" s="85" t="n">
        <v>0</v>
      </c>
      <c r="DS194" s="85" t="n">
        <v>0</v>
      </c>
      <c r="DT194" s="85" t="n">
        <v>0</v>
      </c>
      <c r="DU194" s="85" t="n">
        <v>0</v>
      </c>
      <c r="DV194" s="85" t="n">
        <v>0</v>
      </c>
      <c r="DW194" s="85" t="n">
        <v>0</v>
      </c>
      <c r="DX194" s="85" t="n">
        <v>0</v>
      </c>
      <c r="DY194" s="85" t="n">
        <v>0</v>
      </c>
    </row>
    <row r="195" customFormat="false" ht="14.65" hidden="false" customHeight="false" outlineLevel="0" collapsed="false">
      <c r="A195" s="85" t="n">
        <v>192</v>
      </c>
      <c r="B195" s="85" t="s">
        <v>71</v>
      </c>
      <c r="C195" s="85" t="s">
        <v>84</v>
      </c>
      <c r="D195" s="85" t="n">
        <v>1</v>
      </c>
      <c r="E195" s="85" t="s">
        <v>45</v>
      </c>
      <c r="F195" s="85" t="s">
        <v>402</v>
      </c>
      <c r="G195" s="85" t="s">
        <v>71</v>
      </c>
      <c r="H195" s="85" t="s">
        <v>84</v>
      </c>
      <c r="I195" s="85" t="s">
        <v>48</v>
      </c>
      <c r="J195" s="85" t="n">
        <v>0</v>
      </c>
      <c r="K195" s="85" t="n">
        <v>0</v>
      </c>
      <c r="L195" s="85" t="n">
        <v>0</v>
      </c>
      <c r="M195" s="85" t="n">
        <v>0</v>
      </c>
      <c r="N195" s="85" t="n">
        <v>0</v>
      </c>
      <c r="O195" s="85" t="n">
        <v>0</v>
      </c>
      <c r="P195" s="85" t="n">
        <v>0</v>
      </c>
      <c r="Q195" s="85" t="n">
        <v>0</v>
      </c>
      <c r="R195" s="85" t="n">
        <v>0</v>
      </c>
      <c r="S195" s="85" t="n">
        <v>0</v>
      </c>
      <c r="T195" s="85" t="n">
        <v>0</v>
      </c>
      <c r="U195" s="85" t="n">
        <v>0</v>
      </c>
      <c r="V195" s="85" t="n">
        <v>0</v>
      </c>
      <c r="W195" s="85" t="n">
        <v>0</v>
      </c>
      <c r="X195" s="85" t="n">
        <v>0</v>
      </c>
      <c r="Y195" s="85" t="n">
        <v>0</v>
      </c>
      <c r="Z195" s="85" t="n">
        <v>0</v>
      </c>
      <c r="AA195" s="85" t="n">
        <v>0</v>
      </c>
      <c r="AB195" s="85" t="n">
        <v>0</v>
      </c>
      <c r="AC195" s="85" t="n">
        <v>0</v>
      </c>
      <c r="AD195" s="85" t="n">
        <v>0</v>
      </c>
      <c r="AE195" s="85" t="n">
        <v>0</v>
      </c>
      <c r="AF195" s="85" t="n">
        <v>0</v>
      </c>
      <c r="AG195" s="85" t="n">
        <v>0</v>
      </c>
      <c r="AH195" s="85" t="n">
        <v>0</v>
      </c>
      <c r="AI195" s="85" t="n">
        <v>0</v>
      </c>
      <c r="AJ195" s="85" t="n">
        <v>0</v>
      </c>
      <c r="AK195" s="183" t="n">
        <f aca="false">IF(G195&gt;0,VLOOKUP(G195&amp;"-"&amp;H195&amp;"-"&amp;I195,LocCost,2,0),0)</f>
        <v>0.245877414545842</v>
      </c>
      <c r="AL195" s="183" t="n">
        <f aca="false">IF(J195&gt;0,VLOOKUP(J195&amp;"-"&amp;K195&amp;"-"&amp;L195,LocCost,2,0),0)</f>
        <v>0</v>
      </c>
      <c r="AM195" s="183" t="n">
        <f aca="false">IF(M195&gt;0,VLOOKUP(M195&amp;"-"&amp;N195&amp;"-"&amp;O195,LocCost,2,0),0)</f>
        <v>0</v>
      </c>
      <c r="AN195" s="183" t="n">
        <f aca="false">IF(P195&gt;0,VLOOKUP(P195&amp;"-"&amp;Q195&amp;"-"&amp;R195,LocCost,2,0),0)</f>
        <v>0</v>
      </c>
      <c r="AO195" s="183" t="n">
        <f aca="false">IF(S195&gt;0,VLOOKUP(S195&amp;"-"&amp;T195&amp;"-"&amp;U195,LocCost,2,0),0)</f>
        <v>0</v>
      </c>
      <c r="AP195" s="183" t="n">
        <f aca="false">IF(V195&gt;0,VLOOKUP(V195&amp;"-"&amp;W195&amp;"-"&amp;X195,LocCost,2,0),0)</f>
        <v>0</v>
      </c>
      <c r="AQ195" s="183" t="n">
        <f aca="false">IF(Y195&gt;0,VLOOKUP(Y195&amp;"-"&amp;Z195&amp;"-"&amp;AA195,LocCost,2,0),0)</f>
        <v>0</v>
      </c>
      <c r="AR195" s="183" t="n">
        <f aca="false">IF(AB195&gt;0,VLOOKUP(AB195&amp;"-"&amp;AC195&amp;"-"&amp;AD195,LocCost,2,0),0)</f>
        <v>0</v>
      </c>
      <c r="AS195" s="183" t="n">
        <f aca="false">IF(AE195&gt;0,VLOOKUP(AE195&amp;"-"&amp;AF195&amp;"-"&amp;AG195,LocCost,2,0),0)</f>
        <v>0</v>
      </c>
      <c r="AT195" s="183" t="n">
        <f aca="false">IF(AH195&gt;0,VLOOKUP(AH195&amp;"-"&amp;AI195&amp;"-"&amp;AJ195,LocCost,2,0),0)</f>
        <v>0</v>
      </c>
      <c r="AU195" s="184" t="n">
        <f aca="false">SUM(AK195:AT195)</f>
        <v>0.245877414545842</v>
      </c>
      <c r="DO195" s="85" t="n">
        <v>0</v>
      </c>
      <c r="DP195" s="85" t="n">
        <v>0</v>
      </c>
      <c r="DQ195" s="85" t="n">
        <v>0</v>
      </c>
      <c r="DR195" s="85" t="n">
        <v>0</v>
      </c>
      <c r="DS195" s="85" t="n">
        <v>0</v>
      </c>
      <c r="DT195" s="85" t="n">
        <v>0</v>
      </c>
      <c r="DU195" s="85" t="n">
        <v>0</v>
      </c>
      <c r="DV195" s="85" t="n">
        <v>0</v>
      </c>
      <c r="DW195" s="85" t="n">
        <v>0</v>
      </c>
      <c r="DX195" s="85" t="n">
        <v>0</v>
      </c>
      <c r="DY195" s="85" t="n">
        <v>0</v>
      </c>
    </row>
    <row r="196" customFormat="false" ht="14.65" hidden="false" customHeight="false" outlineLevel="0" collapsed="false">
      <c r="A196" s="85" t="n">
        <v>193</v>
      </c>
      <c r="B196" s="85" t="s">
        <v>71</v>
      </c>
      <c r="C196" s="85" t="s">
        <v>84</v>
      </c>
      <c r="D196" s="85" t="n">
        <v>2</v>
      </c>
      <c r="E196" s="85" t="s">
        <v>45</v>
      </c>
      <c r="F196" s="85" t="s">
        <v>403</v>
      </c>
      <c r="G196" s="85" t="s">
        <v>71</v>
      </c>
      <c r="H196" s="85" t="s">
        <v>84</v>
      </c>
      <c r="I196" s="85" t="s">
        <v>55</v>
      </c>
      <c r="J196" s="85" t="n">
        <v>0</v>
      </c>
      <c r="K196" s="85" t="n">
        <v>0</v>
      </c>
      <c r="L196" s="85" t="n">
        <v>0</v>
      </c>
      <c r="M196" s="85" t="n">
        <v>0</v>
      </c>
      <c r="N196" s="85" t="n">
        <v>0</v>
      </c>
      <c r="O196" s="85" t="n">
        <v>0</v>
      </c>
      <c r="P196" s="85" t="n">
        <v>0</v>
      </c>
      <c r="Q196" s="85" t="n">
        <v>0</v>
      </c>
      <c r="R196" s="85" t="n">
        <v>0</v>
      </c>
      <c r="S196" s="85" t="n">
        <v>0</v>
      </c>
      <c r="T196" s="85" t="n">
        <v>0</v>
      </c>
      <c r="U196" s="85" t="n">
        <v>0</v>
      </c>
      <c r="V196" s="85" t="n">
        <v>0</v>
      </c>
      <c r="W196" s="85" t="n">
        <v>0</v>
      </c>
      <c r="X196" s="85" t="n">
        <v>0</v>
      </c>
      <c r="Y196" s="85" t="n">
        <v>0</v>
      </c>
      <c r="Z196" s="85" t="n">
        <v>0</v>
      </c>
      <c r="AA196" s="85" t="n">
        <v>0</v>
      </c>
      <c r="AB196" s="85" t="n">
        <v>0</v>
      </c>
      <c r="AC196" s="85" t="n">
        <v>0</v>
      </c>
      <c r="AD196" s="85" t="n">
        <v>0</v>
      </c>
      <c r="AE196" s="85" t="n">
        <v>0</v>
      </c>
      <c r="AF196" s="85" t="n">
        <v>0</v>
      </c>
      <c r="AG196" s="85" t="n">
        <v>0</v>
      </c>
      <c r="AH196" s="85" t="n">
        <v>0</v>
      </c>
      <c r="AI196" s="85" t="n">
        <v>0</v>
      </c>
      <c r="AJ196" s="85" t="n">
        <v>0</v>
      </c>
      <c r="AK196" s="183" t="n">
        <f aca="false">IF(G196&gt;0,VLOOKUP(G196&amp;"-"&amp;H196&amp;"-"&amp;I196,LocCost,2,0),0)</f>
        <v>0.668377414545842</v>
      </c>
      <c r="AL196" s="183" t="n">
        <f aca="false">IF(J196&gt;0,VLOOKUP(J196&amp;"-"&amp;K196&amp;"-"&amp;L196,LocCost,2,0),0)</f>
        <v>0</v>
      </c>
      <c r="AM196" s="183" t="n">
        <f aca="false">IF(M196&gt;0,VLOOKUP(M196&amp;"-"&amp;N196&amp;"-"&amp;O196,LocCost,2,0),0)</f>
        <v>0</v>
      </c>
      <c r="AN196" s="183" t="n">
        <f aca="false">IF(P196&gt;0,VLOOKUP(P196&amp;"-"&amp;Q196&amp;"-"&amp;R196,LocCost,2,0),0)</f>
        <v>0</v>
      </c>
      <c r="AO196" s="183" t="n">
        <f aca="false">IF(S196&gt;0,VLOOKUP(S196&amp;"-"&amp;T196&amp;"-"&amp;U196,LocCost,2,0),0)</f>
        <v>0</v>
      </c>
      <c r="AP196" s="183" t="n">
        <f aca="false">IF(V196&gt;0,VLOOKUP(V196&amp;"-"&amp;W196&amp;"-"&amp;X196,LocCost,2,0),0)</f>
        <v>0</v>
      </c>
      <c r="AQ196" s="183" t="n">
        <f aca="false">IF(Y196&gt;0,VLOOKUP(Y196&amp;"-"&amp;Z196&amp;"-"&amp;AA196,LocCost,2,0),0)</f>
        <v>0</v>
      </c>
      <c r="AR196" s="183" t="n">
        <f aca="false">IF(AB196&gt;0,VLOOKUP(AB196&amp;"-"&amp;AC196&amp;"-"&amp;AD196,LocCost,2,0),0)</f>
        <v>0</v>
      </c>
      <c r="AS196" s="183" t="n">
        <f aca="false">IF(AE196&gt;0,VLOOKUP(AE196&amp;"-"&amp;AF196&amp;"-"&amp;AG196,LocCost,2,0),0)</f>
        <v>0</v>
      </c>
      <c r="AT196" s="183" t="n">
        <f aca="false">IF(AH196&gt;0,VLOOKUP(AH196&amp;"-"&amp;AI196&amp;"-"&amp;AJ196,LocCost,2,0),0)</f>
        <v>0</v>
      </c>
      <c r="AU196" s="184" t="n">
        <f aca="false">SUM(AK196:AT196)</f>
        <v>0.668377414545842</v>
      </c>
      <c r="DO196" s="85" t="n">
        <v>0</v>
      </c>
      <c r="DP196" s="85" t="n">
        <v>0</v>
      </c>
      <c r="DQ196" s="85" t="n">
        <v>0</v>
      </c>
      <c r="DR196" s="85" t="n">
        <v>0</v>
      </c>
      <c r="DS196" s="85" t="n">
        <v>0</v>
      </c>
      <c r="DT196" s="85" t="n">
        <v>0</v>
      </c>
      <c r="DU196" s="85" t="n">
        <v>0</v>
      </c>
      <c r="DV196" s="85" t="n">
        <v>0</v>
      </c>
      <c r="DW196" s="85" t="n">
        <v>0</v>
      </c>
      <c r="DX196" s="85" t="n">
        <v>0</v>
      </c>
      <c r="DY196" s="85" t="n">
        <v>0</v>
      </c>
    </row>
    <row r="197" customFormat="false" ht="14.65" hidden="false" customHeight="false" outlineLevel="0" collapsed="false">
      <c r="A197" s="85" t="n">
        <v>194</v>
      </c>
      <c r="B197" s="85" t="s">
        <v>60</v>
      </c>
      <c r="C197" s="85" t="s">
        <v>44</v>
      </c>
      <c r="D197" s="85" t="n">
        <v>1</v>
      </c>
      <c r="E197" s="85" t="s">
        <v>45</v>
      </c>
      <c r="F197" s="85" t="s">
        <v>404</v>
      </c>
      <c r="G197" s="85" t="s">
        <v>60</v>
      </c>
      <c r="H197" s="85" t="s">
        <v>47</v>
      </c>
      <c r="I197" s="85" t="s">
        <v>48</v>
      </c>
      <c r="J197" s="85" t="n">
        <v>0</v>
      </c>
      <c r="K197" s="85" t="n">
        <v>0</v>
      </c>
      <c r="L197" s="85" t="n">
        <v>0</v>
      </c>
      <c r="M197" s="85" t="n">
        <v>0</v>
      </c>
      <c r="N197" s="85" t="n">
        <v>0</v>
      </c>
      <c r="O197" s="85" t="n">
        <v>0</v>
      </c>
      <c r="P197" s="85" t="n">
        <v>0</v>
      </c>
      <c r="Q197" s="85" t="n">
        <v>0</v>
      </c>
      <c r="R197" s="85" t="n">
        <v>0</v>
      </c>
      <c r="S197" s="85" t="n">
        <v>0</v>
      </c>
      <c r="T197" s="85" t="n">
        <v>0</v>
      </c>
      <c r="U197" s="85" t="n">
        <v>0</v>
      </c>
      <c r="V197" s="85" t="n">
        <v>0</v>
      </c>
      <c r="W197" s="85" t="n">
        <v>0</v>
      </c>
      <c r="X197" s="85" t="n">
        <v>0</v>
      </c>
      <c r="Y197" s="85" t="n">
        <v>0</v>
      </c>
      <c r="Z197" s="85" t="n">
        <v>0</v>
      </c>
      <c r="AA197" s="85" t="n">
        <v>0</v>
      </c>
      <c r="AB197" s="85" t="n">
        <v>0</v>
      </c>
      <c r="AC197" s="85" t="n">
        <v>0</v>
      </c>
      <c r="AD197" s="85" t="n">
        <v>0</v>
      </c>
      <c r="AE197" s="85" t="n">
        <v>0</v>
      </c>
      <c r="AF197" s="85" t="n">
        <v>0</v>
      </c>
      <c r="AG197" s="85" t="n">
        <v>0</v>
      </c>
      <c r="AH197" s="85" t="n">
        <v>0</v>
      </c>
      <c r="AI197" s="85" t="n">
        <v>0</v>
      </c>
      <c r="AJ197" s="85" t="n">
        <v>0</v>
      </c>
      <c r="AK197" s="183" t="n">
        <f aca="false">IF(G197&gt;0,VLOOKUP(G197&amp;"-"&amp;H197&amp;"-"&amp;I197,LocCost,2,0),0)</f>
        <v>0.21177804054054</v>
      </c>
      <c r="AL197" s="183" t="n">
        <f aca="false">IF(J197&gt;0,VLOOKUP(J197&amp;"-"&amp;K197&amp;"-"&amp;L197,LocCost,2,0),0)</f>
        <v>0</v>
      </c>
      <c r="AM197" s="183" t="n">
        <f aca="false">IF(M197&gt;0,VLOOKUP(M197&amp;"-"&amp;N197&amp;"-"&amp;O197,LocCost,2,0),0)</f>
        <v>0</v>
      </c>
      <c r="AN197" s="183" t="n">
        <f aca="false">IF(P197&gt;0,VLOOKUP(P197&amp;"-"&amp;Q197&amp;"-"&amp;R197,LocCost,2,0),0)</f>
        <v>0</v>
      </c>
      <c r="AO197" s="183" t="n">
        <f aca="false">IF(S197&gt;0,VLOOKUP(S197&amp;"-"&amp;T197&amp;"-"&amp;U197,LocCost,2,0),0)</f>
        <v>0</v>
      </c>
      <c r="AP197" s="183" t="n">
        <f aca="false">IF(V197&gt;0,VLOOKUP(V197&amp;"-"&amp;W197&amp;"-"&amp;X197,LocCost,2,0),0)</f>
        <v>0</v>
      </c>
      <c r="AQ197" s="183" t="n">
        <f aca="false">IF(Y197&gt;0,VLOOKUP(Y197&amp;"-"&amp;Z197&amp;"-"&amp;AA197,LocCost,2,0),0)</f>
        <v>0</v>
      </c>
      <c r="AR197" s="183" t="n">
        <f aca="false">IF(AB197&gt;0,VLOOKUP(AB197&amp;"-"&amp;AC197&amp;"-"&amp;AD197,LocCost,2,0),0)</f>
        <v>0</v>
      </c>
      <c r="AS197" s="183" t="n">
        <f aca="false">IF(AE197&gt;0,VLOOKUP(AE197&amp;"-"&amp;AF197&amp;"-"&amp;AG197,LocCost,2,0),0)</f>
        <v>0</v>
      </c>
      <c r="AT197" s="183" t="n">
        <f aca="false">IF(AH197&gt;0,VLOOKUP(AH197&amp;"-"&amp;AI197&amp;"-"&amp;AJ197,LocCost,2,0),0)</f>
        <v>0</v>
      </c>
      <c r="AU197" s="184" t="n">
        <f aca="false">SUM(AK197:AT197)</f>
        <v>0.21177804054054</v>
      </c>
      <c r="DO197" s="85" t="n">
        <v>0</v>
      </c>
      <c r="DP197" s="85" t="n">
        <v>0</v>
      </c>
      <c r="DQ197" s="85" t="n">
        <v>0</v>
      </c>
      <c r="DR197" s="85" t="n">
        <v>0</v>
      </c>
      <c r="DS197" s="85" t="n">
        <v>0</v>
      </c>
      <c r="DT197" s="85" t="n">
        <v>0</v>
      </c>
      <c r="DU197" s="85" t="n">
        <v>0</v>
      </c>
      <c r="DV197" s="85" t="n">
        <v>0</v>
      </c>
      <c r="DW197" s="85" t="n">
        <v>0</v>
      </c>
      <c r="DX197" s="85" t="n">
        <v>0</v>
      </c>
      <c r="DY197" s="85" t="n">
        <v>0</v>
      </c>
    </row>
    <row r="198" customFormat="false" ht="14.65" hidden="false" customHeight="false" outlineLevel="0" collapsed="false">
      <c r="A198" s="85" t="n">
        <v>195</v>
      </c>
      <c r="B198" s="85" t="s">
        <v>60</v>
      </c>
      <c r="C198" s="85" t="s">
        <v>52</v>
      </c>
      <c r="D198" s="85" t="n">
        <v>1</v>
      </c>
      <c r="E198" s="85" t="s">
        <v>45</v>
      </c>
      <c r="F198" s="85" t="s">
        <v>405</v>
      </c>
      <c r="G198" s="85" t="s">
        <v>60</v>
      </c>
      <c r="H198" s="85" t="s">
        <v>47</v>
      </c>
      <c r="I198" s="85" t="s">
        <v>48</v>
      </c>
      <c r="J198" s="85" t="s">
        <v>44</v>
      </c>
      <c r="K198" s="85" t="s">
        <v>52</v>
      </c>
      <c r="L198" s="85" t="s">
        <v>48</v>
      </c>
      <c r="M198" s="85" t="n">
        <v>0</v>
      </c>
      <c r="N198" s="85" t="n">
        <v>0</v>
      </c>
      <c r="O198" s="85" t="n">
        <v>0</v>
      </c>
      <c r="P198" s="85" t="n">
        <v>0</v>
      </c>
      <c r="Q198" s="85" t="n">
        <v>0</v>
      </c>
      <c r="R198" s="85" t="n">
        <v>0</v>
      </c>
      <c r="S198" s="85" t="n">
        <v>0</v>
      </c>
      <c r="T198" s="85" t="n">
        <v>0</v>
      </c>
      <c r="U198" s="85" t="n">
        <v>0</v>
      </c>
      <c r="V198" s="85" t="n">
        <v>0</v>
      </c>
      <c r="W198" s="85" t="n">
        <v>0</v>
      </c>
      <c r="X198" s="85" t="n">
        <v>0</v>
      </c>
      <c r="Y198" s="85" t="n">
        <v>0</v>
      </c>
      <c r="Z198" s="85" t="n">
        <v>0</v>
      </c>
      <c r="AA198" s="85" t="n">
        <v>0</v>
      </c>
      <c r="AB198" s="85" t="n">
        <v>0</v>
      </c>
      <c r="AC198" s="85" t="n">
        <v>0</v>
      </c>
      <c r="AD198" s="85" t="n">
        <v>0</v>
      </c>
      <c r="AE198" s="85" t="n">
        <v>0</v>
      </c>
      <c r="AF198" s="85" t="n">
        <v>0</v>
      </c>
      <c r="AG198" s="85" t="n">
        <v>0</v>
      </c>
      <c r="AH198" s="85" t="n">
        <v>0</v>
      </c>
      <c r="AI198" s="85" t="n">
        <v>0</v>
      </c>
      <c r="AJ198" s="85" t="n">
        <v>0</v>
      </c>
      <c r="AK198" s="183" t="n">
        <f aca="false">IF(G198&gt;0,VLOOKUP(G198&amp;"-"&amp;H198&amp;"-"&amp;I198,LocCost,2,0),0)</f>
        <v>0.21177804054054</v>
      </c>
      <c r="AL198" s="183" t="n">
        <f aca="false">IF(J198&gt;0,VLOOKUP(J198&amp;"-"&amp;K198&amp;"-"&amp;L198,LocCost,2,0),0)</f>
        <v>0.0826303724928366</v>
      </c>
      <c r="AM198" s="183" t="n">
        <f aca="false">IF(M198&gt;0,VLOOKUP(M198&amp;"-"&amp;N198&amp;"-"&amp;O198,LocCost,2,0),0)</f>
        <v>0</v>
      </c>
      <c r="AN198" s="183" t="n">
        <f aca="false">IF(P198&gt;0,VLOOKUP(P198&amp;"-"&amp;Q198&amp;"-"&amp;R198,LocCost,2,0),0)</f>
        <v>0</v>
      </c>
      <c r="AO198" s="183" t="n">
        <f aca="false">IF(S198&gt;0,VLOOKUP(S198&amp;"-"&amp;T198&amp;"-"&amp;U198,LocCost,2,0),0)</f>
        <v>0</v>
      </c>
      <c r="AP198" s="183" t="n">
        <f aca="false">IF(V198&gt;0,VLOOKUP(V198&amp;"-"&amp;W198&amp;"-"&amp;X198,LocCost,2,0),0)</f>
        <v>0</v>
      </c>
      <c r="AQ198" s="183" t="n">
        <f aca="false">IF(Y198&gt;0,VLOOKUP(Y198&amp;"-"&amp;Z198&amp;"-"&amp;AA198,LocCost,2,0),0)</f>
        <v>0</v>
      </c>
      <c r="AR198" s="183" t="n">
        <f aca="false">IF(AB198&gt;0,VLOOKUP(AB198&amp;"-"&amp;AC198&amp;"-"&amp;AD198,LocCost,2,0),0)</f>
        <v>0</v>
      </c>
      <c r="AS198" s="183" t="n">
        <f aca="false">IF(AE198&gt;0,VLOOKUP(AE198&amp;"-"&amp;AF198&amp;"-"&amp;AG198,LocCost,2,0),0)</f>
        <v>0</v>
      </c>
      <c r="AT198" s="183" t="n">
        <f aca="false">IF(AH198&gt;0,VLOOKUP(AH198&amp;"-"&amp;AI198&amp;"-"&amp;AJ198,LocCost,2,0),0)</f>
        <v>0</v>
      </c>
      <c r="AU198" s="184" t="n">
        <f aca="false">SUM(AK198:AT198)</f>
        <v>0.294408413033377</v>
      </c>
      <c r="DO198" s="85" t="n">
        <v>0</v>
      </c>
      <c r="DP198" s="85" t="n">
        <v>0</v>
      </c>
      <c r="DQ198" s="85" t="n">
        <v>0</v>
      </c>
      <c r="DR198" s="85" t="n">
        <v>0</v>
      </c>
      <c r="DS198" s="85" t="n">
        <v>0</v>
      </c>
      <c r="DT198" s="85" t="n">
        <v>0</v>
      </c>
      <c r="DU198" s="85" t="n">
        <v>0</v>
      </c>
      <c r="DV198" s="85" t="n">
        <v>0</v>
      </c>
      <c r="DW198" s="85" t="n">
        <v>0</v>
      </c>
      <c r="DX198" s="85" t="n">
        <v>0</v>
      </c>
      <c r="DY198" s="85" t="n">
        <v>0</v>
      </c>
    </row>
    <row r="199" customFormat="false" ht="14.65" hidden="false" customHeight="false" outlineLevel="0" collapsed="false">
      <c r="A199" s="85" t="n">
        <v>196</v>
      </c>
      <c r="B199" s="85" t="s">
        <v>60</v>
      </c>
      <c r="C199" s="85" t="s">
        <v>57</v>
      </c>
      <c r="D199" s="85" t="n">
        <v>1</v>
      </c>
      <c r="E199" s="85" t="s">
        <v>45</v>
      </c>
      <c r="F199" s="85" t="s">
        <v>406</v>
      </c>
      <c r="G199" s="85" t="s">
        <v>60</v>
      </c>
      <c r="H199" s="85" t="s">
        <v>47</v>
      </c>
      <c r="I199" s="85" t="s">
        <v>48</v>
      </c>
      <c r="J199" s="85" t="s">
        <v>59</v>
      </c>
      <c r="K199" s="85" t="s">
        <v>57</v>
      </c>
      <c r="L199" s="85" t="s">
        <v>48</v>
      </c>
      <c r="M199" s="85" t="n">
        <v>0</v>
      </c>
      <c r="N199" s="85" t="n">
        <v>0</v>
      </c>
      <c r="O199" s="85" t="n">
        <v>0</v>
      </c>
      <c r="P199" s="85" t="n">
        <v>0</v>
      </c>
      <c r="Q199" s="85" t="n">
        <v>0</v>
      </c>
      <c r="R199" s="85" t="n">
        <v>0</v>
      </c>
      <c r="S199" s="85" t="n">
        <v>0</v>
      </c>
      <c r="T199" s="85" t="n">
        <v>0</v>
      </c>
      <c r="U199" s="85" t="n">
        <v>0</v>
      </c>
      <c r="V199" s="85" t="n">
        <v>0</v>
      </c>
      <c r="W199" s="85" t="n">
        <v>0</v>
      </c>
      <c r="X199" s="85" t="n">
        <v>0</v>
      </c>
      <c r="Y199" s="85" t="n">
        <v>0</v>
      </c>
      <c r="Z199" s="85" t="n">
        <v>0</v>
      </c>
      <c r="AA199" s="85" t="n">
        <v>0</v>
      </c>
      <c r="AB199" s="85" t="n">
        <v>0</v>
      </c>
      <c r="AC199" s="85" t="n">
        <v>0</v>
      </c>
      <c r="AD199" s="85" t="n">
        <v>0</v>
      </c>
      <c r="AE199" s="85" t="n">
        <v>0</v>
      </c>
      <c r="AF199" s="85" t="n">
        <v>0</v>
      </c>
      <c r="AG199" s="85" t="n">
        <v>0</v>
      </c>
      <c r="AH199" s="85" t="n">
        <v>0</v>
      </c>
      <c r="AI199" s="85" t="n">
        <v>0</v>
      </c>
      <c r="AJ199" s="85" t="n">
        <v>0</v>
      </c>
      <c r="AK199" s="183" t="n">
        <f aca="false">IF(G199&gt;0,VLOOKUP(G199&amp;"-"&amp;H199&amp;"-"&amp;I199,LocCost,2,0),0)</f>
        <v>0.21177804054054</v>
      </c>
      <c r="AL199" s="183" t="n">
        <f aca="false">IF(J199&gt;0,VLOOKUP(J199&amp;"-"&amp;K199&amp;"-"&amp;L199,LocCost,2,0),0)</f>
        <v>0.0647000265941124</v>
      </c>
      <c r="AM199" s="183" t="n">
        <f aca="false">IF(M199&gt;0,VLOOKUP(M199&amp;"-"&amp;N199&amp;"-"&amp;O199,LocCost,2,0),0)</f>
        <v>0</v>
      </c>
      <c r="AN199" s="183" t="n">
        <f aca="false">IF(P199&gt;0,VLOOKUP(P199&amp;"-"&amp;Q199&amp;"-"&amp;R199,LocCost,2,0),0)</f>
        <v>0</v>
      </c>
      <c r="AO199" s="183" t="n">
        <f aca="false">IF(S199&gt;0,VLOOKUP(S199&amp;"-"&amp;T199&amp;"-"&amp;U199,LocCost,2,0),0)</f>
        <v>0</v>
      </c>
      <c r="AP199" s="183" t="n">
        <f aca="false">IF(V199&gt;0,VLOOKUP(V199&amp;"-"&amp;W199&amp;"-"&amp;X199,LocCost,2,0),0)</f>
        <v>0</v>
      </c>
      <c r="AQ199" s="183" t="n">
        <f aca="false">IF(Y199&gt;0,VLOOKUP(Y199&amp;"-"&amp;Z199&amp;"-"&amp;AA199,LocCost,2,0),0)</f>
        <v>0</v>
      </c>
      <c r="AR199" s="183" t="n">
        <f aca="false">IF(AB199&gt;0,VLOOKUP(AB199&amp;"-"&amp;AC199&amp;"-"&amp;AD199,LocCost,2,0),0)</f>
        <v>0</v>
      </c>
      <c r="AS199" s="183" t="n">
        <f aca="false">IF(AE199&gt;0,VLOOKUP(AE199&amp;"-"&amp;AF199&amp;"-"&amp;AG199,LocCost,2,0),0)</f>
        <v>0</v>
      </c>
      <c r="AT199" s="183" t="n">
        <f aca="false">IF(AH199&gt;0,VLOOKUP(AH199&amp;"-"&amp;AI199&amp;"-"&amp;AJ199,LocCost,2,0),0)</f>
        <v>0</v>
      </c>
      <c r="AU199" s="184" t="n">
        <f aca="false">SUM(AK199:AT199)</f>
        <v>0.276478067134653</v>
      </c>
      <c r="DO199" s="85" t="n">
        <v>0</v>
      </c>
      <c r="DP199" s="85" t="n">
        <v>0</v>
      </c>
      <c r="DQ199" s="85" t="n">
        <v>0</v>
      </c>
      <c r="DR199" s="85" t="n">
        <v>0</v>
      </c>
      <c r="DS199" s="85" t="n">
        <v>0</v>
      </c>
      <c r="DT199" s="85" t="n">
        <v>0</v>
      </c>
      <c r="DU199" s="85" t="n">
        <v>0</v>
      </c>
      <c r="DV199" s="85" t="n">
        <v>0</v>
      </c>
      <c r="DW199" s="85" t="n">
        <v>0</v>
      </c>
      <c r="DX199" s="85" t="n">
        <v>0</v>
      </c>
      <c r="DY199" s="85" t="n">
        <v>0</v>
      </c>
    </row>
    <row r="200" customFormat="false" ht="14.65" hidden="false" customHeight="false" outlineLevel="0" collapsed="false">
      <c r="A200" s="85" t="n">
        <v>197</v>
      </c>
      <c r="B200" s="85" t="s">
        <v>60</v>
      </c>
      <c r="C200" s="85" t="s">
        <v>59</v>
      </c>
      <c r="D200" s="85" t="n">
        <v>1</v>
      </c>
      <c r="E200" s="85" t="s">
        <v>45</v>
      </c>
      <c r="F200" s="85" t="s">
        <v>407</v>
      </c>
      <c r="G200" s="85" t="s">
        <v>60</v>
      </c>
      <c r="H200" s="85" t="s">
        <v>47</v>
      </c>
      <c r="I200" s="85" t="s">
        <v>48</v>
      </c>
      <c r="J200" s="85" t="n">
        <v>0</v>
      </c>
      <c r="K200" s="85" t="n">
        <v>0</v>
      </c>
      <c r="L200" s="85" t="n">
        <v>0</v>
      </c>
      <c r="M200" s="85" t="n">
        <v>0</v>
      </c>
      <c r="N200" s="85" t="n">
        <v>0</v>
      </c>
      <c r="O200" s="85" t="n">
        <v>0</v>
      </c>
      <c r="P200" s="85" t="n">
        <v>0</v>
      </c>
      <c r="Q200" s="85" t="n">
        <v>0</v>
      </c>
      <c r="R200" s="85" t="n">
        <v>0</v>
      </c>
      <c r="S200" s="85" t="n">
        <v>0</v>
      </c>
      <c r="T200" s="85" t="n">
        <v>0</v>
      </c>
      <c r="U200" s="85" t="n">
        <v>0</v>
      </c>
      <c r="V200" s="85" t="n">
        <v>0</v>
      </c>
      <c r="W200" s="85" t="n">
        <v>0</v>
      </c>
      <c r="X200" s="85" t="n">
        <v>0</v>
      </c>
      <c r="Y200" s="85" t="n">
        <v>0</v>
      </c>
      <c r="Z200" s="85" t="n">
        <v>0</v>
      </c>
      <c r="AA200" s="85" t="n">
        <v>0</v>
      </c>
      <c r="AB200" s="85" t="n">
        <v>0</v>
      </c>
      <c r="AC200" s="85" t="n">
        <v>0</v>
      </c>
      <c r="AD200" s="85" t="n">
        <v>0</v>
      </c>
      <c r="AE200" s="85" t="n">
        <v>0</v>
      </c>
      <c r="AF200" s="85" t="n">
        <v>0</v>
      </c>
      <c r="AG200" s="85" t="n">
        <v>0</v>
      </c>
      <c r="AH200" s="85" t="n">
        <v>0</v>
      </c>
      <c r="AI200" s="85" t="n">
        <v>0</v>
      </c>
      <c r="AJ200" s="85" t="n">
        <v>0</v>
      </c>
      <c r="AK200" s="183" t="n">
        <f aca="false">IF(G200&gt;0,VLOOKUP(G200&amp;"-"&amp;H200&amp;"-"&amp;I200,LocCost,2,0),0)</f>
        <v>0.21177804054054</v>
      </c>
      <c r="AL200" s="183" t="n">
        <f aca="false">IF(J200&gt;0,VLOOKUP(J200&amp;"-"&amp;K200&amp;"-"&amp;L200,LocCost,2,0),0)</f>
        <v>0</v>
      </c>
      <c r="AM200" s="183" t="n">
        <f aca="false">IF(M200&gt;0,VLOOKUP(M200&amp;"-"&amp;N200&amp;"-"&amp;O200,LocCost,2,0),0)</f>
        <v>0</v>
      </c>
      <c r="AN200" s="183" t="n">
        <f aca="false">IF(P200&gt;0,VLOOKUP(P200&amp;"-"&amp;Q200&amp;"-"&amp;R200,LocCost,2,0),0)</f>
        <v>0</v>
      </c>
      <c r="AO200" s="183" t="n">
        <f aca="false">IF(S200&gt;0,VLOOKUP(S200&amp;"-"&amp;T200&amp;"-"&amp;U200,LocCost,2,0),0)</f>
        <v>0</v>
      </c>
      <c r="AP200" s="183" t="n">
        <f aca="false">IF(V200&gt;0,VLOOKUP(V200&amp;"-"&amp;W200&amp;"-"&amp;X200,LocCost,2,0),0)</f>
        <v>0</v>
      </c>
      <c r="AQ200" s="183" t="n">
        <f aca="false">IF(Y200&gt;0,VLOOKUP(Y200&amp;"-"&amp;Z200&amp;"-"&amp;AA200,LocCost,2,0),0)</f>
        <v>0</v>
      </c>
      <c r="AR200" s="183" t="n">
        <f aca="false">IF(AB200&gt;0,VLOOKUP(AB200&amp;"-"&amp;AC200&amp;"-"&amp;AD200,LocCost,2,0),0)</f>
        <v>0</v>
      </c>
      <c r="AS200" s="183" t="n">
        <f aca="false">IF(AE200&gt;0,VLOOKUP(AE200&amp;"-"&amp;AF200&amp;"-"&amp;AG200,LocCost,2,0),0)</f>
        <v>0</v>
      </c>
      <c r="AT200" s="183" t="n">
        <f aca="false">IF(AH200&gt;0,VLOOKUP(AH200&amp;"-"&amp;AI200&amp;"-"&amp;AJ200,LocCost,2,0),0)</f>
        <v>0</v>
      </c>
      <c r="AU200" s="184" t="n">
        <f aca="false">SUM(AK200:AT200)</f>
        <v>0.21177804054054</v>
      </c>
      <c r="DO200" s="85" t="n">
        <v>0</v>
      </c>
      <c r="DP200" s="85" t="n">
        <v>0</v>
      </c>
      <c r="DQ200" s="85" t="n">
        <v>0</v>
      </c>
      <c r="DR200" s="85" t="n">
        <v>0</v>
      </c>
      <c r="DS200" s="85" t="n">
        <v>0</v>
      </c>
      <c r="DT200" s="85" t="n">
        <v>0</v>
      </c>
      <c r="DU200" s="85" t="n">
        <v>0</v>
      </c>
      <c r="DV200" s="85" t="n">
        <v>0</v>
      </c>
      <c r="DW200" s="85" t="n">
        <v>0</v>
      </c>
      <c r="DX200" s="85" t="n">
        <v>0</v>
      </c>
      <c r="DY200" s="85" t="n">
        <v>0</v>
      </c>
    </row>
    <row r="201" customFormat="false" ht="14.65" hidden="false" customHeight="false" outlineLevel="0" collapsed="false">
      <c r="A201" s="85" t="n">
        <v>198</v>
      </c>
      <c r="B201" s="85" t="s">
        <v>60</v>
      </c>
      <c r="C201" s="85" t="s">
        <v>71</v>
      </c>
      <c r="D201" s="85" t="n">
        <v>1</v>
      </c>
      <c r="E201" s="85" t="s">
        <v>45</v>
      </c>
      <c r="F201" s="85" t="s">
        <v>408</v>
      </c>
      <c r="G201" s="85" t="s">
        <v>60</v>
      </c>
      <c r="H201" s="85" t="s">
        <v>71</v>
      </c>
      <c r="I201" s="85" t="s">
        <v>48</v>
      </c>
      <c r="J201" s="85" t="n">
        <v>0</v>
      </c>
      <c r="K201" s="85" t="n">
        <v>0</v>
      </c>
      <c r="L201" s="85" t="n">
        <v>0</v>
      </c>
      <c r="M201" s="85" t="n">
        <v>0</v>
      </c>
      <c r="N201" s="85" t="n">
        <v>0</v>
      </c>
      <c r="O201" s="85" t="n">
        <v>0</v>
      </c>
      <c r="P201" s="85" t="n">
        <v>0</v>
      </c>
      <c r="Q201" s="85" t="n">
        <v>0</v>
      </c>
      <c r="R201" s="85" t="n">
        <v>0</v>
      </c>
      <c r="S201" s="85" t="n">
        <v>0</v>
      </c>
      <c r="T201" s="85" t="n">
        <v>0</v>
      </c>
      <c r="U201" s="85" t="n">
        <v>0</v>
      </c>
      <c r="V201" s="85" t="n">
        <v>0</v>
      </c>
      <c r="W201" s="85" t="n">
        <v>0</v>
      </c>
      <c r="X201" s="85" t="n">
        <v>0</v>
      </c>
      <c r="Y201" s="85" t="n">
        <v>0</v>
      </c>
      <c r="Z201" s="85" t="n">
        <v>0</v>
      </c>
      <c r="AA201" s="85" t="n">
        <v>0</v>
      </c>
      <c r="AB201" s="85" t="n">
        <v>0</v>
      </c>
      <c r="AC201" s="85" t="n">
        <v>0</v>
      </c>
      <c r="AD201" s="85" t="n">
        <v>0</v>
      </c>
      <c r="AE201" s="85" t="n">
        <v>0</v>
      </c>
      <c r="AF201" s="85" t="n">
        <v>0</v>
      </c>
      <c r="AG201" s="85" t="n">
        <v>0</v>
      </c>
      <c r="AH201" s="85" t="n">
        <v>0</v>
      </c>
      <c r="AI201" s="85" t="n">
        <v>0</v>
      </c>
      <c r="AJ201" s="85" t="n">
        <v>0</v>
      </c>
      <c r="AK201" s="183" t="n">
        <f aca="false">IF(G201&gt;0,VLOOKUP(G201&amp;"-"&amp;H201&amp;"-"&amp;I201,LocCost,2,0),0)</f>
        <v>0.0667015409735689</v>
      </c>
      <c r="AL201" s="183" t="n">
        <f aca="false">IF(J201&gt;0,VLOOKUP(J201&amp;"-"&amp;K201&amp;"-"&amp;L201,LocCost,2,0),0)</f>
        <v>0</v>
      </c>
      <c r="AM201" s="183" t="n">
        <f aca="false">IF(M201&gt;0,VLOOKUP(M201&amp;"-"&amp;N201&amp;"-"&amp;O201,LocCost,2,0),0)</f>
        <v>0</v>
      </c>
      <c r="AN201" s="183" t="n">
        <f aca="false">IF(P201&gt;0,VLOOKUP(P201&amp;"-"&amp;Q201&amp;"-"&amp;R201,LocCost,2,0),0)</f>
        <v>0</v>
      </c>
      <c r="AO201" s="183" t="n">
        <f aca="false">IF(S201&gt;0,VLOOKUP(S201&amp;"-"&amp;T201&amp;"-"&amp;U201,LocCost,2,0),0)</f>
        <v>0</v>
      </c>
      <c r="AP201" s="183" t="n">
        <f aca="false">IF(V201&gt;0,VLOOKUP(V201&amp;"-"&amp;W201&amp;"-"&amp;X201,LocCost,2,0),0)</f>
        <v>0</v>
      </c>
      <c r="AQ201" s="183" t="n">
        <f aca="false">IF(Y201&gt;0,VLOOKUP(Y201&amp;"-"&amp;Z201&amp;"-"&amp;AA201,LocCost,2,0),0)</f>
        <v>0</v>
      </c>
      <c r="AR201" s="183" t="n">
        <f aca="false">IF(AB201&gt;0,VLOOKUP(AB201&amp;"-"&amp;AC201&amp;"-"&amp;AD201,LocCost,2,0),0)</f>
        <v>0</v>
      </c>
      <c r="AS201" s="183" t="n">
        <f aca="false">IF(AE201&gt;0,VLOOKUP(AE201&amp;"-"&amp;AF201&amp;"-"&amp;AG201,LocCost,2,0),0)</f>
        <v>0</v>
      </c>
      <c r="AT201" s="183" t="n">
        <f aca="false">IF(AH201&gt;0,VLOOKUP(AH201&amp;"-"&amp;AI201&amp;"-"&amp;AJ201,LocCost,2,0),0)</f>
        <v>0</v>
      </c>
      <c r="AU201" s="184" t="n">
        <f aca="false">SUM(AK201:AT201)</f>
        <v>0.0667015409735689</v>
      </c>
      <c r="DO201" s="85" t="n">
        <v>0</v>
      </c>
      <c r="DP201" s="85" t="n">
        <v>0</v>
      </c>
      <c r="DQ201" s="85" t="n">
        <v>0</v>
      </c>
      <c r="DR201" s="85" t="n">
        <v>0</v>
      </c>
      <c r="DS201" s="85" t="n">
        <v>0</v>
      </c>
      <c r="DT201" s="85" t="n">
        <v>0</v>
      </c>
      <c r="DU201" s="85" t="n">
        <v>0</v>
      </c>
      <c r="DV201" s="85" t="n">
        <v>0</v>
      </c>
      <c r="DW201" s="85" t="n">
        <v>0</v>
      </c>
      <c r="DX201" s="85" t="n">
        <v>0</v>
      </c>
      <c r="DY201" s="85" t="n">
        <v>0</v>
      </c>
    </row>
    <row r="202" customFormat="false" ht="14.65" hidden="false" customHeight="false" outlineLevel="0" collapsed="false">
      <c r="A202" s="85" t="n">
        <v>199</v>
      </c>
      <c r="B202" s="85" t="s">
        <v>60</v>
      </c>
      <c r="C202" s="85" t="s">
        <v>71</v>
      </c>
      <c r="D202" s="85" t="n">
        <v>2</v>
      </c>
      <c r="E202" s="85" t="s">
        <v>45</v>
      </c>
      <c r="F202" s="85" t="s">
        <v>409</v>
      </c>
      <c r="G202" s="85" t="s">
        <v>60</v>
      </c>
      <c r="H202" s="85" t="s">
        <v>71</v>
      </c>
      <c r="I202" s="85" t="s">
        <v>55</v>
      </c>
      <c r="J202" s="85" t="n">
        <v>0</v>
      </c>
      <c r="K202" s="85" t="n">
        <v>0</v>
      </c>
      <c r="L202" s="85" t="n">
        <v>0</v>
      </c>
      <c r="M202" s="85" t="n">
        <v>0</v>
      </c>
      <c r="N202" s="85" t="n">
        <v>0</v>
      </c>
      <c r="O202" s="85" t="n">
        <v>0</v>
      </c>
      <c r="P202" s="85" t="n">
        <v>0</v>
      </c>
      <c r="Q202" s="85" t="n">
        <v>0</v>
      </c>
      <c r="R202" s="85" t="n">
        <v>0</v>
      </c>
      <c r="S202" s="85" t="n">
        <v>0</v>
      </c>
      <c r="T202" s="85" t="n">
        <v>0</v>
      </c>
      <c r="U202" s="85" t="n">
        <v>0</v>
      </c>
      <c r="V202" s="85" t="n">
        <v>0</v>
      </c>
      <c r="W202" s="85" t="n">
        <v>0</v>
      </c>
      <c r="X202" s="85" t="n">
        <v>0</v>
      </c>
      <c r="Y202" s="85" t="n">
        <v>0</v>
      </c>
      <c r="Z202" s="85" t="n">
        <v>0</v>
      </c>
      <c r="AA202" s="85" t="n">
        <v>0</v>
      </c>
      <c r="AB202" s="85" t="n">
        <v>0</v>
      </c>
      <c r="AC202" s="85" t="n">
        <v>0</v>
      </c>
      <c r="AD202" s="85" t="n">
        <v>0</v>
      </c>
      <c r="AE202" s="85" t="n">
        <v>0</v>
      </c>
      <c r="AF202" s="85" t="n">
        <v>0</v>
      </c>
      <c r="AG202" s="85" t="n">
        <v>0</v>
      </c>
      <c r="AH202" s="85" t="n">
        <v>0</v>
      </c>
      <c r="AI202" s="85" t="n">
        <v>0</v>
      </c>
      <c r="AJ202" s="85" t="n">
        <v>0</v>
      </c>
      <c r="AK202" s="183" t="n">
        <f aca="false">IF(G202&gt;0,VLOOKUP(G202&amp;"-"&amp;H202&amp;"-"&amp;I202,LocCost,2,0),0)</f>
        <v>0.157901540973569</v>
      </c>
      <c r="AL202" s="183" t="n">
        <f aca="false">IF(J202&gt;0,VLOOKUP(J202&amp;"-"&amp;K202&amp;"-"&amp;L202,LocCost,2,0),0)</f>
        <v>0</v>
      </c>
      <c r="AM202" s="183" t="n">
        <f aca="false">IF(M202&gt;0,VLOOKUP(M202&amp;"-"&amp;N202&amp;"-"&amp;O202,LocCost,2,0),0)</f>
        <v>0</v>
      </c>
      <c r="AN202" s="183" t="n">
        <f aca="false">IF(P202&gt;0,VLOOKUP(P202&amp;"-"&amp;Q202&amp;"-"&amp;R202,LocCost,2,0),0)</f>
        <v>0</v>
      </c>
      <c r="AO202" s="183" t="n">
        <f aca="false">IF(S202&gt;0,VLOOKUP(S202&amp;"-"&amp;T202&amp;"-"&amp;U202,LocCost,2,0),0)</f>
        <v>0</v>
      </c>
      <c r="AP202" s="183" t="n">
        <f aca="false">IF(V202&gt;0,VLOOKUP(V202&amp;"-"&amp;W202&amp;"-"&amp;X202,LocCost,2,0),0)</f>
        <v>0</v>
      </c>
      <c r="AQ202" s="183" t="n">
        <f aca="false">IF(Y202&gt;0,VLOOKUP(Y202&amp;"-"&amp;Z202&amp;"-"&amp;AA202,LocCost,2,0),0)</f>
        <v>0</v>
      </c>
      <c r="AR202" s="183" t="n">
        <f aca="false">IF(AB202&gt;0,VLOOKUP(AB202&amp;"-"&amp;AC202&amp;"-"&amp;AD202,LocCost,2,0),0)</f>
        <v>0</v>
      </c>
      <c r="AS202" s="183" t="n">
        <f aca="false">IF(AE202&gt;0,VLOOKUP(AE202&amp;"-"&amp;AF202&amp;"-"&amp;AG202,LocCost,2,0),0)</f>
        <v>0</v>
      </c>
      <c r="AT202" s="183" t="n">
        <f aca="false">IF(AH202&gt;0,VLOOKUP(AH202&amp;"-"&amp;AI202&amp;"-"&amp;AJ202,LocCost,2,0),0)</f>
        <v>0</v>
      </c>
      <c r="AU202" s="184" t="n">
        <f aca="false">SUM(AK202:AT202)</f>
        <v>0.157901540973569</v>
      </c>
      <c r="DO202" s="85" t="n">
        <v>0</v>
      </c>
      <c r="DP202" s="85" t="n">
        <v>0</v>
      </c>
      <c r="DQ202" s="85" t="n">
        <v>0</v>
      </c>
      <c r="DR202" s="85" t="n">
        <v>0</v>
      </c>
      <c r="DS202" s="85" t="n">
        <v>0</v>
      </c>
      <c r="DT202" s="85" t="n">
        <v>0</v>
      </c>
      <c r="DU202" s="85" t="n">
        <v>0</v>
      </c>
      <c r="DV202" s="85" t="n">
        <v>0</v>
      </c>
      <c r="DW202" s="85" t="n">
        <v>0</v>
      </c>
      <c r="DX202" s="85" t="n">
        <v>0</v>
      </c>
      <c r="DY202" s="85" t="n">
        <v>0</v>
      </c>
    </row>
    <row r="203" customFormat="false" ht="14.65" hidden="false" customHeight="false" outlineLevel="0" collapsed="false">
      <c r="A203" s="85" t="n">
        <v>200</v>
      </c>
      <c r="B203" s="85" t="s">
        <v>60</v>
      </c>
      <c r="C203" s="85" t="s">
        <v>60</v>
      </c>
      <c r="D203" s="85" t="n">
        <v>1</v>
      </c>
      <c r="E203" s="85" t="s">
        <v>45</v>
      </c>
      <c r="F203" s="85" t="s">
        <v>410</v>
      </c>
      <c r="G203" s="85" t="s">
        <v>60</v>
      </c>
      <c r="H203" s="85" t="s">
        <v>60</v>
      </c>
      <c r="I203" s="85" t="s">
        <v>48</v>
      </c>
      <c r="J203" s="85" t="n">
        <v>0</v>
      </c>
      <c r="K203" s="85" t="n">
        <v>0</v>
      </c>
      <c r="L203" s="85" t="n">
        <v>0</v>
      </c>
      <c r="M203" s="85" t="n">
        <v>0</v>
      </c>
      <c r="N203" s="85" t="n">
        <v>0</v>
      </c>
      <c r="O203" s="85" t="n">
        <v>0</v>
      </c>
      <c r="P203" s="85" t="n">
        <v>0</v>
      </c>
      <c r="Q203" s="85" t="n">
        <v>0</v>
      </c>
      <c r="R203" s="85" t="n">
        <v>0</v>
      </c>
      <c r="S203" s="85" t="n">
        <v>0</v>
      </c>
      <c r="T203" s="85" t="n">
        <v>0</v>
      </c>
      <c r="U203" s="85" t="n">
        <v>0</v>
      </c>
      <c r="V203" s="85" t="n">
        <v>0</v>
      </c>
      <c r="W203" s="85" t="n">
        <v>0</v>
      </c>
      <c r="X203" s="85" t="n">
        <v>0</v>
      </c>
      <c r="Y203" s="85" t="n">
        <v>0</v>
      </c>
      <c r="Z203" s="85" t="n">
        <v>0</v>
      </c>
      <c r="AA203" s="85" t="n">
        <v>0</v>
      </c>
      <c r="AB203" s="85" t="n">
        <v>0</v>
      </c>
      <c r="AC203" s="85" t="n">
        <v>0</v>
      </c>
      <c r="AD203" s="85" t="n">
        <v>0</v>
      </c>
      <c r="AE203" s="85" t="n">
        <v>0</v>
      </c>
      <c r="AF203" s="85" t="n">
        <v>0</v>
      </c>
      <c r="AG203" s="85" t="n">
        <v>0</v>
      </c>
      <c r="AH203" s="85" t="n">
        <v>0</v>
      </c>
      <c r="AI203" s="85" t="n">
        <v>0</v>
      </c>
      <c r="AJ203" s="85" t="n">
        <v>0</v>
      </c>
      <c r="AK203" s="183" t="n">
        <f aca="false">IF(G203&gt;0,VLOOKUP(G203&amp;"-"&amp;H203&amp;"-"&amp;I203,LocCost,2,0),0)</f>
        <v>0.0389443332322313</v>
      </c>
      <c r="AL203" s="183" t="n">
        <f aca="false">IF(J203&gt;0,VLOOKUP(J203&amp;"-"&amp;K203&amp;"-"&amp;L203,LocCost,2,0),0)</f>
        <v>0</v>
      </c>
      <c r="AM203" s="183" t="n">
        <f aca="false">IF(M203&gt;0,VLOOKUP(M203&amp;"-"&amp;N203&amp;"-"&amp;O203,LocCost,2,0),0)</f>
        <v>0</v>
      </c>
      <c r="AN203" s="183" t="n">
        <f aca="false">IF(P203&gt;0,VLOOKUP(P203&amp;"-"&amp;Q203&amp;"-"&amp;R203,LocCost,2,0),0)</f>
        <v>0</v>
      </c>
      <c r="AO203" s="183" t="n">
        <f aca="false">IF(S203&gt;0,VLOOKUP(S203&amp;"-"&amp;T203&amp;"-"&amp;U203,LocCost,2,0),0)</f>
        <v>0</v>
      </c>
      <c r="AP203" s="183" t="n">
        <f aca="false">IF(V203&gt;0,VLOOKUP(V203&amp;"-"&amp;W203&amp;"-"&amp;X203,LocCost,2,0),0)</f>
        <v>0</v>
      </c>
      <c r="AQ203" s="183" t="n">
        <f aca="false">IF(Y203&gt;0,VLOOKUP(Y203&amp;"-"&amp;Z203&amp;"-"&amp;AA203,LocCost,2,0),0)</f>
        <v>0</v>
      </c>
      <c r="AR203" s="183" t="n">
        <f aca="false">IF(AB203&gt;0,VLOOKUP(AB203&amp;"-"&amp;AC203&amp;"-"&amp;AD203,LocCost,2,0),0)</f>
        <v>0</v>
      </c>
      <c r="AS203" s="183" t="n">
        <f aca="false">IF(AE203&gt;0,VLOOKUP(AE203&amp;"-"&amp;AF203&amp;"-"&amp;AG203,LocCost,2,0),0)</f>
        <v>0</v>
      </c>
      <c r="AT203" s="183" t="n">
        <f aca="false">IF(AH203&gt;0,VLOOKUP(AH203&amp;"-"&amp;AI203&amp;"-"&amp;AJ203,LocCost,2,0),0)</f>
        <v>0</v>
      </c>
      <c r="AU203" s="184" t="n">
        <f aca="false">SUM(AK203:AT203)</f>
        <v>0.0389443332322313</v>
      </c>
      <c r="DO203" s="85" t="n">
        <v>0</v>
      </c>
      <c r="DP203" s="85" t="n">
        <v>0</v>
      </c>
      <c r="DQ203" s="85" t="n">
        <v>0</v>
      </c>
      <c r="DR203" s="85" t="n">
        <v>0</v>
      </c>
      <c r="DS203" s="85" t="n">
        <v>0</v>
      </c>
      <c r="DT203" s="85" t="n">
        <v>0</v>
      </c>
      <c r="DU203" s="85" t="n">
        <v>0</v>
      </c>
      <c r="DV203" s="85" t="n">
        <v>0</v>
      </c>
      <c r="DW203" s="85" t="n">
        <v>0</v>
      </c>
      <c r="DX203" s="85" t="n">
        <v>0</v>
      </c>
      <c r="DY203" s="85" t="n">
        <v>0</v>
      </c>
    </row>
    <row r="204" customFormat="false" ht="14.65" hidden="false" customHeight="false" outlineLevel="0" collapsed="false">
      <c r="A204" s="85" t="n">
        <v>201</v>
      </c>
      <c r="B204" s="85" t="s">
        <v>60</v>
      </c>
      <c r="C204" s="85" t="s">
        <v>60</v>
      </c>
      <c r="D204" s="85" t="n">
        <v>2</v>
      </c>
      <c r="E204" s="85" t="s">
        <v>45</v>
      </c>
      <c r="F204" s="85" t="s">
        <v>411</v>
      </c>
      <c r="G204" s="85" t="s">
        <v>60</v>
      </c>
      <c r="H204" s="85" t="s">
        <v>60</v>
      </c>
      <c r="I204" s="85" t="s">
        <v>55</v>
      </c>
      <c r="J204" s="85" t="n">
        <v>0</v>
      </c>
      <c r="K204" s="85" t="n">
        <v>0</v>
      </c>
      <c r="L204" s="85" t="n">
        <v>0</v>
      </c>
      <c r="M204" s="85" t="n">
        <v>0</v>
      </c>
      <c r="N204" s="85" t="n">
        <v>0</v>
      </c>
      <c r="O204" s="85" t="n">
        <v>0</v>
      </c>
      <c r="P204" s="85" t="n">
        <v>0</v>
      </c>
      <c r="Q204" s="85" t="n">
        <v>0</v>
      </c>
      <c r="R204" s="85" t="n">
        <v>0</v>
      </c>
      <c r="S204" s="85" t="n">
        <v>0</v>
      </c>
      <c r="T204" s="85" t="n">
        <v>0</v>
      </c>
      <c r="U204" s="85" t="n">
        <v>0</v>
      </c>
      <c r="V204" s="85" t="n">
        <v>0</v>
      </c>
      <c r="W204" s="85" t="n">
        <v>0</v>
      </c>
      <c r="X204" s="85" t="n">
        <v>0</v>
      </c>
      <c r="Y204" s="85" t="n">
        <v>0</v>
      </c>
      <c r="Z204" s="85" t="n">
        <v>0</v>
      </c>
      <c r="AA204" s="85" t="n">
        <v>0</v>
      </c>
      <c r="AB204" s="85" t="n">
        <v>0</v>
      </c>
      <c r="AC204" s="85" t="n">
        <v>0</v>
      </c>
      <c r="AD204" s="85" t="n">
        <v>0</v>
      </c>
      <c r="AE204" s="85" t="n">
        <v>0</v>
      </c>
      <c r="AF204" s="85" t="n">
        <v>0</v>
      </c>
      <c r="AG204" s="85" t="n">
        <v>0</v>
      </c>
      <c r="AH204" s="85" t="n">
        <v>0</v>
      </c>
      <c r="AI204" s="85" t="n">
        <v>0</v>
      </c>
      <c r="AJ204" s="85" t="n">
        <v>0</v>
      </c>
      <c r="AK204" s="183" t="n">
        <f aca="false">IF(G204&gt;0,VLOOKUP(G204&amp;"-"&amp;H204&amp;"-"&amp;I204,LocCost,2,0),0)</f>
        <v>0.0961443332322313</v>
      </c>
      <c r="AL204" s="183" t="n">
        <f aca="false">IF(J204&gt;0,VLOOKUP(J204&amp;"-"&amp;K204&amp;"-"&amp;L204,LocCost,2,0),0)</f>
        <v>0</v>
      </c>
      <c r="AM204" s="183" t="n">
        <f aca="false">IF(M204&gt;0,VLOOKUP(M204&amp;"-"&amp;N204&amp;"-"&amp;O204,LocCost,2,0),0)</f>
        <v>0</v>
      </c>
      <c r="AN204" s="183" t="n">
        <f aca="false">IF(P204&gt;0,VLOOKUP(P204&amp;"-"&amp;Q204&amp;"-"&amp;R204,LocCost,2,0),0)</f>
        <v>0</v>
      </c>
      <c r="AO204" s="183" t="n">
        <f aca="false">IF(S204&gt;0,VLOOKUP(S204&amp;"-"&amp;T204&amp;"-"&amp;U204,LocCost,2,0),0)</f>
        <v>0</v>
      </c>
      <c r="AP204" s="183" t="n">
        <f aca="false">IF(V204&gt;0,VLOOKUP(V204&amp;"-"&amp;W204&amp;"-"&amp;X204,LocCost,2,0),0)</f>
        <v>0</v>
      </c>
      <c r="AQ204" s="183" t="n">
        <f aca="false">IF(Y204&gt;0,VLOOKUP(Y204&amp;"-"&amp;Z204&amp;"-"&amp;AA204,LocCost,2,0),0)</f>
        <v>0</v>
      </c>
      <c r="AR204" s="183" t="n">
        <f aca="false">IF(AB204&gt;0,VLOOKUP(AB204&amp;"-"&amp;AC204&amp;"-"&amp;AD204,LocCost,2,0),0)</f>
        <v>0</v>
      </c>
      <c r="AS204" s="183" t="n">
        <f aca="false">IF(AE204&gt;0,VLOOKUP(AE204&amp;"-"&amp;AF204&amp;"-"&amp;AG204,LocCost,2,0),0)</f>
        <v>0</v>
      </c>
      <c r="AT204" s="183" t="n">
        <f aca="false">IF(AH204&gt;0,VLOOKUP(AH204&amp;"-"&amp;AI204&amp;"-"&amp;AJ204,LocCost,2,0),0)</f>
        <v>0</v>
      </c>
      <c r="AU204" s="184" t="n">
        <f aca="false">SUM(AK204:AT204)</f>
        <v>0.0961443332322313</v>
      </c>
      <c r="DO204" s="85" t="n">
        <v>0</v>
      </c>
      <c r="DP204" s="85" t="n">
        <v>0</v>
      </c>
      <c r="DQ204" s="85" t="n">
        <v>0</v>
      </c>
      <c r="DR204" s="85" t="n">
        <v>0</v>
      </c>
      <c r="DS204" s="85" t="n">
        <v>0</v>
      </c>
      <c r="DT204" s="85" t="n">
        <v>0</v>
      </c>
      <c r="DU204" s="85" t="n">
        <v>0</v>
      </c>
      <c r="DV204" s="85" t="n">
        <v>0</v>
      </c>
      <c r="DW204" s="85" t="n">
        <v>0</v>
      </c>
      <c r="DX204" s="85" t="n">
        <v>0</v>
      </c>
      <c r="DY204" s="85" t="n">
        <v>0</v>
      </c>
    </row>
    <row r="205" customFormat="false" ht="14.65" hidden="false" customHeight="false" outlineLevel="0" collapsed="false">
      <c r="A205" s="85" t="n">
        <v>202</v>
      </c>
      <c r="B205" s="85" t="s">
        <v>60</v>
      </c>
      <c r="C205" s="85" t="s">
        <v>43</v>
      </c>
      <c r="D205" s="85" t="n">
        <v>1</v>
      </c>
      <c r="E205" s="85" t="s">
        <v>45</v>
      </c>
      <c r="F205" s="85" t="s">
        <v>61</v>
      </c>
      <c r="G205" s="85" t="s">
        <v>60</v>
      </c>
      <c r="H205" s="85" t="s">
        <v>43</v>
      </c>
      <c r="I205" s="85" t="s">
        <v>48</v>
      </c>
      <c r="J205" s="85" t="n">
        <v>0</v>
      </c>
      <c r="K205" s="85" t="n">
        <v>0</v>
      </c>
      <c r="L205" s="85" t="n">
        <v>0</v>
      </c>
      <c r="M205" s="85" t="n">
        <v>0</v>
      </c>
      <c r="N205" s="85" t="n">
        <v>0</v>
      </c>
      <c r="O205" s="85" t="n">
        <v>0</v>
      </c>
      <c r="P205" s="85" t="n">
        <v>0</v>
      </c>
      <c r="Q205" s="85" t="n">
        <v>0</v>
      </c>
      <c r="R205" s="85" t="n">
        <v>0</v>
      </c>
      <c r="S205" s="85" t="n">
        <v>0</v>
      </c>
      <c r="T205" s="85" t="n">
        <v>0</v>
      </c>
      <c r="U205" s="85" t="n">
        <v>0</v>
      </c>
      <c r="V205" s="85" t="n">
        <v>0</v>
      </c>
      <c r="W205" s="85" t="n">
        <v>0</v>
      </c>
      <c r="X205" s="85" t="n">
        <v>0</v>
      </c>
      <c r="Y205" s="85" t="n">
        <v>0</v>
      </c>
      <c r="Z205" s="85" t="n">
        <v>0</v>
      </c>
      <c r="AA205" s="85" t="n">
        <v>0</v>
      </c>
      <c r="AB205" s="85" t="n">
        <v>0</v>
      </c>
      <c r="AC205" s="85" t="n">
        <v>0</v>
      </c>
      <c r="AD205" s="85" t="n">
        <v>0</v>
      </c>
      <c r="AE205" s="85" t="n">
        <v>0</v>
      </c>
      <c r="AF205" s="85" t="n">
        <v>0</v>
      </c>
      <c r="AG205" s="85" t="n">
        <v>0</v>
      </c>
      <c r="AH205" s="85" t="n">
        <v>0</v>
      </c>
      <c r="AI205" s="85" t="n">
        <v>0</v>
      </c>
      <c r="AJ205" s="85" t="n">
        <v>0</v>
      </c>
      <c r="AK205" s="183" t="n">
        <f aca="false">IF(G205&gt;0,VLOOKUP(G205&amp;"-"&amp;H205&amp;"-"&amp;I205,LocCost,2,0),0)</f>
        <v>0.0667015409735689</v>
      </c>
      <c r="AL205" s="183" t="n">
        <f aca="false">IF(J205&gt;0,VLOOKUP(J205&amp;"-"&amp;K205&amp;"-"&amp;L205,LocCost,2,0),0)</f>
        <v>0</v>
      </c>
      <c r="AM205" s="183" t="n">
        <f aca="false">IF(M205&gt;0,VLOOKUP(M205&amp;"-"&amp;N205&amp;"-"&amp;O205,LocCost,2,0),0)</f>
        <v>0</v>
      </c>
      <c r="AN205" s="183" t="n">
        <f aca="false">IF(P205&gt;0,VLOOKUP(P205&amp;"-"&amp;Q205&amp;"-"&amp;R205,LocCost,2,0),0)</f>
        <v>0</v>
      </c>
      <c r="AO205" s="183" t="n">
        <f aca="false">IF(S205&gt;0,VLOOKUP(S205&amp;"-"&amp;T205&amp;"-"&amp;U205,LocCost,2,0),0)</f>
        <v>0</v>
      </c>
      <c r="AP205" s="183" t="n">
        <f aca="false">IF(V205&gt;0,VLOOKUP(V205&amp;"-"&amp;W205&amp;"-"&amp;X205,LocCost,2,0),0)</f>
        <v>0</v>
      </c>
      <c r="AQ205" s="183" t="n">
        <f aca="false">IF(Y205&gt;0,VLOOKUP(Y205&amp;"-"&amp;Z205&amp;"-"&amp;AA205,LocCost,2,0),0)</f>
        <v>0</v>
      </c>
      <c r="AR205" s="183" t="n">
        <f aca="false">IF(AB205&gt;0,VLOOKUP(AB205&amp;"-"&amp;AC205&amp;"-"&amp;AD205,LocCost,2,0),0)</f>
        <v>0</v>
      </c>
      <c r="AS205" s="183" t="n">
        <f aca="false">IF(AE205&gt;0,VLOOKUP(AE205&amp;"-"&amp;AF205&amp;"-"&amp;AG205,LocCost,2,0),0)</f>
        <v>0</v>
      </c>
      <c r="AT205" s="183" t="n">
        <f aca="false">IF(AH205&gt;0,VLOOKUP(AH205&amp;"-"&amp;AI205&amp;"-"&amp;AJ205,LocCost,2,0),0)</f>
        <v>0</v>
      </c>
      <c r="AU205" s="184" t="n">
        <f aca="false">SUM(AK205:AT205)</f>
        <v>0.0667015409735689</v>
      </c>
      <c r="DO205" s="85" t="n">
        <v>0</v>
      </c>
      <c r="DP205" s="85" t="n">
        <v>0</v>
      </c>
      <c r="DQ205" s="85" t="n">
        <v>0</v>
      </c>
      <c r="DR205" s="85" t="n">
        <v>0</v>
      </c>
      <c r="DS205" s="85" t="n">
        <v>0</v>
      </c>
      <c r="DT205" s="85" t="n">
        <v>0</v>
      </c>
      <c r="DU205" s="85" t="n">
        <v>0</v>
      </c>
      <c r="DV205" s="85" t="n">
        <v>0</v>
      </c>
      <c r="DW205" s="85" t="n">
        <v>0</v>
      </c>
      <c r="DX205" s="85" t="n">
        <v>0</v>
      </c>
      <c r="DY205" s="85" t="n">
        <v>0</v>
      </c>
    </row>
    <row r="206" customFormat="false" ht="14.65" hidden="false" customHeight="false" outlineLevel="0" collapsed="false">
      <c r="A206" s="85" t="n">
        <v>203</v>
      </c>
      <c r="B206" s="85" t="s">
        <v>60</v>
      </c>
      <c r="C206" s="85" t="s">
        <v>43</v>
      </c>
      <c r="D206" s="85" t="n">
        <v>2</v>
      </c>
      <c r="E206" s="85" t="s">
        <v>45</v>
      </c>
      <c r="F206" s="85" t="s">
        <v>64</v>
      </c>
      <c r="G206" s="85" t="s">
        <v>60</v>
      </c>
      <c r="H206" s="85" t="s">
        <v>43</v>
      </c>
      <c r="I206" s="85" t="s">
        <v>55</v>
      </c>
      <c r="J206" s="85" t="n">
        <v>0</v>
      </c>
      <c r="K206" s="85" t="n">
        <v>0</v>
      </c>
      <c r="L206" s="85" t="n">
        <v>0</v>
      </c>
      <c r="M206" s="85" t="n">
        <v>0</v>
      </c>
      <c r="N206" s="85" t="n">
        <v>0</v>
      </c>
      <c r="O206" s="85" t="n">
        <v>0</v>
      </c>
      <c r="P206" s="85" t="n">
        <v>0</v>
      </c>
      <c r="Q206" s="85" t="n">
        <v>0</v>
      </c>
      <c r="R206" s="85" t="n">
        <v>0</v>
      </c>
      <c r="S206" s="85" t="n">
        <v>0</v>
      </c>
      <c r="T206" s="85" t="n">
        <v>0</v>
      </c>
      <c r="U206" s="85" t="n">
        <v>0</v>
      </c>
      <c r="V206" s="85" t="n">
        <v>0</v>
      </c>
      <c r="W206" s="85" t="n">
        <v>0</v>
      </c>
      <c r="X206" s="85" t="n">
        <v>0</v>
      </c>
      <c r="Y206" s="85" t="n">
        <v>0</v>
      </c>
      <c r="Z206" s="85" t="n">
        <v>0</v>
      </c>
      <c r="AA206" s="85" t="n">
        <v>0</v>
      </c>
      <c r="AB206" s="85" t="n">
        <v>0</v>
      </c>
      <c r="AC206" s="85" t="n">
        <v>0</v>
      </c>
      <c r="AD206" s="85" t="n">
        <v>0</v>
      </c>
      <c r="AE206" s="85" t="n">
        <v>0</v>
      </c>
      <c r="AF206" s="85" t="n">
        <v>0</v>
      </c>
      <c r="AG206" s="85" t="n">
        <v>0</v>
      </c>
      <c r="AH206" s="85" t="n">
        <v>0</v>
      </c>
      <c r="AI206" s="85" t="n">
        <v>0</v>
      </c>
      <c r="AJ206" s="85" t="n">
        <v>0</v>
      </c>
      <c r="AK206" s="183" t="n">
        <f aca="false">IF(G206&gt;0,VLOOKUP(G206&amp;"-"&amp;H206&amp;"-"&amp;I206,LocCost,2,0),0)</f>
        <v>0.157901540973569</v>
      </c>
      <c r="AL206" s="183" t="n">
        <f aca="false">IF(J206&gt;0,VLOOKUP(J206&amp;"-"&amp;K206&amp;"-"&amp;L206,LocCost,2,0),0)</f>
        <v>0</v>
      </c>
      <c r="AM206" s="183" t="n">
        <f aca="false">IF(M206&gt;0,VLOOKUP(M206&amp;"-"&amp;N206&amp;"-"&amp;O206,LocCost,2,0),0)</f>
        <v>0</v>
      </c>
      <c r="AN206" s="183" t="n">
        <f aca="false">IF(P206&gt;0,VLOOKUP(P206&amp;"-"&amp;Q206&amp;"-"&amp;R206,LocCost,2,0),0)</f>
        <v>0</v>
      </c>
      <c r="AO206" s="183" t="n">
        <f aca="false">IF(S206&gt;0,VLOOKUP(S206&amp;"-"&amp;T206&amp;"-"&amp;U206,LocCost,2,0),0)</f>
        <v>0</v>
      </c>
      <c r="AP206" s="183" t="n">
        <f aca="false">IF(V206&gt;0,VLOOKUP(V206&amp;"-"&amp;W206&amp;"-"&amp;X206,LocCost,2,0),0)</f>
        <v>0</v>
      </c>
      <c r="AQ206" s="183" t="n">
        <f aca="false">IF(Y206&gt;0,VLOOKUP(Y206&amp;"-"&amp;Z206&amp;"-"&amp;AA206,LocCost,2,0),0)</f>
        <v>0</v>
      </c>
      <c r="AR206" s="183" t="n">
        <f aca="false">IF(AB206&gt;0,VLOOKUP(AB206&amp;"-"&amp;AC206&amp;"-"&amp;AD206,LocCost,2,0),0)</f>
        <v>0</v>
      </c>
      <c r="AS206" s="183" t="n">
        <f aca="false">IF(AE206&gt;0,VLOOKUP(AE206&amp;"-"&amp;AF206&amp;"-"&amp;AG206,LocCost,2,0),0)</f>
        <v>0</v>
      </c>
      <c r="AT206" s="183" t="n">
        <f aca="false">IF(AH206&gt;0,VLOOKUP(AH206&amp;"-"&amp;AI206&amp;"-"&amp;AJ206,LocCost,2,0),0)</f>
        <v>0</v>
      </c>
      <c r="AU206" s="184" t="n">
        <f aca="false">SUM(AK206:AT206)</f>
        <v>0.157901540973569</v>
      </c>
      <c r="DO206" s="85" t="n">
        <v>0</v>
      </c>
      <c r="DP206" s="85" t="n">
        <v>0</v>
      </c>
      <c r="DQ206" s="85" t="n">
        <v>0</v>
      </c>
      <c r="DR206" s="85" t="n">
        <v>0</v>
      </c>
      <c r="DS206" s="85" t="n">
        <v>0</v>
      </c>
      <c r="DT206" s="85" t="n">
        <v>0</v>
      </c>
      <c r="DU206" s="85" t="n">
        <v>0</v>
      </c>
      <c r="DV206" s="85" t="n">
        <v>0</v>
      </c>
      <c r="DW206" s="85" t="n">
        <v>0</v>
      </c>
      <c r="DX206" s="85" t="n">
        <v>0</v>
      </c>
      <c r="DY206" s="85" t="n">
        <v>0</v>
      </c>
    </row>
    <row r="207" customFormat="false" ht="14.65" hidden="false" customHeight="false" outlineLevel="0" collapsed="false">
      <c r="A207" s="85" t="n">
        <v>204</v>
      </c>
      <c r="B207" s="85" t="s">
        <v>60</v>
      </c>
      <c r="C207" s="85" t="s">
        <v>77</v>
      </c>
      <c r="D207" s="85" t="n">
        <v>1</v>
      </c>
      <c r="E207" s="85" t="s">
        <v>45</v>
      </c>
      <c r="F207" s="85" t="s">
        <v>412</v>
      </c>
      <c r="G207" s="85" t="s">
        <v>60</v>
      </c>
      <c r="H207" s="85" t="s">
        <v>77</v>
      </c>
      <c r="I207" s="85" t="s">
        <v>48</v>
      </c>
      <c r="J207" s="85" t="n">
        <v>0</v>
      </c>
      <c r="K207" s="85" t="n">
        <v>0</v>
      </c>
      <c r="L207" s="85" t="n">
        <v>0</v>
      </c>
      <c r="M207" s="85" t="n">
        <v>0</v>
      </c>
      <c r="N207" s="85" t="n">
        <v>0</v>
      </c>
      <c r="O207" s="85" t="n">
        <v>0</v>
      </c>
      <c r="P207" s="85" t="n">
        <v>0</v>
      </c>
      <c r="Q207" s="85" t="n">
        <v>0</v>
      </c>
      <c r="R207" s="85" t="n">
        <v>0</v>
      </c>
      <c r="S207" s="85" t="n">
        <v>0</v>
      </c>
      <c r="T207" s="85" t="n">
        <v>0</v>
      </c>
      <c r="U207" s="85" t="n">
        <v>0</v>
      </c>
      <c r="V207" s="85" t="n">
        <v>0</v>
      </c>
      <c r="W207" s="85" t="n">
        <v>0</v>
      </c>
      <c r="X207" s="85" t="n">
        <v>0</v>
      </c>
      <c r="Y207" s="85" t="n">
        <v>0</v>
      </c>
      <c r="Z207" s="85" t="n">
        <v>0</v>
      </c>
      <c r="AA207" s="85" t="n">
        <v>0</v>
      </c>
      <c r="AB207" s="85" t="n">
        <v>0</v>
      </c>
      <c r="AC207" s="85" t="n">
        <v>0</v>
      </c>
      <c r="AD207" s="85" t="n">
        <v>0</v>
      </c>
      <c r="AE207" s="85" t="n">
        <v>0</v>
      </c>
      <c r="AF207" s="85" t="n">
        <v>0</v>
      </c>
      <c r="AG207" s="85" t="n">
        <v>0</v>
      </c>
      <c r="AH207" s="85" t="n">
        <v>0</v>
      </c>
      <c r="AI207" s="85" t="n">
        <v>0</v>
      </c>
      <c r="AJ207" s="85" t="n">
        <v>0</v>
      </c>
      <c r="AK207" s="183" t="n">
        <f aca="false">IF(G207&gt;0,VLOOKUP(G207&amp;"-"&amp;H207&amp;"-"&amp;I207,LocCost,2,0),0)</f>
        <v>0.148287637419623</v>
      </c>
      <c r="AL207" s="183" t="n">
        <f aca="false">IF(J207&gt;0,VLOOKUP(J207&amp;"-"&amp;K207&amp;"-"&amp;L207,LocCost,2,0),0)</f>
        <v>0</v>
      </c>
      <c r="AM207" s="183" t="n">
        <f aca="false">IF(M207&gt;0,VLOOKUP(M207&amp;"-"&amp;N207&amp;"-"&amp;O207,LocCost,2,0),0)</f>
        <v>0</v>
      </c>
      <c r="AN207" s="183" t="n">
        <f aca="false">IF(P207&gt;0,VLOOKUP(P207&amp;"-"&amp;Q207&amp;"-"&amp;R207,LocCost,2,0),0)</f>
        <v>0</v>
      </c>
      <c r="AO207" s="183" t="n">
        <f aca="false">IF(S207&gt;0,VLOOKUP(S207&amp;"-"&amp;T207&amp;"-"&amp;U207,LocCost,2,0),0)</f>
        <v>0</v>
      </c>
      <c r="AP207" s="183" t="n">
        <f aca="false">IF(V207&gt;0,VLOOKUP(V207&amp;"-"&amp;W207&amp;"-"&amp;X207,LocCost,2,0),0)</f>
        <v>0</v>
      </c>
      <c r="AQ207" s="183" t="n">
        <f aca="false">IF(Y207&gt;0,VLOOKUP(Y207&amp;"-"&amp;Z207&amp;"-"&amp;AA207,LocCost,2,0),0)</f>
        <v>0</v>
      </c>
      <c r="AR207" s="183" t="n">
        <f aca="false">IF(AB207&gt;0,VLOOKUP(AB207&amp;"-"&amp;AC207&amp;"-"&amp;AD207,LocCost,2,0),0)</f>
        <v>0</v>
      </c>
      <c r="AS207" s="183" t="n">
        <f aca="false">IF(AE207&gt;0,VLOOKUP(AE207&amp;"-"&amp;AF207&amp;"-"&amp;AG207,LocCost,2,0),0)</f>
        <v>0</v>
      </c>
      <c r="AT207" s="183" t="n">
        <f aca="false">IF(AH207&gt;0,VLOOKUP(AH207&amp;"-"&amp;AI207&amp;"-"&amp;AJ207,LocCost,2,0),0)</f>
        <v>0</v>
      </c>
      <c r="AU207" s="184" t="n">
        <f aca="false">SUM(AK207:AT207)</f>
        <v>0.148287637419623</v>
      </c>
      <c r="DO207" s="85" t="n">
        <v>0</v>
      </c>
      <c r="DP207" s="85" t="n">
        <v>0</v>
      </c>
      <c r="DQ207" s="85" t="n">
        <v>0</v>
      </c>
      <c r="DR207" s="85" t="n">
        <v>0</v>
      </c>
      <c r="DS207" s="85" t="n">
        <v>0</v>
      </c>
      <c r="DT207" s="85" t="n">
        <v>0</v>
      </c>
      <c r="DU207" s="85" t="n">
        <v>0</v>
      </c>
      <c r="DV207" s="85" t="n">
        <v>0</v>
      </c>
      <c r="DW207" s="85" t="n">
        <v>0</v>
      </c>
      <c r="DX207" s="85" t="n">
        <v>0</v>
      </c>
      <c r="DY207" s="85" t="n">
        <v>0</v>
      </c>
    </row>
    <row r="208" customFormat="false" ht="14.65" hidden="false" customHeight="false" outlineLevel="0" collapsed="false">
      <c r="A208" s="85" t="n">
        <v>205</v>
      </c>
      <c r="B208" s="85" t="s">
        <v>60</v>
      </c>
      <c r="C208" s="85" t="s">
        <v>77</v>
      </c>
      <c r="D208" s="85" t="n">
        <v>2</v>
      </c>
      <c r="E208" s="85" t="s">
        <v>45</v>
      </c>
      <c r="F208" s="85" t="s">
        <v>413</v>
      </c>
      <c r="G208" s="85" t="s">
        <v>60</v>
      </c>
      <c r="H208" s="85" t="s">
        <v>77</v>
      </c>
      <c r="I208" s="85" t="s">
        <v>55</v>
      </c>
      <c r="J208" s="85" t="n">
        <v>0</v>
      </c>
      <c r="K208" s="85" t="n">
        <v>0</v>
      </c>
      <c r="L208" s="85" t="n">
        <v>0</v>
      </c>
      <c r="M208" s="85" t="n">
        <v>0</v>
      </c>
      <c r="N208" s="85" t="n">
        <v>0</v>
      </c>
      <c r="O208" s="85" t="n">
        <v>0</v>
      </c>
      <c r="P208" s="85" t="n">
        <v>0</v>
      </c>
      <c r="Q208" s="85" t="n">
        <v>0</v>
      </c>
      <c r="R208" s="85" t="n">
        <v>0</v>
      </c>
      <c r="S208" s="85" t="n">
        <v>0</v>
      </c>
      <c r="T208" s="85" t="n">
        <v>0</v>
      </c>
      <c r="U208" s="85" t="n">
        <v>0</v>
      </c>
      <c r="V208" s="85" t="n">
        <v>0</v>
      </c>
      <c r="W208" s="85" t="n">
        <v>0</v>
      </c>
      <c r="X208" s="85" t="n">
        <v>0</v>
      </c>
      <c r="Y208" s="85" t="n">
        <v>0</v>
      </c>
      <c r="Z208" s="85" t="n">
        <v>0</v>
      </c>
      <c r="AA208" s="85" t="n">
        <v>0</v>
      </c>
      <c r="AB208" s="85" t="n">
        <v>0</v>
      </c>
      <c r="AC208" s="85" t="n">
        <v>0</v>
      </c>
      <c r="AD208" s="85" t="n">
        <v>0</v>
      </c>
      <c r="AE208" s="85" t="n">
        <v>0</v>
      </c>
      <c r="AF208" s="85" t="n">
        <v>0</v>
      </c>
      <c r="AG208" s="85" t="n">
        <v>0</v>
      </c>
      <c r="AH208" s="85" t="n">
        <v>0</v>
      </c>
      <c r="AI208" s="85" t="n">
        <v>0</v>
      </c>
      <c r="AJ208" s="85" t="n">
        <v>0</v>
      </c>
      <c r="AK208" s="183" t="n">
        <f aca="false">IF(G208&gt;0,VLOOKUP(G208&amp;"-"&amp;H208&amp;"-"&amp;I208,LocCost,2,0),0)</f>
        <v>0.360187637419623</v>
      </c>
      <c r="AL208" s="183" t="n">
        <f aca="false">IF(J208&gt;0,VLOOKUP(J208&amp;"-"&amp;K208&amp;"-"&amp;L208,LocCost,2,0),0)</f>
        <v>0</v>
      </c>
      <c r="AM208" s="183" t="n">
        <f aca="false">IF(M208&gt;0,VLOOKUP(M208&amp;"-"&amp;N208&amp;"-"&amp;O208,LocCost,2,0),0)</f>
        <v>0</v>
      </c>
      <c r="AN208" s="183" t="n">
        <f aca="false">IF(P208&gt;0,VLOOKUP(P208&amp;"-"&amp;Q208&amp;"-"&amp;R208,LocCost,2,0),0)</f>
        <v>0</v>
      </c>
      <c r="AO208" s="183" t="n">
        <f aca="false">IF(S208&gt;0,VLOOKUP(S208&amp;"-"&amp;T208&amp;"-"&amp;U208,LocCost,2,0),0)</f>
        <v>0</v>
      </c>
      <c r="AP208" s="183" t="n">
        <f aca="false">IF(V208&gt;0,VLOOKUP(V208&amp;"-"&amp;W208&amp;"-"&amp;X208,LocCost,2,0),0)</f>
        <v>0</v>
      </c>
      <c r="AQ208" s="183" t="n">
        <f aca="false">IF(Y208&gt;0,VLOOKUP(Y208&amp;"-"&amp;Z208&amp;"-"&amp;AA208,LocCost,2,0),0)</f>
        <v>0</v>
      </c>
      <c r="AR208" s="183" t="n">
        <f aca="false">IF(AB208&gt;0,VLOOKUP(AB208&amp;"-"&amp;AC208&amp;"-"&amp;AD208,LocCost,2,0),0)</f>
        <v>0</v>
      </c>
      <c r="AS208" s="183" t="n">
        <f aca="false">IF(AE208&gt;0,VLOOKUP(AE208&amp;"-"&amp;AF208&amp;"-"&amp;AG208,LocCost,2,0),0)</f>
        <v>0</v>
      </c>
      <c r="AT208" s="183" t="n">
        <f aca="false">IF(AH208&gt;0,VLOOKUP(AH208&amp;"-"&amp;AI208&amp;"-"&amp;AJ208,LocCost,2,0),0)</f>
        <v>0</v>
      </c>
      <c r="AU208" s="184" t="n">
        <f aca="false">SUM(AK208:AT208)</f>
        <v>0.360187637419623</v>
      </c>
      <c r="DO208" s="85" t="n">
        <v>0</v>
      </c>
      <c r="DP208" s="85" t="n">
        <v>0</v>
      </c>
      <c r="DQ208" s="85" t="n">
        <v>0</v>
      </c>
      <c r="DR208" s="85" t="n">
        <v>0</v>
      </c>
      <c r="DS208" s="85" t="n">
        <v>0</v>
      </c>
      <c r="DT208" s="85" t="n">
        <v>0</v>
      </c>
      <c r="DU208" s="85" t="n">
        <v>0</v>
      </c>
      <c r="DV208" s="85" t="n">
        <v>0</v>
      </c>
      <c r="DW208" s="85" t="n">
        <v>0</v>
      </c>
      <c r="DX208" s="85" t="n">
        <v>0</v>
      </c>
      <c r="DY208" s="85" t="n">
        <v>0</v>
      </c>
    </row>
    <row r="209" customFormat="false" ht="14.65" hidden="false" customHeight="false" outlineLevel="0" collapsed="false">
      <c r="A209" s="85" t="n">
        <v>206</v>
      </c>
      <c r="B209" s="85" t="s">
        <v>60</v>
      </c>
      <c r="C209" s="85" t="s">
        <v>47</v>
      </c>
      <c r="D209" s="85" t="n">
        <v>1</v>
      </c>
      <c r="E209" s="85" t="s">
        <v>45</v>
      </c>
      <c r="F209" s="85" t="s">
        <v>414</v>
      </c>
      <c r="G209" s="85" t="s">
        <v>60</v>
      </c>
      <c r="H209" s="85" t="s">
        <v>47</v>
      </c>
      <c r="I209" s="85" t="s">
        <v>48</v>
      </c>
      <c r="J209" s="85" t="n">
        <v>0</v>
      </c>
      <c r="K209" s="85" t="n">
        <v>0</v>
      </c>
      <c r="L209" s="85" t="n">
        <v>0</v>
      </c>
      <c r="M209" s="85" t="n">
        <v>0</v>
      </c>
      <c r="N209" s="85" t="n">
        <v>0</v>
      </c>
      <c r="O209" s="85" t="n">
        <v>0</v>
      </c>
      <c r="P209" s="85" t="n">
        <v>0</v>
      </c>
      <c r="Q209" s="85" t="n">
        <v>0</v>
      </c>
      <c r="R209" s="85" t="n">
        <v>0</v>
      </c>
      <c r="S209" s="85" t="n">
        <v>0</v>
      </c>
      <c r="T209" s="85" t="n">
        <v>0</v>
      </c>
      <c r="U209" s="85" t="n">
        <v>0</v>
      </c>
      <c r="V209" s="85" t="n">
        <v>0</v>
      </c>
      <c r="W209" s="85" t="n">
        <v>0</v>
      </c>
      <c r="X209" s="85" t="n">
        <v>0</v>
      </c>
      <c r="Y209" s="85" t="n">
        <v>0</v>
      </c>
      <c r="Z209" s="85" t="n">
        <v>0</v>
      </c>
      <c r="AA209" s="85" t="n">
        <v>0</v>
      </c>
      <c r="AB209" s="85" t="n">
        <v>0</v>
      </c>
      <c r="AC209" s="85" t="n">
        <v>0</v>
      </c>
      <c r="AD209" s="85" t="n">
        <v>0</v>
      </c>
      <c r="AE209" s="85" t="n">
        <v>0</v>
      </c>
      <c r="AF209" s="85" t="n">
        <v>0</v>
      </c>
      <c r="AG209" s="85" t="n">
        <v>0</v>
      </c>
      <c r="AH209" s="85" t="n">
        <v>0</v>
      </c>
      <c r="AI209" s="85" t="n">
        <v>0</v>
      </c>
      <c r="AJ209" s="85" t="n">
        <v>0</v>
      </c>
      <c r="AK209" s="183" t="n">
        <f aca="false">IF(G209&gt;0,VLOOKUP(G209&amp;"-"&amp;H209&amp;"-"&amp;I209,LocCost,2,0),0)</f>
        <v>0.21177804054054</v>
      </c>
      <c r="AL209" s="183" t="n">
        <f aca="false">IF(J209&gt;0,VLOOKUP(J209&amp;"-"&amp;K209&amp;"-"&amp;L209,LocCost,2,0),0)</f>
        <v>0</v>
      </c>
      <c r="AM209" s="183" t="n">
        <f aca="false">IF(M209&gt;0,VLOOKUP(M209&amp;"-"&amp;N209&amp;"-"&amp;O209,LocCost,2,0),0)</f>
        <v>0</v>
      </c>
      <c r="AN209" s="183" t="n">
        <f aca="false">IF(P209&gt;0,VLOOKUP(P209&amp;"-"&amp;Q209&amp;"-"&amp;R209,LocCost,2,0),0)</f>
        <v>0</v>
      </c>
      <c r="AO209" s="183" t="n">
        <f aca="false">IF(S209&gt;0,VLOOKUP(S209&amp;"-"&amp;T209&amp;"-"&amp;U209,LocCost,2,0),0)</f>
        <v>0</v>
      </c>
      <c r="AP209" s="183" t="n">
        <f aca="false">IF(V209&gt;0,VLOOKUP(V209&amp;"-"&amp;W209&amp;"-"&amp;X209,LocCost,2,0),0)</f>
        <v>0</v>
      </c>
      <c r="AQ209" s="183" t="n">
        <f aca="false">IF(Y209&gt;0,VLOOKUP(Y209&amp;"-"&amp;Z209&amp;"-"&amp;AA209,LocCost,2,0),0)</f>
        <v>0</v>
      </c>
      <c r="AR209" s="183" t="n">
        <f aca="false">IF(AB209&gt;0,VLOOKUP(AB209&amp;"-"&amp;AC209&amp;"-"&amp;AD209,LocCost,2,0),0)</f>
        <v>0</v>
      </c>
      <c r="AS209" s="183" t="n">
        <f aca="false">IF(AE209&gt;0,VLOOKUP(AE209&amp;"-"&amp;AF209&amp;"-"&amp;AG209,LocCost,2,0),0)</f>
        <v>0</v>
      </c>
      <c r="AT209" s="183" t="n">
        <f aca="false">IF(AH209&gt;0,VLOOKUP(AH209&amp;"-"&amp;AI209&amp;"-"&amp;AJ209,LocCost,2,0),0)</f>
        <v>0</v>
      </c>
      <c r="AU209" s="184" t="n">
        <f aca="false">SUM(AK209:AT209)</f>
        <v>0.21177804054054</v>
      </c>
      <c r="DO209" s="85" t="n">
        <v>0</v>
      </c>
      <c r="DP209" s="85" t="n">
        <v>0</v>
      </c>
      <c r="DQ209" s="85" t="n">
        <v>0</v>
      </c>
      <c r="DR209" s="85" t="n">
        <v>0</v>
      </c>
      <c r="DS209" s="85" t="n">
        <v>0</v>
      </c>
      <c r="DT209" s="85" t="n">
        <v>0</v>
      </c>
      <c r="DU209" s="85" t="n">
        <v>0</v>
      </c>
      <c r="DV209" s="85" t="n">
        <v>0</v>
      </c>
      <c r="DW209" s="85" t="n">
        <v>0</v>
      </c>
      <c r="DX209" s="85" t="n">
        <v>0</v>
      </c>
      <c r="DY209" s="85" t="n">
        <v>0</v>
      </c>
    </row>
    <row r="210" customFormat="false" ht="14.65" hidden="false" customHeight="false" outlineLevel="0" collapsed="false">
      <c r="A210" s="85" t="n">
        <v>207</v>
      </c>
      <c r="B210" s="85" t="s">
        <v>60</v>
      </c>
      <c r="C210" s="85" t="s">
        <v>47</v>
      </c>
      <c r="D210" s="85" t="n">
        <v>2</v>
      </c>
      <c r="E210" s="85" t="s">
        <v>45</v>
      </c>
      <c r="F210" s="85" t="s">
        <v>415</v>
      </c>
      <c r="G210" s="85" t="s">
        <v>60</v>
      </c>
      <c r="H210" s="85" t="s">
        <v>47</v>
      </c>
      <c r="I210" s="85" t="s">
        <v>55</v>
      </c>
      <c r="J210" s="85" t="n">
        <v>0</v>
      </c>
      <c r="K210" s="85" t="n">
        <v>0</v>
      </c>
      <c r="L210" s="85" t="n">
        <v>0</v>
      </c>
      <c r="M210" s="85" t="n">
        <v>0</v>
      </c>
      <c r="N210" s="85" t="n">
        <v>0</v>
      </c>
      <c r="O210" s="85" t="n">
        <v>0</v>
      </c>
      <c r="P210" s="85" t="n">
        <v>0</v>
      </c>
      <c r="Q210" s="85" t="n">
        <v>0</v>
      </c>
      <c r="R210" s="85" t="n">
        <v>0</v>
      </c>
      <c r="S210" s="85" t="n">
        <v>0</v>
      </c>
      <c r="T210" s="85" t="n">
        <v>0</v>
      </c>
      <c r="U210" s="85" t="n">
        <v>0</v>
      </c>
      <c r="V210" s="85" t="n">
        <v>0</v>
      </c>
      <c r="W210" s="85" t="n">
        <v>0</v>
      </c>
      <c r="X210" s="85" t="n">
        <v>0</v>
      </c>
      <c r="Y210" s="85" t="n">
        <v>0</v>
      </c>
      <c r="Z210" s="85" t="n">
        <v>0</v>
      </c>
      <c r="AA210" s="85" t="n">
        <v>0</v>
      </c>
      <c r="AB210" s="85" t="n">
        <v>0</v>
      </c>
      <c r="AC210" s="85" t="n">
        <v>0</v>
      </c>
      <c r="AD210" s="85" t="n">
        <v>0</v>
      </c>
      <c r="AE210" s="85" t="n">
        <v>0</v>
      </c>
      <c r="AF210" s="85" t="n">
        <v>0</v>
      </c>
      <c r="AG210" s="85" t="n">
        <v>0</v>
      </c>
      <c r="AH210" s="85" t="n">
        <v>0</v>
      </c>
      <c r="AI210" s="85" t="n">
        <v>0</v>
      </c>
      <c r="AJ210" s="85" t="n">
        <v>0</v>
      </c>
      <c r="AK210" s="183" t="n">
        <f aca="false">IF(G210&gt;0,VLOOKUP(G210&amp;"-"&amp;H210&amp;"-"&amp;I210,LocCost,2,0),0)</f>
        <v>0.563678040540541</v>
      </c>
      <c r="AL210" s="183" t="n">
        <f aca="false">IF(J210&gt;0,VLOOKUP(J210&amp;"-"&amp;K210&amp;"-"&amp;L210,LocCost,2,0),0)</f>
        <v>0</v>
      </c>
      <c r="AM210" s="183" t="n">
        <f aca="false">IF(M210&gt;0,VLOOKUP(M210&amp;"-"&amp;N210&amp;"-"&amp;O210,LocCost,2,0),0)</f>
        <v>0</v>
      </c>
      <c r="AN210" s="183" t="n">
        <f aca="false">IF(P210&gt;0,VLOOKUP(P210&amp;"-"&amp;Q210&amp;"-"&amp;R210,LocCost,2,0),0)</f>
        <v>0</v>
      </c>
      <c r="AO210" s="183" t="n">
        <f aca="false">IF(S210&gt;0,VLOOKUP(S210&amp;"-"&amp;T210&amp;"-"&amp;U210,LocCost,2,0),0)</f>
        <v>0</v>
      </c>
      <c r="AP210" s="183" t="n">
        <f aca="false">IF(V210&gt;0,VLOOKUP(V210&amp;"-"&amp;W210&amp;"-"&amp;X210,LocCost,2,0),0)</f>
        <v>0</v>
      </c>
      <c r="AQ210" s="183" t="n">
        <f aca="false">IF(Y210&gt;0,VLOOKUP(Y210&amp;"-"&amp;Z210&amp;"-"&amp;AA210,LocCost,2,0),0)</f>
        <v>0</v>
      </c>
      <c r="AR210" s="183" t="n">
        <f aca="false">IF(AB210&gt;0,VLOOKUP(AB210&amp;"-"&amp;AC210&amp;"-"&amp;AD210,LocCost,2,0),0)</f>
        <v>0</v>
      </c>
      <c r="AS210" s="183" t="n">
        <f aca="false">IF(AE210&gt;0,VLOOKUP(AE210&amp;"-"&amp;AF210&amp;"-"&amp;AG210,LocCost,2,0),0)</f>
        <v>0</v>
      </c>
      <c r="AT210" s="183" t="n">
        <f aca="false">IF(AH210&gt;0,VLOOKUP(AH210&amp;"-"&amp;AI210&amp;"-"&amp;AJ210,LocCost,2,0),0)</f>
        <v>0</v>
      </c>
      <c r="AU210" s="184" t="n">
        <f aca="false">SUM(AK210:AT210)</f>
        <v>0.563678040540541</v>
      </c>
      <c r="DO210" s="85" t="n">
        <v>0</v>
      </c>
      <c r="DP210" s="85" t="n">
        <v>0</v>
      </c>
      <c r="DQ210" s="85" t="n">
        <v>0</v>
      </c>
      <c r="DR210" s="85" t="n">
        <v>0</v>
      </c>
      <c r="DS210" s="85" t="n">
        <v>0</v>
      </c>
      <c r="DT210" s="85" t="n">
        <v>0</v>
      </c>
      <c r="DU210" s="85" t="n">
        <v>0</v>
      </c>
      <c r="DV210" s="85" t="n">
        <v>0</v>
      </c>
      <c r="DW210" s="85" t="n">
        <v>0</v>
      </c>
      <c r="DX210" s="85" t="n">
        <v>0</v>
      </c>
      <c r="DY210" s="85" t="n">
        <v>0</v>
      </c>
    </row>
    <row r="211" customFormat="false" ht="14.65" hidden="false" customHeight="false" outlineLevel="0" collapsed="false">
      <c r="A211" s="85" t="n">
        <v>208</v>
      </c>
      <c r="B211" s="85" t="s">
        <v>60</v>
      </c>
      <c r="C211" s="85" t="s">
        <v>84</v>
      </c>
      <c r="D211" s="85" t="n">
        <v>1</v>
      </c>
      <c r="E211" s="85" t="s">
        <v>45</v>
      </c>
      <c r="F211" s="85" t="s">
        <v>416</v>
      </c>
      <c r="G211" s="85" t="s">
        <v>60</v>
      </c>
      <c r="H211" s="85" t="s">
        <v>84</v>
      </c>
      <c r="I211" s="85" t="s">
        <v>48</v>
      </c>
      <c r="J211" s="85" t="n">
        <v>0</v>
      </c>
      <c r="K211" s="85" t="n">
        <v>0</v>
      </c>
      <c r="L211" s="85" t="n">
        <v>0</v>
      </c>
      <c r="M211" s="85" t="n">
        <v>0</v>
      </c>
      <c r="N211" s="85" t="n">
        <v>0</v>
      </c>
      <c r="O211" s="85" t="n">
        <v>0</v>
      </c>
      <c r="P211" s="85" t="n">
        <v>0</v>
      </c>
      <c r="Q211" s="85" t="n">
        <v>0</v>
      </c>
      <c r="R211" s="85" t="n">
        <v>0</v>
      </c>
      <c r="S211" s="85" t="n">
        <v>0</v>
      </c>
      <c r="T211" s="85" t="n">
        <v>0</v>
      </c>
      <c r="U211" s="85" t="n">
        <v>0</v>
      </c>
      <c r="V211" s="85" t="n">
        <v>0</v>
      </c>
      <c r="W211" s="85" t="n">
        <v>0</v>
      </c>
      <c r="X211" s="85" t="n">
        <v>0</v>
      </c>
      <c r="Y211" s="85" t="n">
        <v>0</v>
      </c>
      <c r="Z211" s="85" t="n">
        <v>0</v>
      </c>
      <c r="AA211" s="85" t="n">
        <v>0</v>
      </c>
      <c r="AB211" s="85" t="n">
        <v>0</v>
      </c>
      <c r="AC211" s="85" t="n">
        <v>0</v>
      </c>
      <c r="AD211" s="85" t="n">
        <v>0</v>
      </c>
      <c r="AE211" s="85" t="n">
        <v>0</v>
      </c>
      <c r="AF211" s="85" t="n">
        <v>0</v>
      </c>
      <c r="AG211" s="85" t="n">
        <v>0</v>
      </c>
      <c r="AH211" s="85" t="n">
        <v>0</v>
      </c>
      <c r="AI211" s="85" t="n">
        <v>0</v>
      </c>
      <c r="AJ211" s="85" t="n">
        <v>0</v>
      </c>
      <c r="AK211" s="183" t="n">
        <f aca="false">IF(G211&gt;0,VLOOKUP(G211&amp;"-"&amp;H211&amp;"-"&amp;I211,LocCost,2,0),0)</f>
        <v>0.255544875494282</v>
      </c>
      <c r="AL211" s="183" t="n">
        <f aca="false">IF(J211&gt;0,VLOOKUP(J211&amp;"-"&amp;K211&amp;"-"&amp;L211,LocCost,2,0),0)</f>
        <v>0</v>
      </c>
      <c r="AM211" s="183" t="n">
        <f aca="false">IF(M211&gt;0,VLOOKUP(M211&amp;"-"&amp;N211&amp;"-"&amp;O211,LocCost,2,0),0)</f>
        <v>0</v>
      </c>
      <c r="AN211" s="183" t="n">
        <f aca="false">IF(P211&gt;0,VLOOKUP(P211&amp;"-"&amp;Q211&amp;"-"&amp;R211,LocCost,2,0),0)</f>
        <v>0</v>
      </c>
      <c r="AO211" s="183" t="n">
        <f aca="false">IF(S211&gt;0,VLOOKUP(S211&amp;"-"&amp;T211&amp;"-"&amp;U211,LocCost,2,0),0)</f>
        <v>0</v>
      </c>
      <c r="AP211" s="183" t="n">
        <f aca="false">IF(V211&gt;0,VLOOKUP(V211&amp;"-"&amp;W211&amp;"-"&amp;X211,LocCost,2,0),0)</f>
        <v>0</v>
      </c>
      <c r="AQ211" s="183" t="n">
        <f aca="false">IF(Y211&gt;0,VLOOKUP(Y211&amp;"-"&amp;Z211&amp;"-"&amp;AA211,LocCost,2,0),0)</f>
        <v>0</v>
      </c>
      <c r="AR211" s="183" t="n">
        <f aca="false">IF(AB211&gt;0,VLOOKUP(AB211&amp;"-"&amp;AC211&amp;"-"&amp;AD211,LocCost,2,0),0)</f>
        <v>0</v>
      </c>
      <c r="AS211" s="183" t="n">
        <f aca="false">IF(AE211&gt;0,VLOOKUP(AE211&amp;"-"&amp;AF211&amp;"-"&amp;AG211,LocCost,2,0),0)</f>
        <v>0</v>
      </c>
      <c r="AT211" s="183" t="n">
        <f aca="false">IF(AH211&gt;0,VLOOKUP(AH211&amp;"-"&amp;AI211&amp;"-"&amp;AJ211,LocCost,2,0),0)</f>
        <v>0</v>
      </c>
      <c r="AU211" s="184" t="n">
        <f aca="false">SUM(AK211:AT211)</f>
        <v>0.255544875494282</v>
      </c>
      <c r="DO211" s="85" t="n">
        <v>0</v>
      </c>
      <c r="DP211" s="85" t="n">
        <v>0</v>
      </c>
      <c r="DQ211" s="85" t="n">
        <v>0</v>
      </c>
      <c r="DR211" s="85" t="n">
        <v>0</v>
      </c>
      <c r="DS211" s="85" t="n">
        <v>0</v>
      </c>
      <c r="DT211" s="85" t="n">
        <v>0</v>
      </c>
      <c r="DU211" s="85" t="n">
        <v>0</v>
      </c>
      <c r="DV211" s="85" t="n">
        <v>0</v>
      </c>
      <c r="DW211" s="85" t="n">
        <v>0</v>
      </c>
      <c r="DX211" s="85" t="n">
        <v>0</v>
      </c>
      <c r="DY211" s="85" t="n">
        <v>0</v>
      </c>
    </row>
    <row r="212" customFormat="false" ht="14.65" hidden="false" customHeight="false" outlineLevel="0" collapsed="false">
      <c r="A212" s="85" t="n">
        <v>209</v>
      </c>
      <c r="B212" s="85" t="s">
        <v>60</v>
      </c>
      <c r="C212" s="85" t="s">
        <v>84</v>
      </c>
      <c r="D212" s="85" t="n">
        <v>2</v>
      </c>
      <c r="E212" s="85" t="s">
        <v>45</v>
      </c>
      <c r="F212" s="85" t="s">
        <v>417</v>
      </c>
      <c r="G212" s="85" t="s">
        <v>60</v>
      </c>
      <c r="H212" s="85" t="s">
        <v>84</v>
      </c>
      <c r="I212" s="85" t="s">
        <v>55</v>
      </c>
      <c r="J212" s="85" t="n">
        <v>0</v>
      </c>
      <c r="K212" s="85" t="n">
        <v>0</v>
      </c>
      <c r="L212" s="85" t="n">
        <v>0</v>
      </c>
      <c r="M212" s="85" t="n">
        <v>0</v>
      </c>
      <c r="N212" s="85" t="n">
        <v>0</v>
      </c>
      <c r="O212" s="85" t="n">
        <v>0</v>
      </c>
      <c r="P212" s="85" t="n">
        <v>0</v>
      </c>
      <c r="Q212" s="85" t="n">
        <v>0</v>
      </c>
      <c r="R212" s="85" t="n">
        <v>0</v>
      </c>
      <c r="S212" s="85" t="n">
        <v>0</v>
      </c>
      <c r="T212" s="85" t="n">
        <v>0</v>
      </c>
      <c r="U212" s="85" t="n">
        <v>0</v>
      </c>
      <c r="V212" s="85" t="n">
        <v>0</v>
      </c>
      <c r="W212" s="85" t="n">
        <v>0</v>
      </c>
      <c r="X212" s="85" t="n">
        <v>0</v>
      </c>
      <c r="Y212" s="85" t="n">
        <v>0</v>
      </c>
      <c r="Z212" s="85" t="n">
        <v>0</v>
      </c>
      <c r="AA212" s="85" t="n">
        <v>0</v>
      </c>
      <c r="AB212" s="85" t="n">
        <v>0</v>
      </c>
      <c r="AC212" s="85" t="n">
        <v>0</v>
      </c>
      <c r="AD212" s="85" t="n">
        <v>0</v>
      </c>
      <c r="AE212" s="85" t="n">
        <v>0</v>
      </c>
      <c r="AF212" s="85" t="n">
        <v>0</v>
      </c>
      <c r="AG212" s="85" t="n">
        <v>0</v>
      </c>
      <c r="AH212" s="85" t="n">
        <v>0</v>
      </c>
      <c r="AI212" s="85" t="n">
        <v>0</v>
      </c>
      <c r="AJ212" s="85" t="n">
        <v>0</v>
      </c>
      <c r="AK212" s="183" t="n">
        <f aca="false">IF(G212&gt;0,VLOOKUP(G212&amp;"-"&amp;H212&amp;"-"&amp;I212,LocCost,2,0),0)</f>
        <v>0.703144875494282</v>
      </c>
      <c r="AL212" s="183" t="n">
        <f aca="false">IF(J212&gt;0,VLOOKUP(J212&amp;"-"&amp;K212&amp;"-"&amp;L212,LocCost,2,0),0)</f>
        <v>0</v>
      </c>
      <c r="AM212" s="183" t="n">
        <f aca="false">IF(M212&gt;0,VLOOKUP(M212&amp;"-"&amp;N212&amp;"-"&amp;O212,LocCost,2,0),0)</f>
        <v>0</v>
      </c>
      <c r="AN212" s="183" t="n">
        <f aca="false">IF(P212&gt;0,VLOOKUP(P212&amp;"-"&amp;Q212&amp;"-"&amp;R212,LocCost,2,0),0)</f>
        <v>0</v>
      </c>
      <c r="AO212" s="183" t="n">
        <f aca="false">IF(S212&gt;0,VLOOKUP(S212&amp;"-"&amp;T212&amp;"-"&amp;U212,LocCost,2,0),0)</f>
        <v>0</v>
      </c>
      <c r="AP212" s="183" t="n">
        <f aca="false">IF(V212&gt;0,VLOOKUP(V212&amp;"-"&amp;W212&amp;"-"&amp;X212,LocCost,2,0),0)</f>
        <v>0</v>
      </c>
      <c r="AQ212" s="183" t="n">
        <f aca="false">IF(Y212&gt;0,VLOOKUP(Y212&amp;"-"&amp;Z212&amp;"-"&amp;AA212,LocCost,2,0),0)</f>
        <v>0</v>
      </c>
      <c r="AR212" s="183" t="n">
        <f aca="false">IF(AB212&gt;0,VLOOKUP(AB212&amp;"-"&amp;AC212&amp;"-"&amp;AD212,LocCost,2,0),0)</f>
        <v>0</v>
      </c>
      <c r="AS212" s="183" t="n">
        <f aca="false">IF(AE212&gt;0,VLOOKUP(AE212&amp;"-"&amp;AF212&amp;"-"&amp;AG212,LocCost,2,0),0)</f>
        <v>0</v>
      </c>
      <c r="AT212" s="183" t="n">
        <f aca="false">IF(AH212&gt;0,VLOOKUP(AH212&amp;"-"&amp;AI212&amp;"-"&amp;AJ212,LocCost,2,0),0)</f>
        <v>0</v>
      </c>
      <c r="AU212" s="184" t="n">
        <f aca="false">SUM(AK212:AT212)</f>
        <v>0.703144875494282</v>
      </c>
      <c r="DO212" s="85" t="n">
        <v>0</v>
      </c>
      <c r="DP212" s="85" t="n">
        <v>0</v>
      </c>
      <c r="DQ212" s="85" t="n">
        <v>0</v>
      </c>
      <c r="DR212" s="85" t="n">
        <v>0</v>
      </c>
      <c r="DS212" s="85" t="n">
        <v>0</v>
      </c>
      <c r="DT212" s="85" t="n">
        <v>0</v>
      </c>
      <c r="DU212" s="85" t="n">
        <v>0</v>
      </c>
      <c r="DV212" s="85" t="n">
        <v>0</v>
      </c>
      <c r="DW212" s="85" t="n">
        <v>0</v>
      </c>
      <c r="DX212" s="85" t="n">
        <v>0</v>
      </c>
      <c r="DY212" s="85" t="n">
        <v>0</v>
      </c>
    </row>
    <row r="213" customFormat="false" ht="14.65" hidden="false" customHeight="false" outlineLevel="0" collapsed="false">
      <c r="A213" s="85" t="n">
        <v>210</v>
      </c>
      <c r="B213" s="85" t="s">
        <v>60</v>
      </c>
      <c r="C213" s="85" t="s">
        <v>163</v>
      </c>
      <c r="D213" s="85" t="n">
        <v>1</v>
      </c>
      <c r="E213" s="85" t="s">
        <v>45</v>
      </c>
      <c r="F213" s="85" t="s">
        <v>418</v>
      </c>
      <c r="G213" s="85" t="s">
        <v>60</v>
      </c>
      <c r="H213" s="85" t="s">
        <v>60</v>
      </c>
      <c r="I213" s="85" t="s">
        <v>48</v>
      </c>
      <c r="J213" s="85" t="s">
        <v>163</v>
      </c>
      <c r="K213" s="85" t="s">
        <v>163</v>
      </c>
      <c r="L213" s="85" t="s">
        <v>48</v>
      </c>
      <c r="M213" s="85" t="n">
        <v>0</v>
      </c>
      <c r="N213" s="85" t="n">
        <v>0</v>
      </c>
      <c r="O213" s="85" t="n">
        <v>0</v>
      </c>
      <c r="P213" s="85" t="n">
        <v>0</v>
      </c>
      <c r="Q213" s="85" t="n">
        <v>0</v>
      </c>
      <c r="R213" s="85" t="n">
        <v>0</v>
      </c>
      <c r="S213" s="85" t="n">
        <v>0</v>
      </c>
      <c r="T213" s="85" t="n">
        <v>0</v>
      </c>
      <c r="U213" s="85" t="n">
        <v>0</v>
      </c>
      <c r="V213" s="85" t="n">
        <v>0</v>
      </c>
      <c r="W213" s="85" t="n">
        <v>0</v>
      </c>
      <c r="X213" s="85" t="n">
        <v>0</v>
      </c>
      <c r="Y213" s="85" t="n">
        <v>0</v>
      </c>
      <c r="Z213" s="85" t="n">
        <v>0</v>
      </c>
      <c r="AA213" s="85" t="n">
        <v>0</v>
      </c>
      <c r="AB213" s="85" t="n">
        <v>0</v>
      </c>
      <c r="AC213" s="85" t="n">
        <v>0</v>
      </c>
      <c r="AD213" s="85" t="n">
        <v>0</v>
      </c>
      <c r="AE213" s="85" t="n">
        <v>0</v>
      </c>
      <c r="AF213" s="85" t="n">
        <v>0</v>
      </c>
      <c r="AG213" s="85" t="n">
        <v>0</v>
      </c>
      <c r="AH213" s="85" t="n">
        <v>0</v>
      </c>
      <c r="AI213" s="85" t="n">
        <v>0</v>
      </c>
      <c r="AJ213" s="85" t="n">
        <v>0</v>
      </c>
      <c r="AK213" s="183" t="n">
        <f aca="false">IF(G213&gt;0,VLOOKUP(G213&amp;"-"&amp;H213&amp;"-"&amp;I213,LocCost,2,0),0)</f>
        <v>0.0389443332322313</v>
      </c>
      <c r="AL213" s="183" t="n">
        <f aca="false">IF(J213&gt;0,VLOOKUP(J213&amp;"-"&amp;K213&amp;"-"&amp;L213,LocCost,2,0),0)</f>
        <v>0.0130646190906353</v>
      </c>
      <c r="AM213" s="183" t="n">
        <f aca="false">IF(M213&gt;0,VLOOKUP(M213&amp;"-"&amp;N213&amp;"-"&amp;O213,LocCost,2,0),0)</f>
        <v>0</v>
      </c>
      <c r="AN213" s="183" t="n">
        <f aca="false">IF(P213&gt;0,VLOOKUP(P213&amp;"-"&amp;Q213&amp;"-"&amp;R213,LocCost,2,0),0)</f>
        <v>0</v>
      </c>
      <c r="AO213" s="183" t="n">
        <f aca="false">IF(S213&gt;0,VLOOKUP(S213&amp;"-"&amp;T213&amp;"-"&amp;U213,LocCost,2,0),0)</f>
        <v>0</v>
      </c>
      <c r="AP213" s="183" t="n">
        <f aca="false">IF(V213&gt;0,VLOOKUP(V213&amp;"-"&amp;W213&amp;"-"&amp;X213,LocCost,2,0),0)</f>
        <v>0</v>
      </c>
      <c r="AQ213" s="183" t="n">
        <f aca="false">IF(Y213&gt;0,VLOOKUP(Y213&amp;"-"&amp;Z213&amp;"-"&amp;AA213,LocCost,2,0),0)</f>
        <v>0</v>
      </c>
      <c r="AR213" s="183" t="n">
        <f aca="false">IF(AB213&gt;0,VLOOKUP(AB213&amp;"-"&amp;AC213&amp;"-"&amp;AD213,LocCost,2,0),0)</f>
        <v>0</v>
      </c>
      <c r="AS213" s="183" t="n">
        <f aca="false">IF(AE213&gt;0,VLOOKUP(AE213&amp;"-"&amp;AF213&amp;"-"&amp;AG213,LocCost,2,0),0)</f>
        <v>0</v>
      </c>
      <c r="AT213" s="183" t="n">
        <f aca="false">IF(AH213&gt;0,VLOOKUP(AH213&amp;"-"&amp;AI213&amp;"-"&amp;AJ213,LocCost,2,0),0)</f>
        <v>0</v>
      </c>
      <c r="AU213" s="184" t="n">
        <f aca="false">SUM(AK213:AT213)</f>
        <v>0.0520089523228666</v>
      </c>
      <c r="DO213" s="85" t="n">
        <v>0</v>
      </c>
      <c r="DP213" s="85" t="n">
        <v>0</v>
      </c>
      <c r="DQ213" s="85" t="n">
        <v>0</v>
      </c>
      <c r="DR213" s="85" t="n">
        <v>0</v>
      </c>
      <c r="DS213" s="85" t="n">
        <v>0</v>
      </c>
      <c r="DT213" s="85" t="n">
        <v>0</v>
      </c>
      <c r="DU213" s="85" t="n">
        <v>0</v>
      </c>
      <c r="DV213" s="85" t="n">
        <v>0</v>
      </c>
      <c r="DW213" s="85" t="n">
        <v>0</v>
      </c>
      <c r="DX213" s="85" t="n">
        <v>0</v>
      </c>
      <c r="DY213" s="85" t="n">
        <v>0</v>
      </c>
    </row>
    <row r="214" customFormat="false" ht="14.65" hidden="false" customHeight="false" outlineLevel="0" collapsed="false">
      <c r="A214" s="85" t="n">
        <v>211</v>
      </c>
      <c r="B214" s="85" t="s">
        <v>60</v>
      </c>
      <c r="C214" s="85" t="s">
        <v>163</v>
      </c>
      <c r="D214" s="85" t="n">
        <v>2</v>
      </c>
      <c r="E214" s="85" t="s">
        <v>45</v>
      </c>
      <c r="F214" s="85" t="s">
        <v>419</v>
      </c>
      <c r="G214" s="85" t="s">
        <v>60</v>
      </c>
      <c r="H214" s="85" t="s">
        <v>60</v>
      </c>
      <c r="I214" s="85" t="s">
        <v>55</v>
      </c>
      <c r="J214" s="85" t="s">
        <v>163</v>
      </c>
      <c r="K214" s="85" t="s">
        <v>163</v>
      </c>
      <c r="L214" s="85" t="s">
        <v>55</v>
      </c>
      <c r="M214" s="85" t="n">
        <v>0</v>
      </c>
      <c r="N214" s="85" t="n">
        <v>0</v>
      </c>
      <c r="O214" s="85" t="n">
        <v>0</v>
      </c>
      <c r="P214" s="85" t="n">
        <v>0</v>
      </c>
      <c r="Q214" s="85" t="n">
        <v>0</v>
      </c>
      <c r="R214" s="85" t="n">
        <v>0</v>
      </c>
      <c r="S214" s="85" t="n">
        <v>0</v>
      </c>
      <c r="T214" s="85" t="n">
        <v>0</v>
      </c>
      <c r="U214" s="85" t="n">
        <v>0</v>
      </c>
      <c r="V214" s="85" t="n">
        <v>0</v>
      </c>
      <c r="W214" s="85" t="n">
        <v>0</v>
      </c>
      <c r="X214" s="85" t="n">
        <v>0</v>
      </c>
      <c r="Y214" s="85" t="n">
        <v>0</v>
      </c>
      <c r="Z214" s="85" t="n">
        <v>0</v>
      </c>
      <c r="AA214" s="85" t="n">
        <v>0</v>
      </c>
      <c r="AB214" s="85" t="n">
        <v>0</v>
      </c>
      <c r="AC214" s="85" t="n">
        <v>0</v>
      </c>
      <c r="AD214" s="85" t="n">
        <v>0</v>
      </c>
      <c r="AE214" s="85" t="n">
        <v>0</v>
      </c>
      <c r="AF214" s="85" t="n">
        <v>0</v>
      </c>
      <c r="AG214" s="85" t="n">
        <v>0</v>
      </c>
      <c r="AH214" s="85" t="n">
        <v>0</v>
      </c>
      <c r="AI214" s="85" t="n">
        <v>0</v>
      </c>
      <c r="AJ214" s="85" t="n">
        <v>0</v>
      </c>
      <c r="AK214" s="183" t="n">
        <f aca="false">IF(G214&gt;0,VLOOKUP(G214&amp;"-"&amp;H214&amp;"-"&amp;I214,LocCost,2,0),0)</f>
        <v>0.0961443332322313</v>
      </c>
      <c r="AL214" s="183" t="n">
        <f aca="false">IF(J214&gt;0,VLOOKUP(J214&amp;"-"&amp;K214&amp;"-"&amp;L214,LocCost,2,0),0)</f>
        <v>0.0996646190906353</v>
      </c>
      <c r="AM214" s="183" t="n">
        <f aca="false">IF(M214&gt;0,VLOOKUP(M214&amp;"-"&amp;N214&amp;"-"&amp;O214,LocCost,2,0),0)</f>
        <v>0</v>
      </c>
      <c r="AN214" s="183" t="n">
        <f aca="false">IF(P214&gt;0,VLOOKUP(P214&amp;"-"&amp;Q214&amp;"-"&amp;R214,LocCost,2,0),0)</f>
        <v>0</v>
      </c>
      <c r="AO214" s="183" t="n">
        <f aca="false">IF(S214&gt;0,VLOOKUP(S214&amp;"-"&amp;T214&amp;"-"&amp;U214,LocCost,2,0),0)</f>
        <v>0</v>
      </c>
      <c r="AP214" s="183" t="n">
        <f aca="false">IF(V214&gt;0,VLOOKUP(V214&amp;"-"&amp;W214&amp;"-"&amp;X214,LocCost,2,0),0)</f>
        <v>0</v>
      </c>
      <c r="AQ214" s="183" t="n">
        <f aca="false">IF(Y214&gt;0,VLOOKUP(Y214&amp;"-"&amp;Z214&amp;"-"&amp;AA214,LocCost,2,0),0)</f>
        <v>0</v>
      </c>
      <c r="AR214" s="183" t="n">
        <f aca="false">IF(AB214&gt;0,VLOOKUP(AB214&amp;"-"&amp;AC214&amp;"-"&amp;AD214,LocCost,2,0),0)</f>
        <v>0</v>
      </c>
      <c r="AS214" s="183" t="n">
        <f aca="false">IF(AE214&gt;0,VLOOKUP(AE214&amp;"-"&amp;AF214&amp;"-"&amp;AG214,LocCost,2,0),0)</f>
        <v>0</v>
      </c>
      <c r="AT214" s="183" t="n">
        <f aca="false">IF(AH214&gt;0,VLOOKUP(AH214&amp;"-"&amp;AI214&amp;"-"&amp;AJ214,LocCost,2,0),0)</f>
        <v>0</v>
      </c>
      <c r="AU214" s="184" t="n">
        <f aca="false">SUM(AK214:AT214)</f>
        <v>0.195808952322867</v>
      </c>
      <c r="DO214" s="85" t="n">
        <v>0</v>
      </c>
      <c r="DP214" s="85" t="n">
        <v>0</v>
      </c>
      <c r="DQ214" s="85" t="n">
        <v>0</v>
      </c>
      <c r="DR214" s="85" t="n">
        <v>0</v>
      </c>
      <c r="DS214" s="85" t="n">
        <v>0</v>
      </c>
      <c r="DT214" s="85" t="n">
        <v>0</v>
      </c>
      <c r="DU214" s="85" t="n">
        <v>0</v>
      </c>
      <c r="DV214" s="85" t="n">
        <v>0</v>
      </c>
      <c r="DW214" s="85" t="n">
        <v>0</v>
      </c>
      <c r="DX214" s="85" t="n">
        <v>0</v>
      </c>
      <c r="DY214" s="85" t="n">
        <v>0</v>
      </c>
    </row>
    <row r="215" customFormat="false" ht="14.65" hidden="false" customHeight="false" outlineLevel="0" collapsed="false">
      <c r="A215" s="85" t="n">
        <v>212</v>
      </c>
      <c r="B215" s="85" t="s">
        <v>60</v>
      </c>
      <c r="C215" s="85" t="s">
        <v>163</v>
      </c>
      <c r="D215" s="85" t="n">
        <v>3</v>
      </c>
      <c r="E215" s="85" t="s">
        <v>45</v>
      </c>
      <c r="F215" s="85" t="s">
        <v>420</v>
      </c>
      <c r="G215" s="85" t="s">
        <v>60</v>
      </c>
      <c r="H215" s="85" t="s">
        <v>60</v>
      </c>
      <c r="I215" s="85" t="s">
        <v>48</v>
      </c>
      <c r="J215" s="85" t="n">
        <v>0</v>
      </c>
      <c r="K215" s="85" t="n">
        <v>0</v>
      </c>
      <c r="L215" s="85" t="n">
        <v>0</v>
      </c>
      <c r="M215" s="85" t="n">
        <v>0</v>
      </c>
      <c r="N215" s="85" t="n">
        <v>0</v>
      </c>
      <c r="O215" s="85" t="n">
        <v>0</v>
      </c>
      <c r="P215" s="85" t="n">
        <v>0</v>
      </c>
      <c r="Q215" s="85" t="n">
        <v>0</v>
      </c>
      <c r="R215" s="85" t="n">
        <v>0</v>
      </c>
      <c r="S215" s="85" t="n">
        <v>0</v>
      </c>
      <c r="T215" s="85" t="n">
        <v>0</v>
      </c>
      <c r="U215" s="85" t="n">
        <v>0</v>
      </c>
      <c r="V215" s="85" t="n">
        <v>0</v>
      </c>
      <c r="W215" s="85" t="n">
        <v>0</v>
      </c>
      <c r="X215" s="85" t="n">
        <v>0</v>
      </c>
      <c r="Y215" s="85" t="n">
        <v>0</v>
      </c>
      <c r="Z215" s="85" t="n">
        <v>0</v>
      </c>
      <c r="AA215" s="85" t="n">
        <v>0</v>
      </c>
      <c r="AB215" s="85" t="n">
        <v>0</v>
      </c>
      <c r="AC215" s="85" t="n">
        <v>0</v>
      </c>
      <c r="AD215" s="85" t="n">
        <v>0</v>
      </c>
      <c r="AE215" s="85" t="n">
        <v>0</v>
      </c>
      <c r="AF215" s="85" t="n">
        <v>0</v>
      </c>
      <c r="AG215" s="85" t="n">
        <v>0</v>
      </c>
      <c r="AH215" s="85" t="n">
        <v>0</v>
      </c>
      <c r="AI215" s="85" t="n">
        <v>0</v>
      </c>
      <c r="AJ215" s="85" t="n">
        <v>0</v>
      </c>
      <c r="AK215" s="183" t="n">
        <f aca="false">IF(G215&gt;0,VLOOKUP(G215&amp;"-"&amp;H215&amp;"-"&amp;I215,LocCost,2,0),0)</f>
        <v>0.0389443332322313</v>
      </c>
      <c r="AL215" s="183" t="n">
        <f aca="false">IF(J215&gt;0,VLOOKUP(J215&amp;"-"&amp;K215&amp;"-"&amp;L215,LocCost,2,0),0)</f>
        <v>0</v>
      </c>
      <c r="AM215" s="183" t="n">
        <f aca="false">IF(M215&gt;0,VLOOKUP(M215&amp;"-"&amp;N215&amp;"-"&amp;O215,LocCost,2,0),0)</f>
        <v>0</v>
      </c>
      <c r="AN215" s="183" t="n">
        <f aca="false">IF(P215&gt;0,VLOOKUP(P215&amp;"-"&amp;Q215&amp;"-"&amp;R215,LocCost,2,0),0)</f>
        <v>0</v>
      </c>
      <c r="AO215" s="183" t="n">
        <f aca="false">IF(S215&gt;0,VLOOKUP(S215&amp;"-"&amp;T215&amp;"-"&amp;U215,LocCost,2,0),0)</f>
        <v>0</v>
      </c>
      <c r="AP215" s="183" t="n">
        <f aca="false">IF(V215&gt;0,VLOOKUP(V215&amp;"-"&amp;W215&amp;"-"&amp;X215,LocCost,2,0),0)</f>
        <v>0</v>
      </c>
      <c r="AQ215" s="183" t="n">
        <f aca="false">IF(Y215&gt;0,VLOOKUP(Y215&amp;"-"&amp;Z215&amp;"-"&amp;AA215,LocCost,2,0),0)</f>
        <v>0</v>
      </c>
      <c r="AR215" s="183" t="n">
        <f aca="false">IF(AB215&gt;0,VLOOKUP(AB215&amp;"-"&amp;AC215&amp;"-"&amp;AD215,LocCost,2,0),0)</f>
        <v>0</v>
      </c>
      <c r="AS215" s="183" t="n">
        <f aca="false">IF(AE215&gt;0,VLOOKUP(AE215&amp;"-"&amp;AF215&amp;"-"&amp;AG215,LocCost,2,0),0)</f>
        <v>0</v>
      </c>
      <c r="AT215" s="183" t="n">
        <f aca="false">IF(AH215&gt;0,VLOOKUP(AH215&amp;"-"&amp;AI215&amp;"-"&amp;AJ215,LocCost,2,0),0)</f>
        <v>0</v>
      </c>
      <c r="AU215" s="184" t="n">
        <f aca="false">SUM(AK215:AT215)</f>
        <v>0.0389443332322313</v>
      </c>
      <c r="DO215" s="85" t="n">
        <v>0</v>
      </c>
      <c r="DP215" s="85" t="n">
        <v>0</v>
      </c>
      <c r="DQ215" s="85" t="n">
        <v>0</v>
      </c>
      <c r="DR215" s="85" t="n">
        <v>0</v>
      </c>
      <c r="DS215" s="85" t="n">
        <v>0</v>
      </c>
      <c r="DT215" s="85" t="n">
        <v>0</v>
      </c>
      <c r="DU215" s="85" t="n">
        <v>0</v>
      </c>
      <c r="DV215" s="85" t="n">
        <v>0</v>
      </c>
      <c r="DW215" s="85" t="n">
        <v>0</v>
      </c>
      <c r="DX215" s="85" t="n">
        <v>0</v>
      </c>
      <c r="DY215" s="85" t="n">
        <v>0</v>
      </c>
    </row>
    <row r="216" customFormat="false" ht="14.65" hidden="false" customHeight="false" outlineLevel="0" collapsed="false">
      <c r="A216" s="85" t="n">
        <v>213</v>
      </c>
      <c r="B216" s="85" t="s">
        <v>60</v>
      </c>
      <c r="C216" s="85" t="s">
        <v>202</v>
      </c>
      <c r="D216" s="85" t="n">
        <v>1</v>
      </c>
      <c r="E216" s="85" t="s">
        <v>45</v>
      </c>
      <c r="F216" s="85" t="s">
        <v>421</v>
      </c>
      <c r="G216" s="85" t="s">
        <v>60</v>
      </c>
      <c r="H216" s="85" t="s">
        <v>60</v>
      </c>
      <c r="I216" s="85" t="s">
        <v>48</v>
      </c>
      <c r="J216" s="85" t="s">
        <v>163</v>
      </c>
      <c r="K216" s="85" t="s">
        <v>202</v>
      </c>
      <c r="L216" s="85" t="s">
        <v>48</v>
      </c>
      <c r="M216" s="85" t="n">
        <v>0</v>
      </c>
      <c r="N216" s="85" t="n">
        <v>0</v>
      </c>
      <c r="O216" s="85" t="n">
        <v>0</v>
      </c>
      <c r="P216" s="85" t="n">
        <v>0</v>
      </c>
      <c r="Q216" s="85" t="n">
        <v>0</v>
      </c>
      <c r="R216" s="85" t="n">
        <v>0</v>
      </c>
      <c r="S216" s="85" t="n">
        <v>0</v>
      </c>
      <c r="T216" s="85" t="n">
        <v>0</v>
      </c>
      <c r="U216" s="85" t="n">
        <v>0</v>
      </c>
      <c r="V216" s="85" t="n">
        <v>0</v>
      </c>
      <c r="W216" s="85" t="n">
        <v>0</v>
      </c>
      <c r="X216" s="85" t="n">
        <v>0</v>
      </c>
      <c r="Y216" s="85" t="n">
        <v>0</v>
      </c>
      <c r="Z216" s="85" t="n">
        <v>0</v>
      </c>
      <c r="AA216" s="85" t="n">
        <v>0</v>
      </c>
      <c r="AB216" s="85" t="n">
        <v>0</v>
      </c>
      <c r="AC216" s="85" t="n">
        <v>0</v>
      </c>
      <c r="AD216" s="85" t="n">
        <v>0</v>
      </c>
      <c r="AE216" s="85" t="n">
        <v>0</v>
      </c>
      <c r="AF216" s="85" t="n">
        <v>0</v>
      </c>
      <c r="AG216" s="85" t="n">
        <v>0</v>
      </c>
      <c r="AH216" s="85" t="n">
        <v>0</v>
      </c>
      <c r="AI216" s="85" t="n">
        <v>0</v>
      </c>
      <c r="AJ216" s="85" t="n">
        <v>0</v>
      </c>
      <c r="AK216" s="183" t="n">
        <f aca="false">IF(G216&gt;0,VLOOKUP(G216&amp;"-"&amp;H216&amp;"-"&amp;I216,LocCost,2,0),0)</f>
        <v>0.0389443332322313</v>
      </c>
      <c r="AL216" s="183" t="n">
        <f aca="false">IF(J216&gt;0,VLOOKUP(J216&amp;"-"&amp;K216&amp;"-"&amp;L216,LocCost,2,0),0)</f>
        <v>0.111341063053674</v>
      </c>
      <c r="AM216" s="183" t="n">
        <f aca="false">IF(M216&gt;0,VLOOKUP(M216&amp;"-"&amp;N216&amp;"-"&amp;O216,LocCost,2,0),0)</f>
        <v>0</v>
      </c>
      <c r="AN216" s="183" t="n">
        <f aca="false">IF(P216&gt;0,VLOOKUP(P216&amp;"-"&amp;Q216&amp;"-"&amp;R216,LocCost,2,0),0)</f>
        <v>0</v>
      </c>
      <c r="AO216" s="183" t="n">
        <f aca="false">IF(S216&gt;0,VLOOKUP(S216&amp;"-"&amp;T216&amp;"-"&amp;U216,LocCost,2,0),0)</f>
        <v>0</v>
      </c>
      <c r="AP216" s="183" t="n">
        <f aca="false">IF(V216&gt;0,VLOOKUP(V216&amp;"-"&amp;W216&amp;"-"&amp;X216,LocCost,2,0),0)</f>
        <v>0</v>
      </c>
      <c r="AQ216" s="183" t="n">
        <f aca="false">IF(Y216&gt;0,VLOOKUP(Y216&amp;"-"&amp;Z216&amp;"-"&amp;AA216,LocCost,2,0),0)</f>
        <v>0</v>
      </c>
      <c r="AR216" s="183" t="n">
        <f aca="false">IF(AB216&gt;0,VLOOKUP(AB216&amp;"-"&amp;AC216&amp;"-"&amp;AD216,LocCost,2,0),0)</f>
        <v>0</v>
      </c>
      <c r="AS216" s="183" t="n">
        <f aca="false">IF(AE216&gt;0,VLOOKUP(AE216&amp;"-"&amp;AF216&amp;"-"&amp;AG216,LocCost,2,0),0)</f>
        <v>0</v>
      </c>
      <c r="AT216" s="183" t="n">
        <f aca="false">IF(AH216&gt;0,VLOOKUP(AH216&amp;"-"&amp;AI216&amp;"-"&amp;AJ216,LocCost,2,0),0)</f>
        <v>0</v>
      </c>
      <c r="AU216" s="184" t="n">
        <f aca="false">SUM(AK216:AT216)</f>
        <v>0.150285396285905</v>
      </c>
      <c r="DO216" s="85" t="n">
        <v>0</v>
      </c>
      <c r="DP216" s="85" t="n">
        <v>0</v>
      </c>
      <c r="DQ216" s="85" t="n">
        <v>0</v>
      </c>
      <c r="DR216" s="85" t="n">
        <v>0</v>
      </c>
      <c r="DS216" s="85" t="n">
        <v>0</v>
      </c>
      <c r="DT216" s="85" t="n">
        <v>0</v>
      </c>
      <c r="DU216" s="85" t="n">
        <v>0</v>
      </c>
      <c r="DV216" s="85" t="n">
        <v>0</v>
      </c>
      <c r="DW216" s="85" t="n">
        <v>0</v>
      </c>
      <c r="DX216" s="85" t="n">
        <v>0</v>
      </c>
      <c r="DY216" s="85" t="n">
        <v>0</v>
      </c>
    </row>
    <row r="217" customFormat="false" ht="14.65" hidden="false" customHeight="false" outlineLevel="0" collapsed="false">
      <c r="A217" s="85" t="n">
        <v>214</v>
      </c>
      <c r="B217" s="85" t="s">
        <v>43</v>
      </c>
      <c r="C217" s="85" t="s">
        <v>44</v>
      </c>
      <c r="D217" s="85" t="n">
        <v>1</v>
      </c>
      <c r="E217" s="85" t="s">
        <v>45</v>
      </c>
      <c r="F217" s="85" t="s">
        <v>46</v>
      </c>
      <c r="G217" s="85" t="s">
        <v>43</v>
      </c>
      <c r="H217" s="85" t="s">
        <v>47</v>
      </c>
      <c r="I217" s="85" t="s">
        <v>48</v>
      </c>
      <c r="J217" s="85" t="n">
        <v>0</v>
      </c>
      <c r="K217" s="85" t="n">
        <v>0</v>
      </c>
      <c r="L217" s="85" t="n">
        <v>0</v>
      </c>
      <c r="M217" s="85" t="n">
        <v>0</v>
      </c>
      <c r="N217" s="85" t="n">
        <v>0</v>
      </c>
      <c r="O217" s="85" t="n">
        <v>0</v>
      </c>
      <c r="P217" s="85" t="n">
        <v>0</v>
      </c>
      <c r="Q217" s="85" t="n">
        <v>0</v>
      </c>
      <c r="R217" s="85" t="n">
        <v>0</v>
      </c>
      <c r="S217" s="85" t="n">
        <v>0</v>
      </c>
      <c r="T217" s="85" t="n">
        <v>0</v>
      </c>
      <c r="U217" s="85" t="n">
        <v>0</v>
      </c>
      <c r="V217" s="85" t="n">
        <v>0</v>
      </c>
      <c r="W217" s="85" t="n">
        <v>0</v>
      </c>
      <c r="X217" s="85" t="n">
        <v>0</v>
      </c>
      <c r="Y217" s="85" t="n">
        <v>0</v>
      </c>
      <c r="Z217" s="85" t="n">
        <v>0</v>
      </c>
      <c r="AA217" s="85" t="n">
        <v>0</v>
      </c>
      <c r="AB217" s="85" t="n">
        <v>0</v>
      </c>
      <c r="AC217" s="85" t="n">
        <v>0</v>
      </c>
      <c r="AD217" s="85" t="n">
        <v>0</v>
      </c>
      <c r="AE217" s="85" t="n">
        <v>0</v>
      </c>
      <c r="AF217" s="85" t="n">
        <v>0</v>
      </c>
      <c r="AG217" s="85" t="n">
        <v>0</v>
      </c>
      <c r="AH217" s="85" t="n">
        <v>0</v>
      </c>
      <c r="AI217" s="85" t="n">
        <v>0</v>
      </c>
      <c r="AJ217" s="85" t="n">
        <v>0</v>
      </c>
      <c r="AK217" s="183" t="n">
        <f aca="false">IF(G217&gt;0,VLOOKUP(G217&amp;"-"&amp;H217&amp;"-"&amp;I217,LocCost,2,0),0)</f>
        <v>0.200995834209973</v>
      </c>
      <c r="AL217" s="183" t="n">
        <f aca="false">IF(J217&gt;0,VLOOKUP(J217&amp;"-"&amp;K217&amp;"-"&amp;L217,LocCost,2,0),0)</f>
        <v>0</v>
      </c>
      <c r="AM217" s="183" t="n">
        <f aca="false">IF(M217&gt;0,VLOOKUP(M217&amp;"-"&amp;N217&amp;"-"&amp;O217,LocCost,2,0),0)</f>
        <v>0</v>
      </c>
      <c r="AN217" s="183" t="n">
        <f aca="false">IF(P217&gt;0,VLOOKUP(P217&amp;"-"&amp;Q217&amp;"-"&amp;R217,LocCost,2,0),0)</f>
        <v>0</v>
      </c>
      <c r="AO217" s="183" t="n">
        <f aca="false">IF(S217&gt;0,VLOOKUP(S217&amp;"-"&amp;T217&amp;"-"&amp;U217,LocCost,2,0),0)</f>
        <v>0</v>
      </c>
      <c r="AP217" s="183" t="n">
        <f aca="false">IF(V217&gt;0,VLOOKUP(V217&amp;"-"&amp;W217&amp;"-"&amp;X217,LocCost,2,0),0)</f>
        <v>0</v>
      </c>
      <c r="AQ217" s="183" t="n">
        <f aca="false">IF(Y217&gt;0,VLOOKUP(Y217&amp;"-"&amp;Z217&amp;"-"&amp;AA217,LocCost,2,0),0)</f>
        <v>0</v>
      </c>
      <c r="AR217" s="183" t="n">
        <f aca="false">IF(AB217&gt;0,VLOOKUP(AB217&amp;"-"&amp;AC217&amp;"-"&amp;AD217,LocCost,2,0),0)</f>
        <v>0</v>
      </c>
      <c r="AS217" s="183" t="n">
        <f aca="false">IF(AE217&gt;0,VLOOKUP(AE217&amp;"-"&amp;AF217&amp;"-"&amp;AG217,LocCost,2,0),0)</f>
        <v>0</v>
      </c>
      <c r="AT217" s="183" t="n">
        <f aca="false">IF(AH217&gt;0,VLOOKUP(AH217&amp;"-"&amp;AI217&amp;"-"&amp;AJ217,LocCost,2,0),0)</f>
        <v>0</v>
      </c>
      <c r="AU217" s="184" t="n">
        <f aca="false">SUM(AK217:AT217)</f>
        <v>0.200995834209973</v>
      </c>
      <c r="DO217" s="85" t="n">
        <v>0</v>
      </c>
      <c r="DP217" s="85" t="n">
        <v>0</v>
      </c>
      <c r="DQ217" s="85" t="n">
        <v>0</v>
      </c>
      <c r="DR217" s="85" t="n">
        <v>0</v>
      </c>
      <c r="DS217" s="85" t="n">
        <v>0</v>
      </c>
      <c r="DT217" s="85" t="n">
        <v>0</v>
      </c>
      <c r="DU217" s="85" t="n">
        <v>0</v>
      </c>
      <c r="DV217" s="85" t="n">
        <v>0</v>
      </c>
      <c r="DW217" s="85" t="n">
        <v>0</v>
      </c>
      <c r="DX217" s="85" t="n">
        <v>0</v>
      </c>
      <c r="DY217" s="85" t="n">
        <v>0</v>
      </c>
    </row>
    <row r="218" customFormat="false" ht="14.65" hidden="false" customHeight="false" outlineLevel="0" collapsed="false">
      <c r="A218" s="85" t="n">
        <v>215</v>
      </c>
      <c r="B218" s="85" t="s">
        <v>43</v>
      </c>
      <c r="C218" s="85" t="s">
        <v>52</v>
      </c>
      <c r="D218" s="85" t="n">
        <v>1</v>
      </c>
      <c r="E218" s="85" t="s">
        <v>45</v>
      </c>
      <c r="F218" s="85" t="s">
        <v>53</v>
      </c>
      <c r="G218" s="85" t="s">
        <v>43</v>
      </c>
      <c r="H218" s="85" t="s">
        <v>47</v>
      </c>
      <c r="I218" s="85" t="s">
        <v>48</v>
      </c>
      <c r="J218" s="85" t="s">
        <v>44</v>
      </c>
      <c r="K218" s="85" t="s">
        <v>52</v>
      </c>
      <c r="L218" s="85" t="s">
        <v>48</v>
      </c>
      <c r="M218" s="85" t="n">
        <v>0</v>
      </c>
      <c r="N218" s="85" t="n">
        <v>0</v>
      </c>
      <c r="O218" s="85" t="n">
        <v>0</v>
      </c>
      <c r="P218" s="85" t="n">
        <v>0</v>
      </c>
      <c r="Q218" s="85" t="n">
        <v>0</v>
      </c>
      <c r="R218" s="85" t="n">
        <v>0</v>
      </c>
      <c r="S218" s="85" t="n">
        <v>0</v>
      </c>
      <c r="T218" s="85" t="n">
        <v>0</v>
      </c>
      <c r="U218" s="85" t="n">
        <v>0</v>
      </c>
      <c r="V218" s="85" t="n">
        <v>0</v>
      </c>
      <c r="W218" s="85" t="n">
        <v>0</v>
      </c>
      <c r="X218" s="85" t="n">
        <v>0</v>
      </c>
      <c r="Y218" s="85" t="n">
        <v>0</v>
      </c>
      <c r="Z218" s="85" t="n">
        <v>0</v>
      </c>
      <c r="AA218" s="85" t="n">
        <v>0</v>
      </c>
      <c r="AB218" s="85" t="n">
        <v>0</v>
      </c>
      <c r="AC218" s="85" t="n">
        <v>0</v>
      </c>
      <c r="AD218" s="85" t="n">
        <v>0</v>
      </c>
      <c r="AE218" s="85" t="n">
        <v>0</v>
      </c>
      <c r="AF218" s="85" t="n">
        <v>0</v>
      </c>
      <c r="AG218" s="85" t="n">
        <v>0</v>
      </c>
      <c r="AH218" s="85" t="n">
        <v>0</v>
      </c>
      <c r="AI218" s="85" t="n">
        <v>0</v>
      </c>
      <c r="AJ218" s="85" t="n">
        <v>0</v>
      </c>
      <c r="AK218" s="183" t="n">
        <f aca="false">IF(G218&gt;0,VLOOKUP(G218&amp;"-"&amp;H218&amp;"-"&amp;I218,LocCost,2,0),0)</f>
        <v>0.200995834209973</v>
      </c>
      <c r="AL218" s="183" t="n">
        <f aca="false">IF(J218&gt;0,VLOOKUP(J218&amp;"-"&amp;K218&amp;"-"&amp;L218,LocCost,2,0),0)</f>
        <v>0.0826303724928366</v>
      </c>
      <c r="AM218" s="183" t="n">
        <f aca="false">IF(M218&gt;0,VLOOKUP(M218&amp;"-"&amp;N218&amp;"-"&amp;O218,LocCost,2,0),0)</f>
        <v>0</v>
      </c>
      <c r="AN218" s="183" t="n">
        <f aca="false">IF(P218&gt;0,VLOOKUP(P218&amp;"-"&amp;Q218&amp;"-"&amp;R218,LocCost,2,0),0)</f>
        <v>0</v>
      </c>
      <c r="AO218" s="183" t="n">
        <f aca="false">IF(S218&gt;0,VLOOKUP(S218&amp;"-"&amp;T218&amp;"-"&amp;U218,LocCost,2,0),0)</f>
        <v>0</v>
      </c>
      <c r="AP218" s="183" t="n">
        <f aca="false">IF(V218&gt;0,VLOOKUP(V218&amp;"-"&amp;W218&amp;"-"&amp;X218,LocCost,2,0),0)</f>
        <v>0</v>
      </c>
      <c r="AQ218" s="183" t="n">
        <f aca="false">IF(Y218&gt;0,VLOOKUP(Y218&amp;"-"&amp;Z218&amp;"-"&amp;AA218,LocCost,2,0),0)</f>
        <v>0</v>
      </c>
      <c r="AR218" s="183" t="n">
        <f aca="false">IF(AB218&gt;0,VLOOKUP(AB218&amp;"-"&amp;AC218&amp;"-"&amp;AD218,LocCost,2,0),0)</f>
        <v>0</v>
      </c>
      <c r="AS218" s="183" t="n">
        <f aca="false">IF(AE218&gt;0,VLOOKUP(AE218&amp;"-"&amp;AF218&amp;"-"&amp;AG218,LocCost,2,0),0)</f>
        <v>0</v>
      </c>
      <c r="AT218" s="183" t="n">
        <f aca="false">IF(AH218&gt;0,VLOOKUP(AH218&amp;"-"&amp;AI218&amp;"-"&amp;AJ218,LocCost,2,0),0)</f>
        <v>0</v>
      </c>
      <c r="AU218" s="184" t="n">
        <f aca="false">SUM(AK218:AT218)</f>
        <v>0.283626206702809</v>
      </c>
      <c r="DO218" s="85" t="n">
        <v>0</v>
      </c>
      <c r="DP218" s="85" t="n">
        <v>0</v>
      </c>
      <c r="DQ218" s="85" t="n">
        <v>0</v>
      </c>
      <c r="DR218" s="85" t="n">
        <v>0</v>
      </c>
      <c r="DS218" s="85" t="n">
        <v>0</v>
      </c>
      <c r="DT218" s="85" t="n">
        <v>0</v>
      </c>
      <c r="DU218" s="85" t="n">
        <v>0</v>
      </c>
      <c r="DV218" s="85" t="n">
        <v>0</v>
      </c>
      <c r="DW218" s="85" t="n">
        <v>0</v>
      </c>
      <c r="DX218" s="85" t="n">
        <v>0</v>
      </c>
      <c r="DY218" s="85" t="n">
        <v>0</v>
      </c>
    </row>
    <row r="219" customFormat="false" ht="14.65" hidden="false" customHeight="false" outlineLevel="0" collapsed="false">
      <c r="A219" s="85" t="n">
        <v>216</v>
      </c>
      <c r="B219" s="85" t="s">
        <v>43</v>
      </c>
      <c r="C219" s="85" t="s">
        <v>57</v>
      </c>
      <c r="D219" s="85" t="n">
        <v>1</v>
      </c>
      <c r="E219" s="85" t="s">
        <v>45</v>
      </c>
      <c r="F219" s="85" t="s">
        <v>58</v>
      </c>
      <c r="G219" s="85" t="s">
        <v>43</v>
      </c>
      <c r="H219" s="85" t="s">
        <v>47</v>
      </c>
      <c r="I219" s="85" t="s">
        <v>48</v>
      </c>
      <c r="J219" s="85" t="s">
        <v>59</v>
      </c>
      <c r="K219" s="85" t="s">
        <v>57</v>
      </c>
      <c r="L219" s="85" t="s">
        <v>48</v>
      </c>
      <c r="M219" s="85" t="n">
        <v>0</v>
      </c>
      <c r="N219" s="85" t="n">
        <v>0</v>
      </c>
      <c r="O219" s="85" t="n">
        <v>0</v>
      </c>
      <c r="P219" s="85" t="n">
        <v>0</v>
      </c>
      <c r="Q219" s="85" t="n">
        <v>0</v>
      </c>
      <c r="R219" s="85" t="n">
        <v>0</v>
      </c>
      <c r="S219" s="85" t="n">
        <v>0</v>
      </c>
      <c r="T219" s="85" t="n">
        <v>0</v>
      </c>
      <c r="U219" s="85" t="n">
        <v>0</v>
      </c>
      <c r="V219" s="85" t="n">
        <v>0</v>
      </c>
      <c r="W219" s="85" t="n">
        <v>0</v>
      </c>
      <c r="X219" s="85" t="n">
        <v>0</v>
      </c>
      <c r="Y219" s="85" t="n">
        <v>0</v>
      </c>
      <c r="Z219" s="85" t="n">
        <v>0</v>
      </c>
      <c r="AA219" s="85" t="n">
        <v>0</v>
      </c>
      <c r="AB219" s="85" t="n">
        <v>0</v>
      </c>
      <c r="AC219" s="85" t="n">
        <v>0</v>
      </c>
      <c r="AD219" s="85" t="n">
        <v>0</v>
      </c>
      <c r="AE219" s="85" t="n">
        <v>0</v>
      </c>
      <c r="AF219" s="85" t="n">
        <v>0</v>
      </c>
      <c r="AG219" s="85" t="n">
        <v>0</v>
      </c>
      <c r="AH219" s="85" t="n">
        <v>0</v>
      </c>
      <c r="AI219" s="85" t="n">
        <v>0</v>
      </c>
      <c r="AJ219" s="85" t="n">
        <v>0</v>
      </c>
      <c r="AK219" s="183" t="n">
        <f aca="false">IF(G219&gt;0,VLOOKUP(G219&amp;"-"&amp;H219&amp;"-"&amp;I219,LocCost,2,0),0)</f>
        <v>0.200995834209973</v>
      </c>
      <c r="AL219" s="183" t="n">
        <f aca="false">IF(J219&gt;0,VLOOKUP(J219&amp;"-"&amp;K219&amp;"-"&amp;L219,LocCost,2,0),0)</f>
        <v>0.0647000265941124</v>
      </c>
      <c r="AM219" s="183" t="n">
        <f aca="false">IF(M219&gt;0,VLOOKUP(M219&amp;"-"&amp;N219&amp;"-"&amp;O219,LocCost,2,0),0)</f>
        <v>0</v>
      </c>
      <c r="AN219" s="183" t="n">
        <f aca="false">IF(P219&gt;0,VLOOKUP(P219&amp;"-"&amp;Q219&amp;"-"&amp;R219,LocCost,2,0),0)</f>
        <v>0</v>
      </c>
      <c r="AO219" s="183" t="n">
        <f aca="false">IF(S219&gt;0,VLOOKUP(S219&amp;"-"&amp;T219&amp;"-"&amp;U219,LocCost,2,0),0)</f>
        <v>0</v>
      </c>
      <c r="AP219" s="183" t="n">
        <f aca="false">IF(V219&gt;0,VLOOKUP(V219&amp;"-"&amp;W219&amp;"-"&amp;X219,LocCost,2,0),0)</f>
        <v>0</v>
      </c>
      <c r="AQ219" s="183" t="n">
        <f aca="false">IF(Y219&gt;0,VLOOKUP(Y219&amp;"-"&amp;Z219&amp;"-"&amp;AA219,LocCost,2,0),0)</f>
        <v>0</v>
      </c>
      <c r="AR219" s="183" t="n">
        <f aca="false">IF(AB219&gt;0,VLOOKUP(AB219&amp;"-"&amp;AC219&amp;"-"&amp;AD219,LocCost,2,0),0)</f>
        <v>0</v>
      </c>
      <c r="AS219" s="183" t="n">
        <f aca="false">IF(AE219&gt;0,VLOOKUP(AE219&amp;"-"&amp;AF219&amp;"-"&amp;AG219,LocCost,2,0),0)</f>
        <v>0</v>
      </c>
      <c r="AT219" s="183" t="n">
        <f aca="false">IF(AH219&gt;0,VLOOKUP(AH219&amp;"-"&amp;AI219&amp;"-"&amp;AJ219,LocCost,2,0),0)</f>
        <v>0</v>
      </c>
      <c r="AU219" s="184" t="n">
        <f aca="false">SUM(AK219:AT219)</f>
        <v>0.265695860804085</v>
      </c>
      <c r="DO219" s="85" t="n">
        <v>0</v>
      </c>
      <c r="DP219" s="85" t="n">
        <v>0</v>
      </c>
      <c r="DQ219" s="85" t="n">
        <v>0</v>
      </c>
      <c r="DR219" s="85" t="n">
        <v>0</v>
      </c>
      <c r="DS219" s="85" t="n">
        <v>0</v>
      </c>
      <c r="DT219" s="85" t="n">
        <v>0</v>
      </c>
      <c r="DU219" s="85" t="n">
        <v>0</v>
      </c>
      <c r="DV219" s="85" t="n">
        <v>0</v>
      </c>
      <c r="DW219" s="85" t="n">
        <v>0</v>
      </c>
      <c r="DX219" s="85" t="n">
        <v>0</v>
      </c>
      <c r="DY219" s="85" t="n">
        <v>0</v>
      </c>
    </row>
    <row r="220" customFormat="false" ht="14.65" hidden="false" customHeight="false" outlineLevel="0" collapsed="false">
      <c r="A220" s="85" t="n">
        <v>217</v>
      </c>
      <c r="B220" s="85" t="s">
        <v>43</v>
      </c>
      <c r="C220" s="85" t="s">
        <v>59</v>
      </c>
      <c r="D220" s="85" t="n">
        <v>1</v>
      </c>
      <c r="E220" s="85" t="s">
        <v>45</v>
      </c>
      <c r="F220" s="85" t="s">
        <v>63</v>
      </c>
      <c r="G220" s="85" t="s">
        <v>43</v>
      </c>
      <c r="H220" s="85" t="s">
        <v>47</v>
      </c>
      <c r="I220" s="85" t="s">
        <v>48</v>
      </c>
      <c r="J220" s="85" t="n">
        <v>0</v>
      </c>
      <c r="K220" s="85" t="n">
        <v>0</v>
      </c>
      <c r="L220" s="85" t="n">
        <v>0</v>
      </c>
      <c r="M220" s="85" t="n">
        <v>0</v>
      </c>
      <c r="N220" s="85" t="n">
        <v>0</v>
      </c>
      <c r="O220" s="85" t="n">
        <v>0</v>
      </c>
      <c r="P220" s="85" t="n">
        <v>0</v>
      </c>
      <c r="Q220" s="85" t="n">
        <v>0</v>
      </c>
      <c r="R220" s="85" t="n">
        <v>0</v>
      </c>
      <c r="S220" s="85" t="n">
        <v>0</v>
      </c>
      <c r="T220" s="85" t="n">
        <v>0</v>
      </c>
      <c r="U220" s="85" t="n">
        <v>0</v>
      </c>
      <c r="V220" s="85" t="n">
        <v>0</v>
      </c>
      <c r="W220" s="85" t="n">
        <v>0</v>
      </c>
      <c r="X220" s="85" t="n">
        <v>0</v>
      </c>
      <c r="Y220" s="85" t="n">
        <v>0</v>
      </c>
      <c r="Z220" s="85" t="n">
        <v>0</v>
      </c>
      <c r="AA220" s="85" t="n">
        <v>0</v>
      </c>
      <c r="AB220" s="85" t="n">
        <v>0</v>
      </c>
      <c r="AC220" s="85" t="n">
        <v>0</v>
      </c>
      <c r="AD220" s="85" t="n">
        <v>0</v>
      </c>
      <c r="AE220" s="85" t="n">
        <v>0</v>
      </c>
      <c r="AF220" s="85" t="n">
        <v>0</v>
      </c>
      <c r="AG220" s="85" t="n">
        <v>0</v>
      </c>
      <c r="AH220" s="85" t="n">
        <v>0</v>
      </c>
      <c r="AI220" s="85" t="n">
        <v>0</v>
      </c>
      <c r="AJ220" s="85" t="n">
        <v>0</v>
      </c>
      <c r="AK220" s="183" t="n">
        <f aca="false">IF(G220&gt;0,VLOOKUP(G220&amp;"-"&amp;H220&amp;"-"&amp;I220,LocCost,2,0),0)</f>
        <v>0.200995834209973</v>
      </c>
      <c r="AL220" s="183" t="n">
        <f aca="false">IF(J220&gt;0,VLOOKUP(J220&amp;"-"&amp;K220&amp;"-"&amp;L220,LocCost,2,0),0)</f>
        <v>0</v>
      </c>
      <c r="AM220" s="183" t="n">
        <f aca="false">IF(M220&gt;0,VLOOKUP(M220&amp;"-"&amp;N220&amp;"-"&amp;O220,LocCost,2,0),0)</f>
        <v>0</v>
      </c>
      <c r="AN220" s="183" t="n">
        <f aca="false">IF(P220&gt;0,VLOOKUP(P220&amp;"-"&amp;Q220&amp;"-"&amp;R220,LocCost,2,0),0)</f>
        <v>0</v>
      </c>
      <c r="AO220" s="183" t="n">
        <f aca="false">IF(S220&gt;0,VLOOKUP(S220&amp;"-"&amp;T220&amp;"-"&amp;U220,LocCost,2,0),0)</f>
        <v>0</v>
      </c>
      <c r="AP220" s="183" t="n">
        <f aca="false">IF(V220&gt;0,VLOOKUP(V220&amp;"-"&amp;W220&amp;"-"&amp;X220,LocCost,2,0),0)</f>
        <v>0</v>
      </c>
      <c r="AQ220" s="183" t="n">
        <f aca="false">IF(Y220&gt;0,VLOOKUP(Y220&amp;"-"&amp;Z220&amp;"-"&amp;AA220,LocCost,2,0),0)</f>
        <v>0</v>
      </c>
      <c r="AR220" s="183" t="n">
        <f aca="false">IF(AB220&gt;0,VLOOKUP(AB220&amp;"-"&amp;AC220&amp;"-"&amp;AD220,LocCost,2,0),0)</f>
        <v>0</v>
      </c>
      <c r="AS220" s="183" t="n">
        <f aca="false">IF(AE220&gt;0,VLOOKUP(AE220&amp;"-"&amp;AF220&amp;"-"&amp;AG220,LocCost,2,0),0)</f>
        <v>0</v>
      </c>
      <c r="AT220" s="183" t="n">
        <f aca="false">IF(AH220&gt;0,VLOOKUP(AH220&amp;"-"&amp;AI220&amp;"-"&amp;AJ220,LocCost,2,0),0)</f>
        <v>0</v>
      </c>
      <c r="AU220" s="184" t="n">
        <f aca="false">SUM(AK220:AT220)</f>
        <v>0.200995834209973</v>
      </c>
      <c r="DO220" s="85" t="n">
        <v>0</v>
      </c>
      <c r="DP220" s="85" t="n">
        <v>0</v>
      </c>
      <c r="DQ220" s="85" t="n">
        <v>0</v>
      </c>
      <c r="DR220" s="85" t="n">
        <v>0</v>
      </c>
      <c r="DS220" s="85" t="n">
        <v>0</v>
      </c>
      <c r="DT220" s="85" t="n">
        <v>0</v>
      </c>
      <c r="DU220" s="85" t="n">
        <v>0</v>
      </c>
      <c r="DV220" s="85" t="n">
        <v>0</v>
      </c>
      <c r="DW220" s="85" t="n">
        <v>0</v>
      </c>
      <c r="DX220" s="85" t="n">
        <v>0</v>
      </c>
      <c r="DY220" s="85" t="n">
        <v>0</v>
      </c>
    </row>
    <row r="221" customFormat="false" ht="14.65" hidden="false" customHeight="false" outlineLevel="0" collapsed="false">
      <c r="A221" s="85" t="n">
        <v>218</v>
      </c>
      <c r="B221" s="85" t="s">
        <v>43</v>
      </c>
      <c r="C221" s="85" t="s">
        <v>71</v>
      </c>
      <c r="D221" s="85" t="n">
        <v>1</v>
      </c>
      <c r="E221" s="85" t="s">
        <v>45</v>
      </c>
      <c r="F221" s="85" t="s">
        <v>72</v>
      </c>
      <c r="G221" s="85" t="s">
        <v>43</v>
      </c>
      <c r="H221" s="85" t="s">
        <v>71</v>
      </c>
      <c r="I221" s="85" t="s">
        <v>48</v>
      </c>
      <c r="J221" s="85" t="n">
        <v>0</v>
      </c>
      <c r="K221" s="85" t="n">
        <v>0</v>
      </c>
      <c r="L221" s="85" t="n">
        <v>0</v>
      </c>
      <c r="M221" s="85" t="n">
        <v>0</v>
      </c>
      <c r="N221" s="85" t="n">
        <v>0</v>
      </c>
      <c r="O221" s="85" t="n">
        <v>0</v>
      </c>
      <c r="P221" s="85" t="n">
        <v>0</v>
      </c>
      <c r="Q221" s="85" t="n">
        <v>0</v>
      </c>
      <c r="R221" s="85" t="n">
        <v>0</v>
      </c>
      <c r="S221" s="85" t="n">
        <v>0</v>
      </c>
      <c r="T221" s="85" t="n">
        <v>0</v>
      </c>
      <c r="U221" s="85" t="n">
        <v>0</v>
      </c>
      <c r="V221" s="85" t="n">
        <v>0</v>
      </c>
      <c r="W221" s="85" t="n">
        <v>0</v>
      </c>
      <c r="X221" s="85" t="n">
        <v>0</v>
      </c>
      <c r="Y221" s="85" t="n">
        <v>0</v>
      </c>
      <c r="Z221" s="85" t="n">
        <v>0</v>
      </c>
      <c r="AA221" s="85" t="n">
        <v>0</v>
      </c>
      <c r="AB221" s="85" t="n">
        <v>0</v>
      </c>
      <c r="AC221" s="85" t="n">
        <v>0</v>
      </c>
      <c r="AD221" s="85" t="n">
        <v>0</v>
      </c>
      <c r="AE221" s="85" t="n">
        <v>0</v>
      </c>
      <c r="AF221" s="85" t="n">
        <v>0</v>
      </c>
      <c r="AG221" s="85" t="n">
        <v>0</v>
      </c>
      <c r="AH221" s="85" t="n">
        <v>0</v>
      </c>
      <c r="AI221" s="85" t="n">
        <v>0</v>
      </c>
      <c r="AJ221" s="85" t="n">
        <v>0</v>
      </c>
      <c r="AK221" s="183" t="n">
        <f aca="false">IF(G221&gt;0,VLOOKUP(G221&amp;"-"&amp;H221&amp;"-"&amp;I221,LocCost,2,0),0)</f>
        <v>0.056502989931862</v>
      </c>
      <c r="AL221" s="183" t="n">
        <f aca="false">IF(J221&gt;0,VLOOKUP(J221&amp;"-"&amp;K221&amp;"-"&amp;L221,LocCost,2,0),0)</f>
        <v>0</v>
      </c>
      <c r="AM221" s="183" t="n">
        <f aca="false">IF(M221&gt;0,VLOOKUP(M221&amp;"-"&amp;N221&amp;"-"&amp;O221,LocCost,2,0),0)</f>
        <v>0</v>
      </c>
      <c r="AN221" s="183" t="n">
        <f aca="false">IF(P221&gt;0,VLOOKUP(P221&amp;"-"&amp;Q221&amp;"-"&amp;R221,LocCost,2,0),0)</f>
        <v>0</v>
      </c>
      <c r="AO221" s="183" t="n">
        <f aca="false">IF(S221&gt;0,VLOOKUP(S221&amp;"-"&amp;T221&amp;"-"&amp;U221,LocCost,2,0),0)</f>
        <v>0</v>
      </c>
      <c r="AP221" s="183" t="n">
        <f aca="false">IF(V221&gt;0,VLOOKUP(V221&amp;"-"&amp;W221&amp;"-"&amp;X221,LocCost,2,0),0)</f>
        <v>0</v>
      </c>
      <c r="AQ221" s="183" t="n">
        <f aca="false">IF(Y221&gt;0,VLOOKUP(Y221&amp;"-"&amp;Z221&amp;"-"&amp;AA221,LocCost,2,0),0)</f>
        <v>0</v>
      </c>
      <c r="AR221" s="183" t="n">
        <f aca="false">IF(AB221&gt;0,VLOOKUP(AB221&amp;"-"&amp;AC221&amp;"-"&amp;AD221,LocCost,2,0),0)</f>
        <v>0</v>
      </c>
      <c r="AS221" s="183" t="n">
        <f aca="false">IF(AE221&gt;0,VLOOKUP(AE221&amp;"-"&amp;AF221&amp;"-"&amp;AG221,LocCost,2,0),0)</f>
        <v>0</v>
      </c>
      <c r="AT221" s="183" t="n">
        <f aca="false">IF(AH221&gt;0,VLOOKUP(AH221&amp;"-"&amp;AI221&amp;"-"&amp;AJ221,LocCost,2,0),0)</f>
        <v>0</v>
      </c>
      <c r="AU221" s="184" t="n">
        <f aca="false">SUM(AK221:AT221)</f>
        <v>0.056502989931862</v>
      </c>
      <c r="DO221" s="85" t="n">
        <v>0</v>
      </c>
      <c r="DP221" s="85" t="n">
        <v>0</v>
      </c>
      <c r="DQ221" s="85" t="n">
        <v>0</v>
      </c>
      <c r="DR221" s="85" t="n">
        <v>0</v>
      </c>
      <c r="DS221" s="85" t="n">
        <v>0</v>
      </c>
      <c r="DT221" s="85" t="n">
        <v>0</v>
      </c>
      <c r="DU221" s="85" t="n">
        <v>0</v>
      </c>
      <c r="DV221" s="85" t="n">
        <v>0</v>
      </c>
      <c r="DW221" s="85" t="n">
        <v>0</v>
      </c>
      <c r="DX221" s="85" t="n">
        <v>0</v>
      </c>
      <c r="DY221" s="85" t="n">
        <v>0</v>
      </c>
    </row>
    <row r="222" customFormat="false" ht="14.65" hidden="false" customHeight="false" outlineLevel="0" collapsed="false">
      <c r="A222" s="85" t="n">
        <v>219</v>
      </c>
      <c r="B222" s="85" t="s">
        <v>43</v>
      </c>
      <c r="C222" s="85" t="s">
        <v>71</v>
      </c>
      <c r="D222" s="85" t="n">
        <v>2</v>
      </c>
      <c r="E222" s="85" t="s">
        <v>45</v>
      </c>
      <c r="F222" s="85" t="s">
        <v>74</v>
      </c>
      <c r="G222" s="85" t="s">
        <v>43</v>
      </c>
      <c r="H222" s="85" t="s">
        <v>71</v>
      </c>
      <c r="I222" s="85" t="s">
        <v>55</v>
      </c>
      <c r="J222" s="85" t="n">
        <v>0</v>
      </c>
      <c r="K222" s="85" t="n">
        <v>0</v>
      </c>
      <c r="L222" s="85" t="n">
        <v>0</v>
      </c>
      <c r="M222" s="85" t="n">
        <v>0</v>
      </c>
      <c r="N222" s="85" t="n">
        <v>0</v>
      </c>
      <c r="O222" s="85" t="n">
        <v>0</v>
      </c>
      <c r="P222" s="85" t="n">
        <v>0</v>
      </c>
      <c r="Q222" s="85" t="n">
        <v>0</v>
      </c>
      <c r="R222" s="85" t="n">
        <v>0</v>
      </c>
      <c r="S222" s="85" t="n">
        <v>0</v>
      </c>
      <c r="T222" s="85" t="n">
        <v>0</v>
      </c>
      <c r="U222" s="85" t="n">
        <v>0</v>
      </c>
      <c r="V222" s="85" t="n">
        <v>0</v>
      </c>
      <c r="W222" s="85" t="n">
        <v>0</v>
      </c>
      <c r="X222" s="85" t="n">
        <v>0</v>
      </c>
      <c r="Y222" s="85" t="n">
        <v>0</v>
      </c>
      <c r="Z222" s="85" t="n">
        <v>0</v>
      </c>
      <c r="AA222" s="85" t="n">
        <v>0</v>
      </c>
      <c r="AB222" s="85" t="n">
        <v>0</v>
      </c>
      <c r="AC222" s="85" t="n">
        <v>0</v>
      </c>
      <c r="AD222" s="85" t="n">
        <v>0</v>
      </c>
      <c r="AE222" s="85" t="n">
        <v>0</v>
      </c>
      <c r="AF222" s="85" t="n">
        <v>0</v>
      </c>
      <c r="AG222" s="85" t="n">
        <v>0</v>
      </c>
      <c r="AH222" s="85" t="n">
        <v>0</v>
      </c>
      <c r="AI222" s="85" t="n">
        <v>0</v>
      </c>
      <c r="AJ222" s="85" t="n">
        <v>0</v>
      </c>
      <c r="AK222" s="183" t="n">
        <f aca="false">IF(G222&gt;0,VLOOKUP(G222&amp;"-"&amp;H222&amp;"-"&amp;I222,LocCost,2,0),0)</f>
        <v>0.129002989931862</v>
      </c>
      <c r="AL222" s="183" t="n">
        <f aca="false">IF(J222&gt;0,VLOOKUP(J222&amp;"-"&amp;K222&amp;"-"&amp;L222,LocCost,2,0),0)</f>
        <v>0</v>
      </c>
      <c r="AM222" s="183" t="n">
        <f aca="false">IF(M222&gt;0,VLOOKUP(M222&amp;"-"&amp;N222&amp;"-"&amp;O222,LocCost,2,0),0)</f>
        <v>0</v>
      </c>
      <c r="AN222" s="183" t="n">
        <f aca="false">IF(P222&gt;0,VLOOKUP(P222&amp;"-"&amp;Q222&amp;"-"&amp;R222,LocCost,2,0),0)</f>
        <v>0</v>
      </c>
      <c r="AO222" s="183" t="n">
        <f aca="false">IF(S222&gt;0,VLOOKUP(S222&amp;"-"&amp;T222&amp;"-"&amp;U222,LocCost,2,0),0)</f>
        <v>0</v>
      </c>
      <c r="AP222" s="183" t="n">
        <f aca="false">IF(V222&gt;0,VLOOKUP(V222&amp;"-"&amp;W222&amp;"-"&amp;X222,LocCost,2,0),0)</f>
        <v>0</v>
      </c>
      <c r="AQ222" s="183" t="n">
        <f aca="false">IF(Y222&gt;0,VLOOKUP(Y222&amp;"-"&amp;Z222&amp;"-"&amp;AA222,LocCost,2,0),0)</f>
        <v>0</v>
      </c>
      <c r="AR222" s="183" t="n">
        <f aca="false">IF(AB222&gt;0,VLOOKUP(AB222&amp;"-"&amp;AC222&amp;"-"&amp;AD222,LocCost,2,0),0)</f>
        <v>0</v>
      </c>
      <c r="AS222" s="183" t="n">
        <f aca="false">IF(AE222&gt;0,VLOOKUP(AE222&amp;"-"&amp;AF222&amp;"-"&amp;AG222,LocCost,2,0),0)</f>
        <v>0</v>
      </c>
      <c r="AT222" s="183" t="n">
        <f aca="false">IF(AH222&gt;0,VLOOKUP(AH222&amp;"-"&amp;AI222&amp;"-"&amp;AJ222,LocCost,2,0),0)</f>
        <v>0</v>
      </c>
      <c r="AU222" s="184" t="n">
        <f aca="false">SUM(AK222:AT222)</f>
        <v>0.129002989931862</v>
      </c>
      <c r="DO222" s="85" t="n">
        <v>0</v>
      </c>
      <c r="DP222" s="85" t="n">
        <v>0</v>
      </c>
      <c r="DQ222" s="85" t="n">
        <v>0</v>
      </c>
      <c r="DR222" s="85" t="n">
        <v>0</v>
      </c>
      <c r="DS222" s="85" t="n">
        <v>0</v>
      </c>
      <c r="DT222" s="85" t="n">
        <v>0</v>
      </c>
      <c r="DU222" s="85" t="n">
        <v>0</v>
      </c>
      <c r="DV222" s="85" t="n">
        <v>0</v>
      </c>
      <c r="DW222" s="85" t="n">
        <v>0</v>
      </c>
      <c r="DX222" s="85" t="n">
        <v>0</v>
      </c>
      <c r="DY222" s="85" t="n">
        <v>0</v>
      </c>
    </row>
    <row r="223" customFormat="false" ht="14.65" hidden="false" customHeight="false" outlineLevel="0" collapsed="false">
      <c r="A223" s="85" t="n">
        <v>220</v>
      </c>
      <c r="B223" s="85" t="s">
        <v>43</v>
      </c>
      <c r="C223" s="85" t="s">
        <v>43</v>
      </c>
      <c r="D223" s="85" t="n">
        <v>1</v>
      </c>
      <c r="E223" s="85" t="s">
        <v>45</v>
      </c>
      <c r="F223" s="85" t="s">
        <v>73</v>
      </c>
      <c r="G223" s="85" t="s">
        <v>43</v>
      </c>
      <c r="H223" s="85" t="s">
        <v>43</v>
      </c>
      <c r="I223" s="85" t="s">
        <v>48</v>
      </c>
      <c r="J223" s="85" t="n">
        <v>0</v>
      </c>
      <c r="K223" s="85" t="n">
        <v>0</v>
      </c>
      <c r="L223" s="85" t="n">
        <v>0</v>
      </c>
      <c r="M223" s="85" t="n">
        <v>0</v>
      </c>
      <c r="N223" s="85" t="n">
        <v>0</v>
      </c>
      <c r="O223" s="85" t="n">
        <v>0</v>
      </c>
      <c r="P223" s="85" t="n">
        <v>0</v>
      </c>
      <c r="Q223" s="85" t="n">
        <v>0</v>
      </c>
      <c r="R223" s="85" t="n">
        <v>0</v>
      </c>
      <c r="S223" s="85" t="n">
        <v>0</v>
      </c>
      <c r="T223" s="85" t="n">
        <v>0</v>
      </c>
      <c r="U223" s="85" t="n">
        <v>0</v>
      </c>
      <c r="V223" s="85" t="n">
        <v>0</v>
      </c>
      <c r="W223" s="85" t="n">
        <v>0</v>
      </c>
      <c r="X223" s="85" t="n">
        <v>0</v>
      </c>
      <c r="Y223" s="85" t="n">
        <v>0</v>
      </c>
      <c r="Z223" s="85" t="n">
        <v>0</v>
      </c>
      <c r="AA223" s="85" t="n">
        <v>0</v>
      </c>
      <c r="AB223" s="85" t="n">
        <v>0</v>
      </c>
      <c r="AC223" s="85" t="n">
        <v>0</v>
      </c>
      <c r="AD223" s="85" t="n">
        <v>0</v>
      </c>
      <c r="AE223" s="85" t="n">
        <v>0</v>
      </c>
      <c r="AF223" s="85" t="n">
        <v>0</v>
      </c>
      <c r="AG223" s="85" t="n">
        <v>0</v>
      </c>
      <c r="AH223" s="85" t="n">
        <v>0</v>
      </c>
      <c r="AI223" s="85" t="n">
        <v>0</v>
      </c>
      <c r="AJ223" s="85" t="n">
        <v>0</v>
      </c>
      <c r="AK223" s="183" t="n">
        <f aca="false">IF(G223&gt;0,VLOOKUP(G223&amp;"-"&amp;H223&amp;"-"&amp;I223,LocCost,2,0),0)</f>
        <v>0.056502989931862</v>
      </c>
      <c r="AL223" s="183" t="n">
        <f aca="false">IF(J223&gt;0,VLOOKUP(J223&amp;"-"&amp;K223&amp;"-"&amp;L223,LocCost,2,0),0)</f>
        <v>0</v>
      </c>
      <c r="AM223" s="183" t="n">
        <f aca="false">IF(M223&gt;0,VLOOKUP(M223&amp;"-"&amp;N223&amp;"-"&amp;O223,LocCost,2,0),0)</f>
        <v>0</v>
      </c>
      <c r="AN223" s="183" t="n">
        <f aca="false">IF(P223&gt;0,VLOOKUP(P223&amp;"-"&amp;Q223&amp;"-"&amp;R223,LocCost,2,0),0)</f>
        <v>0</v>
      </c>
      <c r="AO223" s="183" t="n">
        <f aca="false">IF(S223&gt;0,VLOOKUP(S223&amp;"-"&amp;T223&amp;"-"&amp;U223,LocCost,2,0),0)</f>
        <v>0</v>
      </c>
      <c r="AP223" s="183" t="n">
        <f aca="false">IF(V223&gt;0,VLOOKUP(V223&amp;"-"&amp;W223&amp;"-"&amp;X223,LocCost,2,0),0)</f>
        <v>0</v>
      </c>
      <c r="AQ223" s="183" t="n">
        <f aca="false">IF(Y223&gt;0,VLOOKUP(Y223&amp;"-"&amp;Z223&amp;"-"&amp;AA223,LocCost,2,0),0)</f>
        <v>0</v>
      </c>
      <c r="AR223" s="183" t="n">
        <f aca="false">IF(AB223&gt;0,VLOOKUP(AB223&amp;"-"&amp;AC223&amp;"-"&amp;AD223,LocCost,2,0),0)</f>
        <v>0</v>
      </c>
      <c r="AS223" s="183" t="n">
        <f aca="false">IF(AE223&gt;0,VLOOKUP(AE223&amp;"-"&amp;AF223&amp;"-"&amp;AG223,LocCost,2,0),0)</f>
        <v>0</v>
      </c>
      <c r="AT223" s="183" t="n">
        <f aca="false">IF(AH223&gt;0,VLOOKUP(AH223&amp;"-"&amp;AI223&amp;"-"&amp;AJ223,LocCost,2,0),0)</f>
        <v>0</v>
      </c>
      <c r="AU223" s="184" t="n">
        <f aca="false">SUM(AK223:AT223)</f>
        <v>0.056502989931862</v>
      </c>
      <c r="DO223" s="85" t="n">
        <v>0</v>
      </c>
      <c r="DP223" s="85" t="n">
        <v>0</v>
      </c>
      <c r="DQ223" s="85" t="n">
        <v>0</v>
      </c>
      <c r="DR223" s="85" t="n">
        <v>0</v>
      </c>
      <c r="DS223" s="85" t="n">
        <v>0</v>
      </c>
      <c r="DT223" s="85" t="n">
        <v>0</v>
      </c>
      <c r="DU223" s="85" t="n">
        <v>0</v>
      </c>
      <c r="DV223" s="85" t="n">
        <v>0</v>
      </c>
      <c r="DW223" s="85" t="n">
        <v>0</v>
      </c>
      <c r="DX223" s="85" t="n">
        <v>0</v>
      </c>
      <c r="DY223" s="85" t="n">
        <v>0</v>
      </c>
    </row>
    <row r="224" customFormat="false" ht="14.65" hidden="false" customHeight="false" outlineLevel="0" collapsed="false">
      <c r="A224" s="85" t="n">
        <v>221</v>
      </c>
      <c r="B224" s="85" t="s">
        <v>43</v>
      </c>
      <c r="C224" s="85" t="s">
        <v>43</v>
      </c>
      <c r="D224" s="85" t="n">
        <v>2</v>
      </c>
      <c r="E224" s="85" t="s">
        <v>45</v>
      </c>
      <c r="F224" s="85" t="s">
        <v>75</v>
      </c>
      <c r="G224" s="85" t="s">
        <v>43</v>
      </c>
      <c r="H224" s="85" t="s">
        <v>43</v>
      </c>
      <c r="I224" s="85" t="s">
        <v>55</v>
      </c>
      <c r="J224" s="85" t="n">
        <v>0</v>
      </c>
      <c r="K224" s="85" t="n">
        <v>0</v>
      </c>
      <c r="L224" s="85" t="n">
        <v>0</v>
      </c>
      <c r="M224" s="85" t="n">
        <v>0</v>
      </c>
      <c r="N224" s="85" t="n">
        <v>0</v>
      </c>
      <c r="O224" s="85" t="n">
        <v>0</v>
      </c>
      <c r="P224" s="85" t="n">
        <v>0</v>
      </c>
      <c r="Q224" s="85" t="n">
        <v>0</v>
      </c>
      <c r="R224" s="85" t="n">
        <v>0</v>
      </c>
      <c r="S224" s="85" t="n">
        <v>0</v>
      </c>
      <c r="T224" s="85" t="n">
        <v>0</v>
      </c>
      <c r="U224" s="85" t="n">
        <v>0</v>
      </c>
      <c r="V224" s="85" t="n">
        <v>0</v>
      </c>
      <c r="W224" s="85" t="n">
        <v>0</v>
      </c>
      <c r="X224" s="85" t="n">
        <v>0</v>
      </c>
      <c r="Y224" s="85" t="n">
        <v>0</v>
      </c>
      <c r="Z224" s="85" t="n">
        <v>0</v>
      </c>
      <c r="AA224" s="85" t="n">
        <v>0</v>
      </c>
      <c r="AB224" s="85" t="n">
        <v>0</v>
      </c>
      <c r="AC224" s="85" t="n">
        <v>0</v>
      </c>
      <c r="AD224" s="85" t="n">
        <v>0</v>
      </c>
      <c r="AE224" s="85" t="n">
        <v>0</v>
      </c>
      <c r="AF224" s="85" t="n">
        <v>0</v>
      </c>
      <c r="AG224" s="85" t="n">
        <v>0</v>
      </c>
      <c r="AH224" s="85" t="n">
        <v>0</v>
      </c>
      <c r="AI224" s="85" t="n">
        <v>0</v>
      </c>
      <c r="AJ224" s="85" t="n">
        <v>0</v>
      </c>
      <c r="AK224" s="183" t="n">
        <f aca="false">IF(G224&gt;0,VLOOKUP(G224&amp;"-"&amp;H224&amp;"-"&amp;I224,LocCost,2,0),0)</f>
        <v>0.129002989931862</v>
      </c>
      <c r="AL224" s="183" t="n">
        <f aca="false">IF(J224&gt;0,VLOOKUP(J224&amp;"-"&amp;K224&amp;"-"&amp;L224,LocCost,2,0),0)</f>
        <v>0</v>
      </c>
      <c r="AM224" s="183" t="n">
        <f aca="false">IF(M224&gt;0,VLOOKUP(M224&amp;"-"&amp;N224&amp;"-"&amp;O224,LocCost,2,0),0)</f>
        <v>0</v>
      </c>
      <c r="AN224" s="183" t="n">
        <f aca="false">IF(P224&gt;0,VLOOKUP(P224&amp;"-"&amp;Q224&amp;"-"&amp;R224,LocCost,2,0),0)</f>
        <v>0</v>
      </c>
      <c r="AO224" s="183" t="n">
        <f aca="false">IF(S224&gt;0,VLOOKUP(S224&amp;"-"&amp;T224&amp;"-"&amp;U224,LocCost,2,0),0)</f>
        <v>0</v>
      </c>
      <c r="AP224" s="183" t="n">
        <f aca="false">IF(V224&gt;0,VLOOKUP(V224&amp;"-"&amp;W224&amp;"-"&amp;X224,LocCost,2,0),0)</f>
        <v>0</v>
      </c>
      <c r="AQ224" s="183" t="n">
        <f aca="false">IF(Y224&gt;0,VLOOKUP(Y224&amp;"-"&amp;Z224&amp;"-"&amp;AA224,LocCost,2,0),0)</f>
        <v>0</v>
      </c>
      <c r="AR224" s="183" t="n">
        <f aca="false">IF(AB224&gt;0,VLOOKUP(AB224&amp;"-"&amp;AC224&amp;"-"&amp;AD224,LocCost,2,0),0)</f>
        <v>0</v>
      </c>
      <c r="AS224" s="183" t="n">
        <f aca="false">IF(AE224&gt;0,VLOOKUP(AE224&amp;"-"&amp;AF224&amp;"-"&amp;AG224,LocCost,2,0),0)</f>
        <v>0</v>
      </c>
      <c r="AT224" s="183" t="n">
        <f aca="false">IF(AH224&gt;0,VLOOKUP(AH224&amp;"-"&amp;AI224&amp;"-"&amp;AJ224,LocCost,2,0),0)</f>
        <v>0</v>
      </c>
      <c r="AU224" s="184" t="n">
        <f aca="false">SUM(AK224:AT224)</f>
        <v>0.129002989931862</v>
      </c>
      <c r="DO224" s="85" t="n">
        <v>0</v>
      </c>
      <c r="DP224" s="85" t="n">
        <v>0</v>
      </c>
      <c r="DQ224" s="85" t="n">
        <v>0</v>
      </c>
      <c r="DR224" s="85" t="n">
        <v>0</v>
      </c>
      <c r="DS224" s="85" t="n">
        <v>0</v>
      </c>
      <c r="DT224" s="85" t="n">
        <v>0</v>
      </c>
      <c r="DU224" s="85" t="n">
        <v>0</v>
      </c>
      <c r="DV224" s="85" t="n">
        <v>0</v>
      </c>
      <c r="DW224" s="85" t="n">
        <v>0</v>
      </c>
      <c r="DX224" s="85" t="n">
        <v>0</v>
      </c>
      <c r="DY224" s="85" t="n">
        <v>0</v>
      </c>
    </row>
    <row r="225" customFormat="false" ht="14.65" hidden="false" customHeight="false" outlineLevel="0" collapsed="false">
      <c r="A225" s="85" t="n">
        <v>222</v>
      </c>
      <c r="B225" s="85" t="s">
        <v>43</v>
      </c>
      <c r="C225" s="85" t="s">
        <v>77</v>
      </c>
      <c r="D225" s="85" t="n">
        <v>1</v>
      </c>
      <c r="E225" s="85" t="s">
        <v>45</v>
      </c>
      <c r="F225" s="85" t="s">
        <v>78</v>
      </c>
      <c r="G225" s="85" t="s">
        <v>43</v>
      </c>
      <c r="H225" s="85" t="s">
        <v>77</v>
      </c>
      <c r="I225" s="85" t="s">
        <v>48</v>
      </c>
      <c r="J225" s="85" t="n">
        <v>0</v>
      </c>
      <c r="K225" s="85" t="n">
        <v>0</v>
      </c>
      <c r="L225" s="85" t="n">
        <v>0</v>
      </c>
      <c r="M225" s="85" t="n">
        <v>0</v>
      </c>
      <c r="N225" s="85" t="n">
        <v>0</v>
      </c>
      <c r="O225" s="85" t="n">
        <v>0</v>
      </c>
      <c r="P225" s="85" t="n">
        <v>0</v>
      </c>
      <c r="Q225" s="85" t="n">
        <v>0</v>
      </c>
      <c r="R225" s="85" t="n">
        <v>0</v>
      </c>
      <c r="S225" s="85" t="n">
        <v>0</v>
      </c>
      <c r="T225" s="85" t="n">
        <v>0</v>
      </c>
      <c r="U225" s="85" t="n">
        <v>0</v>
      </c>
      <c r="V225" s="85" t="n">
        <v>0</v>
      </c>
      <c r="W225" s="85" t="n">
        <v>0</v>
      </c>
      <c r="X225" s="85" t="n">
        <v>0</v>
      </c>
      <c r="Y225" s="85" t="n">
        <v>0</v>
      </c>
      <c r="Z225" s="85" t="n">
        <v>0</v>
      </c>
      <c r="AA225" s="85" t="n">
        <v>0</v>
      </c>
      <c r="AB225" s="85" t="n">
        <v>0</v>
      </c>
      <c r="AC225" s="85" t="n">
        <v>0</v>
      </c>
      <c r="AD225" s="85" t="n">
        <v>0</v>
      </c>
      <c r="AE225" s="85" t="n">
        <v>0</v>
      </c>
      <c r="AF225" s="85" t="n">
        <v>0</v>
      </c>
      <c r="AG225" s="85" t="n">
        <v>0</v>
      </c>
      <c r="AH225" s="85" t="n">
        <v>0</v>
      </c>
      <c r="AI225" s="85" t="n">
        <v>0</v>
      </c>
      <c r="AJ225" s="85" t="n">
        <v>0</v>
      </c>
      <c r="AK225" s="183" t="n">
        <f aca="false">IF(G225&gt;0,VLOOKUP(G225&amp;"-"&amp;H225&amp;"-"&amp;I225,LocCost,2,0),0)</f>
        <v>0.137763001240182</v>
      </c>
      <c r="AL225" s="183" t="n">
        <f aca="false">IF(J225&gt;0,VLOOKUP(J225&amp;"-"&amp;K225&amp;"-"&amp;L225,LocCost,2,0),0)</f>
        <v>0</v>
      </c>
      <c r="AM225" s="183" t="n">
        <f aca="false">IF(M225&gt;0,VLOOKUP(M225&amp;"-"&amp;N225&amp;"-"&amp;O225,LocCost,2,0),0)</f>
        <v>0</v>
      </c>
      <c r="AN225" s="183" t="n">
        <f aca="false">IF(P225&gt;0,VLOOKUP(P225&amp;"-"&amp;Q225&amp;"-"&amp;R225,LocCost,2,0),0)</f>
        <v>0</v>
      </c>
      <c r="AO225" s="183" t="n">
        <f aca="false">IF(S225&gt;0,VLOOKUP(S225&amp;"-"&amp;T225&amp;"-"&amp;U225,LocCost,2,0),0)</f>
        <v>0</v>
      </c>
      <c r="AP225" s="183" t="n">
        <f aca="false">IF(V225&gt;0,VLOOKUP(V225&amp;"-"&amp;W225&amp;"-"&amp;X225,LocCost,2,0),0)</f>
        <v>0</v>
      </c>
      <c r="AQ225" s="183" t="n">
        <f aca="false">IF(Y225&gt;0,VLOOKUP(Y225&amp;"-"&amp;Z225&amp;"-"&amp;AA225,LocCost,2,0),0)</f>
        <v>0</v>
      </c>
      <c r="AR225" s="183" t="n">
        <f aca="false">IF(AB225&gt;0,VLOOKUP(AB225&amp;"-"&amp;AC225&amp;"-"&amp;AD225,LocCost,2,0),0)</f>
        <v>0</v>
      </c>
      <c r="AS225" s="183" t="n">
        <f aca="false">IF(AE225&gt;0,VLOOKUP(AE225&amp;"-"&amp;AF225&amp;"-"&amp;AG225,LocCost,2,0),0)</f>
        <v>0</v>
      </c>
      <c r="AT225" s="183" t="n">
        <f aca="false">IF(AH225&gt;0,VLOOKUP(AH225&amp;"-"&amp;AI225&amp;"-"&amp;AJ225,LocCost,2,0),0)</f>
        <v>0</v>
      </c>
      <c r="AU225" s="184" t="n">
        <f aca="false">SUM(AK225:AT225)</f>
        <v>0.137763001240182</v>
      </c>
      <c r="DO225" s="85" t="n">
        <v>0</v>
      </c>
      <c r="DP225" s="85" t="n">
        <v>0</v>
      </c>
      <c r="DQ225" s="85" t="n">
        <v>0</v>
      </c>
      <c r="DR225" s="85" t="n">
        <v>0</v>
      </c>
      <c r="DS225" s="85" t="n">
        <v>0</v>
      </c>
      <c r="DT225" s="85" t="n">
        <v>0</v>
      </c>
      <c r="DU225" s="85" t="n">
        <v>0</v>
      </c>
      <c r="DV225" s="85" t="n">
        <v>0</v>
      </c>
      <c r="DW225" s="85" t="n">
        <v>0</v>
      </c>
      <c r="DX225" s="85" t="n">
        <v>0</v>
      </c>
      <c r="DY225" s="85" t="n">
        <v>0</v>
      </c>
    </row>
    <row r="226" customFormat="false" ht="14.65" hidden="false" customHeight="false" outlineLevel="0" collapsed="false">
      <c r="A226" s="85" t="n">
        <v>223</v>
      </c>
      <c r="B226" s="85" t="s">
        <v>43</v>
      </c>
      <c r="C226" s="85" t="s">
        <v>77</v>
      </c>
      <c r="D226" s="85" t="n">
        <v>2</v>
      </c>
      <c r="E226" s="85" t="s">
        <v>45</v>
      </c>
      <c r="F226" s="85" t="s">
        <v>80</v>
      </c>
      <c r="G226" s="85" t="s">
        <v>43</v>
      </c>
      <c r="H226" s="85" t="s">
        <v>77</v>
      </c>
      <c r="I226" s="85" t="s">
        <v>55</v>
      </c>
      <c r="J226" s="85" t="n">
        <v>0</v>
      </c>
      <c r="K226" s="85" t="n">
        <v>0</v>
      </c>
      <c r="L226" s="85" t="n">
        <v>0</v>
      </c>
      <c r="M226" s="85" t="n">
        <v>0</v>
      </c>
      <c r="N226" s="85" t="n">
        <v>0</v>
      </c>
      <c r="O226" s="85" t="n">
        <v>0</v>
      </c>
      <c r="P226" s="85" t="n">
        <v>0</v>
      </c>
      <c r="Q226" s="85" t="n">
        <v>0</v>
      </c>
      <c r="R226" s="85" t="n">
        <v>0</v>
      </c>
      <c r="S226" s="85" t="n">
        <v>0</v>
      </c>
      <c r="T226" s="85" t="n">
        <v>0</v>
      </c>
      <c r="U226" s="85" t="n">
        <v>0</v>
      </c>
      <c r="V226" s="85" t="n">
        <v>0</v>
      </c>
      <c r="W226" s="85" t="n">
        <v>0</v>
      </c>
      <c r="X226" s="85" t="n">
        <v>0</v>
      </c>
      <c r="Y226" s="85" t="n">
        <v>0</v>
      </c>
      <c r="Z226" s="85" t="n">
        <v>0</v>
      </c>
      <c r="AA226" s="85" t="n">
        <v>0</v>
      </c>
      <c r="AB226" s="85" t="n">
        <v>0</v>
      </c>
      <c r="AC226" s="85" t="n">
        <v>0</v>
      </c>
      <c r="AD226" s="85" t="n">
        <v>0</v>
      </c>
      <c r="AE226" s="85" t="n">
        <v>0</v>
      </c>
      <c r="AF226" s="85" t="n">
        <v>0</v>
      </c>
      <c r="AG226" s="85" t="n">
        <v>0</v>
      </c>
      <c r="AH226" s="85" t="n">
        <v>0</v>
      </c>
      <c r="AI226" s="85" t="n">
        <v>0</v>
      </c>
      <c r="AJ226" s="85" t="n">
        <v>0</v>
      </c>
      <c r="AK226" s="183" t="n">
        <f aca="false">IF(G226&gt;0,VLOOKUP(G226&amp;"-"&amp;H226&amp;"-"&amp;I226,LocCost,2,0),0)</f>
        <v>0.331063001240182</v>
      </c>
      <c r="AL226" s="183" t="n">
        <f aca="false">IF(J226&gt;0,VLOOKUP(J226&amp;"-"&amp;K226&amp;"-"&amp;L226,LocCost,2,0),0)</f>
        <v>0</v>
      </c>
      <c r="AM226" s="183" t="n">
        <f aca="false">IF(M226&gt;0,VLOOKUP(M226&amp;"-"&amp;N226&amp;"-"&amp;O226,LocCost,2,0),0)</f>
        <v>0</v>
      </c>
      <c r="AN226" s="183" t="n">
        <f aca="false">IF(P226&gt;0,VLOOKUP(P226&amp;"-"&amp;Q226&amp;"-"&amp;R226,LocCost,2,0),0)</f>
        <v>0</v>
      </c>
      <c r="AO226" s="183" t="n">
        <f aca="false">IF(S226&gt;0,VLOOKUP(S226&amp;"-"&amp;T226&amp;"-"&amp;U226,LocCost,2,0),0)</f>
        <v>0</v>
      </c>
      <c r="AP226" s="183" t="n">
        <f aca="false">IF(V226&gt;0,VLOOKUP(V226&amp;"-"&amp;W226&amp;"-"&amp;X226,LocCost,2,0),0)</f>
        <v>0</v>
      </c>
      <c r="AQ226" s="183" t="n">
        <f aca="false">IF(Y226&gt;0,VLOOKUP(Y226&amp;"-"&amp;Z226&amp;"-"&amp;AA226,LocCost,2,0),0)</f>
        <v>0</v>
      </c>
      <c r="AR226" s="183" t="n">
        <f aca="false">IF(AB226&gt;0,VLOOKUP(AB226&amp;"-"&amp;AC226&amp;"-"&amp;AD226,LocCost,2,0),0)</f>
        <v>0</v>
      </c>
      <c r="AS226" s="183" t="n">
        <f aca="false">IF(AE226&gt;0,VLOOKUP(AE226&amp;"-"&amp;AF226&amp;"-"&amp;AG226,LocCost,2,0),0)</f>
        <v>0</v>
      </c>
      <c r="AT226" s="183" t="n">
        <f aca="false">IF(AH226&gt;0,VLOOKUP(AH226&amp;"-"&amp;AI226&amp;"-"&amp;AJ226,LocCost,2,0),0)</f>
        <v>0</v>
      </c>
      <c r="AU226" s="184" t="n">
        <f aca="false">SUM(AK226:AT226)</f>
        <v>0.331063001240182</v>
      </c>
      <c r="DO226" s="85" t="n">
        <v>0</v>
      </c>
      <c r="DP226" s="85" t="n">
        <v>0</v>
      </c>
      <c r="DQ226" s="85" t="n">
        <v>0</v>
      </c>
      <c r="DR226" s="85" t="n">
        <v>0</v>
      </c>
      <c r="DS226" s="85" t="n">
        <v>0</v>
      </c>
      <c r="DT226" s="85" t="n">
        <v>0</v>
      </c>
      <c r="DU226" s="85" t="n">
        <v>0</v>
      </c>
      <c r="DV226" s="85" t="n">
        <v>0</v>
      </c>
      <c r="DW226" s="85" t="n">
        <v>0</v>
      </c>
      <c r="DX226" s="85" t="n">
        <v>0</v>
      </c>
      <c r="DY226" s="85" t="n">
        <v>0</v>
      </c>
    </row>
    <row r="227" customFormat="false" ht="14.65" hidden="false" customHeight="false" outlineLevel="0" collapsed="false">
      <c r="A227" s="85" t="n">
        <v>224</v>
      </c>
      <c r="B227" s="85" t="s">
        <v>43</v>
      </c>
      <c r="C227" s="85" t="s">
        <v>47</v>
      </c>
      <c r="D227" s="85" t="n">
        <v>1</v>
      </c>
      <c r="E227" s="85" t="s">
        <v>45</v>
      </c>
      <c r="F227" s="85" t="s">
        <v>81</v>
      </c>
      <c r="G227" s="85" t="s">
        <v>43</v>
      </c>
      <c r="H227" s="85" t="s">
        <v>47</v>
      </c>
      <c r="I227" s="85" t="s">
        <v>48</v>
      </c>
      <c r="J227" s="85" t="n">
        <v>0</v>
      </c>
      <c r="K227" s="85" t="n">
        <v>0</v>
      </c>
      <c r="L227" s="85" t="n">
        <v>0</v>
      </c>
      <c r="M227" s="85" t="n">
        <v>0</v>
      </c>
      <c r="N227" s="85" t="n">
        <v>0</v>
      </c>
      <c r="O227" s="85" t="n">
        <v>0</v>
      </c>
      <c r="P227" s="85" t="n">
        <v>0</v>
      </c>
      <c r="Q227" s="85" t="n">
        <v>0</v>
      </c>
      <c r="R227" s="85" t="n">
        <v>0</v>
      </c>
      <c r="S227" s="85" t="n">
        <v>0</v>
      </c>
      <c r="T227" s="85" t="n">
        <v>0</v>
      </c>
      <c r="U227" s="85" t="n">
        <v>0</v>
      </c>
      <c r="V227" s="85" t="n">
        <v>0</v>
      </c>
      <c r="W227" s="85" t="n">
        <v>0</v>
      </c>
      <c r="X227" s="85" t="n">
        <v>0</v>
      </c>
      <c r="Y227" s="85" t="n">
        <v>0</v>
      </c>
      <c r="Z227" s="85" t="n">
        <v>0</v>
      </c>
      <c r="AA227" s="85" t="n">
        <v>0</v>
      </c>
      <c r="AB227" s="85" t="n">
        <v>0</v>
      </c>
      <c r="AC227" s="85" t="n">
        <v>0</v>
      </c>
      <c r="AD227" s="85" t="n">
        <v>0</v>
      </c>
      <c r="AE227" s="85" t="n">
        <v>0</v>
      </c>
      <c r="AF227" s="85" t="n">
        <v>0</v>
      </c>
      <c r="AG227" s="85" t="n">
        <v>0</v>
      </c>
      <c r="AH227" s="85" t="n">
        <v>0</v>
      </c>
      <c r="AI227" s="85" t="n">
        <v>0</v>
      </c>
      <c r="AJ227" s="85" t="n">
        <v>0</v>
      </c>
      <c r="AK227" s="183" t="n">
        <f aca="false">IF(G227&gt;0,VLOOKUP(G227&amp;"-"&amp;H227&amp;"-"&amp;I227,LocCost,2,0),0)</f>
        <v>0.200995834209973</v>
      </c>
      <c r="AL227" s="183" t="n">
        <f aca="false">IF(J227&gt;0,VLOOKUP(J227&amp;"-"&amp;K227&amp;"-"&amp;L227,LocCost,2,0),0)</f>
        <v>0</v>
      </c>
      <c r="AM227" s="183" t="n">
        <f aca="false">IF(M227&gt;0,VLOOKUP(M227&amp;"-"&amp;N227&amp;"-"&amp;O227,LocCost,2,0),0)</f>
        <v>0</v>
      </c>
      <c r="AN227" s="183" t="n">
        <f aca="false">IF(P227&gt;0,VLOOKUP(P227&amp;"-"&amp;Q227&amp;"-"&amp;R227,LocCost,2,0),0)</f>
        <v>0</v>
      </c>
      <c r="AO227" s="183" t="n">
        <f aca="false">IF(S227&gt;0,VLOOKUP(S227&amp;"-"&amp;T227&amp;"-"&amp;U227,LocCost,2,0),0)</f>
        <v>0</v>
      </c>
      <c r="AP227" s="183" t="n">
        <f aca="false">IF(V227&gt;0,VLOOKUP(V227&amp;"-"&amp;W227&amp;"-"&amp;X227,LocCost,2,0),0)</f>
        <v>0</v>
      </c>
      <c r="AQ227" s="183" t="n">
        <f aca="false">IF(Y227&gt;0,VLOOKUP(Y227&amp;"-"&amp;Z227&amp;"-"&amp;AA227,LocCost,2,0),0)</f>
        <v>0</v>
      </c>
      <c r="AR227" s="183" t="n">
        <f aca="false">IF(AB227&gt;0,VLOOKUP(AB227&amp;"-"&amp;AC227&amp;"-"&amp;AD227,LocCost,2,0),0)</f>
        <v>0</v>
      </c>
      <c r="AS227" s="183" t="n">
        <f aca="false">IF(AE227&gt;0,VLOOKUP(AE227&amp;"-"&amp;AF227&amp;"-"&amp;AG227,LocCost,2,0),0)</f>
        <v>0</v>
      </c>
      <c r="AT227" s="183" t="n">
        <f aca="false">IF(AH227&gt;0,VLOOKUP(AH227&amp;"-"&amp;AI227&amp;"-"&amp;AJ227,LocCost,2,0),0)</f>
        <v>0</v>
      </c>
      <c r="AU227" s="184" t="n">
        <f aca="false">SUM(AK227:AT227)</f>
        <v>0.200995834209973</v>
      </c>
      <c r="DO227" s="85" t="n">
        <v>0</v>
      </c>
      <c r="DP227" s="85" t="n">
        <v>0</v>
      </c>
      <c r="DQ227" s="85" t="n">
        <v>0</v>
      </c>
      <c r="DR227" s="85" t="n">
        <v>0</v>
      </c>
      <c r="DS227" s="85" t="n">
        <v>0</v>
      </c>
      <c r="DT227" s="85" t="n">
        <v>0</v>
      </c>
      <c r="DU227" s="85" t="n">
        <v>0</v>
      </c>
      <c r="DV227" s="85" t="n">
        <v>0</v>
      </c>
      <c r="DW227" s="85" t="n">
        <v>0</v>
      </c>
      <c r="DX227" s="85" t="n">
        <v>0</v>
      </c>
      <c r="DY227" s="85" t="n">
        <v>0</v>
      </c>
    </row>
    <row r="228" customFormat="false" ht="14.65" hidden="false" customHeight="false" outlineLevel="0" collapsed="false">
      <c r="A228" s="85" t="n">
        <v>225</v>
      </c>
      <c r="B228" s="85" t="s">
        <v>43</v>
      </c>
      <c r="C228" s="85" t="s">
        <v>47</v>
      </c>
      <c r="D228" s="85" t="n">
        <v>2</v>
      </c>
      <c r="E228" s="85" t="s">
        <v>45</v>
      </c>
      <c r="F228" s="85" t="s">
        <v>83</v>
      </c>
      <c r="G228" s="85" t="s">
        <v>43</v>
      </c>
      <c r="H228" s="85" t="s">
        <v>47</v>
      </c>
      <c r="I228" s="85" t="s">
        <v>55</v>
      </c>
      <c r="J228" s="85" t="n">
        <v>0</v>
      </c>
      <c r="K228" s="85" t="n">
        <v>0</v>
      </c>
      <c r="L228" s="85" t="n">
        <v>0</v>
      </c>
      <c r="M228" s="85" t="n">
        <v>0</v>
      </c>
      <c r="N228" s="85" t="n">
        <v>0</v>
      </c>
      <c r="O228" s="85" t="n">
        <v>0</v>
      </c>
      <c r="P228" s="85" t="n">
        <v>0</v>
      </c>
      <c r="Q228" s="85" t="n">
        <v>0</v>
      </c>
      <c r="R228" s="85" t="n">
        <v>0</v>
      </c>
      <c r="S228" s="85" t="n">
        <v>0</v>
      </c>
      <c r="T228" s="85" t="n">
        <v>0</v>
      </c>
      <c r="U228" s="85" t="n">
        <v>0</v>
      </c>
      <c r="V228" s="85" t="n">
        <v>0</v>
      </c>
      <c r="W228" s="85" t="n">
        <v>0</v>
      </c>
      <c r="X228" s="85" t="n">
        <v>0</v>
      </c>
      <c r="Y228" s="85" t="n">
        <v>0</v>
      </c>
      <c r="Z228" s="85" t="n">
        <v>0</v>
      </c>
      <c r="AA228" s="85" t="n">
        <v>0</v>
      </c>
      <c r="AB228" s="85" t="n">
        <v>0</v>
      </c>
      <c r="AC228" s="85" t="n">
        <v>0</v>
      </c>
      <c r="AD228" s="85" t="n">
        <v>0</v>
      </c>
      <c r="AE228" s="85" t="n">
        <v>0</v>
      </c>
      <c r="AF228" s="85" t="n">
        <v>0</v>
      </c>
      <c r="AG228" s="85" t="n">
        <v>0</v>
      </c>
      <c r="AH228" s="85" t="n">
        <v>0</v>
      </c>
      <c r="AI228" s="85" t="n">
        <v>0</v>
      </c>
      <c r="AJ228" s="85" t="n">
        <v>0</v>
      </c>
      <c r="AK228" s="183" t="n">
        <f aca="false">IF(G228&gt;0,VLOOKUP(G228&amp;"-"&amp;H228&amp;"-"&amp;I228,LocCost,2,0),0)</f>
        <v>0.534295834209973</v>
      </c>
      <c r="AL228" s="183" t="n">
        <f aca="false">IF(J228&gt;0,VLOOKUP(J228&amp;"-"&amp;K228&amp;"-"&amp;L228,LocCost,2,0),0)</f>
        <v>0</v>
      </c>
      <c r="AM228" s="183" t="n">
        <f aca="false">IF(M228&gt;0,VLOOKUP(M228&amp;"-"&amp;N228&amp;"-"&amp;O228,LocCost,2,0),0)</f>
        <v>0</v>
      </c>
      <c r="AN228" s="183" t="n">
        <f aca="false">IF(P228&gt;0,VLOOKUP(P228&amp;"-"&amp;Q228&amp;"-"&amp;R228,LocCost,2,0),0)</f>
        <v>0</v>
      </c>
      <c r="AO228" s="183" t="n">
        <f aca="false">IF(S228&gt;0,VLOOKUP(S228&amp;"-"&amp;T228&amp;"-"&amp;U228,LocCost,2,0),0)</f>
        <v>0</v>
      </c>
      <c r="AP228" s="183" t="n">
        <f aca="false">IF(V228&gt;0,VLOOKUP(V228&amp;"-"&amp;W228&amp;"-"&amp;X228,LocCost,2,0),0)</f>
        <v>0</v>
      </c>
      <c r="AQ228" s="183" t="n">
        <f aca="false">IF(Y228&gt;0,VLOOKUP(Y228&amp;"-"&amp;Z228&amp;"-"&amp;AA228,LocCost,2,0),0)</f>
        <v>0</v>
      </c>
      <c r="AR228" s="183" t="n">
        <f aca="false">IF(AB228&gt;0,VLOOKUP(AB228&amp;"-"&amp;AC228&amp;"-"&amp;AD228,LocCost,2,0),0)</f>
        <v>0</v>
      </c>
      <c r="AS228" s="183" t="n">
        <f aca="false">IF(AE228&gt;0,VLOOKUP(AE228&amp;"-"&amp;AF228&amp;"-"&amp;AG228,LocCost,2,0),0)</f>
        <v>0</v>
      </c>
      <c r="AT228" s="183" t="n">
        <f aca="false">IF(AH228&gt;0,VLOOKUP(AH228&amp;"-"&amp;AI228&amp;"-"&amp;AJ228,LocCost,2,0),0)</f>
        <v>0</v>
      </c>
      <c r="AU228" s="184" t="n">
        <f aca="false">SUM(AK228:AT228)</f>
        <v>0.534295834209973</v>
      </c>
      <c r="DO228" s="85" t="n">
        <v>0</v>
      </c>
      <c r="DP228" s="85" t="n">
        <v>0</v>
      </c>
      <c r="DQ228" s="85" t="n">
        <v>0</v>
      </c>
      <c r="DR228" s="85" t="n">
        <v>0</v>
      </c>
      <c r="DS228" s="85" t="n">
        <v>0</v>
      </c>
      <c r="DT228" s="85" t="n">
        <v>0</v>
      </c>
      <c r="DU228" s="85" t="n">
        <v>0</v>
      </c>
      <c r="DV228" s="85" t="n">
        <v>0</v>
      </c>
      <c r="DW228" s="85" t="n">
        <v>0</v>
      </c>
      <c r="DX228" s="85" t="n">
        <v>0</v>
      </c>
      <c r="DY228" s="85" t="n">
        <v>0</v>
      </c>
    </row>
    <row r="229" customFormat="false" ht="14.65" hidden="false" customHeight="false" outlineLevel="0" collapsed="false">
      <c r="A229" s="85" t="n">
        <v>226</v>
      </c>
      <c r="B229" s="85" t="s">
        <v>43</v>
      </c>
      <c r="C229" s="85" t="s">
        <v>84</v>
      </c>
      <c r="D229" s="85" t="n">
        <v>1</v>
      </c>
      <c r="E229" s="85" t="s">
        <v>45</v>
      </c>
      <c r="F229" s="85" t="s">
        <v>85</v>
      </c>
      <c r="G229" s="85" t="s">
        <v>43</v>
      </c>
      <c r="H229" s="85" t="s">
        <v>84</v>
      </c>
      <c r="I229" s="85" t="s">
        <v>48</v>
      </c>
      <c r="J229" s="85" t="n">
        <v>0</v>
      </c>
      <c r="K229" s="85" t="n">
        <v>0</v>
      </c>
      <c r="L229" s="85" t="n">
        <v>0</v>
      </c>
      <c r="M229" s="85" t="n">
        <v>0</v>
      </c>
      <c r="N229" s="85" t="n">
        <v>0</v>
      </c>
      <c r="O229" s="85" t="n">
        <v>0</v>
      </c>
      <c r="P229" s="85" t="n">
        <v>0</v>
      </c>
      <c r="Q229" s="85" t="n">
        <v>0</v>
      </c>
      <c r="R229" s="85" t="n">
        <v>0</v>
      </c>
      <c r="S229" s="85" t="n">
        <v>0</v>
      </c>
      <c r="T229" s="85" t="n">
        <v>0</v>
      </c>
      <c r="U229" s="85" t="n">
        <v>0</v>
      </c>
      <c r="V229" s="85" t="n">
        <v>0</v>
      </c>
      <c r="W229" s="85" t="n">
        <v>0</v>
      </c>
      <c r="X229" s="85" t="n">
        <v>0</v>
      </c>
      <c r="Y229" s="85" t="n">
        <v>0</v>
      </c>
      <c r="Z229" s="85" t="n">
        <v>0</v>
      </c>
      <c r="AA229" s="85" t="n">
        <v>0</v>
      </c>
      <c r="AB229" s="85" t="n">
        <v>0</v>
      </c>
      <c r="AC229" s="85" t="n">
        <v>0</v>
      </c>
      <c r="AD229" s="85" t="n">
        <v>0</v>
      </c>
      <c r="AE229" s="85" t="n">
        <v>0</v>
      </c>
      <c r="AF229" s="85" t="n">
        <v>0</v>
      </c>
      <c r="AG229" s="85" t="n">
        <v>0</v>
      </c>
      <c r="AH229" s="85" t="n">
        <v>0</v>
      </c>
      <c r="AI229" s="85" t="n">
        <v>0</v>
      </c>
      <c r="AJ229" s="85" t="n">
        <v>0</v>
      </c>
      <c r="AK229" s="183" t="n">
        <f aca="false">IF(G229&gt;0,VLOOKUP(G229&amp;"-"&amp;H229&amp;"-"&amp;I229,LocCost,2,0),0)</f>
        <v>0.244580428069428</v>
      </c>
      <c r="AL229" s="183" t="n">
        <f aca="false">IF(J229&gt;0,VLOOKUP(J229&amp;"-"&amp;K229&amp;"-"&amp;L229,LocCost,2,0),0)</f>
        <v>0</v>
      </c>
      <c r="AM229" s="183" t="n">
        <f aca="false">IF(M229&gt;0,VLOOKUP(M229&amp;"-"&amp;N229&amp;"-"&amp;O229,LocCost,2,0),0)</f>
        <v>0</v>
      </c>
      <c r="AN229" s="183" t="n">
        <f aca="false">IF(P229&gt;0,VLOOKUP(P229&amp;"-"&amp;Q229&amp;"-"&amp;R229,LocCost,2,0),0)</f>
        <v>0</v>
      </c>
      <c r="AO229" s="183" t="n">
        <f aca="false">IF(S229&gt;0,VLOOKUP(S229&amp;"-"&amp;T229&amp;"-"&amp;U229,LocCost,2,0),0)</f>
        <v>0</v>
      </c>
      <c r="AP229" s="183" t="n">
        <f aca="false">IF(V229&gt;0,VLOOKUP(V229&amp;"-"&amp;W229&amp;"-"&amp;X229,LocCost,2,0),0)</f>
        <v>0</v>
      </c>
      <c r="AQ229" s="183" t="n">
        <f aca="false">IF(Y229&gt;0,VLOOKUP(Y229&amp;"-"&amp;Z229&amp;"-"&amp;AA229,LocCost,2,0),0)</f>
        <v>0</v>
      </c>
      <c r="AR229" s="183" t="n">
        <f aca="false">IF(AB229&gt;0,VLOOKUP(AB229&amp;"-"&amp;AC229&amp;"-"&amp;AD229,LocCost,2,0),0)</f>
        <v>0</v>
      </c>
      <c r="AS229" s="183" t="n">
        <f aca="false">IF(AE229&gt;0,VLOOKUP(AE229&amp;"-"&amp;AF229&amp;"-"&amp;AG229,LocCost,2,0),0)</f>
        <v>0</v>
      </c>
      <c r="AT229" s="183" t="n">
        <f aca="false">IF(AH229&gt;0,VLOOKUP(AH229&amp;"-"&amp;AI229&amp;"-"&amp;AJ229,LocCost,2,0),0)</f>
        <v>0</v>
      </c>
      <c r="AU229" s="184" t="n">
        <f aca="false">SUM(AK229:AT229)</f>
        <v>0.244580428069428</v>
      </c>
      <c r="DO229" s="85" t="n">
        <v>0</v>
      </c>
      <c r="DP229" s="85" t="n">
        <v>0</v>
      </c>
      <c r="DQ229" s="85" t="n">
        <v>0</v>
      </c>
      <c r="DR229" s="85" t="n">
        <v>0</v>
      </c>
      <c r="DS229" s="85" t="n">
        <v>0</v>
      </c>
      <c r="DT229" s="85" t="n">
        <v>0</v>
      </c>
      <c r="DU229" s="85" t="n">
        <v>0</v>
      </c>
      <c r="DV229" s="85" t="n">
        <v>0</v>
      </c>
      <c r="DW229" s="85" t="n">
        <v>0</v>
      </c>
      <c r="DX229" s="85" t="n">
        <v>0</v>
      </c>
      <c r="DY229" s="85" t="n">
        <v>0</v>
      </c>
    </row>
    <row r="230" customFormat="false" ht="14.65" hidden="false" customHeight="false" outlineLevel="0" collapsed="false">
      <c r="A230" s="85" t="n">
        <v>227</v>
      </c>
      <c r="B230" s="85" t="s">
        <v>43</v>
      </c>
      <c r="C230" s="85" t="s">
        <v>84</v>
      </c>
      <c r="D230" s="85" t="n">
        <v>2</v>
      </c>
      <c r="E230" s="85" t="s">
        <v>45</v>
      </c>
      <c r="F230" s="85" t="s">
        <v>86</v>
      </c>
      <c r="G230" s="85" t="s">
        <v>43</v>
      </c>
      <c r="H230" s="85" t="s">
        <v>84</v>
      </c>
      <c r="I230" s="85" t="s">
        <v>55</v>
      </c>
      <c r="J230" s="85" t="n">
        <v>0</v>
      </c>
      <c r="K230" s="85" t="n">
        <v>0</v>
      </c>
      <c r="L230" s="85" t="n">
        <v>0</v>
      </c>
      <c r="M230" s="85" t="n">
        <v>0</v>
      </c>
      <c r="N230" s="85" t="n">
        <v>0</v>
      </c>
      <c r="O230" s="85" t="n">
        <v>0</v>
      </c>
      <c r="P230" s="85" t="n">
        <v>0</v>
      </c>
      <c r="Q230" s="85" t="n">
        <v>0</v>
      </c>
      <c r="R230" s="85" t="n">
        <v>0</v>
      </c>
      <c r="S230" s="85" t="n">
        <v>0</v>
      </c>
      <c r="T230" s="85" t="n">
        <v>0</v>
      </c>
      <c r="U230" s="85" t="n">
        <v>0</v>
      </c>
      <c r="V230" s="85" t="n">
        <v>0</v>
      </c>
      <c r="W230" s="85" t="n">
        <v>0</v>
      </c>
      <c r="X230" s="85" t="n">
        <v>0</v>
      </c>
      <c r="Y230" s="85" t="n">
        <v>0</v>
      </c>
      <c r="Z230" s="85" t="n">
        <v>0</v>
      </c>
      <c r="AA230" s="85" t="n">
        <v>0</v>
      </c>
      <c r="AB230" s="85" t="n">
        <v>0</v>
      </c>
      <c r="AC230" s="85" t="n">
        <v>0</v>
      </c>
      <c r="AD230" s="85" t="n">
        <v>0</v>
      </c>
      <c r="AE230" s="85" t="n">
        <v>0</v>
      </c>
      <c r="AF230" s="85" t="n">
        <v>0</v>
      </c>
      <c r="AG230" s="85" t="n">
        <v>0</v>
      </c>
      <c r="AH230" s="85" t="n">
        <v>0</v>
      </c>
      <c r="AI230" s="85" t="n">
        <v>0</v>
      </c>
      <c r="AJ230" s="85" t="n">
        <v>0</v>
      </c>
      <c r="AK230" s="183" t="n">
        <f aca="false">IF(G230&gt;0,VLOOKUP(G230&amp;"-"&amp;H230&amp;"-"&amp;I230,LocCost,2,0),0)</f>
        <v>0.673580428069428</v>
      </c>
      <c r="AL230" s="183" t="n">
        <f aca="false">IF(J230&gt;0,VLOOKUP(J230&amp;"-"&amp;K230&amp;"-"&amp;L230,LocCost,2,0),0)</f>
        <v>0</v>
      </c>
      <c r="AM230" s="183" t="n">
        <f aca="false">IF(M230&gt;0,VLOOKUP(M230&amp;"-"&amp;N230&amp;"-"&amp;O230,LocCost,2,0),0)</f>
        <v>0</v>
      </c>
      <c r="AN230" s="183" t="n">
        <f aca="false">IF(P230&gt;0,VLOOKUP(P230&amp;"-"&amp;Q230&amp;"-"&amp;R230,LocCost,2,0),0)</f>
        <v>0</v>
      </c>
      <c r="AO230" s="183" t="n">
        <f aca="false">IF(S230&gt;0,VLOOKUP(S230&amp;"-"&amp;T230&amp;"-"&amp;U230,LocCost,2,0),0)</f>
        <v>0</v>
      </c>
      <c r="AP230" s="183" t="n">
        <f aca="false">IF(V230&gt;0,VLOOKUP(V230&amp;"-"&amp;W230&amp;"-"&amp;X230,LocCost,2,0),0)</f>
        <v>0</v>
      </c>
      <c r="AQ230" s="183" t="n">
        <f aca="false">IF(Y230&gt;0,VLOOKUP(Y230&amp;"-"&amp;Z230&amp;"-"&amp;AA230,LocCost,2,0),0)</f>
        <v>0</v>
      </c>
      <c r="AR230" s="183" t="n">
        <f aca="false">IF(AB230&gt;0,VLOOKUP(AB230&amp;"-"&amp;AC230&amp;"-"&amp;AD230,LocCost,2,0),0)</f>
        <v>0</v>
      </c>
      <c r="AS230" s="183" t="n">
        <f aca="false">IF(AE230&gt;0,VLOOKUP(AE230&amp;"-"&amp;AF230&amp;"-"&amp;AG230,LocCost,2,0),0)</f>
        <v>0</v>
      </c>
      <c r="AT230" s="183" t="n">
        <f aca="false">IF(AH230&gt;0,VLOOKUP(AH230&amp;"-"&amp;AI230&amp;"-"&amp;AJ230,LocCost,2,0),0)</f>
        <v>0</v>
      </c>
      <c r="AU230" s="184" t="n">
        <f aca="false">SUM(AK230:AT230)</f>
        <v>0.673580428069428</v>
      </c>
      <c r="DO230" s="85" t="n">
        <v>0</v>
      </c>
      <c r="DP230" s="85" t="n">
        <v>0</v>
      </c>
      <c r="DQ230" s="85" t="n">
        <v>0</v>
      </c>
      <c r="DR230" s="85" t="n">
        <v>0</v>
      </c>
      <c r="DS230" s="85" t="n">
        <v>0</v>
      </c>
      <c r="DT230" s="85" t="n">
        <v>0</v>
      </c>
      <c r="DU230" s="85" t="n">
        <v>0</v>
      </c>
      <c r="DV230" s="85" t="n">
        <v>0</v>
      </c>
      <c r="DW230" s="85" t="n">
        <v>0</v>
      </c>
      <c r="DX230" s="85" t="n">
        <v>0</v>
      </c>
      <c r="DY230" s="85" t="n">
        <v>0</v>
      </c>
    </row>
    <row r="231" customFormat="false" ht="14.65" hidden="false" customHeight="false" outlineLevel="0" collapsed="false">
      <c r="A231" s="85" t="n">
        <v>228</v>
      </c>
      <c r="B231" s="85" t="s">
        <v>77</v>
      </c>
      <c r="C231" s="85" t="s">
        <v>77</v>
      </c>
      <c r="D231" s="85" t="n">
        <v>1</v>
      </c>
      <c r="E231" s="85" t="s">
        <v>45</v>
      </c>
      <c r="F231" s="85" t="s">
        <v>422</v>
      </c>
      <c r="G231" s="85" t="s">
        <v>77</v>
      </c>
      <c r="H231" s="85" t="s">
        <v>77</v>
      </c>
      <c r="I231" s="85" t="s">
        <v>48</v>
      </c>
      <c r="J231" s="85" t="n">
        <v>0</v>
      </c>
      <c r="K231" s="85" t="n">
        <v>0</v>
      </c>
      <c r="L231" s="85" t="n">
        <v>0</v>
      </c>
      <c r="M231" s="85" t="n">
        <v>0</v>
      </c>
      <c r="N231" s="85" t="n">
        <v>0</v>
      </c>
      <c r="O231" s="85" t="n">
        <v>0</v>
      </c>
      <c r="P231" s="85" t="n">
        <v>0</v>
      </c>
      <c r="Q231" s="85" t="n">
        <v>0</v>
      </c>
      <c r="R231" s="85" t="n">
        <v>0</v>
      </c>
      <c r="S231" s="85" t="n">
        <v>0</v>
      </c>
      <c r="T231" s="85" t="n">
        <v>0</v>
      </c>
      <c r="U231" s="85" t="n">
        <v>0</v>
      </c>
      <c r="V231" s="85" t="n">
        <v>0</v>
      </c>
      <c r="W231" s="85" t="n">
        <v>0</v>
      </c>
      <c r="X231" s="85" t="n">
        <v>0</v>
      </c>
      <c r="Y231" s="85" t="n">
        <v>0</v>
      </c>
      <c r="Z231" s="85" t="n">
        <v>0</v>
      </c>
      <c r="AA231" s="85" t="n">
        <v>0</v>
      </c>
      <c r="AB231" s="85" t="n">
        <v>0</v>
      </c>
      <c r="AC231" s="85" t="n">
        <v>0</v>
      </c>
      <c r="AD231" s="85" t="n">
        <v>0</v>
      </c>
      <c r="AE231" s="85" t="n">
        <v>0</v>
      </c>
      <c r="AF231" s="85" t="n">
        <v>0</v>
      </c>
      <c r="AG231" s="85" t="n">
        <v>0</v>
      </c>
      <c r="AH231" s="85" t="n">
        <v>0</v>
      </c>
      <c r="AI231" s="85" t="n">
        <v>0</v>
      </c>
      <c r="AJ231" s="85" t="n">
        <v>0</v>
      </c>
      <c r="AK231" s="183" t="n">
        <f aca="false">IF(G231&gt;0,VLOOKUP(G231&amp;"-"&amp;H231&amp;"-"&amp;I231,LocCost,2,0),0)</f>
        <v>0.0833400995631415</v>
      </c>
      <c r="AL231" s="183" t="n">
        <f aca="false">IF(J231&gt;0,VLOOKUP(J231&amp;"-"&amp;K231&amp;"-"&amp;L231,LocCost,2,0),0)</f>
        <v>0</v>
      </c>
      <c r="AM231" s="183" t="n">
        <f aca="false">IF(M231&gt;0,VLOOKUP(M231&amp;"-"&amp;N231&amp;"-"&amp;O231,LocCost,2,0),0)</f>
        <v>0</v>
      </c>
      <c r="AN231" s="183" t="n">
        <f aca="false">IF(P231&gt;0,VLOOKUP(P231&amp;"-"&amp;Q231&amp;"-"&amp;R231,LocCost,2,0),0)</f>
        <v>0</v>
      </c>
      <c r="AO231" s="183" t="n">
        <f aca="false">IF(S231&gt;0,VLOOKUP(S231&amp;"-"&amp;T231&amp;"-"&amp;U231,LocCost,2,0),0)</f>
        <v>0</v>
      </c>
      <c r="AP231" s="183" t="n">
        <f aca="false">IF(V231&gt;0,VLOOKUP(V231&amp;"-"&amp;W231&amp;"-"&amp;X231,LocCost,2,0),0)</f>
        <v>0</v>
      </c>
      <c r="AQ231" s="183" t="n">
        <f aca="false">IF(Y231&gt;0,VLOOKUP(Y231&amp;"-"&amp;Z231&amp;"-"&amp;AA231,LocCost,2,0),0)</f>
        <v>0</v>
      </c>
      <c r="AR231" s="183" t="n">
        <f aca="false">IF(AB231&gt;0,VLOOKUP(AB231&amp;"-"&amp;AC231&amp;"-"&amp;AD231,LocCost,2,0),0)</f>
        <v>0</v>
      </c>
      <c r="AS231" s="183" t="n">
        <f aca="false">IF(AE231&gt;0,VLOOKUP(AE231&amp;"-"&amp;AF231&amp;"-"&amp;AG231,LocCost,2,0),0)</f>
        <v>0</v>
      </c>
      <c r="AT231" s="183" t="n">
        <f aca="false">IF(AH231&gt;0,VLOOKUP(AH231&amp;"-"&amp;AI231&amp;"-"&amp;AJ231,LocCost,2,0),0)</f>
        <v>0</v>
      </c>
      <c r="AU231" s="184" t="n">
        <f aca="false">SUM(AK231:AT231)</f>
        <v>0.0833400995631415</v>
      </c>
      <c r="DO231" s="85" t="n">
        <v>0</v>
      </c>
      <c r="DP231" s="85" t="n">
        <v>0</v>
      </c>
      <c r="DQ231" s="85" t="n">
        <v>0</v>
      </c>
      <c r="DR231" s="85" t="n">
        <v>0</v>
      </c>
      <c r="DS231" s="85" t="n">
        <v>0</v>
      </c>
      <c r="DT231" s="85" t="n">
        <v>0</v>
      </c>
      <c r="DU231" s="85" t="n">
        <v>0</v>
      </c>
      <c r="DV231" s="85" t="n">
        <v>0</v>
      </c>
      <c r="DW231" s="85" t="n">
        <v>0</v>
      </c>
      <c r="DX231" s="85" t="n">
        <v>0</v>
      </c>
      <c r="DY231" s="85" t="n">
        <v>0</v>
      </c>
    </row>
    <row r="232" customFormat="false" ht="14.65" hidden="false" customHeight="false" outlineLevel="0" collapsed="false">
      <c r="A232" s="85" t="n">
        <v>229</v>
      </c>
      <c r="B232" s="85" t="s">
        <v>77</v>
      </c>
      <c r="C232" s="85" t="s">
        <v>77</v>
      </c>
      <c r="D232" s="85" t="n">
        <v>2</v>
      </c>
      <c r="E232" s="85" t="s">
        <v>45</v>
      </c>
      <c r="F232" s="85" t="s">
        <v>423</v>
      </c>
      <c r="G232" s="85" t="s">
        <v>77</v>
      </c>
      <c r="H232" s="85" t="s">
        <v>77</v>
      </c>
      <c r="I232" s="85" t="s">
        <v>55</v>
      </c>
      <c r="J232" s="85" t="n">
        <v>0</v>
      </c>
      <c r="K232" s="85" t="n">
        <v>0</v>
      </c>
      <c r="L232" s="85" t="n">
        <v>0</v>
      </c>
      <c r="M232" s="85" t="n">
        <v>0</v>
      </c>
      <c r="N232" s="85" t="n">
        <v>0</v>
      </c>
      <c r="O232" s="85" t="n">
        <v>0</v>
      </c>
      <c r="P232" s="85" t="n">
        <v>0</v>
      </c>
      <c r="Q232" s="85" t="n">
        <v>0</v>
      </c>
      <c r="R232" s="85" t="n">
        <v>0</v>
      </c>
      <c r="S232" s="85" t="n">
        <v>0</v>
      </c>
      <c r="T232" s="85" t="n">
        <v>0</v>
      </c>
      <c r="U232" s="85" t="n">
        <v>0</v>
      </c>
      <c r="V232" s="85" t="n">
        <v>0</v>
      </c>
      <c r="W232" s="85" t="n">
        <v>0</v>
      </c>
      <c r="X232" s="85" t="n">
        <v>0</v>
      </c>
      <c r="Y232" s="85" t="n">
        <v>0</v>
      </c>
      <c r="Z232" s="85" t="n">
        <v>0</v>
      </c>
      <c r="AA232" s="85" t="n">
        <v>0</v>
      </c>
      <c r="AB232" s="85" t="n">
        <v>0</v>
      </c>
      <c r="AC232" s="85" t="n">
        <v>0</v>
      </c>
      <c r="AD232" s="85" t="n">
        <v>0</v>
      </c>
      <c r="AE232" s="85" t="n">
        <v>0</v>
      </c>
      <c r="AF232" s="85" t="n">
        <v>0</v>
      </c>
      <c r="AG232" s="85" t="n">
        <v>0</v>
      </c>
      <c r="AH232" s="85" t="n">
        <v>0</v>
      </c>
      <c r="AI232" s="85" t="n">
        <v>0</v>
      </c>
      <c r="AJ232" s="85" t="n">
        <v>0</v>
      </c>
      <c r="AK232" s="183" t="n">
        <f aca="false">IF(G232&gt;0,VLOOKUP(G232&amp;"-"&amp;H232&amp;"-"&amp;I232,LocCost,2,0),0)</f>
        <v>0.204140099563142</v>
      </c>
      <c r="AL232" s="183" t="n">
        <f aca="false">IF(J232&gt;0,VLOOKUP(J232&amp;"-"&amp;K232&amp;"-"&amp;L232,LocCost,2,0),0)</f>
        <v>0</v>
      </c>
      <c r="AM232" s="183" t="n">
        <f aca="false">IF(M232&gt;0,VLOOKUP(M232&amp;"-"&amp;N232&amp;"-"&amp;O232,LocCost,2,0),0)</f>
        <v>0</v>
      </c>
      <c r="AN232" s="183" t="n">
        <f aca="false">IF(P232&gt;0,VLOOKUP(P232&amp;"-"&amp;Q232&amp;"-"&amp;R232,LocCost,2,0),0)</f>
        <v>0</v>
      </c>
      <c r="AO232" s="183" t="n">
        <f aca="false">IF(S232&gt;0,VLOOKUP(S232&amp;"-"&amp;T232&amp;"-"&amp;U232,LocCost,2,0),0)</f>
        <v>0</v>
      </c>
      <c r="AP232" s="183" t="n">
        <f aca="false">IF(V232&gt;0,VLOOKUP(V232&amp;"-"&amp;W232&amp;"-"&amp;X232,LocCost,2,0),0)</f>
        <v>0</v>
      </c>
      <c r="AQ232" s="183" t="n">
        <f aca="false">IF(Y232&gt;0,VLOOKUP(Y232&amp;"-"&amp;Z232&amp;"-"&amp;AA232,LocCost,2,0),0)</f>
        <v>0</v>
      </c>
      <c r="AR232" s="183" t="n">
        <f aca="false">IF(AB232&gt;0,VLOOKUP(AB232&amp;"-"&amp;AC232&amp;"-"&amp;AD232,LocCost,2,0),0)</f>
        <v>0</v>
      </c>
      <c r="AS232" s="183" t="n">
        <f aca="false">IF(AE232&gt;0,VLOOKUP(AE232&amp;"-"&amp;AF232&amp;"-"&amp;AG232,LocCost,2,0),0)</f>
        <v>0</v>
      </c>
      <c r="AT232" s="183" t="n">
        <f aca="false">IF(AH232&gt;0,VLOOKUP(AH232&amp;"-"&amp;AI232&amp;"-"&amp;AJ232,LocCost,2,0),0)</f>
        <v>0</v>
      </c>
      <c r="AU232" s="184" t="n">
        <f aca="false">SUM(AK232:AT232)</f>
        <v>0.204140099563142</v>
      </c>
      <c r="DO232" s="85" t="n">
        <v>0</v>
      </c>
      <c r="DP232" s="85" t="n">
        <v>0</v>
      </c>
      <c r="DQ232" s="85" t="n">
        <v>0</v>
      </c>
      <c r="DR232" s="85" t="n">
        <v>0</v>
      </c>
      <c r="DS232" s="85" t="n">
        <v>0</v>
      </c>
      <c r="DT232" s="85" t="n">
        <v>0</v>
      </c>
      <c r="DU232" s="85" t="n">
        <v>0</v>
      </c>
      <c r="DV232" s="85" t="n">
        <v>0</v>
      </c>
      <c r="DW232" s="85" t="n">
        <v>0</v>
      </c>
      <c r="DX232" s="85" t="n">
        <v>0</v>
      </c>
      <c r="DY232" s="85" t="n">
        <v>0</v>
      </c>
    </row>
    <row r="233" customFormat="false" ht="14.65" hidden="false" customHeight="false" outlineLevel="0" collapsed="false">
      <c r="A233" s="85" t="n">
        <v>230</v>
      </c>
      <c r="B233" s="85" t="s">
        <v>77</v>
      </c>
      <c r="C233" s="85" t="s">
        <v>47</v>
      </c>
      <c r="D233" s="85" t="n">
        <v>1</v>
      </c>
      <c r="E233" s="85" t="s">
        <v>45</v>
      </c>
      <c r="F233" s="85" t="s">
        <v>424</v>
      </c>
      <c r="G233" s="85" t="s">
        <v>77</v>
      </c>
      <c r="H233" s="85" t="s">
        <v>47</v>
      </c>
      <c r="I233" s="85" t="s">
        <v>48</v>
      </c>
      <c r="J233" s="85" t="n">
        <v>0</v>
      </c>
      <c r="K233" s="85" t="n">
        <v>0</v>
      </c>
      <c r="L233" s="85" t="n">
        <v>0</v>
      </c>
      <c r="M233" s="85" t="n">
        <v>0</v>
      </c>
      <c r="N233" s="85" t="n">
        <v>0</v>
      </c>
      <c r="O233" s="85" t="n">
        <v>0</v>
      </c>
      <c r="P233" s="85" t="n">
        <v>0</v>
      </c>
      <c r="Q233" s="85" t="n">
        <v>0</v>
      </c>
      <c r="R233" s="85" t="n">
        <v>0</v>
      </c>
      <c r="S233" s="85" t="n">
        <v>0</v>
      </c>
      <c r="T233" s="85" t="n">
        <v>0</v>
      </c>
      <c r="U233" s="85" t="n">
        <v>0</v>
      </c>
      <c r="V233" s="85" t="n">
        <v>0</v>
      </c>
      <c r="W233" s="85" t="n">
        <v>0</v>
      </c>
      <c r="X233" s="85" t="n">
        <v>0</v>
      </c>
      <c r="Y233" s="85" t="n">
        <v>0</v>
      </c>
      <c r="Z233" s="85" t="n">
        <v>0</v>
      </c>
      <c r="AA233" s="85" t="n">
        <v>0</v>
      </c>
      <c r="AB233" s="85" t="n">
        <v>0</v>
      </c>
      <c r="AC233" s="85" t="n">
        <v>0</v>
      </c>
      <c r="AD233" s="85" t="n">
        <v>0</v>
      </c>
      <c r="AE233" s="85" t="n">
        <v>0</v>
      </c>
      <c r="AF233" s="85" t="n">
        <v>0</v>
      </c>
      <c r="AG233" s="85" t="n">
        <v>0</v>
      </c>
      <c r="AH233" s="85" t="n">
        <v>0</v>
      </c>
      <c r="AI233" s="85" t="n">
        <v>0</v>
      </c>
      <c r="AJ233" s="85" t="n">
        <v>0</v>
      </c>
      <c r="AK233" s="183" t="n">
        <f aca="false">IF(G233&gt;0,VLOOKUP(G233&amp;"-"&amp;H233&amp;"-"&amp;I233,LocCost,2,0),0)</f>
        <v>0.146417957200455</v>
      </c>
      <c r="AL233" s="183" t="n">
        <f aca="false">IF(J233&gt;0,VLOOKUP(J233&amp;"-"&amp;K233&amp;"-"&amp;L233,LocCost,2,0),0)</f>
        <v>0</v>
      </c>
      <c r="AM233" s="183" t="n">
        <f aca="false">IF(M233&gt;0,VLOOKUP(M233&amp;"-"&amp;N233&amp;"-"&amp;O233,LocCost,2,0),0)</f>
        <v>0</v>
      </c>
      <c r="AN233" s="183" t="n">
        <f aca="false">IF(P233&gt;0,VLOOKUP(P233&amp;"-"&amp;Q233&amp;"-"&amp;R233,LocCost,2,0),0)</f>
        <v>0</v>
      </c>
      <c r="AO233" s="183" t="n">
        <f aca="false">IF(S233&gt;0,VLOOKUP(S233&amp;"-"&amp;T233&amp;"-"&amp;U233,LocCost,2,0),0)</f>
        <v>0</v>
      </c>
      <c r="AP233" s="183" t="n">
        <f aca="false">IF(V233&gt;0,VLOOKUP(V233&amp;"-"&amp;W233&amp;"-"&amp;X233,LocCost,2,0),0)</f>
        <v>0</v>
      </c>
      <c r="AQ233" s="183" t="n">
        <f aca="false">IF(Y233&gt;0,VLOOKUP(Y233&amp;"-"&amp;Z233&amp;"-"&amp;AA233,LocCost,2,0),0)</f>
        <v>0</v>
      </c>
      <c r="AR233" s="183" t="n">
        <f aca="false">IF(AB233&gt;0,VLOOKUP(AB233&amp;"-"&amp;AC233&amp;"-"&amp;AD233,LocCost,2,0),0)</f>
        <v>0</v>
      </c>
      <c r="AS233" s="183" t="n">
        <f aca="false">IF(AE233&gt;0,VLOOKUP(AE233&amp;"-"&amp;AF233&amp;"-"&amp;AG233,LocCost,2,0),0)</f>
        <v>0</v>
      </c>
      <c r="AT233" s="183" t="n">
        <f aca="false">IF(AH233&gt;0,VLOOKUP(AH233&amp;"-"&amp;AI233&amp;"-"&amp;AJ233,LocCost,2,0),0)</f>
        <v>0</v>
      </c>
      <c r="AU233" s="184" t="n">
        <f aca="false">SUM(AK233:AT233)</f>
        <v>0.146417957200455</v>
      </c>
      <c r="DO233" s="85" t="n">
        <v>0</v>
      </c>
      <c r="DP233" s="85" t="n">
        <v>0</v>
      </c>
      <c r="DQ233" s="85" t="n">
        <v>0</v>
      </c>
      <c r="DR233" s="85" t="n">
        <v>0</v>
      </c>
      <c r="DS233" s="85" t="n">
        <v>0</v>
      </c>
      <c r="DT233" s="85" t="n">
        <v>0</v>
      </c>
      <c r="DU233" s="85" t="n">
        <v>0</v>
      </c>
      <c r="DV233" s="85" t="n">
        <v>0</v>
      </c>
      <c r="DW233" s="85" t="n">
        <v>0</v>
      </c>
      <c r="DX233" s="85" t="n">
        <v>0</v>
      </c>
      <c r="DY233" s="85" t="n">
        <v>0</v>
      </c>
    </row>
    <row r="234" customFormat="false" ht="14.65" hidden="false" customHeight="false" outlineLevel="0" collapsed="false">
      <c r="A234" s="85" t="n">
        <v>231</v>
      </c>
      <c r="B234" s="85" t="s">
        <v>77</v>
      </c>
      <c r="C234" s="85" t="s">
        <v>47</v>
      </c>
      <c r="D234" s="85" t="n">
        <v>2</v>
      </c>
      <c r="E234" s="85" t="s">
        <v>45</v>
      </c>
      <c r="F234" s="85" t="s">
        <v>425</v>
      </c>
      <c r="G234" s="85" t="s">
        <v>77</v>
      </c>
      <c r="H234" s="85" t="s">
        <v>47</v>
      </c>
      <c r="I234" s="85" t="s">
        <v>55</v>
      </c>
      <c r="J234" s="85" t="n">
        <v>0</v>
      </c>
      <c r="K234" s="85" t="n">
        <v>0</v>
      </c>
      <c r="L234" s="85" t="n">
        <v>0</v>
      </c>
      <c r="M234" s="85" t="n">
        <v>0</v>
      </c>
      <c r="N234" s="85" t="n">
        <v>0</v>
      </c>
      <c r="O234" s="85" t="n">
        <v>0</v>
      </c>
      <c r="P234" s="85" t="n">
        <v>0</v>
      </c>
      <c r="Q234" s="85" t="n">
        <v>0</v>
      </c>
      <c r="R234" s="85" t="n">
        <v>0</v>
      </c>
      <c r="S234" s="85" t="n">
        <v>0</v>
      </c>
      <c r="T234" s="85" t="n">
        <v>0</v>
      </c>
      <c r="U234" s="85" t="n">
        <v>0</v>
      </c>
      <c r="V234" s="85" t="n">
        <v>0</v>
      </c>
      <c r="W234" s="85" t="n">
        <v>0</v>
      </c>
      <c r="X234" s="85" t="n">
        <v>0</v>
      </c>
      <c r="Y234" s="85" t="n">
        <v>0</v>
      </c>
      <c r="Z234" s="85" t="n">
        <v>0</v>
      </c>
      <c r="AA234" s="85" t="n">
        <v>0</v>
      </c>
      <c r="AB234" s="85" t="n">
        <v>0</v>
      </c>
      <c r="AC234" s="85" t="n">
        <v>0</v>
      </c>
      <c r="AD234" s="85" t="n">
        <v>0</v>
      </c>
      <c r="AE234" s="85" t="n">
        <v>0</v>
      </c>
      <c r="AF234" s="85" t="n">
        <v>0</v>
      </c>
      <c r="AG234" s="85" t="n">
        <v>0</v>
      </c>
      <c r="AH234" s="85" t="n">
        <v>0</v>
      </c>
      <c r="AI234" s="85" t="n">
        <v>0</v>
      </c>
      <c r="AJ234" s="85" t="n">
        <v>0</v>
      </c>
      <c r="AK234" s="183" t="n">
        <f aca="false">IF(G234&gt;0,VLOOKUP(G234&amp;"-"&amp;H234&amp;"-"&amp;I234,LocCost,2,0),0)</f>
        <v>0.407217957200455</v>
      </c>
      <c r="AL234" s="183" t="n">
        <f aca="false">IF(J234&gt;0,VLOOKUP(J234&amp;"-"&amp;K234&amp;"-"&amp;L234,LocCost,2,0),0)</f>
        <v>0</v>
      </c>
      <c r="AM234" s="183" t="n">
        <f aca="false">IF(M234&gt;0,VLOOKUP(M234&amp;"-"&amp;N234&amp;"-"&amp;O234,LocCost,2,0),0)</f>
        <v>0</v>
      </c>
      <c r="AN234" s="183" t="n">
        <f aca="false">IF(P234&gt;0,VLOOKUP(P234&amp;"-"&amp;Q234&amp;"-"&amp;R234,LocCost,2,0),0)</f>
        <v>0</v>
      </c>
      <c r="AO234" s="183" t="n">
        <f aca="false">IF(S234&gt;0,VLOOKUP(S234&amp;"-"&amp;T234&amp;"-"&amp;U234,LocCost,2,0),0)</f>
        <v>0</v>
      </c>
      <c r="AP234" s="183" t="n">
        <f aca="false">IF(V234&gt;0,VLOOKUP(V234&amp;"-"&amp;W234&amp;"-"&amp;X234,LocCost,2,0),0)</f>
        <v>0</v>
      </c>
      <c r="AQ234" s="183" t="n">
        <f aca="false">IF(Y234&gt;0,VLOOKUP(Y234&amp;"-"&amp;Z234&amp;"-"&amp;AA234,LocCost,2,0),0)</f>
        <v>0</v>
      </c>
      <c r="AR234" s="183" t="n">
        <f aca="false">IF(AB234&gt;0,VLOOKUP(AB234&amp;"-"&amp;AC234&amp;"-"&amp;AD234,LocCost,2,0),0)</f>
        <v>0</v>
      </c>
      <c r="AS234" s="183" t="n">
        <f aca="false">IF(AE234&gt;0,VLOOKUP(AE234&amp;"-"&amp;AF234&amp;"-"&amp;AG234,LocCost,2,0),0)</f>
        <v>0</v>
      </c>
      <c r="AT234" s="183" t="n">
        <f aca="false">IF(AH234&gt;0,VLOOKUP(AH234&amp;"-"&amp;AI234&amp;"-"&amp;AJ234,LocCost,2,0),0)</f>
        <v>0</v>
      </c>
      <c r="AU234" s="184" t="n">
        <f aca="false">SUM(AK234:AT234)</f>
        <v>0.407217957200455</v>
      </c>
      <c r="DO234" s="85" t="n">
        <v>0</v>
      </c>
      <c r="DP234" s="85" t="n">
        <v>0</v>
      </c>
      <c r="DQ234" s="85" t="n">
        <v>0</v>
      </c>
      <c r="DR234" s="85" t="n">
        <v>0</v>
      </c>
      <c r="DS234" s="85" t="n">
        <v>0</v>
      </c>
      <c r="DT234" s="85" t="n">
        <v>0</v>
      </c>
      <c r="DU234" s="85" t="n">
        <v>0</v>
      </c>
      <c r="DV234" s="85" t="n">
        <v>0</v>
      </c>
      <c r="DW234" s="85" t="n">
        <v>0</v>
      </c>
      <c r="DX234" s="85" t="n">
        <v>0</v>
      </c>
      <c r="DY234" s="85" t="n">
        <v>0</v>
      </c>
    </row>
    <row r="235" customFormat="false" ht="14.65" hidden="false" customHeight="false" outlineLevel="0" collapsed="false">
      <c r="A235" s="85" t="n">
        <v>232</v>
      </c>
      <c r="B235" s="85" t="s">
        <v>77</v>
      </c>
      <c r="C235" s="85" t="s">
        <v>84</v>
      </c>
      <c r="D235" s="85" t="n">
        <v>1</v>
      </c>
      <c r="E235" s="85" t="s">
        <v>45</v>
      </c>
      <c r="F235" s="85" t="s">
        <v>426</v>
      </c>
      <c r="G235" s="85" t="s">
        <v>77</v>
      </c>
      <c r="H235" s="85" t="s">
        <v>84</v>
      </c>
      <c r="I235" s="85" t="s">
        <v>48</v>
      </c>
      <c r="J235" s="85" t="n">
        <v>0</v>
      </c>
      <c r="K235" s="85" t="n">
        <v>0</v>
      </c>
      <c r="L235" s="85" t="n">
        <v>0</v>
      </c>
      <c r="M235" s="85" t="n">
        <v>0</v>
      </c>
      <c r="N235" s="85" t="n">
        <v>0</v>
      </c>
      <c r="O235" s="85" t="n">
        <v>0</v>
      </c>
      <c r="P235" s="85" t="n">
        <v>0</v>
      </c>
      <c r="Q235" s="85" t="n">
        <v>0</v>
      </c>
      <c r="R235" s="85" t="n">
        <v>0</v>
      </c>
      <c r="S235" s="85" t="n">
        <v>0</v>
      </c>
      <c r="T235" s="85" t="n">
        <v>0</v>
      </c>
      <c r="U235" s="85" t="n">
        <v>0</v>
      </c>
      <c r="V235" s="85" t="n">
        <v>0</v>
      </c>
      <c r="W235" s="85" t="n">
        <v>0</v>
      </c>
      <c r="X235" s="85" t="n">
        <v>0</v>
      </c>
      <c r="Y235" s="85" t="n">
        <v>0</v>
      </c>
      <c r="Z235" s="85" t="n">
        <v>0</v>
      </c>
      <c r="AA235" s="85" t="n">
        <v>0</v>
      </c>
      <c r="AB235" s="85" t="n">
        <v>0</v>
      </c>
      <c r="AC235" s="85" t="n">
        <v>0</v>
      </c>
      <c r="AD235" s="85" t="n">
        <v>0</v>
      </c>
      <c r="AE235" s="85" t="n">
        <v>0</v>
      </c>
      <c r="AF235" s="85" t="n">
        <v>0</v>
      </c>
      <c r="AG235" s="85" t="n">
        <v>0</v>
      </c>
      <c r="AH235" s="85" t="n">
        <v>0</v>
      </c>
      <c r="AI235" s="85" t="n">
        <v>0</v>
      </c>
      <c r="AJ235" s="85" t="n">
        <v>0</v>
      </c>
      <c r="AK235" s="183" t="n">
        <f aca="false">IF(G235&gt;0,VLOOKUP(G235&amp;"-"&amp;H235&amp;"-"&amp;I235,LocCost,2,0),0)</f>
        <v>0.189881627955639</v>
      </c>
      <c r="AL235" s="183" t="n">
        <f aca="false">IF(J235&gt;0,VLOOKUP(J235&amp;"-"&amp;K235&amp;"-"&amp;L235,LocCost,2,0),0)</f>
        <v>0</v>
      </c>
      <c r="AM235" s="183" t="n">
        <f aca="false">IF(M235&gt;0,VLOOKUP(M235&amp;"-"&amp;N235&amp;"-"&amp;O235,LocCost,2,0),0)</f>
        <v>0</v>
      </c>
      <c r="AN235" s="183" t="n">
        <f aca="false">IF(P235&gt;0,VLOOKUP(P235&amp;"-"&amp;Q235&amp;"-"&amp;R235,LocCost,2,0),0)</f>
        <v>0</v>
      </c>
      <c r="AO235" s="183" t="n">
        <f aca="false">IF(S235&gt;0,VLOOKUP(S235&amp;"-"&amp;T235&amp;"-"&amp;U235,LocCost,2,0),0)</f>
        <v>0</v>
      </c>
      <c r="AP235" s="183" t="n">
        <f aca="false">IF(V235&gt;0,VLOOKUP(V235&amp;"-"&amp;W235&amp;"-"&amp;X235,LocCost,2,0),0)</f>
        <v>0</v>
      </c>
      <c r="AQ235" s="183" t="n">
        <f aca="false">IF(Y235&gt;0,VLOOKUP(Y235&amp;"-"&amp;Z235&amp;"-"&amp;AA235,LocCost,2,0),0)</f>
        <v>0</v>
      </c>
      <c r="AR235" s="183" t="n">
        <f aca="false">IF(AB235&gt;0,VLOOKUP(AB235&amp;"-"&amp;AC235&amp;"-"&amp;AD235,LocCost,2,0),0)</f>
        <v>0</v>
      </c>
      <c r="AS235" s="183" t="n">
        <f aca="false">IF(AE235&gt;0,VLOOKUP(AE235&amp;"-"&amp;AF235&amp;"-"&amp;AG235,LocCost,2,0),0)</f>
        <v>0</v>
      </c>
      <c r="AT235" s="183" t="n">
        <f aca="false">IF(AH235&gt;0,VLOOKUP(AH235&amp;"-"&amp;AI235&amp;"-"&amp;AJ235,LocCost,2,0),0)</f>
        <v>0</v>
      </c>
      <c r="AU235" s="184" t="n">
        <f aca="false">SUM(AK235:AT235)</f>
        <v>0.189881627955639</v>
      </c>
      <c r="DO235" s="85" t="n">
        <v>0</v>
      </c>
      <c r="DP235" s="85" t="n">
        <v>0</v>
      </c>
      <c r="DQ235" s="85" t="n">
        <v>0</v>
      </c>
      <c r="DR235" s="85" t="n">
        <v>0</v>
      </c>
      <c r="DS235" s="85" t="n">
        <v>0</v>
      </c>
      <c r="DT235" s="85" t="n">
        <v>0</v>
      </c>
      <c r="DU235" s="85" t="n">
        <v>0</v>
      </c>
      <c r="DV235" s="85" t="n">
        <v>0</v>
      </c>
      <c r="DW235" s="85" t="n">
        <v>0</v>
      </c>
      <c r="DX235" s="85" t="n">
        <v>0</v>
      </c>
      <c r="DY235" s="85" t="n">
        <v>0</v>
      </c>
    </row>
    <row r="236" customFormat="false" ht="14.65" hidden="false" customHeight="false" outlineLevel="0" collapsed="false">
      <c r="A236" s="85" t="n">
        <v>233</v>
      </c>
      <c r="B236" s="85" t="s">
        <v>77</v>
      </c>
      <c r="C236" s="85" t="s">
        <v>84</v>
      </c>
      <c r="D236" s="85" t="n">
        <v>2</v>
      </c>
      <c r="E236" s="85" t="s">
        <v>45</v>
      </c>
      <c r="F236" s="85" t="s">
        <v>427</v>
      </c>
      <c r="G236" s="85" t="s">
        <v>77</v>
      </c>
      <c r="H236" s="85" t="s">
        <v>84</v>
      </c>
      <c r="I236" s="85" t="s">
        <v>55</v>
      </c>
      <c r="J236" s="85" t="n">
        <v>0</v>
      </c>
      <c r="K236" s="85" t="n">
        <v>0</v>
      </c>
      <c r="L236" s="85" t="n">
        <v>0</v>
      </c>
      <c r="M236" s="85" t="n">
        <v>0</v>
      </c>
      <c r="N236" s="85" t="n">
        <v>0</v>
      </c>
      <c r="O236" s="85" t="n">
        <v>0</v>
      </c>
      <c r="P236" s="85" t="n">
        <v>0</v>
      </c>
      <c r="Q236" s="85" t="n">
        <v>0</v>
      </c>
      <c r="R236" s="85" t="n">
        <v>0</v>
      </c>
      <c r="S236" s="85" t="n">
        <v>0</v>
      </c>
      <c r="T236" s="85" t="n">
        <v>0</v>
      </c>
      <c r="U236" s="85" t="n">
        <v>0</v>
      </c>
      <c r="V236" s="85" t="n">
        <v>0</v>
      </c>
      <c r="W236" s="85" t="n">
        <v>0</v>
      </c>
      <c r="X236" s="85" t="n">
        <v>0</v>
      </c>
      <c r="Y236" s="85" t="n">
        <v>0</v>
      </c>
      <c r="Z236" s="85" t="n">
        <v>0</v>
      </c>
      <c r="AA236" s="85" t="n">
        <v>0</v>
      </c>
      <c r="AB236" s="85" t="n">
        <v>0</v>
      </c>
      <c r="AC236" s="85" t="n">
        <v>0</v>
      </c>
      <c r="AD236" s="85" t="n">
        <v>0</v>
      </c>
      <c r="AE236" s="85" t="n">
        <v>0</v>
      </c>
      <c r="AF236" s="85" t="n">
        <v>0</v>
      </c>
      <c r="AG236" s="85" t="n">
        <v>0</v>
      </c>
      <c r="AH236" s="85" t="n">
        <v>0</v>
      </c>
      <c r="AI236" s="85" t="n">
        <v>0</v>
      </c>
      <c r="AJ236" s="85" t="n">
        <v>0</v>
      </c>
      <c r="AK236" s="183" t="n">
        <f aca="false">IF(G236&gt;0,VLOOKUP(G236&amp;"-"&amp;H236&amp;"-"&amp;I236,LocCost,2,0),0)</f>
        <v>0.546481627955639</v>
      </c>
      <c r="AL236" s="183" t="n">
        <f aca="false">IF(J236&gt;0,VLOOKUP(J236&amp;"-"&amp;K236&amp;"-"&amp;L236,LocCost,2,0),0)</f>
        <v>0</v>
      </c>
      <c r="AM236" s="183" t="n">
        <f aca="false">IF(M236&gt;0,VLOOKUP(M236&amp;"-"&amp;N236&amp;"-"&amp;O236,LocCost,2,0),0)</f>
        <v>0</v>
      </c>
      <c r="AN236" s="183" t="n">
        <f aca="false">IF(P236&gt;0,VLOOKUP(P236&amp;"-"&amp;Q236&amp;"-"&amp;R236,LocCost,2,0),0)</f>
        <v>0</v>
      </c>
      <c r="AO236" s="183" t="n">
        <f aca="false">IF(S236&gt;0,VLOOKUP(S236&amp;"-"&amp;T236&amp;"-"&amp;U236,LocCost,2,0),0)</f>
        <v>0</v>
      </c>
      <c r="AP236" s="183" t="n">
        <f aca="false">IF(V236&gt;0,VLOOKUP(V236&amp;"-"&amp;W236&amp;"-"&amp;X236,LocCost,2,0),0)</f>
        <v>0</v>
      </c>
      <c r="AQ236" s="183" t="n">
        <f aca="false">IF(Y236&gt;0,VLOOKUP(Y236&amp;"-"&amp;Z236&amp;"-"&amp;AA236,LocCost,2,0),0)</f>
        <v>0</v>
      </c>
      <c r="AR236" s="183" t="n">
        <f aca="false">IF(AB236&gt;0,VLOOKUP(AB236&amp;"-"&amp;AC236&amp;"-"&amp;AD236,LocCost,2,0),0)</f>
        <v>0</v>
      </c>
      <c r="AS236" s="183" t="n">
        <f aca="false">IF(AE236&gt;0,VLOOKUP(AE236&amp;"-"&amp;AF236&amp;"-"&amp;AG236,LocCost,2,0),0)</f>
        <v>0</v>
      </c>
      <c r="AT236" s="183" t="n">
        <f aca="false">IF(AH236&gt;0,VLOOKUP(AH236&amp;"-"&amp;AI236&amp;"-"&amp;AJ236,LocCost,2,0),0)</f>
        <v>0</v>
      </c>
      <c r="AU236" s="184" t="n">
        <f aca="false">SUM(AK236:AT236)</f>
        <v>0.546481627955639</v>
      </c>
      <c r="DO236" s="85" t="n">
        <v>0</v>
      </c>
      <c r="DP236" s="85" t="n">
        <v>0</v>
      </c>
      <c r="DQ236" s="85" t="n">
        <v>0</v>
      </c>
      <c r="DR236" s="85" t="n">
        <v>0</v>
      </c>
      <c r="DS236" s="85" t="n">
        <v>0</v>
      </c>
      <c r="DT236" s="85" t="n">
        <v>0</v>
      </c>
      <c r="DU236" s="85" t="n">
        <v>0</v>
      </c>
      <c r="DV236" s="85" t="n">
        <v>0</v>
      </c>
      <c r="DW236" s="85" t="n">
        <v>0</v>
      </c>
      <c r="DX236" s="85" t="n">
        <v>0</v>
      </c>
      <c r="DY236" s="85" t="n">
        <v>0</v>
      </c>
    </row>
    <row r="237" customFormat="false" ht="14.65" hidden="false" customHeight="false" outlineLevel="0" collapsed="false">
      <c r="A237" s="85" t="n">
        <v>234</v>
      </c>
      <c r="B237" s="85" t="s">
        <v>47</v>
      </c>
      <c r="C237" s="85" t="s">
        <v>47</v>
      </c>
      <c r="D237" s="85" t="n">
        <v>1</v>
      </c>
      <c r="E237" s="85" t="s">
        <v>45</v>
      </c>
      <c r="F237" s="85" t="s">
        <v>428</v>
      </c>
      <c r="G237" s="85" t="s">
        <v>47</v>
      </c>
      <c r="H237" s="85" t="s">
        <v>47</v>
      </c>
      <c r="I237" s="85" t="s">
        <v>48</v>
      </c>
      <c r="J237" s="85" t="n">
        <v>0</v>
      </c>
      <c r="K237" s="85" t="n">
        <v>0</v>
      </c>
      <c r="L237" s="85" t="n">
        <v>0</v>
      </c>
      <c r="M237" s="85" t="n">
        <v>0</v>
      </c>
      <c r="N237" s="85" t="n">
        <v>0</v>
      </c>
      <c r="O237" s="85" t="n">
        <v>0</v>
      </c>
      <c r="P237" s="85" t="n">
        <v>0</v>
      </c>
      <c r="Q237" s="85" t="n">
        <v>0</v>
      </c>
      <c r="R237" s="85" t="n">
        <v>0</v>
      </c>
      <c r="S237" s="85" t="n">
        <v>0</v>
      </c>
      <c r="T237" s="85" t="n">
        <v>0</v>
      </c>
      <c r="U237" s="85" t="n">
        <v>0</v>
      </c>
      <c r="V237" s="85" t="n">
        <v>0</v>
      </c>
      <c r="W237" s="85" t="n">
        <v>0</v>
      </c>
      <c r="X237" s="85" t="n">
        <v>0</v>
      </c>
      <c r="Y237" s="85" t="n">
        <v>0</v>
      </c>
      <c r="Z237" s="85" t="n">
        <v>0</v>
      </c>
      <c r="AA237" s="85" t="n">
        <v>0</v>
      </c>
      <c r="AB237" s="85" t="n">
        <v>0</v>
      </c>
      <c r="AC237" s="85" t="n">
        <v>0</v>
      </c>
      <c r="AD237" s="85" t="n">
        <v>0</v>
      </c>
      <c r="AE237" s="85" t="n">
        <v>0</v>
      </c>
      <c r="AF237" s="85" t="n">
        <v>0</v>
      </c>
      <c r="AG237" s="85" t="n">
        <v>0</v>
      </c>
      <c r="AH237" s="85" t="n">
        <v>0</v>
      </c>
      <c r="AI237" s="85" t="n">
        <v>0</v>
      </c>
      <c r="AJ237" s="85" t="n">
        <v>0</v>
      </c>
      <c r="AK237" s="183" t="n">
        <f aca="false">IF(G237&gt;0,VLOOKUP(G237&amp;"-"&amp;H237&amp;"-"&amp;I237,LocCost,2,0),0)</f>
        <v>0.118495643259867</v>
      </c>
      <c r="AL237" s="183" t="n">
        <f aca="false">IF(J237&gt;0,VLOOKUP(J237&amp;"-"&amp;K237&amp;"-"&amp;L237,LocCost,2,0),0)</f>
        <v>0</v>
      </c>
      <c r="AM237" s="183" t="n">
        <f aca="false">IF(M237&gt;0,VLOOKUP(M237&amp;"-"&amp;N237&amp;"-"&amp;O237,LocCost,2,0),0)</f>
        <v>0</v>
      </c>
      <c r="AN237" s="183" t="n">
        <f aca="false">IF(P237&gt;0,VLOOKUP(P237&amp;"-"&amp;Q237&amp;"-"&amp;R237,LocCost,2,0),0)</f>
        <v>0</v>
      </c>
      <c r="AO237" s="183" t="n">
        <f aca="false">IF(S237&gt;0,VLOOKUP(S237&amp;"-"&amp;T237&amp;"-"&amp;U237,LocCost,2,0),0)</f>
        <v>0</v>
      </c>
      <c r="AP237" s="183" t="n">
        <f aca="false">IF(V237&gt;0,VLOOKUP(V237&amp;"-"&amp;W237&amp;"-"&amp;X237,LocCost,2,0),0)</f>
        <v>0</v>
      </c>
      <c r="AQ237" s="183" t="n">
        <f aca="false">IF(Y237&gt;0,VLOOKUP(Y237&amp;"-"&amp;Z237&amp;"-"&amp;AA237,LocCost,2,0),0)</f>
        <v>0</v>
      </c>
      <c r="AR237" s="183" t="n">
        <f aca="false">IF(AB237&gt;0,VLOOKUP(AB237&amp;"-"&amp;AC237&amp;"-"&amp;AD237,LocCost,2,0),0)</f>
        <v>0</v>
      </c>
      <c r="AS237" s="183" t="n">
        <f aca="false">IF(AE237&gt;0,VLOOKUP(AE237&amp;"-"&amp;AF237&amp;"-"&amp;AG237,LocCost,2,0),0)</f>
        <v>0</v>
      </c>
      <c r="AT237" s="183" t="n">
        <f aca="false">IF(AH237&gt;0,VLOOKUP(AH237&amp;"-"&amp;AI237&amp;"-"&amp;AJ237,LocCost,2,0),0)</f>
        <v>0</v>
      </c>
      <c r="AU237" s="184" t="n">
        <f aca="false">SUM(AK237:AT237)</f>
        <v>0.118495643259867</v>
      </c>
      <c r="DO237" s="85" t="n">
        <v>0</v>
      </c>
      <c r="DP237" s="85" t="n">
        <v>0</v>
      </c>
      <c r="DQ237" s="85" t="n">
        <v>0</v>
      </c>
      <c r="DR237" s="85" t="n">
        <v>0</v>
      </c>
      <c r="DS237" s="85" t="n">
        <v>0</v>
      </c>
      <c r="DT237" s="85" t="n">
        <v>0</v>
      </c>
      <c r="DU237" s="85" t="n">
        <v>0</v>
      </c>
      <c r="DV237" s="85" t="n">
        <v>0</v>
      </c>
      <c r="DW237" s="85" t="n">
        <v>0</v>
      </c>
      <c r="DX237" s="85" t="n">
        <v>0</v>
      </c>
      <c r="DY237" s="85" t="n">
        <v>0</v>
      </c>
    </row>
    <row r="238" customFormat="false" ht="14.65" hidden="false" customHeight="false" outlineLevel="0" collapsed="false">
      <c r="A238" s="85" t="n">
        <v>235</v>
      </c>
      <c r="B238" s="85" t="s">
        <v>47</v>
      </c>
      <c r="C238" s="85" t="s">
        <v>47</v>
      </c>
      <c r="D238" s="85" t="n">
        <v>2</v>
      </c>
      <c r="E238" s="85" t="s">
        <v>45</v>
      </c>
      <c r="F238" s="85" t="s">
        <v>429</v>
      </c>
      <c r="G238" s="85" t="s">
        <v>47</v>
      </c>
      <c r="H238" s="85" t="s">
        <v>47</v>
      </c>
      <c r="I238" s="85" t="s">
        <v>55</v>
      </c>
      <c r="J238" s="85" t="n">
        <v>0</v>
      </c>
      <c r="K238" s="85" t="n">
        <v>0</v>
      </c>
      <c r="L238" s="85" t="n">
        <v>0</v>
      </c>
      <c r="M238" s="85" t="n">
        <v>0</v>
      </c>
      <c r="N238" s="85" t="n">
        <v>0</v>
      </c>
      <c r="O238" s="85" t="n">
        <v>0</v>
      </c>
      <c r="P238" s="85" t="n">
        <v>0</v>
      </c>
      <c r="Q238" s="85" t="n">
        <v>0</v>
      </c>
      <c r="R238" s="85" t="n">
        <v>0</v>
      </c>
      <c r="S238" s="85" t="n">
        <v>0</v>
      </c>
      <c r="T238" s="85" t="n">
        <v>0</v>
      </c>
      <c r="U238" s="85" t="n">
        <v>0</v>
      </c>
      <c r="V238" s="85" t="n">
        <v>0</v>
      </c>
      <c r="W238" s="85" t="n">
        <v>0</v>
      </c>
      <c r="X238" s="85" t="n">
        <v>0</v>
      </c>
      <c r="Y238" s="85" t="n">
        <v>0</v>
      </c>
      <c r="Z238" s="85" t="n">
        <v>0</v>
      </c>
      <c r="AA238" s="85" t="n">
        <v>0</v>
      </c>
      <c r="AB238" s="85" t="n">
        <v>0</v>
      </c>
      <c r="AC238" s="85" t="n">
        <v>0</v>
      </c>
      <c r="AD238" s="85" t="n">
        <v>0</v>
      </c>
      <c r="AE238" s="85" t="n">
        <v>0</v>
      </c>
      <c r="AF238" s="85" t="n">
        <v>0</v>
      </c>
      <c r="AG238" s="85" t="n">
        <v>0</v>
      </c>
      <c r="AH238" s="85" t="n">
        <v>0</v>
      </c>
      <c r="AI238" s="85" t="n">
        <v>0</v>
      </c>
      <c r="AJ238" s="85" t="n">
        <v>0</v>
      </c>
      <c r="AK238" s="183" t="n">
        <f aca="false">IF(G238&gt;0,VLOOKUP(G238&amp;"-"&amp;H238&amp;"-"&amp;I238,LocCost,2,0),0)</f>
        <v>0.310695643259867</v>
      </c>
      <c r="AL238" s="183" t="n">
        <f aca="false">IF(J238&gt;0,VLOOKUP(J238&amp;"-"&amp;K238&amp;"-"&amp;L238,LocCost,2,0),0)</f>
        <v>0</v>
      </c>
      <c r="AM238" s="183" t="n">
        <f aca="false">IF(M238&gt;0,VLOOKUP(M238&amp;"-"&amp;N238&amp;"-"&amp;O238,LocCost,2,0),0)</f>
        <v>0</v>
      </c>
      <c r="AN238" s="183" t="n">
        <f aca="false">IF(P238&gt;0,VLOOKUP(P238&amp;"-"&amp;Q238&amp;"-"&amp;R238,LocCost,2,0),0)</f>
        <v>0</v>
      </c>
      <c r="AO238" s="183" t="n">
        <f aca="false">IF(S238&gt;0,VLOOKUP(S238&amp;"-"&amp;T238&amp;"-"&amp;U238,LocCost,2,0),0)</f>
        <v>0</v>
      </c>
      <c r="AP238" s="183" t="n">
        <f aca="false">IF(V238&gt;0,VLOOKUP(V238&amp;"-"&amp;W238&amp;"-"&amp;X238,LocCost,2,0),0)</f>
        <v>0</v>
      </c>
      <c r="AQ238" s="183" t="n">
        <f aca="false">IF(Y238&gt;0,VLOOKUP(Y238&amp;"-"&amp;Z238&amp;"-"&amp;AA238,LocCost,2,0),0)</f>
        <v>0</v>
      </c>
      <c r="AR238" s="183" t="n">
        <f aca="false">IF(AB238&gt;0,VLOOKUP(AB238&amp;"-"&amp;AC238&amp;"-"&amp;AD238,LocCost,2,0),0)</f>
        <v>0</v>
      </c>
      <c r="AS238" s="183" t="n">
        <f aca="false">IF(AE238&gt;0,VLOOKUP(AE238&amp;"-"&amp;AF238&amp;"-"&amp;AG238,LocCost,2,0),0)</f>
        <v>0</v>
      </c>
      <c r="AT238" s="183" t="n">
        <f aca="false">IF(AH238&gt;0,VLOOKUP(AH238&amp;"-"&amp;AI238&amp;"-"&amp;AJ238,LocCost,2,0),0)</f>
        <v>0</v>
      </c>
      <c r="AU238" s="184" t="n">
        <f aca="false">SUM(AK238:AT238)</f>
        <v>0.310695643259867</v>
      </c>
      <c r="DO238" s="85" t="n">
        <v>0</v>
      </c>
      <c r="DP238" s="85" t="n">
        <v>0</v>
      </c>
      <c r="DQ238" s="85" t="n">
        <v>0</v>
      </c>
      <c r="DR238" s="85" t="n">
        <v>0</v>
      </c>
      <c r="DS238" s="85" t="n">
        <v>0</v>
      </c>
      <c r="DT238" s="85" t="n">
        <v>0</v>
      </c>
      <c r="DU238" s="85" t="n">
        <v>0</v>
      </c>
      <c r="DV238" s="85" t="n">
        <v>0</v>
      </c>
      <c r="DW238" s="85" t="n">
        <v>0</v>
      </c>
      <c r="DX238" s="85" t="n">
        <v>0</v>
      </c>
      <c r="DY238" s="85" t="n">
        <v>0</v>
      </c>
    </row>
    <row r="239" customFormat="false" ht="14.65" hidden="false" customHeight="false" outlineLevel="0" collapsed="false">
      <c r="A239" s="85" t="n">
        <v>236</v>
      </c>
      <c r="B239" s="85" t="s">
        <v>47</v>
      </c>
      <c r="C239" s="85" t="s">
        <v>84</v>
      </c>
      <c r="D239" s="85" t="n">
        <v>1</v>
      </c>
      <c r="E239" s="85" t="s">
        <v>45</v>
      </c>
      <c r="F239" s="85" t="s">
        <v>430</v>
      </c>
      <c r="G239" s="85" t="s">
        <v>47</v>
      </c>
      <c r="H239" s="85" t="s">
        <v>84</v>
      </c>
      <c r="I239" s="85" t="s">
        <v>48</v>
      </c>
      <c r="J239" s="85" t="n">
        <v>0</v>
      </c>
      <c r="K239" s="85" t="n">
        <v>0</v>
      </c>
      <c r="L239" s="85" t="n">
        <v>0</v>
      </c>
      <c r="M239" s="85" t="n">
        <v>0</v>
      </c>
      <c r="N239" s="85" t="n">
        <v>0</v>
      </c>
      <c r="O239" s="85" t="n">
        <v>0</v>
      </c>
      <c r="P239" s="85" t="n">
        <v>0</v>
      </c>
      <c r="Q239" s="85" t="n">
        <v>0</v>
      </c>
      <c r="R239" s="85" t="n">
        <v>0</v>
      </c>
      <c r="S239" s="85" t="n">
        <v>0</v>
      </c>
      <c r="T239" s="85" t="n">
        <v>0</v>
      </c>
      <c r="U239" s="85" t="n">
        <v>0</v>
      </c>
      <c r="V239" s="85" t="n">
        <v>0</v>
      </c>
      <c r="W239" s="85" t="n">
        <v>0</v>
      </c>
      <c r="X239" s="85" t="n">
        <v>0</v>
      </c>
      <c r="Y239" s="85" t="n">
        <v>0</v>
      </c>
      <c r="Z239" s="85" t="n">
        <v>0</v>
      </c>
      <c r="AA239" s="85" t="n">
        <v>0</v>
      </c>
      <c r="AB239" s="85" t="n">
        <v>0</v>
      </c>
      <c r="AC239" s="85" t="n">
        <v>0</v>
      </c>
      <c r="AD239" s="85" t="n">
        <v>0</v>
      </c>
      <c r="AE239" s="85" t="n">
        <v>0</v>
      </c>
      <c r="AF239" s="85" t="n">
        <v>0</v>
      </c>
      <c r="AG239" s="85" t="n">
        <v>0</v>
      </c>
      <c r="AH239" s="85" t="n">
        <v>0</v>
      </c>
      <c r="AI239" s="85" t="n">
        <v>0</v>
      </c>
      <c r="AJ239" s="85" t="n">
        <v>0</v>
      </c>
      <c r="AK239" s="183" t="n">
        <f aca="false">IF(G239&gt;0,VLOOKUP(G239&amp;"-"&amp;H239&amp;"-"&amp;I239,LocCost,2,0),0)</f>
        <v>0.16304356846473</v>
      </c>
      <c r="AL239" s="183" t="n">
        <f aca="false">IF(J239&gt;0,VLOOKUP(J239&amp;"-"&amp;K239&amp;"-"&amp;L239,LocCost,2,0),0)</f>
        <v>0</v>
      </c>
      <c r="AM239" s="183" t="n">
        <f aca="false">IF(M239&gt;0,VLOOKUP(M239&amp;"-"&amp;N239&amp;"-"&amp;O239,LocCost,2,0),0)</f>
        <v>0</v>
      </c>
      <c r="AN239" s="183" t="n">
        <f aca="false">IF(P239&gt;0,VLOOKUP(P239&amp;"-"&amp;Q239&amp;"-"&amp;R239,LocCost,2,0),0)</f>
        <v>0</v>
      </c>
      <c r="AO239" s="183" t="n">
        <f aca="false">IF(S239&gt;0,VLOOKUP(S239&amp;"-"&amp;T239&amp;"-"&amp;U239,LocCost,2,0),0)</f>
        <v>0</v>
      </c>
      <c r="AP239" s="183" t="n">
        <f aca="false">IF(V239&gt;0,VLOOKUP(V239&amp;"-"&amp;W239&amp;"-"&amp;X239,LocCost,2,0),0)</f>
        <v>0</v>
      </c>
      <c r="AQ239" s="183" t="n">
        <f aca="false">IF(Y239&gt;0,VLOOKUP(Y239&amp;"-"&amp;Z239&amp;"-"&amp;AA239,LocCost,2,0),0)</f>
        <v>0</v>
      </c>
      <c r="AR239" s="183" t="n">
        <f aca="false">IF(AB239&gt;0,VLOOKUP(AB239&amp;"-"&amp;AC239&amp;"-"&amp;AD239,LocCost,2,0),0)</f>
        <v>0</v>
      </c>
      <c r="AS239" s="183" t="n">
        <f aca="false">IF(AE239&gt;0,VLOOKUP(AE239&amp;"-"&amp;AF239&amp;"-"&amp;AG239,LocCost,2,0),0)</f>
        <v>0</v>
      </c>
      <c r="AT239" s="183" t="n">
        <f aca="false">IF(AH239&gt;0,VLOOKUP(AH239&amp;"-"&amp;AI239&amp;"-"&amp;AJ239,LocCost,2,0),0)</f>
        <v>0</v>
      </c>
      <c r="AU239" s="184" t="n">
        <f aca="false">SUM(AK239:AT239)</f>
        <v>0.16304356846473</v>
      </c>
      <c r="DO239" s="85" t="n">
        <v>0</v>
      </c>
      <c r="DP239" s="85" t="n">
        <v>0</v>
      </c>
      <c r="DQ239" s="85" t="n">
        <v>0</v>
      </c>
      <c r="DR239" s="85" t="n">
        <v>0</v>
      </c>
      <c r="DS239" s="85" t="n">
        <v>0</v>
      </c>
      <c r="DT239" s="85" t="n">
        <v>0</v>
      </c>
      <c r="DU239" s="85" t="n">
        <v>0</v>
      </c>
      <c r="DV239" s="85" t="n">
        <v>0</v>
      </c>
      <c r="DW239" s="85" t="n">
        <v>0</v>
      </c>
      <c r="DX239" s="85" t="n">
        <v>0</v>
      </c>
      <c r="DY239" s="85" t="n">
        <v>0</v>
      </c>
    </row>
    <row r="240" customFormat="false" ht="14.65" hidden="false" customHeight="false" outlineLevel="0" collapsed="false">
      <c r="A240" s="85" t="n">
        <v>237</v>
      </c>
      <c r="B240" s="85" t="s">
        <v>47</v>
      </c>
      <c r="C240" s="85" t="s">
        <v>84</v>
      </c>
      <c r="D240" s="85" t="n">
        <v>2</v>
      </c>
      <c r="E240" s="85" t="s">
        <v>45</v>
      </c>
      <c r="F240" s="85" t="s">
        <v>431</v>
      </c>
      <c r="G240" s="85" t="s">
        <v>47</v>
      </c>
      <c r="H240" s="85" t="s">
        <v>84</v>
      </c>
      <c r="I240" s="85" t="s">
        <v>55</v>
      </c>
      <c r="J240" s="85" t="n">
        <v>0</v>
      </c>
      <c r="K240" s="85" t="n">
        <v>0</v>
      </c>
      <c r="L240" s="85" t="n">
        <v>0</v>
      </c>
      <c r="M240" s="85" t="n">
        <v>0</v>
      </c>
      <c r="N240" s="85" t="n">
        <v>0</v>
      </c>
      <c r="O240" s="85" t="n">
        <v>0</v>
      </c>
      <c r="P240" s="85" t="n">
        <v>0</v>
      </c>
      <c r="Q240" s="85" t="n">
        <v>0</v>
      </c>
      <c r="R240" s="85" t="n">
        <v>0</v>
      </c>
      <c r="S240" s="85" t="n">
        <v>0</v>
      </c>
      <c r="T240" s="85" t="n">
        <v>0</v>
      </c>
      <c r="U240" s="85" t="n">
        <v>0</v>
      </c>
      <c r="V240" s="85" t="n">
        <v>0</v>
      </c>
      <c r="W240" s="85" t="n">
        <v>0</v>
      </c>
      <c r="X240" s="85" t="n">
        <v>0</v>
      </c>
      <c r="Y240" s="85" t="n">
        <v>0</v>
      </c>
      <c r="Z240" s="85" t="n">
        <v>0</v>
      </c>
      <c r="AA240" s="85" t="n">
        <v>0</v>
      </c>
      <c r="AB240" s="85" t="n">
        <v>0</v>
      </c>
      <c r="AC240" s="85" t="n">
        <v>0</v>
      </c>
      <c r="AD240" s="85" t="n">
        <v>0</v>
      </c>
      <c r="AE240" s="85" t="n">
        <v>0</v>
      </c>
      <c r="AF240" s="85" t="n">
        <v>0</v>
      </c>
      <c r="AG240" s="85" t="n">
        <v>0</v>
      </c>
      <c r="AH240" s="85" t="n">
        <v>0</v>
      </c>
      <c r="AI240" s="85" t="n">
        <v>0</v>
      </c>
      <c r="AJ240" s="85" t="n">
        <v>0</v>
      </c>
      <c r="AK240" s="183" t="n">
        <f aca="false">IF(G240&gt;0,VLOOKUP(G240&amp;"-"&amp;H240&amp;"-"&amp;I240,LocCost,2,0),0)</f>
        <v>0.45074356846473</v>
      </c>
      <c r="AL240" s="183" t="n">
        <f aca="false">IF(J240&gt;0,VLOOKUP(J240&amp;"-"&amp;K240&amp;"-"&amp;L240,LocCost,2,0),0)</f>
        <v>0</v>
      </c>
      <c r="AM240" s="183" t="n">
        <f aca="false">IF(M240&gt;0,VLOOKUP(M240&amp;"-"&amp;N240&amp;"-"&amp;O240,LocCost,2,0),0)</f>
        <v>0</v>
      </c>
      <c r="AN240" s="183" t="n">
        <f aca="false">IF(P240&gt;0,VLOOKUP(P240&amp;"-"&amp;Q240&amp;"-"&amp;R240,LocCost,2,0),0)</f>
        <v>0</v>
      </c>
      <c r="AO240" s="183" t="n">
        <f aca="false">IF(S240&gt;0,VLOOKUP(S240&amp;"-"&amp;T240&amp;"-"&amp;U240,LocCost,2,0),0)</f>
        <v>0</v>
      </c>
      <c r="AP240" s="183" t="n">
        <f aca="false">IF(V240&gt;0,VLOOKUP(V240&amp;"-"&amp;W240&amp;"-"&amp;X240,LocCost,2,0),0)</f>
        <v>0</v>
      </c>
      <c r="AQ240" s="183" t="n">
        <f aca="false">IF(Y240&gt;0,VLOOKUP(Y240&amp;"-"&amp;Z240&amp;"-"&amp;AA240,LocCost,2,0),0)</f>
        <v>0</v>
      </c>
      <c r="AR240" s="183" t="n">
        <f aca="false">IF(AB240&gt;0,VLOOKUP(AB240&amp;"-"&amp;AC240&amp;"-"&amp;AD240,LocCost,2,0),0)</f>
        <v>0</v>
      </c>
      <c r="AS240" s="183" t="n">
        <f aca="false">IF(AE240&gt;0,VLOOKUP(AE240&amp;"-"&amp;AF240&amp;"-"&amp;AG240,LocCost,2,0),0)</f>
        <v>0</v>
      </c>
      <c r="AT240" s="183" t="n">
        <f aca="false">IF(AH240&gt;0,VLOOKUP(AH240&amp;"-"&amp;AI240&amp;"-"&amp;AJ240,LocCost,2,0),0)</f>
        <v>0</v>
      </c>
      <c r="AU240" s="184" t="n">
        <f aca="false">SUM(AK240:AT240)</f>
        <v>0.45074356846473</v>
      </c>
      <c r="DO240" s="85" t="n">
        <v>0</v>
      </c>
      <c r="DP240" s="85" t="n">
        <v>0</v>
      </c>
      <c r="DQ240" s="85" t="n">
        <v>0</v>
      </c>
      <c r="DR240" s="85" t="n">
        <v>0</v>
      </c>
      <c r="DS240" s="85" t="n">
        <v>0</v>
      </c>
      <c r="DT240" s="85" t="n">
        <v>0</v>
      </c>
      <c r="DU240" s="85" t="n">
        <v>0</v>
      </c>
      <c r="DV240" s="85" t="n">
        <v>0</v>
      </c>
      <c r="DW240" s="85" t="n">
        <v>0</v>
      </c>
      <c r="DX240" s="85" t="n">
        <v>0</v>
      </c>
      <c r="DY240" s="85" t="n">
        <v>0</v>
      </c>
    </row>
    <row r="241" customFormat="false" ht="14.65" hidden="false" customHeight="false" outlineLevel="0" collapsed="false">
      <c r="A241" s="85" t="n">
        <v>238</v>
      </c>
      <c r="B241" s="85" t="s">
        <v>84</v>
      </c>
      <c r="C241" s="85" t="s">
        <v>84</v>
      </c>
      <c r="D241" s="85" t="n">
        <v>1</v>
      </c>
      <c r="E241" s="85" t="s">
        <v>45</v>
      </c>
      <c r="F241" s="85" t="s">
        <v>432</v>
      </c>
      <c r="G241" s="85" t="s">
        <v>84</v>
      </c>
      <c r="H241" s="85" t="s">
        <v>84</v>
      </c>
      <c r="I241" s="85" t="s">
        <v>48</v>
      </c>
      <c r="J241" s="85" t="n">
        <v>0</v>
      </c>
      <c r="K241" s="85" t="n">
        <v>0</v>
      </c>
      <c r="L241" s="85" t="n">
        <v>0</v>
      </c>
      <c r="M241" s="85" t="n">
        <v>0</v>
      </c>
      <c r="N241" s="85" t="n">
        <v>0</v>
      </c>
      <c r="O241" s="85" t="n">
        <v>0</v>
      </c>
      <c r="P241" s="85" t="n">
        <v>0</v>
      </c>
      <c r="Q241" s="85" t="n">
        <v>0</v>
      </c>
      <c r="R241" s="85" t="n">
        <v>0</v>
      </c>
      <c r="S241" s="85" t="n">
        <v>0</v>
      </c>
      <c r="T241" s="85" t="n">
        <v>0</v>
      </c>
      <c r="U241" s="85" t="n">
        <v>0</v>
      </c>
      <c r="V241" s="85" t="n">
        <v>0</v>
      </c>
      <c r="W241" s="85" t="n">
        <v>0</v>
      </c>
      <c r="X241" s="85" t="n">
        <v>0</v>
      </c>
      <c r="Y241" s="85" t="n">
        <v>0</v>
      </c>
      <c r="Z241" s="85" t="n">
        <v>0</v>
      </c>
      <c r="AA241" s="85" t="n">
        <v>0</v>
      </c>
      <c r="AB241" s="85" t="n">
        <v>0</v>
      </c>
      <c r="AC241" s="85" t="n">
        <v>0</v>
      </c>
      <c r="AD241" s="85" t="n">
        <v>0</v>
      </c>
      <c r="AE241" s="85" t="n">
        <v>0</v>
      </c>
      <c r="AF241" s="85" t="n">
        <v>0</v>
      </c>
      <c r="AG241" s="85" t="n">
        <v>0</v>
      </c>
      <c r="AH241" s="85" t="n">
        <v>0</v>
      </c>
      <c r="AI241" s="85" t="n">
        <v>0</v>
      </c>
      <c r="AJ241" s="85" t="n">
        <v>0</v>
      </c>
      <c r="AK241" s="183" t="n">
        <f aca="false">IF(G241&gt;0,VLOOKUP(G241&amp;"-"&amp;H241&amp;"-"&amp;I241,LocCost,2,0),0)</f>
        <v>0.100895962891222</v>
      </c>
      <c r="AL241" s="183" t="n">
        <f aca="false">IF(J241&gt;0,VLOOKUP(J241&amp;"-"&amp;K241&amp;"-"&amp;L241,LocCost,2,0),0)</f>
        <v>0</v>
      </c>
      <c r="AM241" s="183" t="n">
        <f aca="false">IF(M241&gt;0,VLOOKUP(M241&amp;"-"&amp;N241&amp;"-"&amp;O241,LocCost,2,0),0)</f>
        <v>0</v>
      </c>
      <c r="AN241" s="183" t="n">
        <f aca="false">IF(P241&gt;0,VLOOKUP(P241&amp;"-"&amp;Q241&amp;"-"&amp;R241,LocCost,2,0),0)</f>
        <v>0</v>
      </c>
      <c r="AO241" s="183" t="n">
        <f aca="false">IF(S241&gt;0,VLOOKUP(S241&amp;"-"&amp;T241&amp;"-"&amp;U241,LocCost,2,0),0)</f>
        <v>0</v>
      </c>
      <c r="AP241" s="183" t="n">
        <f aca="false">IF(V241&gt;0,VLOOKUP(V241&amp;"-"&amp;W241&amp;"-"&amp;X241,LocCost,2,0),0)</f>
        <v>0</v>
      </c>
      <c r="AQ241" s="183" t="n">
        <f aca="false">IF(Y241&gt;0,VLOOKUP(Y241&amp;"-"&amp;Z241&amp;"-"&amp;AA241,LocCost,2,0),0)</f>
        <v>0</v>
      </c>
      <c r="AR241" s="183" t="n">
        <f aca="false">IF(AB241&gt;0,VLOOKUP(AB241&amp;"-"&amp;AC241&amp;"-"&amp;AD241,LocCost,2,0),0)</f>
        <v>0</v>
      </c>
      <c r="AS241" s="183" t="n">
        <f aca="false">IF(AE241&gt;0,VLOOKUP(AE241&amp;"-"&amp;AF241&amp;"-"&amp;AG241,LocCost,2,0),0)</f>
        <v>0</v>
      </c>
      <c r="AT241" s="183" t="n">
        <f aca="false">IF(AH241&gt;0,VLOOKUP(AH241&amp;"-"&amp;AI241&amp;"-"&amp;AJ241,LocCost,2,0),0)</f>
        <v>0</v>
      </c>
      <c r="AU241" s="184" t="n">
        <f aca="false">SUM(AK241:AT241)</f>
        <v>0.100895962891222</v>
      </c>
      <c r="DO241" s="85" t="n">
        <v>0</v>
      </c>
      <c r="DP241" s="85" t="n">
        <v>0</v>
      </c>
      <c r="DQ241" s="85" t="n">
        <v>0</v>
      </c>
      <c r="DR241" s="85" t="n">
        <v>0</v>
      </c>
      <c r="DS241" s="85" t="n">
        <v>0</v>
      </c>
      <c r="DT241" s="85" t="n">
        <v>0</v>
      </c>
      <c r="DU241" s="85" t="n">
        <v>0</v>
      </c>
      <c r="DV241" s="85" t="n">
        <v>0</v>
      </c>
      <c r="DW241" s="85" t="n">
        <v>0</v>
      </c>
      <c r="DX241" s="85" t="n">
        <v>0</v>
      </c>
      <c r="DY241" s="85" t="n">
        <v>0</v>
      </c>
    </row>
    <row r="242" customFormat="false" ht="14.65" hidden="false" customHeight="false" outlineLevel="0" collapsed="false">
      <c r="A242" s="85" t="n">
        <v>239</v>
      </c>
      <c r="B242" s="85" t="s">
        <v>84</v>
      </c>
      <c r="C242" s="85" t="s">
        <v>84</v>
      </c>
      <c r="D242" s="85" t="n">
        <v>2</v>
      </c>
      <c r="E242" s="85" t="s">
        <v>45</v>
      </c>
      <c r="F242" s="85" t="s">
        <v>433</v>
      </c>
      <c r="G242" s="85" t="s">
        <v>84</v>
      </c>
      <c r="H242" s="85" t="s">
        <v>84</v>
      </c>
      <c r="I242" s="85" t="s">
        <v>55</v>
      </c>
      <c r="J242" s="85" t="n">
        <v>0</v>
      </c>
      <c r="K242" s="85" t="n">
        <v>0</v>
      </c>
      <c r="L242" s="85" t="n">
        <v>0</v>
      </c>
      <c r="M242" s="85" t="n">
        <v>0</v>
      </c>
      <c r="N242" s="85" t="n">
        <v>0</v>
      </c>
      <c r="O242" s="85" t="n">
        <v>0</v>
      </c>
      <c r="P242" s="85" t="n">
        <v>0</v>
      </c>
      <c r="Q242" s="85" t="n">
        <v>0</v>
      </c>
      <c r="R242" s="85" t="n">
        <v>0</v>
      </c>
      <c r="S242" s="85" t="n">
        <v>0</v>
      </c>
      <c r="T242" s="85" t="n">
        <v>0</v>
      </c>
      <c r="U242" s="85" t="n">
        <v>0</v>
      </c>
      <c r="V242" s="85" t="n">
        <v>0</v>
      </c>
      <c r="W242" s="85" t="n">
        <v>0</v>
      </c>
      <c r="X242" s="85" t="n">
        <v>0</v>
      </c>
      <c r="Y242" s="85" t="n">
        <v>0</v>
      </c>
      <c r="Z242" s="85" t="n">
        <v>0</v>
      </c>
      <c r="AA242" s="85" t="n">
        <v>0</v>
      </c>
      <c r="AB242" s="85" t="n">
        <v>0</v>
      </c>
      <c r="AC242" s="85" t="n">
        <v>0</v>
      </c>
      <c r="AD242" s="85" t="n">
        <v>0</v>
      </c>
      <c r="AE242" s="85" t="n">
        <v>0</v>
      </c>
      <c r="AF242" s="85" t="n">
        <v>0</v>
      </c>
      <c r="AG242" s="85" t="n">
        <v>0</v>
      </c>
      <c r="AH242" s="85" t="n">
        <v>0</v>
      </c>
      <c r="AI242" s="85" t="n">
        <v>0</v>
      </c>
      <c r="AJ242" s="85" t="n">
        <v>0</v>
      </c>
      <c r="AK242" s="183" t="n">
        <f aca="false">IF(G242&gt;0,VLOOKUP(G242&amp;"-"&amp;H242&amp;"-"&amp;I242,LocCost,2,0),0)</f>
        <v>0.248495962891222</v>
      </c>
      <c r="AL242" s="183" t="n">
        <f aca="false">IF(J242&gt;0,VLOOKUP(J242&amp;"-"&amp;K242&amp;"-"&amp;L242,LocCost,2,0),0)</f>
        <v>0</v>
      </c>
      <c r="AM242" s="183" t="n">
        <f aca="false">IF(M242&gt;0,VLOOKUP(M242&amp;"-"&amp;N242&amp;"-"&amp;O242,LocCost,2,0),0)</f>
        <v>0</v>
      </c>
      <c r="AN242" s="183" t="n">
        <f aca="false">IF(P242&gt;0,VLOOKUP(P242&amp;"-"&amp;Q242&amp;"-"&amp;R242,LocCost,2,0),0)</f>
        <v>0</v>
      </c>
      <c r="AO242" s="183" t="n">
        <f aca="false">IF(S242&gt;0,VLOOKUP(S242&amp;"-"&amp;T242&amp;"-"&amp;U242,LocCost,2,0),0)</f>
        <v>0</v>
      </c>
      <c r="AP242" s="183" t="n">
        <f aca="false">IF(V242&gt;0,VLOOKUP(V242&amp;"-"&amp;W242&amp;"-"&amp;X242,LocCost,2,0),0)</f>
        <v>0</v>
      </c>
      <c r="AQ242" s="183" t="n">
        <f aca="false">IF(Y242&gt;0,VLOOKUP(Y242&amp;"-"&amp;Z242&amp;"-"&amp;AA242,LocCost,2,0),0)</f>
        <v>0</v>
      </c>
      <c r="AR242" s="183" t="n">
        <f aca="false">IF(AB242&gt;0,VLOOKUP(AB242&amp;"-"&amp;AC242&amp;"-"&amp;AD242,LocCost,2,0),0)</f>
        <v>0</v>
      </c>
      <c r="AS242" s="183" t="n">
        <f aca="false">IF(AE242&gt;0,VLOOKUP(AE242&amp;"-"&amp;AF242&amp;"-"&amp;AG242,LocCost,2,0),0)</f>
        <v>0</v>
      </c>
      <c r="AT242" s="183" t="n">
        <f aca="false">IF(AH242&gt;0,VLOOKUP(AH242&amp;"-"&amp;AI242&amp;"-"&amp;AJ242,LocCost,2,0),0)</f>
        <v>0</v>
      </c>
      <c r="AU242" s="184" t="n">
        <f aca="false">SUM(AK242:AT242)</f>
        <v>0.248495962891222</v>
      </c>
      <c r="DO242" s="85" t="n">
        <v>0</v>
      </c>
      <c r="DP242" s="85" t="n">
        <v>0</v>
      </c>
      <c r="DQ242" s="85" t="n">
        <v>0</v>
      </c>
      <c r="DR242" s="85" t="n">
        <v>0</v>
      </c>
      <c r="DS242" s="85" t="n">
        <v>0</v>
      </c>
      <c r="DT242" s="85" t="n">
        <v>0</v>
      </c>
      <c r="DU242" s="85" t="n">
        <v>0</v>
      </c>
      <c r="DV242" s="85" t="n">
        <v>0</v>
      </c>
      <c r="DW242" s="85" t="n">
        <v>0</v>
      </c>
      <c r="DX242" s="85" t="n">
        <v>0</v>
      </c>
      <c r="DY242" s="85" t="n">
        <v>0</v>
      </c>
    </row>
    <row r="243" customFormat="false" ht="14.65" hidden="false" customHeight="false" outlineLevel="0" collapsed="false">
      <c r="A243" s="85" t="n">
        <v>240</v>
      </c>
      <c r="B243" s="85" t="s">
        <v>194</v>
      </c>
      <c r="C243" s="85" t="s">
        <v>44</v>
      </c>
      <c r="D243" s="85" t="n">
        <v>1</v>
      </c>
      <c r="E243" s="85" t="s">
        <v>45</v>
      </c>
      <c r="F243" s="85" t="s">
        <v>434</v>
      </c>
      <c r="G243" s="85" t="s">
        <v>194</v>
      </c>
      <c r="H243" s="85" t="s">
        <v>139</v>
      </c>
      <c r="I243" s="85" t="s">
        <v>140</v>
      </c>
      <c r="J243" s="85" t="n">
        <v>0</v>
      </c>
      <c r="K243" s="85" t="n">
        <v>0</v>
      </c>
      <c r="L243" s="85" t="n">
        <v>0</v>
      </c>
      <c r="M243" s="85" t="n">
        <v>0</v>
      </c>
      <c r="N243" s="85" t="n">
        <v>0</v>
      </c>
      <c r="O243" s="85" t="n">
        <v>0</v>
      </c>
      <c r="P243" s="85" t="n">
        <v>0</v>
      </c>
      <c r="Q243" s="85" t="n">
        <v>0</v>
      </c>
      <c r="R243" s="85" t="n">
        <v>0</v>
      </c>
      <c r="S243" s="85" t="n">
        <v>0</v>
      </c>
      <c r="T243" s="85" t="n">
        <v>0</v>
      </c>
      <c r="U243" s="85" t="n">
        <v>0</v>
      </c>
      <c r="V243" s="85" t="n">
        <v>0</v>
      </c>
      <c r="W243" s="85" t="n">
        <v>0</v>
      </c>
      <c r="X243" s="85" t="n">
        <v>0</v>
      </c>
      <c r="Y243" s="85" t="n">
        <v>0</v>
      </c>
      <c r="Z243" s="85" t="n">
        <v>0</v>
      </c>
      <c r="AA243" s="85" t="n">
        <v>0</v>
      </c>
      <c r="AB243" s="85" t="n">
        <v>0</v>
      </c>
      <c r="AC243" s="85" t="n">
        <v>0</v>
      </c>
      <c r="AD243" s="85" t="n">
        <v>0</v>
      </c>
      <c r="AE243" s="85" t="n">
        <v>0</v>
      </c>
      <c r="AF243" s="85" t="n">
        <v>0</v>
      </c>
      <c r="AG243" s="85" t="n">
        <v>0</v>
      </c>
      <c r="AH243" s="85" t="n">
        <v>0</v>
      </c>
      <c r="AI243" s="85" t="n">
        <v>0</v>
      </c>
      <c r="AJ243" s="85" t="n">
        <v>0</v>
      </c>
      <c r="AK243" s="183" t="n">
        <f aca="false">IF(G243&gt;0,VLOOKUP(G243&amp;"-"&amp;H243&amp;"-"&amp;I243,LocCost,2,0),0)</f>
        <v>0.116056711758585</v>
      </c>
      <c r="AL243" s="183" t="n">
        <f aca="false">IF(J243&gt;0,VLOOKUP(J243&amp;"-"&amp;K243&amp;"-"&amp;L243,LocCost,2,0),0)</f>
        <v>0</v>
      </c>
      <c r="AM243" s="183" t="n">
        <f aca="false">IF(M243&gt;0,VLOOKUP(M243&amp;"-"&amp;N243&amp;"-"&amp;O243,LocCost,2,0),0)</f>
        <v>0</v>
      </c>
      <c r="AN243" s="183" t="n">
        <f aca="false">IF(P243&gt;0,VLOOKUP(P243&amp;"-"&amp;Q243&amp;"-"&amp;R243,LocCost,2,0),0)</f>
        <v>0</v>
      </c>
      <c r="AO243" s="183" t="n">
        <f aca="false">IF(S243&gt;0,VLOOKUP(S243&amp;"-"&amp;T243&amp;"-"&amp;U243,LocCost,2,0),0)</f>
        <v>0</v>
      </c>
      <c r="AP243" s="183" t="n">
        <f aca="false">IF(V243&gt;0,VLOOKUP(V243&amp;"-"&amp;W243&amp;"-"&amp;X243,LocCost,2,0),0)</f>
        <v>0</v>
      </c>
      <c r="AQ243" s="183" t="n">
        <f aca="false">IF(Y243&gt;0,VLOOKUP(Y243&amp;"-"&amp;Z243&amp;"-"&amp;AA243,LocCost,2,0),0)</f>
        <v>0</v>
      </c>
      <c r="AR243" s="183" t="n">
        <f aca="false">IF(AB243&gt;0,VLOOKUP(AB243&amp;"-"&amp;AC243&amp;"-"&amp;AD243,LocCost,2,0),0)</f>
        <v>0</v>
      </c>
      <c r="AS243" s="183" t="n">
        <f aca="false">IF(AE243&gt;0,VLOOKUP(AE243&amp;"-"&amp;AF243&amp;"-"&amp;AG243,LocCost,2,0),0)</f>
        <v>0</v>
      </c>
      <c r="AT243" s="183" t="n">
        <f aca="false">IF(AH243&gt;0,VLOOKUP(AH243&amp;"-"&amp;AI243&amp;"-"&amp;AJ243,LocCost,2,0),0)</f>
        <v>0</v>
      </c>
      <c r="AU243" s="184" t="n">
        <f aca="false">SUM(AK243:AT243)</f>
        <v>0.116056711758585</v>
      </c>
      <c r="DO243" s="85" t="n">
        <v>0</v>
      </c>
      <c r="DP243" s="85" t="n">
        <v>0</v>
      </c>
      <c r="DQ243" s="85" t="n">
        <v>0</v>
      </c>
      <c r="DR243" s="85" t="n">
        <v>0</v>
      </c>
      <c r="DS243" s="85" t="n">
        <v>0</v>
      </c>
      <c r="DT243" s="85" t="n">
        <v>0</v>
      </c>
      <c r="DU243" s="85" t="n">
        <v>0</v>
      </c>
      <c r="DV243" s="85" t="n">
        <v>0</v>
      </c>
      <c r="DW243" s="85" t="n">
        <v>0</v>
      </c>
      <c r="DX243" s="85" t="n">
        <v>0</v>
      </c>
      <c r="DY243" s="85" t="n">
        <v>0</v>
      </c>
    </row>
    <row r="244" customFormat="false" ht="14.65" hidden="false" customHeight="false" outlineLevel="0" collapsed="false">
      <c r="A244" s="85" t="n">
        <v>241</v>
      </c>
      <c r="B244" s="85" t="s">
        <v>194</v>
      </c>
      <c r="C244" s="85" t="s">
        <v>44</v>
      </c>
      <c r="D244" s="85" t="n">
        <v>2</v>
      </c>
      <c r="E244" s="85" t="s">
        <v>45</v>
      </c>
      <c r="F244" s="85" t="s">
        <v>435</v>
      </c>
      <c r="G244" s="85" t="s">
        <v>194</v>
      </c>
      <c r="H244" s="85" t="s">
        <v>139</v>
      </c>
      <c r="I244" s="85" t="s">
        <v>179</v>
      </c>
      <c r="J244" s="85" t="n">
        <v>0</v>
      </c>
      <c r="K244" s="85" t="n">
        <v>0</v>
      </c>
      <c r="L244" s="85" t="n">
        <v>0</v>
      </c>
      <c r="M244" s="85" t="n">
        <v>0</v>
      </c>
      <c r="N244" s="85" t="n">
        <v>0</v>
      </c>
      <c r="O244" s="85" t="n">
        <v>0</v>
      </c>
      <c r="P244" s="85" t="n">
        <v>0</v>
      </c>
      <c r="Q244" s="85" t="n">
        <v>0</v>
      </c>
      <c r="R244" s="85" t="n">
        <v>0</v>
      </c>
      <c r="S244" s="85" t="n">
        <v>0</v>
      </c>
      <c r="T244" s="85" t="n">
        <v>0</v>
      </c>
      <c r="U244" s="85" t="n">
        <v>0</v>
      </c>
      <c r="V244" s="85" t="n">
        <v>0</v>
      </c>
      <c r="W244" s="85" t="n">
        <v>0</v>
      </c>
      <c r="X244" s="85" t="n">
        <v>0</v>
      </c>
      <c r="Y244" s="85" t="n">
        <v>0</v>
      </c>
      <c r="Z244" s="85" t="n">
        <v>0</v>
      </c>
      <c r="AA244" s="85" t="n">
        <v>0</v>
      </c>
      <c r="AB244" s="85" t="n">
        <v>0</v>
      </c>
      <c r="AC244" s="85" t="n">
        <v>0</v>
      </c>
      <c r="AD244" s="85" t="n">
        <v>0</v>
      </c>
      <c r="AE244" s="85" t="n">
        <v>0</v>
      </c>
      <c r="AF244" s="85" t="n">
        <v>0</v>
      </c>
      <c r="AG244" s="85" t="n">
        <v>0</v>
      </c>
      <c r="AH244" s="85" t="n">
        <v>0</v>
      </c>
      <c r="AI244" s="85" t="n">
        <v>0</v>
      </c>
      <c r="AJ244" s="85" t="n">
        <v>0</v>
      </c>
      <c r="AK244" s="183" t="n">
        <f aca="false">IF(G244&gt;0,VLOOKUP(G244&amp;"-"&amp;H244&amp;"-"&amp;I244,LocCost,2,0),0)</f>
        <v>0.0975248530473342</v>
      </c>
      <c r="AL244" s="183" t="n">
        <f aca="false">IF(J244&gt;0,VLOOKUP(J244&amp;"-"&amp;K244&amp;"-"&amp;L244,LocCost,2,0),0)</f>
        <v>0</v>
      </c>
      <c r="AM244" s="183" t="n">
        <f aca="false">IF(M244&gt;0,VLOOKUP(M244&amp;"-"&amp;N244&amp;"-"&amp;O244,LocCost,2,0),0)</f>
        <v>0</v>
      </c>
      <c r="AN244" s="183" t="n">
        <f aca="false">IF(P244&gt;0,VLOOKUP(P244&amp;"-"&amp;Q244&amp;"-"&amp;R244,LocCost,2,0),0)</f>
        <v>0</v>
      </c>
      <c r="AO244" s="183" t="n">
        <f aca="false">IF(S244&gt;0,VLOOKUP(S244&amp;"-"&amp;T244&amp;"-"&amp;U244,LocCost,2,0),0)</f>
        <v>0</v>
      </c>
      <c r="AP244" s="183" t="n">
        <f aca="false">IF(V244&gt;0,VLOOKUP(V244&amp;"-"&amp;W244&amp;"-"&amp;X244,LocCost,2,0),0)</f>
        <v>0</v>
      </c>
      <c r="AQ244" s="183" t="n">
        <f aca="false">IF(Y244&gt;0,VLOOKUP(Y244&amp;"-"&amp;Z244&amp;"-"&amp;AA244,LocCost,2,0),0)</f>
        <v>0</v>
      </c>
      <c r="AR244" s="183" t="n">
        <f aca="false">IF(AB244&gt;0,VLOOKUP(AB244&amp;"-"&amp;AC244&amp;"-"&amp;AD244,LocCost,2,0),0)</f>
        <v>0</v>
      </c>
      <c r="AS244" s="183" t="n">
        <f aca="false">IF(AE244&gt;0,VLOOKUP(AE244&amp;"-"&amp;AF244&amp;"-"&amp;AG244,LocCost,2,0),0)</f>
        <v>0</v>
      </c>
      <c r="AT244" s="183" t="n">
        <f aca="false">IF(AH244&gt;0,VLOOKUP(AH244&amp;"-"&amp;AI244&amp;"-"&amp;AJ244,LocCost,2,0),0)</f>
        <v>0</v>
      </c>
      <c r="AU244" s="184" t="n">
        <f aca="false">SUM(AK244:AT244)</f>
        <v>0.0975248530473342</v>
      </c>
      <c r="DO244" s="85" t="n">
        <v>0</v>
      </c>
      <c r="DP244" s="85" t="n">
        <v>0</v>
      </c>
      <c r="DQ244" s="85" t="n">
        <v>0</v>
      </c>
      <c r="DR244" s="85" t="n">
        <v>0</v>
      </c>
      <c r="DS244" s="85" t="n">
        <v>0</v>
      </c>
      <c r="DT244" s="85" t="n">
        <v>0</v>
      </c>
      <c r="DU244" s="85" t="n">
        <v>0</v>
      </c>
      <c r="DV244" s="85" t="n">
        <v>0</v>
      </c>
      <c r="DW244" s="85" t="n">
        <v>0</v>
      </c>
      <c r="DX244" s="85" t="n">
        <v>0</v>
      </c>
      <c r="DY244" s="85" t="n">
        <v>0</v>
      </c>
    </row>
    <row r="245" customFormat="false" ht="14.65" hidden="false" customHeight="false" outlineLevel="0" collapsed="false">
      <c r="A245" s="85" t="n">
        <v>242</v>
      </c>
      <c r="B245" s="85" t="s">
        <v>194</v>
      </c>
      <c r="C245" s="85" t="s">
        <v>52</v>
      </c>
      <c r="D245" s="85" t="n">
        <v>1</v>
      </c>
      <c r="E245" s="85" t="s">
        <v>45</v>
      </c>
      <c r="F245" s="85" t="s">
        <v>211</v>
      </c>
      <c r="G245" s="85" t="s">
        <v>194</v>
      </c>
      <c r="H245" s="85" t="s">
        <v>139</v>
      </c>
      <c r="I245" s="85" t="s">
        <v>140</v>
      </c>
      <c r="J245" s="85" t="s">
        <v>44</v>
      </c>
      <c r="K245" s="85" t="s">
        <v>52</v>
      </c>
      <c r="L245" s="85" t="s">
        <v>48</v>
      </c>
      <c r="M245" s="85" t="n">
        <v>0</v>
      </c>
      <c r="N245" s="85" t="n">
        <v>0</v>
      </c>
      <c r="O245" s="85" t="n">
        <v>0</v>
      </c>
      <c r="P245" s="85" t="n">
        <v>0</v>
      </c>
      <c r="Q245" s="85" t="n">
        <v>0</v>
      </c>
      <c r="R245" s="85" t="n">
        <v>0</v>
      </c>
      <c r="S245" s="85" t="n">
        <v>0</v>
      </c>
      <c r="T245" s="85" t="n">
        <v>0</v>
      </c>
      <c r="U245" s="85" t="n">
        <v>0</v>
      </c>
      <c r="V245" s="85" t="n">
        <v>0</v>
      </c>
      <c r="W245" s="85" t="n">
        <v>0</v>
      </c>
      <c r="X245" s="85" t="n">
        <v>0</v>
      </c>
      <c r="Y245" s="85" t="n">
        <v>0</v>
      </c>
      <c r="Z245" s="85" t="n">
        <v>0</v>
      </c>
      <c r="AA245" s="85" t="n">
        <v>0</v>
      </c>
      <c r="AB245" s="85" t="n">
        <v>0</v>
      </c>
      <c r="AC245" s="85" t="n">
        <v>0</v>
      </c>
      <c r="AD245" s="85" t="n">
        <v>0</v>
      </c>
      <c r="AE245" s="85" t="n">
        <v>0</v>
      </c>
      <c r="AF245" s="85" t="n">
        <v>0</v>
      </c>
      <c r="AG245" s="85" t="n">
        <v>0</v>
      </c>
      <c r="AH245" s="85" t="n">
        <v>0</v>
      </c>
      <c r="AI245" s="85" t="n">
        <v>0</v>
      </c>
      <c r="AJ245" s="85" t="n">
        <v>0</v>
      </c>
      <c r="AK245" s="183" t="n">
        <f aca="false">IF(G245&gt;0,VLOOKUP(G245&amp;"-"&amp;H245&amp;"-"&amp;I245,LocCost,2,0),0)</f>
        <v>0.116056711758585</v>
      </c>
      <c r="AL245" s="183" t="n">
        <f aca="false">IF(J245&gt;0,VLOOKUP(J245&amp;"-"&amp;K245&amp;"-"&amp;L245,LocCost,2,0),0)</f>
        <v>0.0826303724928366</v>
      </c>
      <c r="AM245" s="183" t="n">
        <f aca="false">IF(M245&gt;0,VLOOKUP(M245&amp;"-"&amp;N245&amp;"-"&amp;O245,LocCost,2,0),0)</f>
        <v>0</v>
      </c>
      <c r="AN245" s="183" t="n">
        <f aca="false">IF(P245&gt;0,VLOOKUP(P245&amp;"-"&amp;Q245&amp;"-"&amp;R245,LocCost,2,0),0)</f>
        <v>0</v>
      </c>
      <c r="AO245" s="183" t="n">
        <f aca="false">IF(S245&gt;0,VLOOKUP(S245&amp;"-"&amp;T245&amp;"-"&amp;U245,LocCost,2,0),0)</f>
        <v>0</v>
      </c>
      <c r="AP245" s="183" t="n">
        <f aca="false">IF(V245&gt;0,VLOOKUP(V245&amp;"-"&amp;W245&amp;"-"&amp;X245,LocCost,2,0),0)</f>
        <v>0</v>
      </c>
      <c r="AQ245" s="183" t="n">
        <f aca="false">IF(Y245&gt;0,VLOOKUP(Y245&amp;"-"&amp;Z245&amp;"-"&amp;AA245,LocCost,2,0),0)</f>
        <v>0</v>
      </c>
      <c r="AR245" s="183" t="n">
        <f aca="false">IF(AB245&gt;0,VLOOKUP(AB245&amp;"-"&amp;AC245&amp;"-"&amp;AD245,LocCost,2,0),0)</f>
        <v>0</v>
      </c>
      <c r="AS245" s="183" t="n">
        <f aca="false">IF(AE245&gt;0,VLOOKUP(AE245&amp;"-"&amp;AF245&amp;"-"&amp;AG245,LocCost,2,0),0)</f>
        <v>0</v>
      </c>
      <c r="AT245" s="183" t="n">
        <f aca="false">IF(AH245&gt;0,VLOOKUP(AH245&amp;"-"&amp;AI245&amp;"-"&amp;AJ245,LocCost,2,0),0)</f>
        <v>0</v>
      </c>
      <c r="AU245" s="184" t="n">
        <f aca="false">SUM(AK245:AT245)</f>
        <v>0.198687084251422</v>
      </c>
      <c r="DO245" s="85" t="n">
        <v>0</v>
      </c>
      <c r="DP245" s="85" t="n">
        <v>0</v>
      </c>
      <c r="DQ245" s="85" t="n">
        <v>0</v>
      </c>
      <c r="DR245" s="85" t="n">
        <v>0</v>
      </c>
      <c r="DS245" s="85" t="n">
        <v>0</v>
      </c>
      <c r="DT245" s="85" t="n">
        <v>0</v>
      </c>
      <c r="DU245" s="85" t="n">
        <v>0</v>
      </c>
      <c r="DV245" s="85" t="n">
        <v>0</v>
      </c>
      <c r="DW245" s="85" t="n">
        <v>0</v>
      </c>
      <c r="DX245" s="85" t="n">
        <v>0</v>
      </c>
      <c r="DY245" s="85" t="n">
        <v>0</v>
      </c>
    </row>
    <row r="246" customFormat="false" ht="14.65" hidden="false" customHeight="false" outlineLevel="0" collapsed="false">
      <c r="A246" s="85" t="n">
        <v>243</v>
      </c>
      <c r="B246" s="85" t="s">
        <v>194</v>
      </c>
      <c r="C246" s="85" t="s">
        <v>52</v>
      </c>
      <c r="D246" s="85" t="n">
        <v>2</v>
      </c>
      <c r="E246" s="85" t="s">
        <v>45</v>
      </c>
      <c r="F246" s="85" t="s">
        <v>436</v>
      </c>
      <c r="G246" s="85" t="s">
        <v>194</v>
      </c>
      <c r="H246" s="85" t="s">
        <v>139</v>
      </c>
      <c r="I246" s="85" t="s">
        <v>179</v>
      </c>
      <c r="J246" s="85" t="s">
        <v>44</v>
      </c>
      <c r="K246" s="85" t="s">
        <v>52</v>
      </c>
      <c r="L246" s="85" t="s">
        <v>48</v>
      </c>
      <c r="M246" s="85" t="n">
        <v>0</v>
      </c>
      <c r="N246" s="85" t="n">
        <v>0</v>
      </c>
      <c r="O246" s="85" t="n">
        <v>0</v>
      </c>
      <c r="P246" s="85" t="n">
        <v>0</v>
      </c>
      <c r="Q246" s="85" t="n">
        <v>0</v>
      </c>
      <c r="R246" s="85" t="n">
        <v>0</v>
      </c>
      <c r="S246" s="85" t="n">
        <v>0</v>
      </c>
      <c r="T246" s="85" t="n">
        <v>0</v>
      </c>
      <c r="U246" s="85" t="n">
        <v>0</v>
      </c>
      <c r="V246" s="85" t="n">
        <v>0</v>
      </c>
      <c r="W246" s="85" t="n">
        <v>0</v>
      </c>
      <c r="X246" s="85" t="n">
        <v>0</v>
      </c>
      <c r="Y246" s="85" t="n">
        <v>0</v>
      </c>
      <c r="Z246" s="85" t="n">
        <v>0</v>
      </c>
      <c r="AA246" s="85" t="n">
        <v>0</v>
      </c>
      <c r="AB246" s="85" t="n">
        <v>0</v>
      </c>
      <c r="AC246" s="85" t="n">
        <v>0</v>
      </c>
      <c r="AD246" s="85" t="n">
        <v>0</v>
      </c>
      <c r="AE246" s="85" t="n">
        <v>0</v>
      </c>
      <c r="AF246" s="85" t="n">
        <v>0</v>
      </c>
      <c r="AG246" s="85" t="n">
        <v>0</v>
      </c>
      <c r="AH246" s="85" t="n">
        <v>0</v>
      </c>
      <c r="AI246" s="85" t="n">
        <v>0</v>
      </c>
      <c r="AJ246" s="85" t="n">
        <v>0</v>
      </c>
      <c r="AK246" s="183" t="n">
        <f aca="false">IF(G246&gt;0,VLOOKUP(G246&amp;"-"&amp;H246&amp;"-"&amp;I246,LocCost,2,0),0)</f>
        <v>0.0975248530473342</v>
      </c>
      <c r="AL246" s="183" t="n">
        <f aca="false">IF(J246&gt;0,VLOOKUP(J246&amp;"-"&amp;K246&amp;"-"&amp;L246,LocCost,2,0),0)</f>
        <v>0.0826303724928366</v>
      </c>
      <c r="AM246" s="183" t="n">
        <f aca="false">IF(M246&gt;0,VLOOKUP(M246&amp;"-"&amp;N246&amp;"-"&amp;O246,LocCost,2,0),0)</f>
        <v>0</v>
      </c>
      <c r="AN246" s="183" t="n">
        <f aca="false">IF(P246&gt;0,VLOOKUP(P246&amp;"-"&amp;Q246&amp;"-"&amp;R246,LocCost,2,0),0)</f>
        <v>0</v>
      </c>
      <c r="AO246" s="183" t="n">
        <f aca="false">IF(S246&gt;0,VLOOKUP(S246&amp;"-"&amp;T246&amp;"-"&amp;U246,LocCost,2,0),0)</f>
        <v>0</v>
      </c>
      <c r="AP246" s="183" t="n">
        <f aca="false">IF(V246&gt;0,VLOOKUP(V246&amp;"-"&amp;W246&amp;"-"&amp;X246,LocCost,2,0),0)</f>
        <v>0</v>
      </c>
      <c r="AQ246" s="183" t="n">
        <f aca="false">IF(Y246&gt;0,VLOOKUP(Y246&amp;"-"&amp;Z246&amp;"-"&amp;AA246,LocCost,2,0),0)</f>
        <v>0</v>
      </c>
      <c r="AR246" s="183" t="n">
        <f aca="false">IF(AB246&gt;0,VLOOKUP(AB246&amp;"-"&amp;AC246&amp;"-"&amp;AD246,LocCost,2,0),0)</f>
        <v>0</v>
      </c>
      <c r="AS246" s="183" t="n">
        <f aca="false">IF(AE246&gt;0,VLOOKUP(AE246&amp;"-"&amp;AF246&amp;"-"&amp;AG246,LocCost,2,0),0)</f>
        <v>0</v>
      </c>
      <c r="AT246" s="183" t="n">
        <f aca="false">IF(AH246&gt;0,VLOOKUP(AH246&amp;"-"&amp;AI246&amp;"-"&amp;AJ246,LocCost,2,0),0)</f>
        <v>0</v>
      </c>
      <c r="AU246" s="184" t="n">
        <f aca="false">SUM(AK246:AT246)</f>
        <v>0.180155225540171</v>
      </c>
      <c r="DO246" s="85" t="n">
        <v>0</v>
      </c>
      <c r="DP246" s="85" t="n">
        <v>0</v>
      </c>
      <c r="DQ246" s="85" t="n">
        <v>0</v>
      </c>
      <c r="DR246" s="85" t="n">
        <v>0</v>
      </c>
      <c r="DS246" s="85" t="n">
        <v>0</v>
      </c>
      <c r="DT246" s="85" t="n">
        <v>0</v>
      </c>
      <c r="DU246" s="85" t="n">
        <v>0</v>
      </c>
      <c r="DV246" s="85" t="n">
        <v>0</v>
      </c>
      <c r="DW246" s="85" t="n">
        <v>0</v>
      </c>
      <c r="DX246" s="85" t="n">
        <v>0</v>
      </c>
      <c r="DY246" s="85" t="n">
        <v>0</v>
      </c>
    </row>
    <row r="247" customFormat="false" ht="14.65" hidden="false" customHeight="false" outlineLevel="0" collapsed="false">
      <c r="A247" s="85" t="n">
        <v>244</v>
      </c>
      <c r="B247" s="85" t="s">
        <v>194</v>
      </c>
      <c r="C247" s="85" t="s">
        <v>57</v>
      </c>
      <c r="D247" s="85" t="n">
        <v>1</v>
      </c>
      <c r="E247" s="85" t="s">
        <v>45</v>
      </c>
      <c r="F247" s="85" t="s">
        <v>437</v>
      </c>
      <c r="G247" s="85" t="s">
        <v>194</v>
      </c>
      <c r="H247" s="85" t="s">
        <v>139</v>
      </c>
      <c r="I247" s="85" t="s">
        <v>140</v>
      </c>
      <c r="J247" s="85" t="s">
        <v>59</v>
      </c>
      <c r="K247" s="85" t="s">
        <v>57</v>
      </c>
      <c r="L247" s="85" t="s">
        <v>48</v>
      </c>
      <c r="M247" s="85" t="n">
        <v>0</v>
      </c>
      <c r="N247" s="85" t="n">
        <v>0</v>
      </c>
      <c r="O247" s="85" t="n">
        <v>0</v>
      </c>
      <c r="P247" s="85" t="n">
        <v>0</v>
      </c>
      <c r="Q247" s="85" t="n">
        <v>0</v>
      </c>
      <c r="R247" s="85" t="n">
        <v>0</v>
      </c>
      <c r="S247" s="85" t="n">
        <v>0</v>
      </c>
      <c r="T247" s="85" t="n">
        <v>0</v>
      </c>
      <c r="U247" s="85" t="n">
        <v>0</v>
      </c>
      <c r="V247" s="85" t="n">
        <v>0</v>
      </c>
      <c r="W247" s="85" t="n">
        <v>0</v>
      </c>
      <c r="X247" s="85" t="n">
        <v>0</v>
      </c>
      <c r="Y247" s="85" t="n">
        <v>0</v>
      </c>
      <c r="Z247" s="85" t="n">
        <v>0</v>
      </c>
      <c r="AA247" s="85" t="n">
        <v>0</v>
      </c>
      <c r="AB247" s="85" t="n">
        <v>0</v>
      </c>
      <c r="AC247" s="85" t="n">
        <v>0</v>
      </c>
      <c r="AD247" s="85" t="n">
        <v>0</v>
      </c>
      <c r="AE247" s="85" t="n">
        <v>0</v>
      </c>
      <c r="AF247" s="85" t="n">
        <v>0</v>
      </c>
      <c r="AG247" s="85" t="n">
        <v>0</v>
      </c>
      <c r="AH247" s="85" t="n">
        <v>0</v>
      </c>
      <c r="AI247" s="85" t="n">
        <v>0</v>
      </c>
      <c r="AJ247" s="85" t="n">
        <v>0</v>
      </c>
      <c r="AK247" s="183" t="n">
        <f aca="false">IF(G247&gt;0,VLOOKUP(G247&amp;"-"&amp;H247&amp;"-"&amp;I247,LocCost,2,0),0)</f>
        <v>0.116056711758585</v>
      </c>
      <c r="AL247" s="183" t="n">
        <f aca="false">IF(J247&gt;0,VLOOKUP(J247&amp;"-"&amp;K247&amp;"-"&amp;L247,LocCost,2,0),0)</f>
        <v>0.0647000265941124</v>
      </c>
      <c r="AM247" s="183" t="n">
        <f aca="false">IF(M247&gt;0,VLOOKUP(M247&amp;"-"&amp;N247&amp;"-"&amp;O247,LocCost,2,0),0)</f>
        <v>0</v>
      </c>
      <c r="AN247" s="183" t="n">
        <f aca="false">IF(P247&gt;0,VLOOKUP(P247&amp;"-"&amp;Q247&amp;"-"&amp;R247,LocCost,2,0),0)</f>
        <v>0</v>
      </c>
      <c r="AO247" s="183" t="n">
        <f aca="false">IF(S247&gt;0,VLOOKUP(S247&amp;"-"&amp;T247&amp;"-"&amp;U247,LocCost,2,0),0)</f>
        <v>0</v>
      </c>
      <c r="AP247" s="183" t="n">
        <f aca="false">IF(V247&gt;0,VLOOKUP(V247&amp;"-"&amp;W247&amp;"-"&amp;X247,LocCost,2,0),0)</f>
        <v>0</v>
      </c>
      <c r="AQ247" s="183" t="n">
        <f aca="false">IF(Y247&gt;0,VLOOKUP(Y247&amp;"-"&amp;Z247&amp;"-"&amp;AA247,LocCost,2,0),0)</f>
        <v>0</v>
      </c>
      <c r="AR247" s="183" t="n">
        <f aca="false">IF(AB247&gt;0,VLOOKUP(AB247&amp;"-"&amp;AC247&amp;"-"&amp;AD247,LocCost,2,0),0)</f>
        <v>0</v>
      </c>
      <c r="AS247" s="183" t="n">
        <f aca="false">IF(AE247&gt;0,VLOOKUP(AE247&amp;"-"&amp;AF247&amp;"-"&amp;AG247,LocCost,2,0),0)</f>
        <v>0</v>
      </c>
      <c r="AT247" s="183" t="n">
        <f aca="false">IF(AH247&gt;0,VLOOKUP(AH247&amp;"-"&amp;AI247&amp;"-"&amp;AJ247,LocCost,2,0),0)</f>
        <v>0</v>
      </c>
      <c r="AU247" s="184" t="n">
        <f aca="false">SUM(AK247:AT247)</f>
        <v>0.180756738352697</v>
      </c>
      <c r="DO247" s="85" t="n">
        <v>0</v>
      </c>
      <c r="DP247" s="85" t="n">
        <v>0</v>
      </c>
      <c r="DQ247" s="85" t="n">
        <v>0</v>
      </c>
      <c r="DR247" s="85" t="n">
        <v>0</v>
      </c>
      <c r="DS247" s="85" t="n">
        <v>0</v>
      </c>
      <c r="DT247" s="85" t="n">
        <v>0</v>
      </c>
      <c r="DU247" s="85" t="n">
        <v>0</v>
      </c>
      <c r="DV247" s="85" t="n">
        <v>0</v>
      </c>
      <c r="DW247" s="85" t="n">
        <v>0</v>
      </c>
      <c r="DX247" s="85" t="n">
        <v>0</v>
      </c>
      <c r="DY247" s="85" t="n">
        <v>0</v>
      </c>
    </row>
    <row r="248" customFormat="false" ht="14.65" hidden="false" customHeight="false" outlineLevel="0" collapsed="false">
      <c r="A248" s="85" t="n">
        <v>245</v>
      </c>
      <c r="B248" s="85" t="s">
        <v>194</v>
      </c>
      <c r="C248" s="85" t="s">
        <v>57</v>
      </c>
      <c r="D248" s="85" t="n">
        <v>2</v>
      </c>
      <c r="E248" s="85" t="s">
        <v>45</v>
      </c>
      <c r="F248" s="85" t="s">
        <v>438</v>
      </c>
      <c r="G248" s="85" t="s">
        <v>194</v>
      </c>
      <c r="H248" s="85" t="s">
        <v>139</v>
      </c>
      <c r="I248" s="85" t="s">
        <v>179</v>
      </c>
      <c r="J248" s="85" t="s">
        <v>59</v>
      </c>
      <c r="K248" s="85" t="s">
        <v>57</v>
      </c>
      <c r="L248" s="85" t="s">
        <v>48</v>
      </c>
      <c r="M248" s="85" t="n">
        <v>0</v>
      </c>
      <c r="N248" s="85" t="n">
        <v>0</v>
      </c>
      <c r="O248" s="85" t="n">
        <v>0</v>
      </c>
      <c r="P248" s="85" t="n">
        <v>0</v>
      </c>
      <c r="Q248" s="85" t="n">
        <v>0</v>
      </c>
      <c r="R248" s="85" t="n">
        <v>0</v>
      </c>
      <c r="S248" s="85" t="n">
        <v>0</v>
      </c>
      <c r="T248" s="85" t="n">
        <v>0</v>
      </c>
      <c r="U248" s="85" t="n">
        <v>0</v>
      </c>
      <c r="V248" s="85" t="n">
        <v>0</v>
      </c>
      <c r="W248" s="85" t="n">
        <v>0</v>
      </c>
      <c r="X248" s="85" t="n">
        <v>0</v>
      </c>
      <c r="Y248" s="85" t="n">
        <v>0</v>
      </c>
      <c r="Z248" s="85" t="n">
        <v>0</v>
      </c>
      <c r="AA248" s="85" t="n">
        <v>0</v>
      </c>
      <c r="AB248" s="85" t="n">
        <v>0</v>
      </c>
      <c r="AC248" s="85" t="n">
        <v>0</v>
      </c>
      <c r="AD248" s="85" t="n">
        <v>0</v>
      </c>
      <c r="AE248" s="85" t="n">
        <v>0</v>
      </c>
      <c r="AF248" s="85" t="n">
        <v>0</v>
      </c>
      <c r="AG248" s="85" t="n">
        <v>0</v>
      </c>
      <c r="AH248" s="85" t="n">
        <v>0</v>
      </c>
      <c r="AI248" s="85" t="n">
        <v>0</v>
      </c>
      <c r="AJ248" s="85" t="n">
        <v>0</v>
      </c>
      <c r="AK248" s="183" t="n">
        <f aca="false">IF(G248&gt;0,VLOOKUP(G248&amp;"-"&amp;H248&amp;"-"&amp;I248,LocCost,2,0),0)</f>
        <v>0.0975248530473342</v>
      </c>
      <c r="AL248" s="183" t="n">
        <f aca="false">IF(J248&gt;0,VLOOKUP(J248&amp;"-"&amp;K248&amp;"-"&amp;L248,LocCost,2,0),0)</f>
        <v>0.0647000265941124</v>
      </c>
      <c r="AM248" s="183" t="n">
        <f aca="false">IF(M248&gt;0,VLOOKUP(M248&amp;"-"&amp;N248&amp;"-"&amp;O248,LocCost,2,0),0)</f>
        <v>0</v>
      </c>
      <c r="AN248" s="183" t="n">
        <f aca="false">IF(P248&gt;0,VLOOKUP(P248&amp;"-"&amp;Q248&amp;"-"&amp;R248,LocCost,2,0),0)</f>
        <v>0</v>
      </c>
      <c r="AO248" s="183" t="n">
        <f aca="false">IF(S248&gt;0,VLOOKUP(S248&amp;"-"&amp;T248&amp;"-"&amp;U248,LocCost,2,0),0)</f>
        <v>0</v>
      </c>
      <c r="AP248" s="183" t="n">
        <f aca="false">IF(V248&gt;0,VLOOKUP(V248&amp;"-"&amp;W248&amp;"-"&amp;X248,LocCost,2,0),0)</f>
        <v>0</v>
      </c>
      <c r="AQ248" s="183" t="n">
        <f aca="false">IF(Y248&gt;0,VLOOKUP(Y248&amp;"-"&amp;Z248&amp;"-"&amp;AA248,LocCost,2,0),0)</f>
        <v>0</v>
      </c>
      <c r="AR248" s="183" t="n">
        <f aca="false">IF(AB248&gt;0,VLOOKUP(AB248&amp;"-"&amp;AC248&amp;"-"&amp;AD248,LocCost,2,0),0)</f>
        <v>0</v>
      </c>
      <c r="AS248" s="183" t="n">
        <f aca="false">IF(AE248&gt;0,VLOOKUP(AE248&amp;"-"&amp;AF248&amp;"-"&amp;AG248,LocCost,2,0),0)</f>
        <v>0</v>
      </c>
      <c r="AT248" s="183" t="n">
        <f aca="false">IF(AH248&gt;0,VLOOKUP(AH248&amp;"-"&amp;AI248&amp;"-"&amp;AJ248,LocCost,2,0),0)</f>
        <v>0</v>
      </c>
      <c r="AU248" s="184" t="n">
        <f aca="false">SUM(AK248:AT248)</f>
        <v>0.162224879641447</v>
      </c>
      <c r="DO248" s="85" t="n">
        <v>0</v>
      </c>
      <c r="DP248" s="85" t="n">
        <v>0</v>
      </c>
      <c r="DQ248" s="85" t="n">
        <v>0</v>
      </c>
      <c r="DR248" s="85" t="n">
        <v>0</v>
      </c>
      <c r="DS248" s="85" t="n">
        <v>0</v>
      </c>
      <c r="DT248" s="85" t="n">
        <v>0</v>
      </c>
      <c r="DU248" s="85" t="n">
        <v>0</v>
      </c>
      <c r="DV248" s="85" t="n">
        <v>0</v>
      </c>
      <c r="DW248" s="85" t="n">
        <v>0</v>
      </c>
      <c r="DX248" s="85" t="n">
        <v>0</v>
      </c>
      <c r="DY248" s="85" t="n">
        <v>0</v>
      </c>
    </row>
    <row r="249" customFormat="false" ht="14.65" hidden="false" customHeight="false" outlineLevel="0" collapsed="false">
      <c r="A249" s="85" t="n">
        <v>246</v>
      </c>
      <c r="B249" s="85" t="s">
        <v>194</v>
      </c>
      <c r="C249" s="85" t="s">
        <v>59</v>
      </c>
      <c r="D249" s="85" t="n">
        <v>1</v>
      </c>
      <c r="E249" s="85" t="s">
        <v>45</v>
      </c>
      <c r="F249" s="85" t="s">
        <v>439</v>
      </c>
      <c r="G249" s="85" t="s">
        <v>194</v>
      </c>
      <c r="H249" s="85" t="s">
        <v>139</v>
      </c>
      <c r="I249" s="85" t="s">
        <v>140</v>
      </c>
      <c r="J249" s="85" t="n">
        <v>0</v>
      </c>
      <c r="K249" s="85" t="n">
        <v>0</v>
      </c>
      <c r="L249" s="85" t="n">
        <v>0</v>
      </c>
      <c r="M249" s="85" t="n">
        <v>0</v>
      </c>
      <c r="N249" s="85" t="n">
        <v>0</v>
      </c>
      <c r="O249" s="85" t="n">
        <v>0</v>
      </c>
      <c r="P249" s="85" t="n">
        <v>0</v>
      </c>
      <c r="Q249" s="85" t="n">
        <v>0</v>
      </c>
      <c r="R249" s="85" t="n">
        <v>0</v>
      </c>
      <c r="S249" s="85" t="n">
        <v>0</v>
      </c>
      <c r="T249" s="85" t="n">
        <v>0</v>
      </c>
      <c r="U249" s="85" t="n">
        <v>0</v>
      </c>
      <c r="V249" s="85" t="n">
        <v>0</v>
      </c>
      <c r="W249" s="85" t="n">
        <v>0</v>
      </c>
      <c r="X249" s="85" t="n">
        <v>0</v>
      </c>
      <c r="Y249" s="85" t="n">
        <v>0</v>
      </c>
      <c r="Z249" s="85" t="n">
        <v>0</v>
      </c>
      <c r="AA249" s="85" t="n">
        <v>0</v>
      </c>
      <c r="AB249" s="85" t="n">
        <v>0</v>
      </c>
      <c r="AC249" s="85" t="n">
        <v>0</v>
      </c>
      <c r="AD249" s="85" t="n">
        <v>0</v>
      </c>
      <c r="AE249" s="85" t="n">
        <v>0</v>
      </c>
      <c r="AF249" s="85" t="n">
        <v>0</v>
      </c>
      <c r="AG249" s="85" t="n">
        <v>0</v>
      </c>
      <c r="AH249" s="85" t="n">
        <v>0</v>
      </c>
      <c r="AI249" s="85" t="n">
        <v>0</v>
      </c>
      <c r="AJ249" s="85" t="n">
        <v>0</v>
      </c>
      <c r="AK249" s="183" t="n">
        <f aca="false">IF(G249&gt;0,VLOOKUP(G249&amp;"-"&amp;H249&amp;"-"&amp;I249,LocCost,2,0),0)</f>
        <v>0.116056711758585</v>
      </c>
      <c r="AL249" s="183" t="n">
        <f aca="false">IF(J249&gt;0,VLOOKUP(J249&amp;"-"&amp;K249&amp;"-"&amp;L249,LocCost,2,0),0)</f>
        <v>0</v>
      </c>
      <c r="AM249" s="183" t="n">
        <f aca="false">IF(M249&gt;0,VLOOKUP(M249&amp;"-"&amp;N249&amp;"-"&amp;O249,LocCost,2,0),0)</f>
        <v>0</v>
      </c>
      <c r="AN249" s="183" t="n">
        <f aca="false">IF(P249&gt;0,VLOOKUP(P249&amp;"-"&amp;Q249&amp;"-"&amp;R249,LocCost,2,0),0)</f>
        <v>0</v>
      </c>
      <c r="AO249" s="183" t="n">
        <f aca="false">IF(S249&gt;0,VLOOKUP(S249&amp;"-"&amp;T249&amp;"-"&amp;U249,LocCost,2,0),0)</f>
        <v>0</v>
      </c>
      <c r="AP249" s="183" t="n">
        <f aca="false">IF(V249&gt;0,VLOOKUP(V249&amp;"-"&amp;W249&amp;"-"&amp;X249,LocCost,2,0),0)</f>
        <v>0</v>
      </c>
      <c r="AQ249" s="183" t="n">
        <f aca="false">IF(Y249&gt;0,VLOOKUP(Y249&amp;"-"&amp;Z249&amp;"-"&amp;AA249,LocCost,2,0),0)</f>
        <v>0</v>
      </c>
      <c r="AR249" s="183" t="n">
        <f aca="false">IF(AB249&gt;0,VLOOKUP(AB249&amp;"-"&amp;AC249&amp;"-"&amp;AD249,LocCost,2,0),0)</f>
        <v>0</v>
      </c>
      <c r="AS249" s="183" t="n">
        <f aca="false">IF(AE249&gt;0,VLOOKUP(AE249&amp;"-"&amp;AF249&amp;"-"&amp;AG249,LocCost,2,0),0)</f>
        <v>0</v>
      </c>
      <c r="AT249" s="183" t="n">
        <f aca="false">IF(AH249&gt;0,VLOOKUP(AH249&amp;"-"&amp;AI249&amp;"-"&amp;AJ249,LocCost,2,0),0)</f>
        <v>0</v>
      </c>
      <c r="AU249" s="184" t="n">
        <f aca="false">SUM(AK249:AT249)</f>
        <v>0.116056711758585</v>
      </c>
      <c r="DO249" s="85" t="n">
        <v>0</v>
      </c>
      <c r="DP249" s="85" t="n">
        <v>0</v>
      </c>
      <c r="DQ249" s="85" t="n">
        <v>0</v>
      </c>
      <c r="DR249" s="85" t="n">
        <v>0</v>
      </c>
      <c r="DS249" s="85" t="n">
        <v>0</v>
      </c>
      <c r="DT249" s="85" t="n">
        <v>0</v>
      </c>
      <c r="DU249" s="85" t="n">
        <v>0</v>
      </c>
      <c r="DV249" s="85" t="n">
        <v>0</v>
      </c>
      <c r="DW249" s="85" t="n">
        <v>0</v>
      </c>
      <c r="DX249" s="85" t="n">
        <v>0</v>
      </c>
      <c r="DY249" s="85" t="n">
        <v>0</v>
      </c>
    </row>
    <row r="250" customFormat="false" ht="14.65" hidden="false" customHeight="false" outlineLevel="0" collapsed="false">
      <c r="A250" s="85" t="n">
        <v>247</v>
      </c>
      <c r="B250" s="85" t="s">
        <v>194</v>
      </c>
      <c r="C250" s="85" t="s">
        <v>59</v>
      </c>
      <c r="D250" s="85" t="n">
        <v>2</v>
      </c>
      <c r="E250" s="85" t="s">
        <v>45</v>
      </c>
      <c r="F250" s="85" t="s">
        <v>440</v>
      </c>
      <c r="G250" s="85" t="s">
        <v>194</v>
      </c>
      <c r="H250" s="85" t="s">
        <v>139</v>
      </c>
      <c r="I250" s="85" t="s">
        <v>179</v>
      </c>
      <c r="J250" s="85" t="n">
        <v>0</v>
      </c>
      <c r="K250" s="85" t="n">
        <v>0</v>
      </c>
      <c r="L250" s="85" t="n">
        <v>0</v>
      </c>
      <c r="M250" s="85" t="n">
        <v>0</v>
      </c>
      <c r="N250" s="85" t="n">
        <v>0</v>
      </c>
      <c r="O250" s="85" t="n">
        <v>0</v>
      </c>
      <c r="P250" s="85" t="n">
        <v>0</v>
      </c>
      <c r="Q250" s="85" t="n">
        <v>0</v>
      </c>
      <c r="R250" s="85" t="n">
        <v>0</v>
      </c>
      <c r="S250" s="85" t="n">
        <v>0</v>
      </c>
      <c r="T250" s="85" t="n">
        <v>0</v>
      </c>
      <c r="U250" s="85" t="n">
        <v>0</v>
      </c>
      <c r="V250" s="85" t="n">
        <v>0</v>
      </c>
      <c r="W250" s="85" t="n">
        <v>0</v>
      </c>
      <c r="X250" s="85" t="n">
        <v>0</v>
      </c>
      <c r="Y250" s="85" t="n">
        <v>0</v>
      </c>
      <c r="Z250" s="85" t="n">
        <v>0</v>
      </c>
      <c r="AA250" s="85" t="n">
        <v>0</v>
      </c>
      <c r="AB250" s="85" t="n">
        <v>0</v>
      </c>
      <c r="AC250" s="85" t="n">
        <v>0</v>
      </c>
      <c r="AD250" s="85" t="n">
        <v>0</v>
      </c>
      <c r="AE250" s="85" t="n">
        <v>0</v>
      </c>
      <c r="AF250" s="85" t="n">
        <v>0</v>
      </c>
      <c r="AG250" s="85" t="n">
        <v>0</v>
      </c>
      <c r="AH250" s="85" t="n">
        <v>0</v>
      </c>
      <c r="AI250" s="85" t="n">
        <v>0</v>
      </c>
      <c r="AJ250" s="85" t="n">
        <v>0</v>
      </c>
      <c r="AK250" s="183" t="n">
        <f aca="false">IF(G250&gt;0,VLOOKUP(G250&amp;"-"&amp;H250&amp;"-"&amp;I250,LocCost,2,0),0)</f>
        <v>0.0975248530473342</v>
      </c>
      <c r="AL250" s="183" t="n">
        <f aca="false">IF(J250&gt;0,VLOOKUP(J250&amp;"-"&amp;K250&amp;"-"&amp;L250,LocCost,2,0),0)</f>
        <v>0</v>
      </c>
      <c r="AM250" s="183" t="n">
        <f aca="false">IF(M250&gt;0,VLOOKUP(M250&amp;"-"&amp;N250&amp;"-"&amp;O250,LocCost,2,0),0)</f>
        <v>0</v>
      </c>
      <c r="AN250" s="183" t="n">
        <f aca="false">IF(P250&gt;0,VLOOKUP(P250&amp;"-"&amp;Q250&amp;"-"&amp;R250,LocCost,2,0),0)</f>
        <v>0</v>
      </c>
      <c r="AO250" s="183" t="n">
        <f aca="false">IF(S250&gt;0,VLOOKUP(S250&amp;"-"&amp;T250&amp;"-"&amp;U250,LocCost,2,0),0)</f>
        <v>0</v>
      </c>
      <c r="AP250" s="183" t="n">
        <f aca="false">IF(V250&gt;0,VLOOKUP(V250&amp;"-"&amp;W250&amp;"-"&amp;X250,LocCost,2,0),0)</f>
        <v>0</v>
      </c>
      <c r="AQ250" s="183" t="n">
        <f aca="false">IF(Y250&gt;0,VLOOKUP(Y250&amp;"-"&amp;Z250&amp;"-"&amp;AA250,LocCost,2,0),0)</f>
        <v>0</v>
      </c>
      <c r="AR250" s="183" t="n">
        <f aca="false">IF(AB250&gt;0,VLOOKUP(AB250&amp;"-"&amp;AC250&amp;"-"&amp;AD250,LocCost,2,0),0)</f>
        <v>0</v>
      </c>
      <c r="AS250" s="183" t="n">
        <f aca="false">IF(AE250&gt;0,VLOOKUP(AE250&amp;"-"&amp;AF250&amp;"-"&amp;AG250,LocCost,2,0),0)</f>
        <v>0</v>
      </c>
      <c r="AT250" s="183" t="n">
        <f aca="false">IF(AH250&gt;0,VLOOKUP(AH250&amp;"-"&amp;AI250&amp;"-"&amp;AJ250,LocCost,2,0),0)</f>
        <v>0</v>
      </c>
      <c r="AU250" s="184" t="n">
        <f aca="false">SUM(AK250:AT250)</f>
        <v>0.0975248530473342</v>
      </c>
      <c r="DO250" s="85" t="n">
        <v>0</v>
      </c>
      <c r="DP250" s="85" t="n">
        <v>0</v>
      </c>
      <c r="DQ250" s="85" t="n">
        <v>0</v>
      </c>
      <c r="DR250" s="85" t="n">
        <v>0</v>
      </c>
      <c r="DS250" s="85" t="n">
        <v>0</v>
      </c>
      <c r="DT250" s="85" t="n">
        <v>0</v>
      </c>
      <c r="DU250" s="85" t="n">
        <v>0</v>
      </c>
      <c r="DV250" s="85" t="n">
        <v>0</v>
      </c>
      <c r="DW250" s="85" t="n">
        <v>0</v>
      </c>
      <c r="DX250" s="85" t="n">
        <v>0</v>
      </c>
      <c r="DY250" s="85" t="n">
        <v>0</v>
      </c>
    </row>
    <row r="251" customFormat="false" ht="14.65" hidden="false" customHeight="false" outlineLevel="0" collapsed="false">
      <c r="A251" s="85" t="n">
        <v>248</v>
      </c>
      <c r="B251" s="85" t="s">
        <v>194</v>
      </c>
      <c r="C251" s="85" t="s">
        <v>194</v>
      </c>
      <c r="D251" s="85" t="n">
        <v>1</v>
      </c>
      <c r="E251" s="85" t="s">
        <v>45</v>
      </c>
      <c r="F251" s="85" t="s">
        <v>441</v>
      </c>
      <c r="G251" s="85" t="s">
        <v>194</v>
      </c>
      <c r="H251" s="85" t="s">
        <v>194</v>
      </c>
      <c r="I251" s="85" t="s">
        <v>140</v>
      </c>
      <c r="J251" s="85" t="n">
        <v>0</v>
      </c>
      <c r="K251" s="85" t="n">
        <v>0</v>
      </c>
      <c r="L251" s="85" t="n">
        <v>0</v>
      </c>
      <c r="M251" s="85" t="n">
        <v>0</v>
      </c>
      <c r="N251" s="85" t="n">
        <v>0</v>
      </c>
      <c r="O251" s="85" t="n">
        <v>0</v>
      </c>
      <c r="P251" s="85" t="n">
        <v>0</v>
      </c>
      <c r="Q251" s="85" t="n">
        <v>0</v>
      </c>
      <c r="R251" s="85" t="n">
        <v>0</v>
      </c>
      <c r="S251" s="85" t="n">
        <v>0</v>
      </c>
      <c r="T251" s="85" t="n">
        <v>0</v>
      </c>
      <c r="U251" s="85" t="n">
        <v>0</v>
      </c>
      <c r="V251" s="85" t="n">
        <v>0</v>
      </c>
      <c r="W251" s="85" t="n">
        <v>0</v>
      </c>
      <c r="X251" s="85" t="n">
        <v>0</v>
      </c>
      <c r="Y251" s="85" t="n">
        <v>0</v>
      </c>
      <c r="Z251" s="85" t="n">
        <v>0</v>
      </c>
      <c r="AA251" s="85" t="n">
        <v>0</v>
      </c>
      <c r="AB251" s="85" t="n">
        <v>0</v>
      </c>
      <c r="AC251" s="85" t="n">
        <v>0</v>
      </c>
      <c r="AD251" s="85" t="n">
        <v>0</v>
      </c>
      <c r="AE251" s="85" t="n">
        <v>0</v>
      </c>
      <c r="AF251" s="85" t="n">
        <v>0</v>
      </c>
      <c r="AG251" s="85" t="n">
        <v>0</v>
      </c>
      <c r="AH251" s="85" t="n">
        <v>0</v>
      </c>
      <c r="AI251" s="85" t="n">
        <v>0</v>
      </c>
      <c r="AJ251" s="85" t="n">
        <v>0</v>
      </c>
      <c r="AK251" s="183" t="n">
        <f aca="false">IF(G251&gt;0,VLOOKUP(G251&amp;"-"&amp;H251&amp;"-"&amp;I251,LocCost,2,0),0)</f>
        <v>0.0142723916532905</v>
      </c>
      <c r="AL251" s="183" t="n">
        <f aca="false">IF(J251&gt;0,VLOOKUP(J251&amp;"-"&amp;K251&amp;"-"&amp;L251,LocCost,2,0),0)</f>
        <v>0</v>
      </c>
      <c r="AM251" s="183" t="n">
        <f aca="false">IF(M251&gt;0,VLOOKUP(M251&amp;"-"&amp;N251&amp;"-"&amp;O251,LocCost,2,0),0)</f>
        <v>0</v>
      </c>
      <c r="AN251" s="183" t="n">
        <f aca="false">IF(P251&gt;0,VLOOKUP(P251&amp;"-"&amp;Q251&amp;"-"&amp;R251,LocCost,2,0),0)</f>
        <v>0</v>
      </c>
      <c r="AO251" s="183" t="n">
        <f aca="false">IF(S251&gt;0,VLOOKUP(S251&amp;"-"&amp;T251&amp;"-"&amp;U251,LocCost,2,0),0)</f>
        <v>0</v>
      </c>
      <c r="AP251" s="183" t="n">
        <f aca="false">IF(V251&gt;0,VLOOKUP(V251&amp;"-"&amp;W251&amp;"-"&amp;X251,LocCost,2,0),0)</f>
        <v>0</v>
      </c>
      <c r="AQ251" s="183" t="n">
        <f aca="false">IF(Y251&gt;0,VLOOKUP(Y251&amp;"-"&amp;Z251&amp;"-"&amp;AA251,LocCost,2,0),0)</f>
        <v>0</v>
      </c>
      <c r="AR251" s="183" t="n">
        <f aca="false">IF(AB251&gt;0,VLOOKUP(AB251&amp;"-"&amp;AC251&amp;"-"&amp;AD251,LocCost,2,0),0)</f>
        <v>0</v>
      </c>
      <c r="AS251" s="183" t="n">
        <f aca="false">IF(AE251&gt;0,VLOOKUP(AE251&amp;"-"&amp;AF251&amp;"-"&amp;AG251,LocCost,2,0),0)</f>
        <v>0</v>
      </c>
      <c r="AT251" s="183" t="n">
        <f aca="false">IF(AH251&gt;0,VLOOKUP(AH251&amp;"-"&amp;AI251&amp;"-"&amp;AJ251,LocCost,2,0),0)</f>
        <v>0</v>
      </c>
      <c r="AU251" s="184" t="n">
        <f aca="false">SUM(AK251:AT251)</f>
        <v>0.0142723916532905</v>
      </c>
      <c r="DO251" s="85" t="n">
        <v>0</v>
      </c>
      <c r="DP251" s="85" t="n">
        <v>0</v>
      </c>
      <c r="DQ251" s="85" t="n">
        <v>0</v>
      </c>
      <c r="DR251" s="85" t="n">
        <v>0</v>
      </c>
      <c r="DS251" s="85" t="n">
        <v>0</v>
      </c>
      <c r="DT251" s="85" t="n">
        <v>0</v>
      </c>
      <c r="DU251" s="85" t="n">
        <v>0</v>
      </c>
      <c r="DV251" s="85" t="n">
        <v>0</v>
      </c>
      <c r="DW251" s="85" t="n">
        <v>0</v>
      </c>
      <c r="DX251" s="85" t="n">
        <v>0</v>
      </c>
      <c r="DY251" s="85" t="n">
        <v>0</v>
      </c>
    </row>
    <row r="252" customFormat="false" ht="14.65" hidden="false" customHeight="false" outlineLevel="0" collapsed="false">
      <c r="A252" s="85" t="n">
        <v>249</v>
      </c>
      <c r="B252" s="85" t="s">
        <v>194</v>
      </c>
      <c r="C252" s="85" t="s">
        <v>194</v>
      </c>
      <c r="D252" s="85" t="n">
        <v>1</v>
      </c>
      <c r="E252" s="85" t="s">
        <v>45</v>
      </c>
      <c r="F252" s="85" t="s">
        <v>442</v>
      </c>
      <c r="G252" s="85" t="s">
        <v>194</v>
      </c>
      <c r="H252" s="85" t="s">
        <v>194</v>
      </c>
      <c r="I252" s="85" t="s">
        <v>179</v>
      </c>
      <c r="J252" s="85" t="n">
        <v>0</v>
      </c>
      <c r="K252" s="85" t="n">
        <v>0</v>
      </c>
      <c r="L252" s="85" t="n">
        <v>0</v>
      </c>
      <c r="M252" s="85" t="n">
        <v>0</v>
      </c>
      <c r="N252" s="85" t="n">
        <v>0</v>
      </c>
      <c r="O252" s="85" t="n">
        <v>0</v>
      </c>
      <c r="P252" s="85" t="n">
        <v>0</v>
      </c>
      <c r="Q252" s="85" t="n">
        <v>0</v>
      </c>
      <c r="R252" s="85" t="n">
        <v>0</v>
      </c>
      <c r="S252" s="85" t="n">
        <v>0</v>
      </c>
      <c r="T252" s="85" t="n">
        <v>0</v>
      </c>
      <c r="U252" s="85" t="n">
        <v>0</v>
      </c>
      <c r="V252" s="85" t="n">
        <v>0</v>
      </c>
      <c r="W252" s="85" t="n">
        <v>0</v>
      </c>
      <c r="X252" s="85" t="n">
        <v>0</v>
      </c>
      <c r="Y252" s="85" t="n">
        <v>0</v>
      </c>
      <c r="Z252" s="85" t="n">
        <v>0</v>
      </c>
      <c r="AA252" s="85" t="n">
        <v>0</v>
      </c>
      <c r="AB252" s="85" t="n">
        <v>0</v>
      </c>
      <c r="AC252" s="85" t="n">
        <v>0</v>
      </c>
      <c r="AD252" s="85" t="n">
        <v>0</v>
      </c>
      <c r="AE252" s="85" t="n">
        <v>0</v>
      </c>
      <c r="AF252" s="85" t="n">
        <v>0</v>
      </c>
      <c r="AG252" s="85" t="n">
        <v>0</v>
      </c>
      <c r="AH252" s="85" t="n">
        <v>0</v>
      </c>
      <c r="AI252" s="85" t="n">
        <v>0</v>
      </c>
      <c r="AJ252" s="85" t="n">
        <v>0</v>
      </c>
      <c r="AK252" s="183" t="n">
        <f aca="false">IF(G252&gt;0,VLOOKUP(G252&amp;"-"&amp;H252&amp;"-"&amp;I252,LocCost,2,0),0)</f>
        <v>0.0142723916532905</v>
      </c>
      <c r="AL252" s="183" t="n">
        <f aca="false">IF(J252&gt;0,VLOOKUP(J252&amp;"-"&amp;K252&amp;"-"&amp;L252,LocCost,2,0),0)</f>
        <v>0</v>
      </c>
      <c r="AM252" s="183" t="n">
        <f aca="false">IF(M252&gt;0,VLOOKUP(M252&amp;"-"&amp;N252&amp;"-"&amp;O252,LocCost,2,0),0)</f>
        <v>0</v>
      </c>
      <c r="AN252" s="183" t="n">
        <f aca="false">IF(P252&gt;0,VLOOKUP(P252&amp;"-"&amp;Q252&amp;"-"&amp;R252,LocCost,2,0),0)</f>
        <v>0</v>
      </c>
      <c r="AO252" s="183" t="n">
        <f aca="false">IF(S252&gt;0,VLOOKUP(S252&amp;"-"&amp;T252&amp;"-"&amp;U252,LocCost,2,0),0)</f>
        <v>0</v>
      </c>
      <c r="AP252" s="183" t="n">
        <f aca="false">IF(V252&gt;0,VLOOKUP(V252&amp;"-"&amp;W252&amp;"-"&amp;X252,LocCost,2,0),0)</f>
        <v>0</v>
      </c>
      <c r="AQ252" s="183" t="n">
        <f aca="false">IF(Y252&gt;0,VLOOKUP(Y252&amp;"-"&amp;Z252&amp;"-"&amp;AA252,LocCost,2,0),0)</f>
        <v>0</v>
      </c>
      <c r="AR252" s="183" t="n">
        <f aca="false">IF(AB252&gt;0,VLOOKUP(AB252&amp;"-"&amp;AC252&amp;"-"&amp;AD252,LocCost,2,0),0)</f>
        <v>0</v>
      </c>
      <c r="AS252" s="183" t="n">
        <f aca="false">IF(AE252&gt;0,VLOOKUP(AE252&amp;"-"&amp;AF252&amp;"-"&amp;AG252,LocCost,2,0),0)</f>
        <v>0</v>
      </c>
      <c r="AT252" s="183" t="n">
        <f aca="false">IF(AH252&gt;0,VLOOKUP(AH252&amp;"-"&amp;AI252&amp;"-"&amp;AJ252,LocCost,2,0),0)</f>
        <v>0</v>
      </c>
      <c r="AU252" s="184" t="n">
        <f aca="false">SUM(AK252:AT252)</f>
        <v>0.0142723916532905</v>
      </c>
      <c r="DO252" s="85" t="n">
        <v>0</v>
      </c>
      <c r="DP252" s="85" t="n">
        <v>0</v>
      </c>
      <c r="DQ252" s="85" t="n">
        <v>0</v>
      </c>
      <c r="DR252" s="85" t="n">
        <v>0</v>
      </c>
      <c r="DS252" s="85" t="n">
        <v>0</v>
      </c>
      <c r="DT252" s="85" t="n">
        <v>0</v>
      </c>
      <c r="DU252" s="85" t="n">
        <v>0</v>
      </c>
      <c r="DV252" s="85" t="n">
        <v>0</v>
      </c>
      <c r="DW252" s="85" t="n">
        <v>0</v>
      </c>
      <c r="DX252" s="85" t="n">
        <v>0</v>
      </c>
      <c r="DY252" s="85" t="n">
        <v>0</v>
      </c>
    </row>
    <row r="253" customFormat="false" ht="14.65" hidden="false" customHeight="false" outlineLevel="0" collapsed="false">
      <c r="A253" s="85" t="n">
        <v>250</v>
      </c>
      <c r="B253" s="85" t="s">
        <v>194</v>
      </c>
      <c r="C253" s="85" t="s">
        <v>194</v>
      </c>
      <c r="D253" s="85" t="n">
        <v>1</v>
      </c>
      <c r="E253" s="85" t="s">
        <v>45</v>
      </c>
      <c r="F253" s="85" t="s">
        <v>443</v>
      </c>
      <c r="G253" s="85" t="s">
        <v>194</v>
      </c>
      <c r="H253" s="85" t="s">
        <v>194</v>
      </c>
      <c r="I253" s="85" t="s">
        <v>173</v>
      </c>
      <c r="J253" s="85" t="n">
        <v>0</v>
      </c>
      <c r="K253" s="85" t="n">
        <v>0</v>
      </c>
      <c r="L253" s="85" t="n">
        <v>0</v>
      </c>
      <c r="M253" s="85" t="n">
        <v>0</v>
      </c>
      <c r="N253" s="85" t="n">
        <v>0</v>
      </c>
      <c r="O253" s="85" t="n">
        <v>0</v>
      </c>
      <c r="P253" s="85" t="n">
        <v>0</v>
      </c>
      <c r="Q253" s="85" t="n">
        <v>0</v>
      </c>
      <c r="R253" s="85" t="n">
        <v>0</v>
      </c>
      <c r="S253" s="85" t="n">
        <v>0</v>
      </c>
      <c r="T253" s="85" t="n">
        <v>0</v>
      </c>
      <c r="U253" s="85" t="n">
        <v>0</v>
      </c>
      <c r="V253" s="85" t="n">
        <v>0</v>
      </c>
      <c r="W253" s="85" t="n">
        <v>0</v>
      </c>
      <c r="X253" s="85" t="n">
        <v>0</v>
      </c>
      <c r="Y253" s="85" t="n">
        <v>0</v>
      </c>
      <c r="Z253" s="85" t="n">
        <v>0</v>
      </c>
      <c r="AA253" s="85" t="n">
        <v>0</v>
      </c>
      <c r="AB253" s="85" t="n">
        <v>0</v>
      </c>
      <c r="AC253" s="85" t="n">
        <v>0</v>
      </c>
      <c r="AD253" s="85" t="n">
        <v>0</v>
      </c>
      <c r="AE253" s="85" t="n">
        <v>0</v>
      </c>
      <c r="AF253" s="85" t="n">
        <v>0</v>
      </c>
      <c r="AG253" s="85" t="n">
        <v>0</v>
      </c>
      <c r="AH253" s="85" t="n">
        <v>0</v>
      </c>
      <c r="AI253" s="85" t="n">
        <v>0</v>
      </c>
      <c r="AJ253" s="85" t="n">
        <v>0</v>
      </c>
      <c r="AK253" s="183" t="n">
        <f aca="false">IF(G253&gt;0,VLOOKUP(G253&amp;"-"&amp;H253&amp;"-"&amp;I253,LocCost,2,0),0)</f>
        <v>0.116571818546769</v>
      </c>
      <c r="AL253" s="183" t="n">
        <f aca="false">IF(J253&gt;0,VLOOKUP(J253&amp;"-"&amp;K253&amp;"-"&amp;L253,LocCost,2,0),0)</f>
        <v>0</v>
      </c>
      <c r="AM253" s="183" t="n">
        <f aca="false">IF(M253&gt;0,VLOOKUP(M253&amp;"-"&amp;N253&amp;"-"&amp;O253,LocCost,2,0),0)</f>
        <v>0</v>
      </c>
      <c r="AN253" s="183" t="n">
        <f aca="false">IF(P253&gt;0,VLOOKUP(P253&amp;"-"&amp;Q253&amp;"-"&amp;R253,LocCost,2,0),0)</f>
        <v>0</v>
      </c>
      <c r="AO253" s="183" t="n">
        <f aca="false">IF(S253&gt;0,VLOOKUP(S253&amp;"-"&amp;T253&amp;"-"&amp;U253,LocCost,2,0),0)</f>
        <v>0</v>
      </c>
      <c r="AP253" s="183" t="n">
        <f aca="false">IF(V253&gt;0,VLOOKUP(V253&amp;"-"&amp;W253&amp;"-"&amp;X253,LocCost,2,0),0)</f>
        <v>0</v>
      </c>
      <c r="AQ253" s="183" t="n">
        <f aca="false">IF(Y253&gt;0,VLOOKUP(Y253&amp;"-"&amp;Z253&amp;"-"&amp;AA253,LocCost,2,0),0)</f>
        <v>0</v>
      </c>
      <c r="AR253" s="183" t="n">
        <f aca="false">IF(AB253&gt;0,VLOOKUP(AB253&amp;"-"&amp;AC253&amp;"-"&amp;AD253,LocCost,2,0),0)</f>
        <v>0</v>
      </c>
      <c r="AS253" s="183" t="n">
        <f aca="false">IF(AE253&gt;0,VLOOKUP(AE253&amp;"-"&amp;AF253&amp;"-"&amp;AG253,LocCost,2,0),0)</f>
        <v>0</v>
      </c>
      <c r="AT253" s="183" t="n">
        <f aca="false">IF(AH253&gt;0,VLOOKUP(AH253&amp;"-"&amp;AI253&amp;"-"&amp;AJ253,LocCost,2,0),0)</f>
        <v>0</v>
      </c>
      <c r="AU253" s="184" t="n">
        <f aca="false">SUM(AK253:AT253)</f>
        <v>0.116571818546769</v>
      </c>
      <c r="DO253" s="85" t="n">
        <v>0</v>
      </c>
      <c r="DP253" s="85" t="n">
        <v>0</v>
      </c>
      <c r="DQ253" s="85" t="n">
        <v>0</v>
      </c>
      <c r="DR253" s="85" t="n">
        <v>0</v>
      </c>
      <c r="DS253" s="85" t="n">
        <v>0</v>
      </c>
      <c r="DT253" s="85" t="n">
        <v>0</v>
      </c>
      <c r="DU253" s="85" t="n">
        <v>0</v>
      </c>
      <c r="DV253" s="85" t="n">
        <v>0</v>
      </c>
      <c r="DW253" s="85" t="n">
        <v>0</v>
      </c>
      <c r="DX253" s="85" t="n">
        <v>0</v>
      </c>
      <c r="DY253" s="85" t="n">
        <v>0</v>
      </c>
    </row>
    <row r="254" customFormat="false" ht="14.65" hidden="false" customHeight="false" outlineLevel="0" collapsed="false">
      <c r="A254" s="85" t="n">
        <v>251</v>
      </c>
      <c r="B254" s="85" t="s">
        <v>194</v>
      </c>
      <c r="C254" s="85" t="s">
        <v>194</v>
      </c>
      <c r="D254" s="85" t="n">
        <v>1</v>
      </c>
      <c r="E254" s="85" t="s">
        <v>45</v>
      </c>
      <c r="F254" s="85" t="s">
        <v>444</v>
      </c>
      <c r="G254" s="85" t="s">
        <v>194</v>
      </c>
      <c r="H254" s="85" t="s">
        <v>194</v>
      </c>
      <c r="I254" s="85" t="s">
        <v>88</v>
      </c>
      <c r="J254" s="85" t="n">
        <v>0</v>
      </c>
      <c r="K254" s="85" t="n">
        <v>0</v>
      </c>
      <c r="L254" s="85" t="n">
        <v>0</v>
      </c>
      <c r="M254" s="85" t="n">
        <v>0</v>
      </c>
      <c r="N254" s="85" t="n">
        <v>0</v>
      </c>
      <c r="O254" s="85" t="n">
        <v>0</v>
      </c>
      <c r="P254" s="85" t="n">
        <v>0</v>
      </c>
      <c r="Q254" s="85" t="n">
        <v>0</v>
      </c>
      <c r="R254" s="85" t="n">
        <v>0</v>
      </c>
      <c r="S254" s="85" t="n">
        <v>0</v>
      </c>
      <c r="T254" s="85" t="n">
        <v>0</v>
      </c>
      <c r="U254" s="85" t="n">
        <v>0</v>
      </c>
      <c r="V254" s="85" t="n">
        <v>0</v>
      </c>
      <c r="W254" s="85" t="n">
        <v>0</v>
      </c>
      <c r="X254" s="85" t="n">
        <v>0</v>
      </c>
      <c r="Y254" s="85" t="n">
        <v>0</v>
      </c>
      <c r="Z254" s="85" t="n">
        <v>0</v>
      </c>
      <c r="AA254" s="85" t="n">
        <v>0</v>
      </c>
      <c r="AB254" s="85" t="n">
        <v>0</v>
      </c>
      <c r="AC254" s="85" t="n">
        <v>0</v>
      </c>
      <c r="AD254" s="85" t="n">
        <v>0</v>
      </c>
      <c r="AE254" s="85" t="n">
        <v>0</v>
      </c>
      <c r="AF254" s="85" t="n">
        <v>0</v>
      </c>
      <c r="AG254" s="85" t="n">
        <v>0</v>
      </c>
      <c r="AH254" s="85" t="n">
        <v>0</v>
      </c>
      <c r="AI254" s="85" t="n">
        <v>0</v>
      </c>
      <c r="AJ254" s="85" t="n">
        <v>0</v>
      </c>
      <c r="AK254" s="183" t="n">
        <f aca="false">IF(G254&gt;0,VLOOKUP(G254&amp;"-"&amp;H254&amp;"-"&amp;I254,LocCost,2,0),0)</f>
        <v>0.11577239165329</v>
      </c>
      <c r="AL254" s="183" t="n">
        <f aca="false">IF(J254&gt;0,VLOOKUP(J254&amp;"-"&amp;K254&amp;"-"&amp;L254,LocCost,2,0),0)</f>
        <v>0</v>
      </c>
      <c r="AM254" s="183" t="n">
        <f aca="false">IF(M254&gt;0,VLOOKUP(M254&amp;"-"&amp;N254&amp;"-"&amp;O254,LocCost,2,0),0)</f>
        <v>0</v>
      </c>
      <c r="AN254" s="183" t="n">
        <f aca="false">IF(P254&gt;0,VLOOKUP(P254&amp;"-"&amp;Q254&amp;"-"&amp;R254,LocCost,2,0),0)</f>
        <v>0</v>
      </c>
      <c r="AO254" s="183" t="n">
        <f aca="false">IF(S254&gt;0,VLOOKUP(S254&amp;"-"&amp;T254&amp;"-"&amp;U254,LocCost,2,0),0)</f>
        <v>0</v>
      </c>
      <c r="AP254" s="183" t="n">
        <f aca="false">IF(V254&gt;0,VLOOKUP(V254&amp;"-"&amp;W254&amp;"-"&amp;X254,LocCost,2,0),0)</f>
        <v>0</v>
      </c>
      <c r="AQ254" s="183" t="n">
        <f aca="false">IF(Y254&gt;0,VLOOKUP(Y254&amp;"-"&amp;Z254&amp;"-"&amp;AA254,LocCost,2,0),0)</f>
        <v>0</v>
      </c>
      <c r="AR254" s="183" t="n">
        <f aca="false">IF(AB254&gt;0,VLOOKUP(AB254&amp;"-"&amp;AC254&amp;"-"&amp;AD254,LocCost,2,0),0)</f>
        <v>0</v>
      </c>
      <c r="AS254" s="183" t="n">
        <f aca="false">IF(AE254&gt;0,VLOOKUP(AE254&amp;"-"&amp;AF254&amp;"-"&amp;AG254,LocCost,2,0),0)</f>
        <v>0</v>
      </c>
      <c r="AT254" s="183" t="n">
        <f aca="false">IF(AH254&gt;0,VLOOKUP(AH254&amp;"-"&amp;AI254&amp;"-"&amp;AJ254,LocCost,2,0),0)</f>
        <v>0</v>
      </c>
      <c r="AU254" s="184" t="n">
        <f aca="false">SUM(AK254:AT254)</f>
        <v>0.11577239165329</v>
      </c>
      <c r="DO254" s="85" t="n">
        <v>0</v>
      </c>
      <c r="DP254" s="85" t="n">
        <v>0</v>
      </c>
      <c r="DQ254" s="85" t="n">
        <v>0</v>
      </c>
      <c r="DR254" s="85" t="n">
        <v>0</v>
      </c>
      <c r="DS254" s="85" t="n">
        <v>0</v>
      </c>
      <c r="DT254" s="85" t="n">
        <v>0</v>
      </c>
      <c r="DU254" s="85" t="n">
        <v>0</v>
      </c>
      <c r="DV254" s="85" t="n">
        <v>0</v>
      </c>
      <c r="DW254" s="85" t="n">
        <v>0</v>
      </c>
      <c r="DX254" s="85" t="n">
        <v>0</v>
      </c>
      <c r="DY254" s="85" t="n">
        <v>0</v>
      </c>
    </row>
    <row r="255" customFormat="false" ht="14.65" hidden="false" customHeight="false" outlineLevel="0" collapsed="false">
      <c r="A255" s="85" t="n">
        <v>252</v>
      </c>
      <c r="B255" s="85" t="s">
        <v>194</v>
      </c>
      <c r="C255" s="85" t="s">
        <v>196</v>
      </c>
      <c r="D255" s="85" t="n">
        <v>1</v>
      </c>
      <c r="E255" s="85" t="s">
        <v>45</v>
      </c>
      <c r="F255" s="85" t="s">
        <v>445</v>
      </c>
      <c r="G255" s="85" t="s">
        <v>194</v>
      </c>
      <c r="H255" s="85" t="s">
        <v>196</v>
      </c>
      <c r="I255" s="85" t="s">
        <v>140</v>
      </c>
      <c r="J255" s="85" t="n">
        <v>0</v>
      </c>
      <c r="K255" s="85" t="n">
        <v>0</v>
      </c>
      <c r="L255" s="85" t="n">
        <v>0</v>
      </c>
      <c r="M255" s="85" t="n">
        <v>0</v>
      </c>
      <c r="N255" s="85" t="n">
        <v>0</v>
      </c>
      <c r="O255" s="85" t="n">
        <v>0</v>
      </c>
      <c r="P255" s="85" t="n">
        <v>0</v>
      </c>
      <c r="Q255" s="85" t="n">
        <v>0</v>
      </c>
      <c r="R255" s="85" t="n">
        <v>0</v>
      </c>
      <c r="S255" s="85" t="n">
        <v>0</v>
      </c>
      <c r="T255" s="85" t="n">
        <v>0</v>
      </c>
      <c r="U255" s="85" t="n">
        <v>0</v>
      </c>
      <c r="V255" s="85" t="n">
        <v>0</v>
      </c>
      <c r="W255" s="85" t="n">
        <v>0</v>
      </c>
      <c r="X255" s="85" t="n">
        <v>0</v>
      </c>
      <c r="Y255" s="85" t="n">
        <v>0</v>
      </c>
      <c r="Z255" s="85" t="n">
        <v>0</v>
      </c>
      <c r="AA255" s="85" t="n">
        <v>0</v>
      </c>
      <c r="AB255" s="85" t="n">
        <v>0</v>
      </c>
      <c r="AC255" s="85" t="n">
        <v>0</v>
      </c>
      <c r="AD255" s="85" t="n">
        <v>0</v>
      </c>
      <c r="AE255" s="85" t="n">
        <v>0</v>
      </c>
      <c r="AF255" s="85" t="n">
        <v>0</v>
      </c>
      <c r="AG255" s="85" t="n">
        <v>0</v>
      </c>
      <c r="AH255" s="85" t="n">
        <v>0</v>
      </c>
      <c r="AI255" s="85" t="n">
        <v>0</v>
      </c>
      <c r="AJ255" s="85" t="n">
        <v>0</v>
      </c>
      <c r="AK255" s="183" t="n">
        <f aca="false">IF(G255&gt;0,VLOOKUP(G255&amp;"-"&amp;H255&amp;"-"&amp;I255,LocCost,2,0),0)</f>
        <v>0.064375135522144</v>
      </c>
      <c r="AL255" s="183" t="n">
        <f aca="false">IF(J255&gt;0,VLOOKUP(J255&amp;"-"&amp;K255&amp;"-"&amp;L255,LocCost,2,0),0)</f>
        <v>0</v>
      </c>
      <c r="AM255" s="183" t="n">
        <f aca="false">IF(M255&gt;0,VLOOKUP(M255&amp;"-"&amp;N255&amp;"-"&amp;O255,LocCost,2,0),0)</f>
        <v>0</v>
      </c>
      <c r="AN255" s="183" t="n">
        <f aca="false">IF(P255&gt;0,VLOOKUP(P255&amp;"-"&amp;Q255&amp;"-"&amp;R255,LocCost,2,0),0)</f>
        <v>0</v>
      </c>
      <c r="AO255" s="183" t="n">
        <f aca="false">IF(S255&gt;0,VLOOKUP(S255&amp;"-"&amp;T255&amp;"-"&amp;U255,LocCost,2,0),0)</f>
        <v>0</v>
      </c>
      <c r="AP255" s="183" t="n">
        <f aca="false">IF(V255&gt;0,VLOOKUP(V255&amp;"-"&amp;W255&amp;"-"&amp;X255,LocCost,2,0),0)</f>
        <v>0</v>
      </c>
      <c r="AQ255" s="183" t="n">
        <f aca="false">IF(Y255&gt;0,VLOOKUP(Y255&amp;"-"&amp;Z255&amp;"-"&amp;AA255,LocCost,2,0),0)</f>
        <v>0</v>
      </c>
      <c r="AR255" s="183" t="n">
        <f aca="false">IF(AB255&gt;0,VLOOKUP(AB255&amp;"-"&amp;AC255&amp;"-"&amp;AD255,LocCost,2,0),0)</f>
        <v>0</v>
      </c>
      <c r="AS255" s="183" t="n">
        <f aca="false">IF(AE255&gt;0,VLOOKUP(AE255&amp;"-"&amp;AF255&amp;"-"&amp;AG255,LocCost,2,0),0)</f>
        <v>0</v>
      </c>
      <c r="AT255" s="183" t="n">
        <f aca="false">IF(AH255&gt;0,VLOOKUP(AH255&amp;"-"&amp;AI255&amp;"-"&amp;AJ255,LocCost,2,0),0)</f>
        <v>0</v>
      </c>
      <c r="AU255" s="184" t="n">
        <f aca="false">SUM(AK255:AT255)</f>
        <v>0.064375135522144</v>
      </c>
      <c r="DO255" s="85" t="n">
        <v>0</v>
      </c>
      <c r="DP255" s="85" t="n">
        <v>0</v>
      </c>
      <c r="DQ255" s="85" t="n">
        <v>0</v>
      </c>
      <c r="DR255" s="85" t="n">
        <v>0</v>
      </c>
      <c r="DS255" s="85" t="n">
        <v>0</v>
      </c>
      <c r="DT255" s="85" t="n">
        <v>0</v>
      </c>
      <c r="DU255" s="85" t="n">
        <v>0</v>
      </c>
      <c r="DV255" s="85" t="n">
        <v>0</v>
      </c>
      <c r="DW255" s="85" t="n">
        <v>0</v>
      </c>
      <c r="DX255" s="85" t="n">
        <v>0</v>
      </c>
      <c r="DY255" s="85" t="n">
        <v>0</v>
      </c>
    </row>
    <row r="256" customFormat="false" ht="14.65" hidden="false" customHeight="false" outlineLevel="0" collapsed="false">
      <c r="A256" s="85" t="n">
        <v>253</v>
      </c>
      <c r="B256" s="85" t="s">
        <v>194</v>
      </c>
      <c r="C256" s="85" t="s">
        <v>196</v>
      </c>
      <c r="D256" s="85" t="n">
        <v>1</v>
      </c>
      <c r="E256" s="85" t="s">
        <v>45</v>
      </c>
      <c r="F256" s="85" t="s">
        <v>446</v>
      </c>
      <c r="G256" s="85" t="s">
        <v>194</v>
      </c>
      <c r="H256" s="85" t="s">
        <v>196</v>
      </c>
      <c r="I256" s="85" t="s">
        <v>179</v>
      </c>
      <c r="J256" s="85" t="n">
        <v>0</v>
      </c>
      <c r="K256" s="85" t="n">
        <v>0</v>
      </c>
      <c r="L256" s="85" t="n">
        <v>0</v>
      </c>
      <c r="M256" s="85" t="n">
        <v>0</v>
      </c>
      <c r="N256" s="85" t="n">
        <v>0</v>
      </c>
      <c r="O256" s="85" t="n">
        <v>0</v>
      </c>
      <c r="P256" s="85" t="n">
        <v>0</v>
      </c>
      <c r="Q256" s="85" t="n">
        <v>0</v>
      </c>
      <c r="R256" s="85" t="n">
        <v>0</v>
      </c>
      <c r="S256" s="85" t="n">
        <v>0</v>
      </c>
      <c r="T256" s="85" t="n">
        <v>0</v>
      </c>
      <c r="U256" s="85" t="n">
        <v>0</v>
      </c>
      <c r="V256" s="85" t="n">
        <v>0</v>
      </c>
      <c r="W256" s="85" t="n">
        <v>0</v>
      </c>
      <c r="X256" s="85" t="n">
        <v>0</v>
      </c>
      <c r="Y256" s="85" t="n">
        <v>0</v>
      </c>
      <c r="Z256" s="85" t="n">
        <v>0</v>
      </c>
      <c r="AA256" s="85" t="n">
        <v>0</v>
      </c>
      <c r="AB256" s="85" t="n">
        <v>0</v>
      </c>
      <c r="AC256" s="85" t="n">
        <v>0</v>
      </c>
      <c r="AD256" s="85" t="n">
        <v>0</v>
      </c>
      <c r="AE256" s="85" t="n">
        <v>0</v>
      </c>
      <c r="AF256" s="85" t="n">
        <v>0</v>
      </c>
      <c r="AG256" s="85" t="n">
        <v>0</v>
      </c>
      <c r="AH256" s="85" t="n">
        <v>0</v>
      </c>
      <c r="AI256" s="85" t="n">
        <v>0</v>
      </c>
      <c r="AJ256" s="85" t="n">
        <v>0</v>
      </c>
      <c r="AK256" s="183" t="n">
        <f aca="false">IF(G256&gt;0,VLOOKUP(G256&amp;"-"&amp;H256&amp;"-"&amp;I256,LocCost,2,0),0)</f>
        <v>0.0606441551812148</v>
      </c>
      <c r="AL256" s="183" t="n">
        <f aca="false">IF(J256&gt;0,VLOOKUP(J256&amp;"-"&amp;K256&amp;"-"&amp;L256,LocCost,2,0),0)</f>
        <v>0</v>
      </c>
      <c r="AM256" s="183" t="n">
        <f aca="false">IF(M256&gt;0,VLOOKUP(M256&amp;"-"&amp;N256&amp;"-"&amp;O256,LocCost,2,0),0)</f>
        <v>0</v>
      </c>
      <c r="AN256" s="183" t="n">
        <f aca="false">IF(P256&gt;0,VLOOKUP(P256&amp;"-"&amp;Q256&amp;"-"&amp;R256,LocCost,2,0),0)</f>
        <v>0</v>
      </c>
      <c r="AO256" s="183" t="n">
        <f aca="false">IF(S256&gt;0,VLOOKUP(S256&amp;"-"&amp;T256&amp;"-"&amp;U256,LocCost,2,0),0)</f>
        <v>0</v>
      </c>
      <c r="AP256" s="183" t="n">
        <f aca="false">IF(V256&gt;0,VLOOKUP(V256&amp;"-"&amp;W256&amp;"-"&amp;X256,LocCost,2,0),0)</f>
        <v>0</v>
      </c>
      <c r="AQ256" s="183" t="n">
        <f aca="false">IF(Y256&gt;0,VLOOKUP(Y256&amp;"-"&amp;Z256&amp;"-"&amp;AA256,LocCost,2,0),0)</f>
        <v>0</v>
      </c>
      <c r="AR256" s="183" t="n">
        <f aca="false">IF(AB256&gt;0,VLOOKUP(AB256&amp;"-"&amp;AC256&amp;"-"&amp;AD256,LocCost,2,0),0)</f>
        <v>0</v>
      </c>
      <c r="AS256" s="183" t="n">
        <f aca="false">IF(AE256&gt;0,VLOOKUP(AE256&amp;"-"&amp;AF256&amp;"-"&amp;AG256,LocCost,2,0),0)</f>
        <v>0</v>
      </c>
      <c r="AT256" s="183" t="n">
        <f aca="false">IF(AH256&gt;0,VLOOKUP(AH256&amp;"-"&amp;AI256&amp;"-"&amp;AJ256,LocCost,2,0),0)</f>
        <v>0</v>
      </c>
      <c r="AU256" s="184" t="n">
        <f aca="false">SUM(AK256:AT256)</f>
        <v>0.0606441551812148</v>
      </c>
      <c r="DO256" s="85" t="n">
        <v>0</v>
      </c>
      <c r="DP256" s="85" t="n">
        <v>0</v>
      </c>
      <c r="DQ256" s="85" t="n">
        <v>0</v>
      </c>
      <c r="DR256" s="85" t="n">
        <v>0</v>
      </c>
      <c r="DS256" s="85" t="n">
        <v>0</v>
      </c>
      <c r="DT256" s="85" t="n">
        <v>0</v>
      </c>
      <c r="DU256" s="85" t="n">
        <v>0</v>
      </c>
      <c r="DV256" s="85" t="n">
        <v>0</v>
      </c>
      <c r="DW256" s="85" t="n">
        <v>0</v>
      </c>
      <c r="DX256" s="85" t="n">
        <v>0</v>
      </c>
      <c r="DY256" s="85" t="n">
        <v>0</v>
      </c>
    </row>
    <row r="257" customFormat="false" ht="14.65" hidden="false" customHeight="false" outlineLevel="0" collapsed="false">
      <c r="A257" s="85" t="n">
        <v>254</v>
      </c>
      <c r="B257" s="85" t="s">
        <v>194</v>
      </c>
      <c r="C257" s="85" t="s">
        <v>196</v>
      </c>
      <c r="D257" s="85" t="n">
        <v>1</v>
      </c>
      <c r="E257" s="85" t="s">
        <v>45</v>
      </c>
      <c r="F257" s="85" t="s">
        <v>447</v>
      </c>
      <c r="G257" s="85" t="s">
        <v>194</v>
      </c>
      <c r="H257" s="85" t="s">
        <v>196</v>
      </c>
      <c r="I257" s="85" t="s">
        <v>173</v>
      </c>
      <c r="J257" s="85" t="n">
        <v>0</v>
      </c>
      <c r="K257" s="85" t="n">
        <v>0</v>
      </c>
      <c r="L257" s="85" t="n">
        <v>0</v>
      </c>
      <c r="M257" s="85" t="n">
        <v>0</v>
      </c>
      <c r="N257" s="85" t="n">
        <v>0</v>
      </c>
      <c r="O257" s="85" t="n">
        <v>0</v>
      </c>
      <c r="P257" s="85" t="n">
        <v>0</v>
      </c>
      <c r="Q257" s="85" t="n">
        <v>0</v>
      </c>
      <c r="R257" s="85" t="n">
        <v>0</v>
      </c>
      <c r="S257" s="85" t="n">
        <v>0</v>
      </c>
      <c r="T257" s="85" t="n">
        <v>0</v>
      </c>
      <c r="U257" s="85" t="n">
        <v>0</v>
      </c>
      <c r="V257" s="85" t="n">
        <v>0</v>
      </c>
      <c r="W257" s="85" t="n">
        <v>0</v>
      </c>
      <c r="X257" s="85" t="n">
        <v>0</v>
      </c>
      <c r="Y257" s="85" t="n">
        <v>0</v>
      </c>
      <c r="Z257" s="85" t="n">
        <v>0</v>
      </c>
      <c r="AA257" s="85" t="n">
        <v>0</v>
      </c>
      <c r="AB257" s="85" t="n">
        <v>0</v>
      </c>
      <c r="AC257" s="85" t="n">
        <v>0</v>
      </c>
      <c r="AD257" s="85" t="n">
        <v>0</v>
      </c>
      <c r="AE257" s="85" t="n">
        <v>0</v>
      </c>
      <c r="AF257" s="85" t="n">
        <v>0</v>
      </c>
      <c r="AG257" s="85" t="n">
        <v>0</v>
      </c>
      <c r="AH257" s="85" t="n">
        <v>0</v>
      </c>
      <c r="AI257" s="85" t="n">
        <v>0</v>
      </c>
      <c r="AJ257" s="85" t="n">
        <v>0</v>
      </c>
      <c r="AK257" s="183" t="n">
        <f aca="false">IF(G257&gt;0,VLOOKUP(G257&amp;"-"&amp;H257&amp;"-"&amp;I257,LocCost,2,0),0)</f>
        <v>0.299975135522144</v>
      </c>
      <c r="AL257" s="183" t="n">
        <f aca="false">IF(J257&gt;0,VLOOKUP(J257&amp;"-"&amp;K257&amp;"-"&amp;L257,LocCost,2,0),0)</f>
        <v>0</v>
      </c>
      <c r="AM257" s="183" t="n">
        <f aca="false">IF(M257&gt;0,VLOOKUP(M257&amp;"-"&amp;N257&amp;"-"&amp;O257,LocCost,2,0),0)</f>
        <v>0</v>
      </c>
      <c r="AN257" s="183" t="n">
        <f aca="false">IF(P257&gt;0,VLOOKUP(P257&amp;"-"&amp;Q257&amp;"-"&amp;R257,LocCost,2,0),0)</f>
        <v>0</v>
      </c>
      <c r="AO257" s="183" t="n">
        <f aca="false">IF(S257&gt;0,VLOOKUP(S257&amp;"-"&amp;T257&amp;"-"&amp;U257,LocCost,2,0),0)</f>
        <v>0</v>
      </c>
      <c r="AP257" s="183" t="n">
        <f aca="false">IF(V257&gt;0,VLOOKUP(V257&amp;"-"&amp;W257&amp;"-"&amp;X257,LocCost,2,0),0)</f>
        <v>0</v>
      </c>
      <c r="AQ257" s="183" t="n">
        <f aca="false">IF(Y257&gt;0,VLOOKUP(Y257&amp;"-"&amp;Z257&amp;"-"&amp;AA257,LocCost,2,0),0)</f>
        <v>0</v>
      </c>
      <c r="AR257" s="183" t="n">
        <f aca="false">IF(AB257&gt;0,VLOOKUP(AB257&amp;"-"&amp;AC257&amp;"-"&amp;AD257,LocCost,2,0),0)</f>
        <v>0</v>
      </c>
      <c r="AS257" s="183" t="n">
        <f aca="false">IF(AE257&gt;0,VLOOKUP(AE257&amp;"-"&amp;AF257&amp;"-"&amp;AG257,LocCost,2,0),0)</f>
        <v>0</v>
      </c>
      <c r="AT257" s="183" t="n">
        <f aca="false">IF(AH257&gt;0,VLOOKUP(AH257&amp;"-"&amp;AI257&amp;"-"&amp;AJ257,LocCost,2,0),0)</f>
        <v>0</v>
      </c>
      <c r="AU257" s="184" t="n">
        <f aca="false">SUM(AK257:AT257)</f>
        <v>0.299975135522144</v>
      </c>
      <c r="DO257" s="85" t="n">
        <v>0</v>
      </c>
      <c r="DP257" s="85" t="n">
        <v>0</v>
      </c>
      <c r="DQ257" s="85" t="n">
        <v>0</v>
      </c>
      <c r="DR257" s="85" t="n">
        <v>0</v>
      </c>
      <c r="DS257" s="85" t="n">
        <v>0</v>
      </c>
      <c r="DT257" s="85" t="n">
        <v>0</v>
      </c>
      <c r="DU257" s="85" t="n">
        <v>0</v>
      </c>
      <c r="DV257" s="85" t="n">
        <v>0</v>
      </c>
      <c r="DW257" s="85" t="n">
        <v>0</v>
      </c>
      <c r="DX257" s="85" t="n">
        <v>0</v>
      </c>
      <c r="DY257" s="85" t="n">
        <v>0</v>
      </c>
    </row>
    <row r="258" customFormat="false" ht="14.65" hidden="false" customHeight="false" outlineLevel="0" collapsed="false">
      <c r="A258" s="85" t="n">
        <v>255</v>
      </c>
      <c r="B258" s="85" t="s">
        <v>194</v>
      </c>
      <c r="C258" s="85" t="s">
        <v>196</v>
      </c>
      <c r="D258" s="85" t="n">
        <v>1</v>
      </c>
      <c r="E258" s="85" t="s">
        <v>45</v>
      </c>
      <c r="F258" s="85" t="s">
        <v>448</v>
      </c>
      <c r="G258" s="85" t="s">
        <v>194</v>
      </c>
      <c r="H258" s="85" t="s">
        <v>196</v>
      </c>
      <c r="I258" s="85" t="s">
        <v>88</v>
      </c>
      <c r="J258" s="85" t="n">
        <v>0</v>
      </c>
      <c r="K258" s="85" t="n">
        <v>0</v>
      </c>
      <c r="L258" s="85" t="n">
        <v>0</v>
      </c>
      <c r="M258" s="85" t="n">
        <v>0</v>
      </c>
      <c r="N258" s="85" t="n">
        <v>0</v>
      </c>
      <c r="O258" s="85" t="n">
        <v>0</v>
      </c>
      <c r="P258" s="85" t="n">
        <v>0</v>
      </c>
      <c r="Q258" s="85" t="n">
        <v>0</v>
      </c>
      <c r="R258" s="85" t="n">
        <v>0</v>
      </c>
      <c r="S258" s="85" t="n">
        <v>0</v>
      </c>
      <c r="T258" s="85" t="n">
        <v>0</v>
      </c>
      <c r="U258" s="85" t="n">
        <v>0</v>
      </c>
      <c r="V258" s="85" t="n">
        <v>0</v>
      </c>
      <c r="W258" s="85" t="n">
        <v>0</v>
      </c>
      <c r="X258" s="85" t="n">
        <v>0</v>
      </c>
      <c r="Y258" s="85" t="n">
        <v>0</v>
      </c>
      <c r="Z258" s="85" t="n">
        <v>0</v>
      </c>
      <c r="AA258" s="85" t="n">
        <v>0</v>
      </c>
      <c r="AB258" s="85" t="n">
        <v>0</v>
      </c>
      <c r="AC258" s="85" t="n">
        <v>0</v>
      </c>
      <c r="AD258" s="85" t="n">
        <v>0</v>
      </c>
      <c r="AE258" s="85" t="n">
        <v>0</v>
      </c>
      <c r="AF258" s="85" t="n">
        <v>0</v>
      </c>
      <c r="AG258" s="85" t="n">
        <v>0</v>
      </c>
      <c r="AH258" s="85" t="n">
        <v>0</v>
      </c>
      <c r="AI258" s="85" t="n">
        <v>0</v>
      </c>
      <c r="AJ258" s="85" t="n">
        <v>0</v>
      </c>
      <c r="AK258" s="183" t="n">
        <f aca="false">IF(G258&gt;0,VLOOKUP(G258&amp;"-"&amp;H258&amp;"-"&amp;I258,LocCost,2,0),0)</f>
        <v>0.296244155181215</v>
      </c>
      <c r="AL258" s="183" t="n">
        <f aca="false">IF(J258&gt;0,VLOOKUP(J258&amp;"-"&amp;K258&amp;"-"&amp;L258,LocCost,2,0),0)</f>
        <v>0</v>
      </c>
      <c r="AM258" s="183" t="n">
        <f aca="false">IF(M258&gt;0,VLOOKUP(M258&amp;"-"&amp;N258&amp;"-"&amp;O258,LocCost,2,0),0)</f>
        <v>0</v>
      </c>
      <c r="AN258" s="183" t="n">
        <f aca="false">IF(P258&gt;0,VLOOKUP(P258&amp;"-"&amp;Q258&amp;"-"&amp;R258,LocCost,2,0),0)</f>
        <v>0</v>
      </c>
      <c r="AO258" s="183" t="n">
        <f aca="false">IF(S258&gt;0,VLOOKUP(S258&amp;"-"&amp;T258&amp;"-"&amp;U258,LocCost,2,0),0)</f>
        <v>0</v>
      </c>
      <c r="AP258" s="183" t="n">
        <f aca="false">IF(V258&gt;0,VLOOKUP(V258&amp;"-"&amp;W258&amp;"-"&amp;X258,LocCost,2,0),0)</f>
        <v>0</v>
      </c>
      <c r="AQ258" s="183" t="n">
        <f aca="false">IF(Y258&gt;0,VLOOKUP(Y258&amp;"-"&amp;Z258&amp;"-"&amp;AA258,LocCost,2,0),0)</f>
        <v>0</v>
      </c>
      <c r="AR258" s="183" t="n">
        <f aca="false">IF(AB258&gt;0,VLOOKUP(AB258&amp;"-"&amp;AC258&amp;"-"&amp;AD258,LocCost,2,0),0)</f>
        <v>0</v>
      </c>
      <c r="AS258" s="183" t="n">
        <f aca="false">IF(AE258&gt;0,VLOOKUP(AE258&amp;"-"&amp;AF258&amp;"-"&amp;AG258,LocCost,2,0),0)</f>
        <v>0</v>
      </c>
      <c r="AT258" s="183" t="n">
        <f aca="false">IF(AH258&gt;0,VLOOKUP(AH258&amp;"-"&amp;AI258&amp;"-"&amp;AJ258,LocCost,2,0),0)</f>
        <v>0</v>
      </c>
      <c r="AU258" s="184" t="n">
        <f aca="false">SUM(AK258:AT258)</f>
        <v>0.296244155181215</v>
      </c>
      <c r="DO258" s="85" t="n">
        <v>0</v>
      </c>
      <c r="DP258" s="85" t="n">
        <v>0</v>
      </c>
      <c r="DQ258" s="85" t="n">
        <v>0</v>
      </c>
      <c r="DR258" s="85" t="n">
        <v>0</v>
      </c>
      <c r="DS258" s="85" t="n">
        <v>0</v>
      </c>
      <c r="DT258" s="85" t="n">
        <v>0</v>
      </c>
      <c r="DU258" s="85" t="n">
        <v>0</v>
      </c>
      <c r="DV258" s="85" t="n">
        <v>0</v>
      </c>
      <c r="DW258" s="85" t="n">
        <v>0</v>
      </c>
      <c r="DX258" s="85" t="n">
        <v>0</v>
      </c>
      <c r="DY258" s="85" t="n">
        <v>0</v>
      </c>
    </row>
    <row r="259" customFormat="false" ht="14.65" hidden="false" customHeight="false" outlineLevel="0" collapsed="false">
      <c r="A259" s="85" t="n">
        <v>256</v>
      </c>
      <c r="B259" s="85" t="s">
        <v>194</v>
      </c>
      <c r="C259" s="85" t="s">
        <v>197</v>
      </c>
      <c r="D259" s="85" t="n">
        <v>1</v>
      </c>
      <c r="E259" s="85" t="s">
        <v>45</v>
      </c>
      <c r="F259" s="85" t="s">
        <v>449</v>
      </c>
      <c r="G259" s="85" t="s">
        <v>194</v>
      </c>
      <c r="H259" s="85" t="s">
        <v>197</v>
      </c>
      <c r="I259" s="85" t="s">
        <v>140</v>
      </c>
      <c r="J259" s="85" t="n">
        <v>0</v>
      </c>
      <c r="K259" s="85" t="n">
        <v>0</v>
      </c>
      <c r="L259" s="85" t="n">
        <v>0</v>
      </c>
      <c r="M259" s="85" t="n">
        <v>0</v>
      </c>
      <c r="N259" s="85" t="n">
        <v>0</v>
      </c>
      <c r="O259" s="85" t="n">
        <v>0</v>
      </c>
      <c r="P259" s="85" t="n">
        <v>0</v>
      </c>
      <c r="Q259" s="85" t="n">
        <v>0</v>
      </c>
      <c r="R259" s="85" t="n">
        <v>0</v>
      </c>
      <c r="S259" s="85" t="n">
        <v>0</v>
      </c>
      <c r="T259" s="85" t="n">
        <v>0</v>
      </c>
      <c r="U259" s="85" t="n">
        <v>0</v>
      </c>
      <c r="V259" s="85" t="n">
        <v>0</v>
      </c>
      <c r="W259" s="85" t="n">
        <v>0</v>
      </c>
      <c r="X259" s="85" t="n">
        <v>0</v>
      </c>
      <c r="Y259" s="85" t="n">
        <v>0</v>
      </c>
      <c r="Z259" s="85" t="n">
        <v>0</v>
      </c>
      <c r="AA259" s="85" t="n">
        <v>0</v>
      </c>
      <c r="AB259" s="85" t="n">
        <v>0</v>
      </c>
      <c r="AC259" s="85" t="n">
        <v>0</v>
      </c>
      <c r="AD259" s="85" t="n">
        <v>0</v>
      </c>
      <c r="AE259" s="85" t="n">
        <v>0</v>
      </c>
      <c r="AF259" s="85" t="n">
        <v>0</v>
      </c>
      <c r="AG259" s="85" t="n">
        <v>0</v>
      </c>
      <c r="AH259" s="85" t="n">
        <v>0</v>
      </c>
      <c r="AI259" s="85" t="n">
        <v>0</v>
      </c>
      <c r="AJ259" s="85" t="n">
        <v>0</v>
      </c>
      <c r="AK259" s="183" t="n">
        <f aca="false">IF(G259&gt;0,VLOOKUP(G259&amp;"-"&amp;H259&amp;"-"&amp;I259,LocCost,2,0),0)</f>
        <v>0.0791155900174591</v>
      </c>
      <c r="AL259" s="183" t="n">
        <f aca="false">IF(J259&gt;0,VLOOKUP(J259&amp;"-"&amp;K259&amp;"-"&amp;L259,LocCost,2,0),0)</f>
        <v>0</v>
      </c>
      <c r="AM259" s="183" t="n">
        <f aca="false">IF(M259&gt;0,VLOOKUP(M259&amp;"-"&amp;N259&amp;"-"&amp;O259,LocCost,2,0),0)</f>
        <v>0</v>
      </c>
      <c r="AN259" s="183" t="n">
        <f aca="false">IF(P259&gt;0,VLOOKUP(P259&amp;"-"&amp;Q259&amp;"-"&amp;R259,LocCost,2,0),0)</f>
        <v>0</v>
      </c>
      <c r="AO259" s="183" t="n">
        <f aca="false">IF(S259&gt;0,VLOOKUP(S259&amp;"-"&amp;T259&amp;"-"&amp;U259,LocCost,2,0),0)</f>
        <v>0</v>
      </c>
      <c r="AP259" s="183" t="n">
        <f aca="false">IF(V259&gt;0,VLOOKUP(V259&amp;"-"&amp;W259&amp;"-"&amp;X259,LocCost,2,0),0)</f>
        <v>0</v>
      </c>
      <c r="AQ259" s="183" t="n">
        <f aca="false">IF(Y259&gt;0,VLOOKUP(Y259&amp;"-"&amp;Z259&amp;"-"&amp;AA259,LocCost,2,0),0)</f>
        <v>0</v>
      </c>
      <c r="AR259" s="183" t="n">
        <f aca="false">IF(AB259&gt;0,VLOOKUP(AB259&amp;"-"&amp;AC259&amp;"-"&amp;AD259,LocCost,2,0),0)</f>
        <v>0</v>
      </c>
      <c r="AS259" s="183" t="n">
        <f aca="false">IF(AE259&gt;0,VLOOKUP(AE259&amp;"-"&amp;AF259&amp;"-"&amp;AG259,LocCost,2,0),0)</f>
        <v>0</v>
      </c>
      <c r="AT259" s="183" t="n">
        <f aca="false">IF(AH259&gt;0,VLOOKUP(AH259&amp;"-"&amp;AI259&amp;"-"&amp;AJ259,LocCost,2,0),0)</f>
        <v>0</v>
      </c>
      <c r="AU259" s="184" t="n">
        <f aca="false">SUM(AK259:AT259)</f>
        <v>0.0791155900174591</v>
      </c>
      <c r="DO259" s="85" t="n">
        <v>0</v>
      </c>
      <c r="DP259" s="85" t="n">
        <v>0</v>
      </c>
      <c r="DQ259" s="85" t="n">
        <v>0</v>
      </c>
      <c r="DR259" s="85" t="n">
        <v>0</v>
      </c>
      <c r="DS259" s="85" t="n">
        <v>0</v>
      </c>
      <c r="DT259" s="85" t="n">
        <v>0</v>
      </c>
      <c r="DU259" s="85" t="n">
        <v>0</v>
      </c>
      <c r="DV259" s="85" t="n">
        <v>0</v>
      </c>
      <c r="DW259" s="85" t="n">
        <v>0</v>
      </c>
      <c r="DX259" s="85" t="n">
        <v>0</v>
      </c>
      <c r="DY259" s="85" t="n">
        <v>0</v>
      </c>
    </row>
    <row r="260" customFormat="false" ht="14.65" hidden="false" customHeight="false" outlineLevel="0" collapsed="false">
      <c r="A260" s="85" t="n">
        <v>257</v>
      </c>
      <c r="B260" s="85" t="s">
        <v>194</v>
      </c>
      <c r="C260" s="85" t="s">
        <v>197</v>
      </c>
      <c r="D260" s="85" t="n">
        <v>1</v>
      </c>
      <c r="E260" s="85" t="s">
        <v>45</v>
      </c>
      <c r="F260" s="85" t="s">
        <v>450</v>
      </c>
      <c r="G260" s="85" t="s">
        <v>194</v>
      </c>
      <c r="H260" s="85" t="s">
        <v>197</v>
      </c>
      <c r="I260" s="85" t="s">
        <v>179</v>
      </c>
      <c r="J260" s="85" t="n">
        <v>0</v>
      </c>
      <c r="K260" s="85" t="n">
        <v>0</v>
      </c>
      <c r="L260" s="85" t="n">
        <v>0</v>
      </c>
      <c r="M260" s="85" t="n">
        <v>0</v>
      </c>
      <c r="N260" s="85" t="n">
        <v>0</v>
      </c>
      <c r="O260" s="85" t="n">
        <v>0</v>
      </c>
      <c r="P260" s="85" t="n">
        <v>0</v>
      </c>
      <c r="Q260" s="85" t="n">
        <v>0</v>
      </c>
      <c r="R260" s="85" t="n">
        <v>0</v>
      </c>
      <c r="S260" s="85" t="n">
        <v>0</v>
      </c>
      <c r="T260" s="85" t="n">
        <v>0</v>
      </c>
      <c r="U260" s="85" t="n">
        <v>0</v>
      </c>
      <c r="V260" s="85" t="n">
        <v>0</v>
      </c>
      <c r="W260" s="85" t="n">
        <v>0</v>
      </c>
      <c r="X260" s="85" t="n">
        <v>0</v>
      </c>
      <c r="Y260" s="85" t="n">
        <v>0</v>
      </c>
      <c r="Z260" s="85" t="n">
        <v>0</v>
      </c>
      <c r="AA260" s="85" t="n">
        <v>0</v>
      </c>
      <c r="AB260" s="85" t="n">
        <v>0</v>
      </c>
      <c r="AC260" s="85" t="n">
        <v>0</v>
      </c>
      <c r="AD260" s="85" t="n">
        <v>0</v>
      </c>
      <c r="AE260" s="85" t="n">
        <v>0</v>
      </c>
      <c r="AF260" s="85" t="n">
        <v>0</v>
      </c>
      <c r="AG260" s="85" t="n">
        <v>0</v>
      </c>
      <c r="AH260" s="85" t="n">
        <v>0</v>
      </c>
      <c r="AI260" s="85" t="n">
        <v>0</v>
      </c>
      <c r="AJ260" s="85" t="n">
        <v>0</v>
      </c>
      <c r="AK260" s="183" t="n">
        <f aca="false">IF(G260&gt;0,VLOOKUP(G260&amp;"-"&amp;H260&amp;"-"&amp;I260,LocCost,2,0),0)</f>
        <v>0.0682862907344978</v>
      </c>
      <c r="AL260" s="183" t="n">
        <f aca="false">IF(J260&gt;0,VLOOKUP(J260&amp;"-"&amp;K260&amp;"-"&amp;L260,LocCost,2,0),0)</f>
        <v>0</v>
      </c>
      <c r="AM260" s="183" t="n">
        <f aca="false">IF(M260&gt;0,VLOOKUP(M260&amp;"-"&amp;N260&amp;"-"&amp;O260,LocCost,2,0),0)</f>
        <v>0</v>
      </c>
      <c r="AN260" s="183" t="n">
        <f aca="false">IF(P260&gt;0,VLOOKUP(P260&amp;"-"&amp;Q260&amp;"-"&amp;R260,LocCost,2,0),0)</f>
        <v>0</v>
      </c>
      <c r="AO260" s="183" t="n">
        <f aca="false">IF(S260&gt;0,VLOOKUP(S260&amp;"-"&amp;T260&amp;"-"&amp;U260,LocCost,2,0),0)</f>
        <v>0</v>
      </c>
      <c r="AP260" s="183" t="n">
        <f aca="false">IF(V260&gt;0,VLOOKUP(V260&amp;"-"&amp;W260&amp;"-"&amp;X260,LocCost,2,0),0)</f>
        <v>0</v>
      </c>
      <c r="AQ260" s="183" t="n">
        <f aca="false">IF(Y260&gt;0,VLOOKUP(Y260&amp;"-"&amp;Z260&amp;"-"&amp;AA260,LocCost,2,0),0)</f>
        <v>0</v>
      </c>
      <c r="AR260" s="183" t="n">
        <f aca="false">IF(AB260&gt;0,VLOOKUP(AB260&amp;"-"&amp;AC260&amp;"-"&amp;AD260,LocCost,2,0),0)</f>
        <v>0</v>
      </c>
      <c r="AS260" s="183" t="n">
        <f aca="false">IF(AE260&gt;0,VLOOKUP(AE260&amp;"-"&amp;AF260&amp;"-"&amp;AG260,LocCost,2,0),0)</f>
        <v>0</v>
      </c>
      <c r="AT260" s="183" t="n">
        <f aca="false">IF(AH260&gt;0,VLOOKUP(AH260&amp;"-"&amp;AI260&amp;"-"&amp;AJ260,LocCost,2,0),0)</f>
        <v>0</v>
      </c>
      <c r="AU260" s="184" t="n">
        <f aca="false">SUM(AK260:AT260)</f>
        <v>0.0682862907344978</v>
      </c>
      <c r="DO260" s="85" t="n">
        <v>0</v>
      </c>
      <c r="DP260" s="85" t="n">
        <v>0</v>
      </c>
      <c r="DQ260" s="85" t="n">
        <v>0</v>
      </c>
      <c r="DR260" s="85" t="n">
        <v>0</v>
      </c>
      <c r="DS260" s="85" t="n">
        <v>0</v>
      </c>
      <c r="DT260" s="85" t="n">
        <v>0</v>
      </c>
      <c r="DU260" s="85" t="n">
        <v>0</v>
      </c>
      <c r="DV260" s="85" t="n">
        <v>0</v>
      </c>
      <c r="DW260" s="85" t="n">
        <v>0</v>
      </c>
      <c r="DX260" s="85" t="n">
        <v>0</v>
      </c>
      <c r="DY260" s="85" t="n">
        <v>0</v>
      </c>
    </row>
    <row r="261" customFormat="false" ht="14.65" hidden="false" customHeight="false" outlineLevel="0" collapsed="false">
      <c r="A261" s="85" t="n">
        <v>258</v>
      </c>
      <c r="B261" s="85" t="s">
        <v>194</v>
      </c>
      <c r="C261" s="85" t="s">
        <v>197</v>
      </c>
      <c r="D261" s="85" t="n">
        <v>1</v>
      </c>
      <c r="E261" s="85" t="s">
        <v>45</v>
      </c>
      <c r="F261" s="85" t="s">
        <v>451</v>
      </c>
      <c r="G261" s="85" t="s">
        <v>194</v>
      </c>
      <c r="H261" s="85" t="s">
        <v>197</v>
      </c>
      <c r="I261" s="85" t="s">
        <v>173</v>
      </c>
      <c r="J261" s="85" t="n">
        <v>0</v>
      </c>
      <c r="K261" s="85" t="n">
        <v>0</v>
      </c>
      <c r="L261" s="85" t="n">
        <v>0</v>
      </c>
      <c r="M261" s="85" t="n">
        <v>0</v>
      </c>
      <c r="N261" s="85" t="n">
        <v>0</v>
      </c>
      <c r="O261" s="85" t="n">
        <v>0</v>
      </c>
      <c r="P261" s="85" t="n">
        <v>0</v>
      </c>
      <c r="Q261" s="85" t="n">
        <v>0</v>
      </c>
      <c r="R261" s="85" t="n">
        <v>0</v>
      </c>
      <c r="S261" s="85" t="n">
        <v>0</v>
      </c>
      <c r="T261" s="85" t="n">
        <v>0</v>
      </c>
      <c r="U261" s="85" t="n">
        <v>0</v>
      </c>
      <c r="V261" s="85" t="n">
        <v>0</v>
      </c>
      <c r="W261" s="85" t="n">
        <v>0</v>
      </c>
      <c r="X261" s="85" t="n">
        <v>0</v>
      </c>
      <c r="Y261" s="85" t="n">
        <v>0</v>
      </c>
      <c r="Z261" s="85" t="n">
        <v>0</v>
      </c>
      <c r="AA261" s="85" t="n">
        <v>0</v>
      </c>
      <c r="AB261" s="85" t="n">
        <v>0</v>
      </c>
      <c r="AC261" s="85" t="n">
        <v>0</v>
      </c>
      <c r="AD261" s="85" t="n">
        <v>0</v>
      </c>
      <c r="AE261" s="85" t="n">
        <v>0</v>
      </c>
      <c r="AF261" s="85" t="n">
        <v>0</v>
      </c>
      <c r="AG261" s="85" t="n">
        <v>0</v>
      </c>
      <c r="AH261" s="85" t="n">
        <v>0</v>
      </c>
      <c r="AI261" s="85" t="n">
        <v>0</v>
      </c>
      <c r="AJ261" s="85" t="n">
        <v>0</v>
      </c>
      <c r="AK261" s="183" t="n">
        <f aca="false">IF(G261&gt;0,VLOOKUP(G261&amp;"-"&amp;H261&amp;"-"&amp;I261,LocCost,2,0),0)</f>
        <v>0.355815590017459</v>
      </c>
      <c r="AL261" s="183" t="n">
        <f aca="false">IF(J261&gt;0,VLOOKUP(J261&amp;"-"&amp;K261&amp;"-"&amp;L261,LocCost,2,0),0)</f>
        <v>0</v>
      </c>
      <c r="AM261" s="183" t="n">
        <f aca="false">IF(M261&gt;0,VLOOKUP(M261&amp;"-"&amp;N261&amp;"-"&amp;O261,LocCost,2,0),0)</f>
        <v>0</v>
      </c>
      <c r="AN261" s="183" t="n">
        <f aca="false">IF(P261&gt;0,VLOOKUP(P261&amp;"-"&amp;Q261&amp;"-"&amp;R261,LocCost,2,0),0)</f>
        <v>0</v>
      </c>
      <c r="AO261" s="183" t="n">
        <f aca="false">IF(S261&gt;0,VLOOKUP(S261&amp;"-"&amp;T261&amp;"-"&amp;U261,LocCost,2,0),0)</f>
        <v>0</v>
      </c>
      <c r="AP261" s="183" t="n">
        <f aca="false">IF(V261&gt;0,VLOOKUP(V261&amp;"-"&amp;W261&amp;"-"&amp;X261,LocCost,2,0),0)</f>
        <v>0</v>
      </c>
      <c r="AQ261" s="183" t="n">
        <f aca="false">IF(Y261&gt;0,VLOOKUP(Y261&amp;"-"&amp;Z261&amp;"-"&amp;AA261,LocCost,2,0),0)</f>
        <v>0</v>
      </c>
      <c r="AR261" s="183" t="n">
        <f aca="false">IF(AB261&gt;0,VLOOKUP(AB261&amp;"-"&amp;AC261&amp;"-"&amp;AD261,LocCost,2,0),0)</f>
        <v>0</v>
      </c>
      <c r="AS261" s="183" t="n">
        <f aca="false">IF(AE261&gt;0,VLOOKUP(AE261&amp;"-"&amp;AF261&amp;"-"&amp;AG261,LocCost,2,0),0)</f>
        <v>0</v>
      </c>
      <c r="AT261" s="183" t="n">
        <f aca="false">IF(AH261&gt;0,VLOOKUP(AH261&amp;"-"&amp;AI261&amp;"-"&amp;AJ261,LocCost,2,0),0)</f>
        <v>0</v>
      </c>
      <c r="AU261" s="184" t="n">
        <f aca="false">SUM(AK261:AT261)</f>
        <v>0.355815590017459</v>
      </c>
      <c r="DO261" s="85" t="n">
        <v>0</v>
      </c>
      <c r="DP261" s="85" t="n">
        <v>0</v>
      </c>
      <c r="DQ261" s="85" t="n">
        <v>0</v>
      </c>
      <c r="DR261" s="85" t="n">
        <v>0</v>
      </c>
      <c r="DS261" s="85" t="n">
        <v>0</v>
      </c>
      <c r="DT261" s="85" t="n">
        <v>0</v>
      </c>
      <c r="DU261" s="85" t="n">
        <v>0</v>
      </c>
      <c r="DV261" s="85" t="n">
        <v>0</v>
      </c>
      <c r="DW261" s="85" t="n">
        <v>0</v>
      </c>
      <c r="DX261" s="85" t="n">
        <v>0</v>
      </c>
      <c r="DY261" s="85" t="n">
        <v>0</v>
      </c>
    </row>
    <row r="262" customFormat="false" ht="14.65" hidden="false" customHeight="false" outlineLevel="0" collapsed="false">
      <c r="A262" s="85" t="n">
        <v>259</v>
      </c>
      <c r="B262" s="85" t="s">
        <v>194</v>
      </c>
      <c r="C262" s="85" t="s">
        <v>197</v>
      </c>
      <c r="D262" s="85" t="n">
        <v>1</v>
      </c>
      <c r="E262" s="85" t="s">
        <v>45</v>
      </c>
      <c r="F262" s="85" t="s">
        <v>452</v>
      </c>
      <c r="G262" s="85" t="s">
        <v>194</v>
      </c>
      <c r="H262" s="85" t="s">
        <v>197</v>
      </c>
      <c r="I262" s="85" t="s">
        <v>88</v>
      </c>
      <c r="J262" s="85" t="n">
        <v>0</v>
      </c>
      <c r="K262" s="85" t="n">
        <v>0</v>
      </c>
      <c r="L262" s="85" t="n">
        <v>0</v>
      </c>
      <c r="M262" s="85" t="n">
        <v>0</v>
      </c>
      <c r="N262" s="85" t="n">
        <v>0</v>
      </c>
      <c r="O262" s="85" t="n">
        <v>0</v>
      </c>
      <c r="P262" s="85" t="n">
        <v>0</v>
      </c>
      <c r="Q262" s="85" t="n">
        <v>0</v>
      </c>
      <c r="R262" s="85" t="n">
        <v>0</v>
      </c>
      <c r="S262" s="85" t="n">
        <v>0</v>
      </c>
      <c r="T262" s="85" t="n">
        <v>0</v>
      </c>
      <c r="U262" s="85" t="n">
        <v>0</v>
      </c>
      <c r="V262" s="85" t="n">
        <v>0</v>
      </c>
      <c r="W262" s="85" t="n">
        <v>0</v>
      </c>
      <c r="X262" s="85" t="n">
        <v>0</v>
      </c>
      <c r="Y262" s="85" t="n">
        <v>0</v>
      </c>
      <c r="Z262" s="85" t="n">
        <v>0</v>
      </c>
      <c r="AA262" s="85" t="n">
        <v>0</v>
      </c>
      <c r="AB262" s="85" t="n">
        <v>0</v>
      </c>
      <c r="AC262" s="85" t="n">
        <v>0</v>
      </c>
      <c r="AD262" s="85" t="n">
        <v>0</v>
      </c>
      <c r="AE262" s="85" t="n">
        <v>0</v>
      </c>
      <c r="AF262" s="85" t="n">
        <v>0</v>
      </c>
      <c r="AG262" s="85" t="n">
        <v>0</v>
      </c>
      <c r="AH262" s="85" t="n">
        <v>0</v>
      </c>
      <c r="AI262" s="85" t="n">
        <v>0</v>
      </c>
      <c r="AJ262" s="85" t="n">
        <v>0</v>
      </c>
      <c r="AK262" s="183" t="n">
        <f aca="false">IF(G262&gt;0,VLOOKUP(G262&amp;"-"&amp;H262&amp;"-"&amp;I262,LocCost,2,0),0)</f>
        <v>0.344986290734498</v>
      </c>
      <c r="AL262" s="183" t="n">
        <f aca="false">IF(J262&gt;0,VLOOKUP(J262&amp;"-"&amp;K262&amp;"-"&amp;L262,LocCost,2,0),0)</f>
        <v>0</v>
      </c>
      <c r="AM262" s="183" t="n">
        <f aca="false">IF(M262&gt;0,VLOOKUP(M262&amp;"-"&amp;N262&amp;"-"&amp;O262,LocCost,2,0),0)</f>
        <v>0</v>
      </c>
      <c r="AN262" s="183" t="n">
        <f aca="false">IF(P262&gt;0,VLOOKUP(P262&amp;"-"&amp;Q262&amp;"-"&amp;R262,LocCost,2,0),0)</f>
        <v>0</v>
      </c>
      <c r="AO262" s="183" t="n">
        <f aca="false">IF(S262&gt;0,VLOOKUP(S262&amp;"-"&amp;T262&amp;"-"&amp;U262,LocCost,2,0),0)</f>
        <v>0</v>
      </c>
      <c r="AP262" s="183" t="n">
        <f aca="false">IF(V262&gt;0,VLOOKUP(V262&amp;"-"&amp;W262&amp;"-"&amp;X262,LocCost,2,0),0)</f>
        <v>0</v>
      </c>
      <c r="AQ262" s="183" t="n">
        <f aca="false">IF(Y262&gt;0,VLOOKUP(Y262&amp;"-"&amp;Z262&amp;"-"&amp;AA262,LocCost,2,0),0)</f>
        <v>0</v>
      </c>
      <c r="AR262" s="183" t="n">
        <f aca="false">IF(AB262&gt;0,VLOOKUP(AB262&amp;"-"&amp;AC262&amp;"-"&amp;AD262,LocCost,2,0),0)</f>
        <v>0</v>
      </c>
      <c r="AS262" s="183" t="n">
        <f aca="false">IF(AE262&gt;0,VLOOKUP(AE262&amp;"-"&amp;AF262&amp;"-"&amp;AG262,LocCost,2,0),0)</f>
        <v>0</v>
      </c>
      <c r="AT262" s="183" t="n">
        <f aca="false">IF(AH262&gt;0,VLOOKUP(AH262&amp;"-"&amp;AI262&amp;"-"&amp;AJ262,LocCost,2,0),0)</f>
        <v>0</v>
      </c>
      <c r="AU262" s="184" t="n">
        <f aca="false">SUM(AK262:AT262)</f>
        <v>0.344986290734498</v>
      </c>
      <c r="DO262" s="85" t="n">
        <v>0</v>
      </c>
      <c r="DP262" s="85" t="n">
        <v>0</v>
      </c>
      <c r="DQ262" s="85" t="n">
        <v>0</v>
      </c>
      <c r="DR262" s="85" t="n">
        <v>0</v>
      </c>
      <c r="DS262" s="85" t="n">
        <v>0</v>
      </c>
      <c r="DT262" s="85" t="n">
        <v>0</v>
      </c>
      <c r="DU262" s="85" t="n">
        <v>0</v>
      </c>
      <c r="DV262" s="85" t="n">
        <v>0</v>
      </c>
      <c r="DW262" s="85" t="n">
        <v>0</v>
      </c>
      <c r="DX262" s="85" t="n">
        <v>0</v>
      </c>
      <c r="DY262" s="85" t="n">
        <v>0</v>
      </c>
    </row>
    <row r="263" customFormat="false" ht="14.65" hidden="false" customHeight="false" outlineLevel="0" collapsed="false">
      <c r="A263" s="85" t="n">
        <v>260</v>
      </c>
      <c r="B263" s="85" t="s">
        <v>194</v>
      </c>
      <c r="C263" s="85" t="s">
        <v>198</v>
      </c>
      <c r="D263" s="85" t="n">
        <v>1</v>
      </c>
      <c r="E263" s="85" t="s">
        <v>45</v>
      </c>
      <c r="F263" s="85" t="s">
        <v>453</v>
      </c>
      <c r="G263" s="85" t="s">
        <v>194</v>
      </c>
      <c r="H263" s="85" t="s">
        <v>198</v>
      </c>
      <c r="I263" s="85" t="s">
        <v>140</v>
      </c>
      <c r="J263" s="85" t="n">
        <v>0</v>
      </c>
      <c r="K263" s="85" t="n">
        <v>0</v>
      </c>
      <c r="L263" s="85" t="n">
        <v>0</v>
      </c>
      <c r="M263" s="85" t="n">
        <v>0</v>
      </c>
      <c r="N263" s="85" t="n">
        <v>0</v>
      </c>
      <c r="O263" s="85" t="n">
        <v>0</v>
      </c>
      <c r="P263" s="85" t="n">
        <v>0</v>
      </c>
      <c r="Q263" s="85" t="n">
        <v>0</v>
      </c>
      <c r="R263" s="85" t="n">
        <v>0</v>
      </c>
      <c r="S263" s="85" t="n">
        <v>0</v>
      </c>
      <c r="T263" s="85" t="n">
        <v>0</v>
      </c>
      <c r="U263" s="85" t="n">
        <v>0</v>
      </c>
      <c r="V263" s="85" t="n">
        <v>0</v>
      </c>
      <c r="W263" s="85" t="n">
        <v>0</v>
      </c>
      <c r="X263" s="85" t="n">
        <v>0</v>
      </c>
      <c r="Y263" s="85" t="n">
        <v>0</v>
      </c>
      <c r="Z263" s="85" t="n">
        <v>0</v>
      </c>
      <c r="AA263" s="85" t="n">
        <v>0</v>
      </c>
      <c r="AB263" s="85" t="n">
        <v>0</v>
      </c>
      <c r="AC263" s="85" t="n">
        <v>0</v>
      </c>
      <c r="AD263" s="85" t="n">
        <v>0</v>
      </c>
      <c r="AE263" s="85" t="n">
        <v>0</v>
      </c>
      <c r="AF263" s="85" t="n">
        <v>0</v>
      </c>
      <c r="AG263" s="85" t="n">
        <v>0</v>
      </c>
      <c r="AH263" s="85" t="n">
        <v>0</v>
      </c>
      <c r="AI263" s="85" t="n">
        <v>0</v>
      </c>
      <c r="AJ263" s="85" t="n">
        <v>0</v>
      </c>
      <c r="AK263" s="183" t="n">
        <f aca="false">IF(G263&gt;0,VLOOKUP(G263&amp;"-"&amp;H263&amp;"-"&amp;I263,LocCost,2,0),0)</f>
        <v>0.0890609545361037</v>
      </c>
      <c r="AL263" s="183" t="n">
        <f aca="false">IF(J263&gt;0,VLOOKUP(J263&amp;"-"&amp;K263&amp;"-"&amp;L263,LocCost,2,0),0)</f>
        <v>0</v>
      </c>
      <c r="AM263" s="183" t="n">
        <f aca="false">IF(M263&gt;0,VLOOKUP(M263&amp;"-"&amp;N263&amp;"-"&amp;O263,LocCost,2,0),0)</f>
        <v>0</v>
      </c>
      <c r="AN263" s="183" t="n">
        <f aca="false">IF(P263&gt;0,VLOOKUP(P263&amp;"-"&amp;Q263&amp;"-"&amp;R263,LocCost,2,0),0)</f>
        <v>0</v>
      </c>
      <c r="AO263" s="183" t="n">
        <f aca="false">IF(S263&gt;0,VLOOKUP(S263&amp;"-"&amp;T263&amp;"-"&amp;U263,LocCost,2,0),0)</f>
        <v>0</v>
      </c>
      <c r="AP263" s="183" t="n">
        <f aca="false">IF(V263&gt;0,VLOOKUP(V263&amp;"-"&amp;W263&amp;"-"&amp;X263,LocCost,2,0),0)</f>
        <v>0</v>
      </c>
      <c r="AQ263" s="183" t="n">
        <f aca="false">IF(Y263&gt;0,VLOOKUP(Y263&amp;"-"&amp;Z263&amp;"-"&amp;AA263,LocCost,2,0),0)</f>
        <v>0</v>
      </c>
      <c r="AR263" s="183" t="n">
        <f aca="false">IF(AB263&gt;0,VLOOKUP(AB263&amp;"-"&amp;AC263&amp;"-"&amp;AD263,LocCost,2,0),0)</f>
        <v>0</v>
      </c>
      <c r="AS263" s="183" t="n">
        <f aca="false">IF(AE263&gt;0,VLOOKUP(AE263&amp;"-"&amp;AF263&amp;"-"&amp;AG263,LocCost,2,0),0)</f>
        <v>0</v>
      </c>
      <c r="AT263" s="183" t="n">
        <f aca="false">IF(AH263&gt;0,VLOOKUP(AH263&amp;"-"&amp;AI263&amp;"-"&amp;AJ263,LocCost,2,0),0)</f>
        <v>0</v>
      </c>
      <c r="AU263" s="184" t="n">
        <f aca="false">SUM(AK263:AT263)</f>
        <v>0.0890609545361037</v>
      </c>
      <c r="DO263" s="85" t="n">
        <v>0</v>
      </c>
      <c r="DP263" s="85" t="n">
        <v>0</v>
      </c>
      <c r="DQ263" s="85" t="n">
        <v>0</v>
      </c>
      <c r="DR263" s="85" t="n">
        <v>0</v>
      </c>
      <c r="DS263" s="85" t="n">
        <v>0</v>
      </c>
      <c r="DT263" s="85" t="n">
        <v>0</v>
      </c>
      <c r="DU263" s="85" t="n">
        <v>0</v>
      </c>
      <c r="DV263" s="85" t="n">
        <v>0</v>
      </c>
      <c r="DW263" s="85" t="n">
        <v>0</v>
      </c>
      <c r="DX263" s="85" t="n">
        <v>0</v>
      </c>
      <c r="DY263" s="85" t="n">
        <v>0</v>
      </c>
    </row>
    <row r="264" customFormat="false" ht="14.65" hidden="false" customHeight="false" outlineLevel="0" collapsed="false">
      <c r="A264" s="85" t="n">
        <v>261</v>
      </c>
      <c r="B264" s="85" t="s">
        <v>194</v>
      </c>
      <c r="C264" s="85" t="s">
        <v>198</v>
      </c>
      <c r="D264" s="85" t="n">
        <v>1</v>
      </c>
      <c r="E264" s="85" t="s">
        <v>45</v>
      </c>
      <c r="F264" s="85" t="s">
        <v>454</v>
      </c>
      <c r="G264" s="85" t="s">
        <v>194</v>
      </c>
      <c r="H264" s="85" t="s">
        <v>198</v>
      </c>
      <c r="I264" s="85" t="s">
        <v>179</v>
      </c>
      <c r="J264" s="85" t="n">
        <v>0</v>
      </c>
      <c r="K264" s="85" t="n">
        <v>0</v>
      </c>
      <c r="L264" s="85" t="n">
        <v>0</v>
      </c>
      <c r="M264" s="85" t="n">
        <v>0</v>
      </c>
      <c r="N264" s="85" t="n">
        <v>0</v>
      </c>
      <c r="O264" s="85" t="n">
        <v>0</v>
      </c>
      <c r="P264" s="85" t="n">
        <v>0</v>
      </c>
      <c r="Q264" s="85" t="n">
        <v>0</v>
      </c>
      <c r="R264" s="85" t="n">
        <v>0</v>
      </c>
      <c r="S264" s="85" t="n">
        <v>0</v>
      </c>
      <c r="T264" s="85" t="n">
        <v>0</v>
      </c>
      <c r="U264" s="85" t="n">
        <v>0</v>
      </c>
      <c r="V264" s="85" t="n">
        <v>0</v>
      </c>
      <c r="W264" s="85" t="n">
        <v>0</v>
      </c>
      <c r="X264" s="85" t="n">
        <v>0</v>
      </c>
      <c r="Y264" s="85" t="n">
        <v>0</v>
      </c>
      <c r="Z264" s="85" t="n">
        <v>0</v>
      </c>
      <c r="AA264" s="85" t="n">
        <v>0</v>
      </c>
      <c r="AB264" s="85" t="n">
        <v>0</v>
      </c>
      <c r="AC264" s="85" t="n">
        <v>0</v>
      </c>
      <c r="AD264" s="85" t="n">
        <v>0</v>
      </c>
      <c r="AE264" s="85" t="n">
        <v>0</v>
      </c>
      <c r="AF264" s="85" t="n">
        <v>0</v>
      </c>
      <c r="AG264" s="85" t="n">
        <v>0</v>
      </c>
      <c r="AH264" s="85" t="n">
        <v>0</v>
      </c>
      <c r="AI264" s="85" t="n">
        <v>0</v>
      </c>
      <c r="AJ264" s="85" t="n">
        <v>0</v>
      </c>
      <c r="AK264" s="183" t="n">
        <f aca="false">IF(G264&gt;0,VLOOKUP(G264&amp;"-"&amp;H264&amp;"-"&amp;I264,LocCost,2,0),0)</f>
        <v>0.0863344119157677</v>
      </c>
      <c r="AL264" s="183" t="n">
        <f aca="false">IF(J264&gt;0,VLOOKUP(J264&amp;"-"&amp;K264&amp;"-"&amp;L264,LocCost,2,0),0)</f>
        <v>0</v>
      </c>
      <c r="AM264" s="183" t="n">
        <f aca="false">IF(M264&gt;0,VLOOKUP(M264&amp;"-"&amp;N264&amp;"-"&amp;O264,LocCost,2,0),0)</f>
        <v>0</v>
      </c>
      <c r="AN264" s="183" t="n">
        <f aca="false">IF(P264&gt;0,VLOOKUP(P264&amp;"-"&amp;Q264&amp;"-"&amp;R264,LocCost,2,0),0)</f>
        <v>0</v>
      </c>
      <c r="AO264" s="183" t="n">
        <f aca="false">IF(S264&gt;0,VLOOKUP(S264&amp;"-"&amp;T264&amp;"-"&amp;U264,LocCost,2,0),0)</f>
        <v>0</v>
      </c>
      <c r="AP264" s="183" t="n">
        <f aca="false">IF(V264&gt;0,VLOOKUP(V264&amp;"-"&amp;W264&amp;"-"&amp;X264,LocCost,2,0),0)</f>
        <v>0</v>
      </c>
      <c r="AQ264" s="183" t="n">
        <f aca="false">IF(Y264&gt;0,VLOOKUP(Y264&amp;"-"&amp;Z264&amp;"-"&amp;AA264,LocCost,2,0),0)</f>
        <v>0</v>
      </c>
      <c r="AR264" s="183" t="n">
        <f aca="false">IF(AB264&gt;0,VLOOKUP(AB264&amp;"-"&amp;AC264&amp;"-"&amp;AD264,LocCost,2,0),0)</f>
        <v>0</v>
      </c>
      <c r="AS264" s="183" t="n">
        <f aca="false">IF(AE264&gt;0,VLOOKUP(AE264&amp;"-"&amp;AF264&amp;"-"&amp;AG264,LocCost,2,0),0)</f>
        <v>0</v>
      </c>
      <c r="AT264" s="183" t="n">
        <f aca="false">IF(AH264&gt;0,VLOOKUP(AH264&amp;"-"&amp;AI264&amp;"-"&amp;AJ264,LocCost,2,0),0)</f>
        <v>0</v>
      </c>
      <c r="AU264" s="184" t="n">
        <f aca="false">SUM(AK264:AT264)</f>
        <v>0.0863344119157677</v>
      </c>
      <c r="DO264" s="85" t="n">
        <v>0</v>
      </c>
      <c r="DP264" s="85" t="n">
        <v>0</v>
      </c>
      <c r="DQ264" s="85" t="n">
        <v>0</v>
      </c>
      <c r="DR264" s="85" t="n">
        <v>0</v>
      </c>
      <c r="DS264" s="85" t="n">
        <v>0</v>
      </c>
      <c r="DT264" s="85" t="n">
        <v>0</v>
      </c>
      <c r="DU264" s="85" t="n">
        <v>0</v>
      </c>
      <c r="DV264" s="85" t="n">
        <v>0</v>
      </c>
      <c r="DW264" s="85" t="n">
        <v>0</v>
      </c>
      <c r="DX264" s="85" t="n">
        <v>0</v>
      </c>
      <c r="DY264" s="85" t="n">
        <v>0</v>
      </c>
    </row>
    <row r="265" customFormat="false" ht="14.65" hidden="false" customHeight="false" outlineLevel="0" collapsed="false">
      <c r="A265" s="85" t="n">
        <v>262</v>
      </c>
      <c r="B265" s="85" t="s">
        <v>194</v>
      </c>
      <c r="C265" s="85" t="s">
        <v>198</v>
      </c>
      <c r="D265" s="85" t="n">
        <v>1</v>
      </c>
      <c r="E265" s="85" t="s">
        <v>45</v>
      </c>
      <c r="F265" s="85" t="s">
        <v>455</v>
      </c>
      <c r="G265" s="85" t="s">
        <v>194</v>
      </c>
      <c r="H265" s="85" t="s">
        <v>198</v>
      </c>
      <c r="I265" s="85" t="s">
        <v>173</v>
      </c>
      <c r="J265" s="85" t="n">
        <v>0</v>
      </c>
      <c r="K265" s="85" t="n">
        <v>0</v>
      </c>
      <c r="L265" s="85" t="n">
        <v>0</v>
      </c>
      <c r="M265" s="85" t="n">
        <v>0</v>
      </c>
      <c r="N265" s="85" t="n">
        <v>0</v>
      </c>
      <c r="O265" s="85" t="n">
        <v>0</v>
      </c>
      <c r="P265" s="85" t="n">
        <v>0</v>
      </c>
      <c r="Q265" s="85" t="n">
        <v>0</v>
      </c>
      <c r="R265" s="85" t="n">
        <v>0</v>
      </c>
      <c r="S265" s="85" t="n">
        <v>0</v>
      </c>
      <c r="T265" s="85" t="n">
        <v>0</v>
      </c>
      <c r="U265" s="85" t="n">
        <v>0</v>
      </c>
      <c r="V265" s="85" t="n">
        <v>0</v>
      </c>
      <c r="W265" s="85" t="n">
        <v>0</v>
      </c>
      <c r="X265" s="85" t="n">
        <v>0</v>
      </c>
      <c r="Y265" s="85" t="n">
        <v>0</v>
      </c>
      <c r="Z265" s="85" t="n">
        <v>0</v>
      </c>
      <c r="AA265" s="85" t="n">
        <v>0</v>
      </c>
      <c r="AB265" s="85" t="n">
        <v>0</v>
      </c>
      <c r="AC265" s="85" t="n">
        <v>0</v>
      </c>
      <c r="AD265" s="85" t="n">
        <v>0</v>
      </c>
      <c r="AE265" s="85" t="n">
        <v>0</v>
      </c>
      <c r="AF265" s="85" t="n">
        <v>0</v>
      </c>
      <c r="AG265" s="85" t="n">
        <v>0</v>
      </c>
      <c r="AH265" s="85" t="n">
        <v>0</v>
      </c>
      <c r="AI265" s="85" t="n">
        <v>0</v>
      </c>
      <c r="AJ265" s="85" t="n">
        <v>0</v>
      </c>
      <c r="AK265" s="183" t="n">
        <f aca="false">IF(G265&gt;0,VLOOKUP(G265&amp;"-"&amp;H265&amp;"-"&amp;I265,LocCost,2,0),0)</f>
        <v>0.408960954536104</v>
      </c>
      <c r="AL265" s="183" t="n">
        <f aca="false">IF(J265&gt;0,VLOOKUP(J265&amp;"-"&amp;K265&amp;"-"&amp;L265,LocCost,2,0),0)</f>
        <v>0</v>
      </c>
      <c r="AM265" s="183" t="n">
        <f aca="false">IF(M265&gt;0,VLOOKUP(M265&amp;"-"&amp;N265&amp;"-"&amp;O265,LocCost,2,0),0)</f>
        <v>0</v>
      </c>
      <c r="AN265" s="183" t="n">
        <f aca="false">IF(P265&gt;0,VLOOKUP(P265&amp;"-"&amp;Q265&amp;"-"&amp;R265,LocCost,2,0),0)</f>
        <v>0</v>
      </c>
      <c r="AO265" s="183" t="n">
        <f aca="false">IF(S265&gt;0,VLOOKUP(S265&amp;"-"&amp;T265&amp;"-"&amp;U265,LocCost,2,0),0)</f>
        <v>0</v>
      </c>
      <c r="AP265" s="183" t="n">
        <f aca="false">IF(V265&gt;0,VLOOKUP(V265&amp;"-"&amp;W265&amp;"-"&amp;X265,LocCost,2,0),0)</f>
        <v>0</v>
      </c>
      <c r="AQ265" s="183" t="n">
        <f aca="false">IF(Y265&gt;0,VLOOKUP(Y265&amp;"-"&amp;Z265&amp;"-"&amp;AA265,LocCost,2,0),0)</f>
        <v>0</v>
      </c>
      <c r="AR265" s="183" t="n">
        <f aca="false">IF(AB265&gt;0,VLOOKUP(AB265&amp;"-"&amp;AC265&amp;"-"&amp;AD265,LocCost,2,0),0)</f>
        <v>0</v>
      </c>
      <c r="AS265" s="183" t="n">
        <f aca="false">IF(AE265&gt;0,VLOOKUP(AE265&amp;"-"&amp;AF265&amp;"-"&amp;AG265,LocCost,2,0),0)</f>
        <v>0</v>
      </c>
      <c r="AT265" s="183" t="n">
        <f aca="false">IF(AH265&gt;0,VLOOKUP(AH265&amp;"-"&amp;AI265&amp;"-"&amp;AJ265,LocCost,2,0),0)</f>
        <v>0</v>
      </c>
      <c r="AU265" s="184" t="n">
        <f aca="false">SUM(AK265:AT265)</f>
        <v>0.408960954536104</v>
      </c>
      <c r="DO265" s="85" t="n">
        <v>0</v>
      </c>
      <c r="DP265" s="85" t="n">
        <v>0</v>
      </c>
      <c r="DQ265" s="85" t="n">
        <v>0</v>
      </c>
      <c r="DR265" s="85" t="n">
        <v>0</v>
      </c>
      <c r="DS265" s="85" t="n">
        <v>0</v>
      </c>
      <c r="DT265" s="85" t="n">
        <v>0</v>
      </c>
      <c r="DU265" s="85" t="n">
        <v>0</v>
      </c>
      <c r="DV265" s="85" t="n">
        <v>0</v>
      </c>
      <c r="DW265" s="85" t="n">
        <v>0</v>
      </c>
      <c r="DX265" s="85" t="n">
        <v>0</v>
      </c>
      <c r="DY265" s="85" t="n">
        <v>0</v>
      </c>
    </row>
    <row r="266" customFormat="false" ht="14.65" hidden="false" customHeight="false" outlineLevel="0" collapsed="false">
      <c r="A266" s="85" t="n">
        <v>263</v>
      </c>
      <c r="B266" s="85" t="s">
        <v>194</v>
      </c>
      <c r="C266" s="85" t="s">
        <v>198</v>
      </c>
      <c r="D266" s="85" t="n">
        <v>1</v>
      </c>
      <c r="E266" s="85" t="s">
        <v>45</v>
      </c>
      <c r="F266" s="85" t="s">
        <v>456</v>
      </c>
      <c r="G266" s="85" t="s">
        <v>194</v>
      </c>
      <c r="H266" s="85" t="s">
        <v>198</v>
      </c>
      <c r="I266" s="85" t="s">
        <v>88</v>
      </c>
      <c r="J266" s="85" t="n">
        <v>0</v>
      </c>
      <c r="K266" s="85" t="n">
        <v>0</v>
      </c>
      <c r="L266" s="85" t="n">
        <v>0</v>
      </c>
      <c r="M266" s="85" t="n">
        <v>0</v>
      </c>
      <c r="N266" s="85" t="n">
        <v>0</v>
      </c>
      <c r="O266" s="85" t="n">
        <v>0</v>
      </c>
      <c r="P266" s="85" t="n">
        <v>0</v>
      </c>
      <c r="Q266" s="85" t="n">
        <v>0</v>
      </c>
      <c r="R266" s="85" t="n">
        <v>0</v>
      </c>
      <c r="S266" s="85" t="n">
        <v>0</v>
      </c>
      <c r="T266" s="85" t="n">
        <v>0</v>
      </c>
      <c r="U266" s="85" t="n">
        <v>0</v>
      </c>
      <c r="V266" s="85" t="n">
        <v>0</v>
      </c>
      <c r="W266" s="85" t="n">
        <v>0</v>
      </c>
      <c r="X266" s="85" t="n">
        <v>0</v>
      </c>
      <c r="Y266" s="85" t="n">
        <v>0</v>
      </c>
      <c r="Z266" s="85" t="n">
        <v>0</v>
      </c>
      <c r="AA266" s="85" t="n">
        <v>0</v>
      </c>
      <c r="AB266" s="85" t="n">
        <v>0</v>
      </c>
      <c r="AC266" s="85" t="n">
        <v>0</v>
      </c>
      <c r="AD266" s="85" t="n">
        <v>0</v>
      </c>
      <c r="AE266" s="85" t="n">
        <v>0</v>
      </c>
      <c r="AF266" s="85" t="n">
        <v>0</v>
      </c>
      <c r="AG266" s="85" t="n">
        <v>0</v>
      </c>
      <c r="AH266" s="85" t="n">
        <v>0</v>
      </c>
      <c r="AI266" s="85" t="n">
        <v>0</v>
      </c>
      <c r="AJ266" s="85" t="n">
        <v>0</v>
      </c>
      <c r="AK266" s="183" t="n">
        <f aca="false">IF(G266&gt;0,VLOOKUP(G266&amp;"-"&amp;H266&amp;"-"&amp;I266,LocCost,2,0),0)</f>
        <v>0.406234411915768</v>
      </c>
      <c r="AL266" s="183" t="n">
        <f aca="false">IF(J266&gt;0,VLOOKUP(J266&amp;"-"&amp;K266&amp;"-"&amp;L266,LocCost,2,0),0)</f>
        <v>0</v>
      </c>
      <c r="AM266" s="183" t="n">
        <f aca="false">IF(M266&gt;0,VLOOKUP(M266&amp;"-"&amp;N266&amp;"-"&amp;O266,LocCost,2,0),0)</f>
        <v>0</v>
      </c>
      <c r="AN266" s="183" t="n">
        <f aca="false">IF(P266&gt;0,VLOOKUP(P266&amp;"-"&amp;Q266&amp;"-"&amp;R266,LocCost,2,0),0)</f>
        <v>0</v>
      </c>
      <c r="AO266" s="183" t="n">
        <f aca="false">IF(S266&gt;0,VLOOKUP(S266&amp;"-"&amp;T266&amp;"-"&amp;U266,LocCost,2,0),0)</f>
        <v>0</v>
      </c>
      <c r="AP266" s="183" t="n">
        <f aca="false">IF(V266&gt;0,VLOOKUP(V266&amp;"-"&amp;W266&amp;"-"&amp;X266,LocCost,2,0),0)</f>
        <v>0</v>
      </c>
      <c r="AQ266" s="183" t="n">
        <f aca="false">IF(Y266&gt;0,VLOOKUP(Y266&amp;"-"&amp;Z266&amp;"-"&amp;AA266,LocCost,2,0),0)</f>
        <v>0</v>
      </c>
      <c r="AR266" s="183" t="n">
        <f aca="false">IF(AB266&gt;0,VLOOKUP(AB266&amp;"-"&amp;AC266&amp;"-"&amp;AD266,LocCost,2,0),0)</f>
        <v>0</v>
      </c>
      <c r="AS266" s="183" t="n">
        <f aca="false">IF(AE266&gt;0,VLOOKUP(AE266&amp;"-"&amp;AF266&amp;"-"&amp;AG266,LocCost,2,0),0)</f>
        <v>0</v>
      </c>
      <c r="AT266" s="183" t="n">
        <f aca="false">IF(AH266&gt;0,VLOOKUP(AH266&amp;"-"&amp;AI266&amp;"-"&amp;AJ266,LocCost,2,0),0)</f>
        <v>0</v>
      </c>
      <c r="AU266" s="184" t="n">
        <f aca="false">SUM(AK266:AT266)</f>
        <v>0.406234411915768</v>
      </c>
      <c r="DO266" s="85" t="n">
        <v>0</v>
      </c>
      <c r="DP266" s="85" t="n">
        <v>0</v>
      </c>
      <c r="DQ266" s="85" t="n">
        <v>0</v>
      </c>
      <c r="DR266" s="85" t="n">
        <v>0</v>
      </c>
      <c r="DS266" s="85" t="n">
        <v>0</v>
      </c>
      <c r="DT266" s="85" t="n">
        <v>0</v>
      </c>
      <c r="DU266" s="85" t="n">
        <v>0</v>
      </c>
      <c r="DV266" s="85" t="n">
        <v>0</v>
      </c>
      <c r="DW266" s="85" t="n">
        <v>0</v>
      </c>
      <c r="DX266" s="85" t="n">
        <v>0</v>
      </c>
      <c r="DY266" s="85" t="n">
        <v>0</v>
      </c>
    </row>
    <row r="267" customFormat="false" ht="14.65" hidden="false" customHeight="false" outlineLevel="0" collapsed="false">
      <c r="A267" s="85" t="n">
        <v>264</v>
      </c>
      <c r="B267" s="85" t="s">
        <v>194</v>
      </c>
      <c r="C267" s="85" t="s">
        <v>139</v>
      </c>
      <c r="D267" s="85" t="n">
        <v>1</v>
      </c>
      <c r="E267" s="85" t="s">
        <v>45</v>
      </c>
      <c r="F267" s="85" t="s">
        <v>457</v>
      </c>
      <c r="G267" s="85" t="s">
        <v>194</v>
      </c>
      <c r="H267" s="85" t="s">
        <v>139</v>
      </c>
      <c r="I267" s="85" t="s">
        <v>140</v>
      </c>
      <c r="J267" s="85" t="n">
        <v>0</v>
      </c>
      <c r="K267" s="85" t="n">
        <v>0</v>
      </c>
      <c r="L267" s="85" t="n">
        <v>0</v>
      </c>
      <c r="M267" s="85" t="n">
        <v>0</v>
      </c>
      <c r="N267" s="85" t="n">
        <v>0</v>
      </c>
      <c r="O267" s="85" t="n">
        <v>0</v>
      </c>
      <c r="P267" s="85" t="n">
        <v>0</v>
      </c>
      <c r="Q267" s="85" t="n">
        <v>0</v>
      </c>
      <c r="R267" s="85" t="n">
        <v>0</v>
      </c>
      <c r="S267" s="85" t="n">
        <v>0</v>
      </c>
      <c r="T267" s="85" t="n">
        <v>0</v>
      </c>
      <c r="U267" s="85" t="n">
        <v>0</v>
      </c>
      <c r="V267" s="85" t="n">
        <v>0</v>
      </c>
      <c r="W267" s="85" t="n">
        <v>0</v>
      </c>
      <c r="X267" s="85" t="n">
        <v>0</v>
      </c>
      <c r="Y267" s="85" t="n">
        <v>0</v>
      </c>
      <c r="Z267" s="85" t="n">
        <v>0</v>
      </c>
      <c r="AA267" s="85" t="n">
        <v>0</v>
      </c>
      <c r="AB267" s="85" t="n">
        <v>0</v>
      </c>
      <c r="AC267" s="85" t="n">
        <v>0</v>
      </c>
      <c r="AD267" s="85" t="n">
        <v>0</v>
      </c>
      <c r="AE267" s="85" t="n">
        <v>0</v>
      </c>
      <c r="AF267" s="85" t="n">
        <v>0</v>
      </c>
      <c r="AG267" s="85" t="n">
        <v>0</v>
      </c>
      <c r="AH267" s="85" t="n">
        <v>0</v>
      </c>
      <c r="AI267" s="85" t="n">
        <v>0</v>
      </c>
      <c r="AJ267" s="85" t="n">
        <v>0</v>
      </c>
      <c r="AK267" s="183" t="n">
        <f aca="false">IF(G267&gt;0,VLOOKUP(G267&amp;"-"&amp;H267&amp;"-"&amp;I267,LocCost,2,0),0)</f>
        <v>0.116056711758585</v>
      </c>
      <c r="AL267" s="183" t="n">
        <f aca="false">IF(J267&gt;0,VLOOKUP(J267&amp;"-"&amp;K267&amp;"-"&amp;L267,LocCost,2,0),0)</f>
        <v>0</v>
      </c>
      <c r="AM267" s="183" t="n">
        <f aca="false">IF(M267&gt;0,VLOOKUP(M267&amp;"-"&amp;N267&amp;"-"&amp;O267,LocCost,2,0),0)</f>
        <v>0</v>
      </c>
      <c r="AN267" s="183" t="n">
        <f aca="false">IF(P267&gt;0,VLOOKUP(P267&amp;"-"&amp;Q267&amp;"-"&amp;R267,LocCost,2,0),0)</f>
        <v>0</v>
      </c>
      <c r="AO267" s="183" t="n">
        <f aca="false">IF(S267&gt;0,VLOOKUP(S267&amp;"-"&amp;T267&amp;"-"&amp;U267,LocCost,2,0),0)</f>
        <v>0</v>
      </c>
      <c r="AP267" s="183" t="n">
        <f aca="false">IF(V267&gt;0,VLOOKUP(V267&amp;"-"&amp;W267&amp;"-"&amp;X267,LocCost,2,0),0)</f>
        <v>0</v>
      </c>
      <c r="AQ267" s="183" t="n">
        <f aca="false">IF(Y267&gt;0,VLOOKUP(Y267&amp;"-"&amp;Z267&amp;"-"&amp;AA267,LocCost,2,0),0)</f>
        <v>0</v>
      </c>
      <c r="AR267" s="183" t="n">
        <f aca="false">IF(AB267&gt;0,VLOOKUP(AB267&amp;"-"&amp;AC267&amp;"-"&amp;AD267,LocCost,2,0),0)</f>
        <v>0</v>
      </c>
      <c r="AS267" s="183" t="n">
        <f aca="false">IF(AE267&gt;0,VLOOKUP(AE267&amp;"-"&amp;AF267&amp;"-"&amp;AG267,LocCost,2,0),0)</f>
        <v>0</v>
      </c>
      <c r="AT267" s="183" t="n">
        <f aca="false">IF(AH267&gt;0,VLOOKUP(AH267&amp;"-"&amp;AI267&amp;"-"&amp;AJ267,LocCost,2,0),0)</f>
        <v>0</v>
      </c>
      <c r="AU267" s="184" t="n">
        <f aca="false">SUM(AK267:AT267)</f>
        <v>0.116056711758585</v>
      </c>
      <c r="DO267" s="85" t="n">
        <v>0</v>
      </c>
      <c r="DP267" s="85" t="n">
        <v>0</v>
      </c>
      <c r="DQ267" s="85" t="n">
        <v>0</v>
      </c>
      <c r="DR267" s="85" t="n">
        <v>0</v>
      </c>
      <c r="DS267" s="85" t="n">
        <v>0</v>
      </c>
      <c r="DT267" s="85" t="n">
        <v>0</v>
      </c>
      <c r="DU267" s="85" t="n">
        <v>0</v>
      </c>
      <c r="DV267" s="85" t="n">
        <v>0</v>
      </c>
      <c r="DW267" s="85" t="n">
        <v>0</v>
      </c>
      <c r="DX267" s="85" t="n">
        <v>0</v>
      </c>
      <c r="DY267" s="85" t="n">
        <v>0</v>
      </c>
    </row>
    <row r="268" customFormat="false" ht="14.65" hidden="false" customHeight="false" outlineLevel="0" collapsed="false">
      <c r="A268" s="85" t="n">
        <v>265</v>
      </c>
      <c r="B268" s="85" t="s">
        <v>194</v>
      </c>
      <c r="C268" s="85" t="s">
        <v>139</v>
      </c>
      <c r="D268" s="85" t="n">
        <v>1</v>
      </c>
      <c r="E268" s="85" t="s">
        <v>45</v>
      </c>
      <c r="F268" s="85" t="s">
        <v>210</v>
      </c>
      <c r="G268" s="85" t="s">
        <v>194</v>
      </c>
      <c r="H268" s="85" t="s">
        <v>139</v>
      </c>
      <c r="I268" s="85" t="s">
        <v>179</v>
      </c>
      <c r="J268" s="85" t="n">
        <v>0</v>
      </c>
      <c r="K268" s="85" t="n">
        <v>0</v>
      </c>
      <c r="L268" s="85" t="n">
        <v>0</v>
      </c>
      <c r="M268" s="85" t="n">
        <v>0</v>
      </c>
      <c r="N268" s="85" t="n">
        <v>0</v>
      </c>
      <c r="O268" s="85" t="n">
        <v>0</v>
      </c>
      <c r="P268" s="85" t="n">
        <v>0</v>
      </c>
      <c r="Q268" s="85" t="n">
        <v>0</v>
      </c>
      <c r="R268" s="85" t="n">
        <v>0</v>
      </c>
      <c r="S268" s="85" t="n">
        <v>0</v>
      </c>
      <c r="T268" s="85" t="n">
        <v>0</v>
      </c>
      <c r="U268" s="85" t="n">
        <v>0</v>
      </c>
      <c r="V268" s="85" t="n">
        <v>0</v>
      </c>
      <c r="W268" s="85" t="n">
        <v>0</v>
      </c>
      <c r="X268" s="85" t="n">
        <v>0</v>
      </c>
      <c r="Y268" s="85" t="n">
        <v>0</v>
      </c>
      <c r="Z268" s="85" t="n">
        <v>0</v>
      </c>
      <c r="AA268" s="85" t="n">
        <v>0</v>
      </c>
      <c r="AB268" s="85" t="n">
        <v>0</v>
      </c>
      <c r="AC268" s="85" t="n">
        <v>0</v>
      </c>
      <c r="AD268" s="85" t="n">
        <v>0</v>
      </c>
      <c r="AE268" s="85" t="n">
        <v>0</v>
      </c>
      <c r="AF268" s="85" t="n">
        <v>0</v>
      </c>
      <c r="AG268" s="85" t="n">
        <v>0</v>
      </c>
      <c r="AH268" s="85" t="n">
        <v>0</v>
      </c>
      <c r="AI268" s="85" t="n">
        <v>0</v>
      </c>
      <c r="AJ268" s="85" t="n">
        <v>0</v>
      </c>
      <c r="AK268" s="183" t="n">
        <f aca="false">IF(G268&gt;0,VLOOKUP(G268&amp;"-"&amp;H268&amp;"-"&amp;I268,LocCost,2,0),0)</f>
        <v>0.0975248530473342</v>
      </c>
      <c r="AL268" s="183" t="n">
        <f aca="false">IF(J268&gt;0,VLOOKUP(J268&amp;"-"&amp;K268&amp;"-"&amp;L268,LocCost,2,0),0)</f>
        <v>0</v>
      </c>
      <c r="AM268" s="183" t="n">
        <f aca="false">IF(M268&gt;0,VLOOKUP(M268&amp;"-"&amp;N268&amp;"-"&amp;O268,LocCost,2,0),0)</f>
        <v>0</v>
      </c>
      <c r="AN268" s="183" t="n">
        <f aca="false">IF(P268&gt;0,VLOOKUP(P268&amp;"-"&amp;Q268&amp;"-"&amp;R268,LocCost,2,0),0)</f>
        <v>0</v>
      </c>
      <c r="AO268" s="183" t="n">
        <f aca="false">IF(S268&gt;0,VLOOKUP(S268&amp;"-"&amp;T268&amp;"-"&amp;U268,LocCost,2,0),0)</f>
        <v>0</v>
      </c>
      <c r="AP268" s="183" t="n">
        <f aca="false">IF(V268&gt;0,VLOOKUP(V268&amp;"-"&amp;W268&amp;"-"&amp;X268,LocCost,2,0),0)</f>
        <v>0</v>
      </c>
      <c r="AQ268" s="183" t="n">
        <f aca="false">IF(Y268&gt;0,VLOOKUP(Y268&amp;"-"&amp;Z268&amp;"-"&amp;AA268,LocCost,2,0),0)</f>
        <v>0</v>
      </c>
      <c r="AR268" s="183" t="n">
        <f aca="false">IF(AB268&gt;0,VLOOKUP(AB268&amp;"-"&amp;AC268&amp;"-"&amp;AD268,LocCost,2,0),0)</f>
        <v>0</v>
      </c>
      <c r="AS268" s="183" t="n">
        <f aca="false">IF(AE268&gt;0,VLOOKUP(AE268&amp;"-"&amp;AF268&amp;"-"&amp;AG268,LocCost,2,0),0)</f>
        <v>0</v>
      </c>
      <c r="AT268" s="183" t="n">
        <f aca="false">IF(AH268&gt;0,VLOOKUP(AH268&amp;"-"&amp;AI268&amp;"-"&amp;AJ268,LocCost,2,0),0)</f>
        <v>0</v>
      </c>
      <c r="AU268" s="184" t="n">
        <f aca="false">SUM(AK268:AT268)</f>
        <v>0.0975248530473342</v>
      </c>
      <c r="DO268" s="85" t="n">
        <v>0</v>
      </c>
      <c r="DP268" s="85" t="n">
        <v>0</v>
      </c>
      <c r="DQ268" s="85" t="n">
        <v>0</v>
      </c>
      <c r="DR268" s="85" t="n">
        <v>0</v>
      </c>
      <c r="DS268" s="85" t="n">
        <v>0</v>
      </c>
      <c r="DT268" s="85" t="n">
        <v>0</v>
      </c>
      <c r="DU268" s="85" t="n">
        <v>0</v>
      </c>
      <c r="DV268" s="85" t="n">
        <v>0</v>
      </c>
      <c r="DW268" s="85" t="n">
        <v>0</v>
      </c>
      <c r="DX268" s="85" t="n">
        <v>0</v>
      </c>
      <c r="DY268" s="85" t="n">
        <v>0</v>
      </c>
    </row>
    <row r="269" customFormat="false" ht="14.65" hidden="false" customHeight="false" outlineLevel="0" collapsed="false">
      <c r="A269" s="85" t="n">
        <v>266</v>
      </c>
      <c r="B269" s="85" t="s">
        <v>194</v>
      </c>
      <c r="C269" s="85" t="s">
        <v>139</v>
      </c>
      <c r="D269" s="85" t="n">
        <v>1</v>
      </c>
      <c r="E269" s="85" t="s">
        <v>45</v>
      </c>
      <c r="F269" s="85" t="s">
        <v>213</v>
      </c>
      <c r="G269" s="85" t="s">
        <v>194</v>
      </c>
      <c r="H269" s="85" t="s">
        <v>139</v>
      </c>
      <c r="I269" s="85" t="s">
        <v>173</v>
      </c>
      <c r="J269" s="85" t="n">
        <v>0</v>
      </c>
      <c r="K269" s="85" t="n">
        <v>0</v>
      </c>
      <c r="L269" s="85" t="n">
        <v>0</v>
      </c>
      <c r="M269" s="85" t="n">
        <v>0</v>
      </c>
      <c r="N269" s="85" t="n">
        <v>0</v>
      </c>
      <c r="O269" s="85" t="n">
        <v>0</v>
      </c>
      <c r="P269" s="85" t="n">
        <v>0</v>
      </c>
      <c r="Q269" s="85" t="n">
        <v>0</v>
      </c>
      <c r="R269" s="85" t="n">
        <v>0</v>
      </c>
      <c r="S269" s="85" t="n">
        <v>0</v>
      </c>
      <c r="T269" s="85" t="n">
        <v>0</v>
      </c>
      <c r="U269" s="85" t="n">
        <v>0</v>
      </c>
      <c r="V269" s="85" t="n">
        <v>0</v>
      </c>
      <c r="W269" s="85" t="n">
        <v>0</v>
      </c>
      <c r="X269" s="85" t="n">
        <v>0</v>
      </c>
      <c r="Y269" s="85" t="n">
        <v>0</v>
      </c>
      <c r="Z269" s="85" t="n">
        <v>0</v>
      </c>
      <c r="AA269" s="85" t="n">
        <v>0</v>
      </c>
      <c r="AB269" s="85" t="n">
        <v>0</v>
      </c>
      <c r="AC269" s="85" t="n">
        <v>0</v>
      </c>
      <c r="AD269" s="85" t="n">
        <v>0</v>
      </c>
      <c r="AE269" s="85" t="n">
        <v>0</v>
      </c>
      <c r="AF269" s="85" t="n">
        <v>0</v>
      </c>
      <c r="AG269" s="85" t="n">
        <v>0</v>
      </c>
      <c r="AH269" s="85" t="n">
        <v>0</v>
      </c>
      <c r="AI269" s="85" t="n">
        <v>0</v>
      </c>
      <c r="AJ269" s="85" t="n">
        <v>0</v>
      </c>
      <c r="AK269" s="183" t="n">
        <f aca="false">IF(G269&gt;0,VLOOKUP(G269&amp;"-"&amp;H269&amp;"-"&amp;I269,LocCost,2,0),0)</f>
        <v>0.467756711758585</v>
      </c>
      <c r="AL269" s="183" t="n">
        <f aca="false">IF(J269&gt;0,VLOOKUP(J269&amp;"-"&amp;K269&amp;"-"&amp;L269,LocCost,2,0),0)</f>
        <v>0</v>
      </c>
      <c r="AM269" s="183" t="n">
        <f aca="false">IF(M269&gt;0,VLOOKUP(M269&amp;"-"&amp;N269&amp;"-"&amp;O269,LocCost,2,0),0)</f>
        <v>0</v>
      </c>
      <c r="AN269" s="183" t="n">
        <f aca="false">IF(P269&gt;0,VLOOKUP(P269&amp;"-"&amp;Q269&amp;"-"&amp;R269,LocCost,2,0),0)</f>
        <v>0</v>
      </c>
      <c r="AO269" s="183" t="n">
        <f aca="false">IF(S269&gt;0,VLOOKUP(S269&amp;"-"&amp;T269&amp;"-"&amp;U269,LocCost,2,0),0)</f>
        <v>0</v>
      </c>
      <c r="AP269" s="183" t="n">
        <f aca="false">IF(V269&gt;0,VLOOKUP(V269&amp;"-"&amp;W269&amp;"-"&amp;X269,LocCost,2,0),0)</f>
        <v>0</v>
      </c>
      <c r="AQ269" s="183" t="n">
        <f aca="false">IF(Y269&gt;0,VLOOKUP(Y269&amp;"-"&amp;Z269&amp;"-"&amp;AA269,LocCost,2,0),0)</f>
        <v>0</v>
      </c>
      <c r="AR269" s="183" t="n">
        <f aca="false">IF(AB269&gt;0,VLOOKUP(AB269&amp;"-"&amp;AC269&amp;"-"&amp;AD269,LocCost,2,0),0)</f>
        <v>0</v>
      </c>
      <c r="AS269" s="183" t="n">
        <f aca="false">IF(AE269&gt;0,VLOOKUP(AE269&amp;"-"&amp;AF269&amp;"-"&amp;AG269,LocCost,2,0),0)</f>
        <v>0</v>
      </c>
      <c r="AT269" s="183" t="n">
        <f aca="false">IF(AH269&gt;0,VLOOKUP(AH269&amp;"-"&amp;AI269&amp;"-"&amp;AJ269,LocCost,2,0),0)</f>
        <v>0</v>
      </c>
      <c r="AU269" s="184" t="n">
        <f aca="false">SUM(AK269:AT269)</f>
        <v>0.467756711758585</v>
      </c>
      <c r="DO269" s="85" t="n">
        <v>0</v>
      </c>
      <c r="DP269" s="85" t="n">
        <v>0</v>
      </c>
      <c r="DQ269" s="85" t="n">
        <v>0</v>
      </c>
      <c r="DR269" s="85" t="n">
        <v>0</v>
      </c>
      <c r="DS269" s="85" t="n">
        <v>0</v>
      </c>
      <c r="DT269" s="85" t="n">
        <v>0</v>
      </c>
      <c r="DU269" s="85" t="n">
        <v>0</v>
      </c>
      <c r="DV269" s="85" t="n">
        <v>0</v>
      </c>
      <c r="DW269" s="85" t="n">
        <v>0</v>
      </c>
      <c r="DX269" s="85" t="n">
        <v>0</v>
      </c>
      <c r="DY269" s="85" t="n">
        <v>0</v>
      </c>
    </row>
    <row r="270" customFormat="false" ht="14.65" hidden="false" customHeight="false" outlineLevel="0" collapsed="false">
      <c r="A270" s="85" t="n">
        <v>267</v>
      </c>
      <c r="B270" s="85" t="s">
        <v>194</v>
      </c>
      <c r="C270" s="85" t="s">
        <v>139</v>
      </c>
      <c r="D270" s="85" t="n">
        <v>1</v>
      </c>
      <c r="E270" s="85" t="s">
        <v>45</v>
      </c>
      <c r="F270" s="85" t="s">
        <v>215</v>
      </c>
      <c r="G270" s="85" t="s">
        <v>194</v>
      </c>
      <c r="H270" s="85" t="s">
        <v>139</v>
      </c>
      <c r="I270" s="85" t="s">
        <v>88</v>
      </c>
      <c r="J270" s="85" t="n">
        <v>0</v>
      </c>
      <c r="K270" s="85" t="n">
        <v>0</v>
      </c>
      <c r="L270" s="85" t="n">
        <v>0</v>
      </c>
      <c r="M270" s="85" t="n">
        <v>0</v>
      </c>
      <c r="N270" s="85" t="n">
        <v>0</v>
      </c>
      <c r="O270" s="85" t="n">
        <v>0</v>
      </c>
      <c r="P270" s="85" t="n">
        <v>0</v>
      </c>
      <c r="Q270" s="85" t="n">
        <v>0</v>
      </c>
      <c r="R270" s="85" t="n">
        <v>0</v>
      </c>
      <c r="S270" s="85" t="n">
        <v>0</v>
      </c>
      <c r="T270" s="85" t="n">
        <v>0</v>
      </c>
      <c r="U270" s="85" t="n">
        <v>0</v>
      </c>
      <c r="V270" s="85" t="n">
        <v>0</v>
      </c>
      <c r="W270" s="85" t="n">
        <v>0</v>
      </c>
      <c r="X270" s="85" t="n">
        <v>0</v>
      </c>
      <c r="Y270" s="85" t="n">
        <v>0</v>
      </c>
      <c r="Z270" s="85" t="n">
        <v>0</v>
      </c>
      <c r="AA270" s="85" t="n">
        <v>0</v>
      </c>
      <c r="AB270" s="85" t="n">
        <v>0</v>
      </c>
      <c r="AC270" s="85" t="n">
        <v>0</v>
      </c>
      <c r="AD270" s="85" t="n">
        <v>0</v>
      </c>
      <c r="AE270" s="85" t="n">
        <v>0</v>
      </c>
      <c r="AF270" s="85" t="n">
        <v>0</v>
      </c>
      <c r="AG270" s="85" t="n">
        <v>0</v>
      </c>
      <c r="AH270" s="85" t="n">
        <v>0</v>
      </c>
      <c r="AI270" s="85" t="n">
        <v>0</v>
      </c>
      <c r="AJ270" s="85" t="n">
        <v>0</v>
      </c>
      <c r="AK270" s="183" t="n">
        <f aca="false">IF(G270&gt;0,VLOOKUP(G270&amp;"-"&amp;H270&amp;"-"&amp;I270,LocCost,2,0),0)</f>
        <v>0.449224853047334</v>
      </c>
      <c r="AL270" s="183" t="n">
        <f aca="false">IF(J270&gt;0,VLOOKUP(J270&amp;"-"&amp;K270&amp;"-"&amp;L270,LocCost,2,0),0)</f>
        <v>0</v>
      </c>
      <c r="AM270" s="183" t="n">
        <f aca="false">IF(M270&gt;0,VLOOKUP(M270&amp;"-"&amp;N270&amp;"-"&amp;O270,LocCost,2,0),0)</f>
        <v>0</v>
      </c>
      <c r="AN270" s="183" t="n">
        <f aca="false">IF(P270&gt;0,VLOOKUP(P270&amp;"-"&amp;Q270&amp;"-"&amp;R270,LocCost,2,0),0)</f>
        <v>0</v>
      </c>
      <c r="AO270" s="183" t="n">
        <f aca="false">IF(S270&gt;0,VLOOKUP(S270&amp;"-"&amp;T270&amp;"-"&amp;U270,LocCost,2,0),0)</f>
        <v>0</v>
      </c>
      <c r="AP270" s="183" t="n">
        <f aca="false">IF(V270&gt;0,VLOOKUP(V270&amp;"-"&amp;W270&amp;"-"&amp;X270,LocCost,2,0),0)</f>
        <v>0</v>
      </c>
      <c r="AQ270" s="183" t="n">
        <f aca="false">IF(Y270&gt;0,VLOOKUP(Y270&amp;"-"&amp;Z270&amp;"-"&amp;AA270,LocCost,2,0),0)</f>
        <v>0</v>
      </c>
      <c r="AR270" s="183" t="n">
        <f aca="false">IF(AB270&gt;0,VLOOKUP(AB270&amp;"-"&amp;AC270&amp;"-"&amp;AD270,LocCost,2,0),0)</f>
        <v>0</v>
      </c>
      <c r="AS270" s="183" t="n">
        <f aca="false">IF(AE270&gt;0,VLOOKUP(AE270&amp;"-"&amp;AF270&amp;"-"&amp;AG270,LocCost,2,0),0)</f>
        <v>0</v>
      </c>
      <c r="AT270" s="183" t="n">
        <f aca="false">IF(AH270&gt;0,VLOOKUP(AH270&amp;"-"&amp;AI270&amp;"-"&amp;AJ270,LocCost,2,0),0)</f>
        <v>0</v>
      </c>
      <c r="AU270" s="184" t="n">
        <f aca="false">SUM(AK270:AT270)</f>
        <v>0.449224853047334</v>
      </c>
      <c r="DO270" s="85" t="n">
        <v>0</v>
      </c>
      <c r="DP270" s="85" t="n">
        <v>0</v>
      </c>
      <c r="DQ270" s="85" t="n">
        <v>0</v>
      </c>
      <c r="DR270" s="85" t="n">
        <v>0</v>
      </c>
      <c r="DS270" s="85" t="n">
        <v>0</v>
      </c>
      <c r="DT270" s="85" t="n">
        <v>0</v>
      </c>
      <c r="DU270" s="85" t="n">
        <v>0</v>
      </c>
      <c r="DV270" s="85" t="n">
        <v>0</v>
      </c>
      <c r="DW270" s="85" t="n">
        <v>0</v>
      </c>
      <c r="DX270" s="85" t="n">
        <v>0</v>
      </c>
      <c r="DY270" s="85" t="n">
        <v>0</v>
      </c>
    </row>
    <row r="271" customFormat="false" ht="14.65" hidden="false" customHeight="false" outlineLevel="0" collapsed="false">
      <c r="A271" s="85" t="n">
        <v>268</v>
      </c>
      <c r="B271" s="85" t="s">
        <v>194</v>
      </c>
      <c r="C271" s="85" t="s">
        <v>163</v>
      </c>
      <c r="D271" s="85" t="n">
        <v>1</v>
      </c>
      <c r="E271" s="85" t="s">
        <v>45</v>
      </c>
      <c r="F271" s="85" t="s">
        <v>458</v>
      </c>
      <c r="G271" s="85" t="s">
        <v>194</v>
      </c>
      <c r="H271" s="85" t="s">
        <v>194</v>
      </c>
      <c r="I271" s="85" t="s">
        <v>140</v>
      </c>
      <c r="J271" s="85" t="s">
        <v>163</v>
      </c>
      <c r="K271" s="85" t="s">
        <v>163</v>
      </c>
      <c r="L271" s="85" t="s">
        <v>48</v>
      </c>
      <c r="M271" s="85" t="n">
        <v>0</v>
      </c>
      <c r="N271" s="85" t="n">
        <v>0</v>
      </c>
      <c r="O271" s="85" t="n">
        <v>0</v>
      </c>
      <c r="P271" s="85" t="n">
        <v>0</v>
      </c>
      <c r="Q271" s="85" t="n">
        <v>0</v>
      </c>
      <c r="R271" s="85" t="n">
        <v>0</v>
      </c>
      <c r="S271" s="85" t="n">
        <v>0</v>
      </c>
      <c r="T271" s="85" t="n">
        <v>0</v>
      </c>
      <c r="U271" s="85" t="n">
        <v>0</v>
      </c>
      <c r="V271" s="85" t="n">
        <v>0</v>
      </c>
      <c r="W271" s="85" t="n">
        <v>0</v>
      </c>
      <c r="X271" s="85" t="n">
        <v>0</v>
      </c>
      <c r="Y271" s="85" t="n">
        <v>0</v>
      </c>
      <c r="Z271" s="85" t="n">
        <v>0</v>
      </c>
      <c r="AA271" s="85" t="n">
        <v>0</v>
      </c>
      <c r="AB271" s="85" t="n">
        <v>0</v>
      </c>
      <c r="AC271" s="85" t="n">
        <v>0</v>
      </c>
      <c r="AD271" s="85" t="n">
        <v>0</v>
      </c>
      <c r="AE271" s="85" t="n">
        <v>0</v>
      </c>
      <c r="AF271" s="85" t="n">
        <v>0</v>
      </c>
      <c r="AG271" s="85" t="n">
        <v>0</v>
      </c>
      <c r="AH271" s="85" t="n">
        <v>0</v>
      </c>
      <c r="AI271" s="85" t="n">
        <v>0</v>
      </c>
      <c r="AJ271" s="85" t="n">
        <v>0</v>
      </c>
      <c r="AK271" s="183" t="n">
        <f aca="false">IF(G271&gt;0,VLOOKUP(G271&amp;"-"&amp;H271&amp;"-"&amp;I271,LocCost,2,0),0)</f>
        <v>0.0142723916532905</v>
      </c>
      <c r="AL271" s="183" t="n">
        <f aca="false">IF(J271&gt;0,VLOOKUP(J271&amp;"-"&amp;K271&amp;"-"&amp;L271,LocCost,2,0),0)</f>
        <v>0.0130646190906353</v>
      </c>
      <c r="AM271" s="183" t="n">
        <f aca="false">IF(M271&gt;0,VLOOKUP(M271&amp;"-"&amp;N271&amp;"-"&amp;O271,LocCost,2,0),0)</f>
        <v>0</v>
      </c>
      <c r="AN271" s="183" t="n">
        <f aca="false">IF(P271&gt;0,VLOOKUP(P271&amp;"-"&amp;Q271&amp;"-"&amp;R271,LocCost,2,0),0)</f>
        <v>0</v>
      </c>
      <c r="AO271" s="183" t="n">
        <f aca="false">IF(S271&gt;0,VLOOKUP(S271&amp;"-"&amp;T271&amp;"-"&amp;U271,LocCost,2,0),0)</f>
        <v>0</v>
      </c>
      <c r="AP271" s="183" t="n">
        <f aca="false">IF(V271&gt;0,VLOOKUP(V271&amp;"-"&amp;W271&amp;"-"&amp;X271,LocCost,2,0),0)</f>
        <v>0</v>
      </c>
      <c r="AQ271" s="183" t="n">
        <f aca="false">IF(Y271&gt;0,VLOOKUP(Y271&amp;"-"&amp;Z271&amp;"-"&amp;AA271,LocCost,2,0),0)</f>
        <v>0</v>
      </c>
      <c r="AR271" s="183" t="n">
        <f aca="false">IF(AB271&gt;0,VLOOKUP(AB271&amp;"-"&amp;AC271&amp;"-"&amp;AD271,LocCost,2,0),0)</f>
        <v>0</v>
      </c>
      <c r="AS271" s="183" t="n">
        <f aca="false">IF(AE271&gt;0,VLOOKUP(AE271&amp;"-"&amp;AF271&amp;"-"&amp;AG271,LocCost,2,0),0)</f>
        <v>0</v>
      </c>
      <c r="AT271" s="183" t="n">
        <f aca="false">IF(AH271&gt;0,VLOOKUP(AH271&amp;"-"&amp;AI271&amp;"-"&amp;AJ271,LocCost,2,0),0)</f>
        <v>0</v>
      </c>
      <c r="AU271" s="184" t="n">
        <f aca="false">SUM(AK271:AT271)</f>
        <v>0.0273370107439258</v>
      </c>
      <c r="DO271" s="85" t="n">
        <v>0</v>
      </c>
      <c r="DP271" s="85" t="n">
        <v>0</v>
      </c>
      <c r="DQ271" s="85" t="n">
        <v>0</v>
      </c>
      <c r="DR271" s="85" t="n">
        <v>0</v>
      </c>
      <c r="DS271" s="85" t="n">
        <v>0</v>
      </c>
      <c r="DT271" s="85" t="n">
        <v>0</v>
      </c>
      <c r="DU271" s="85" t="n">
        <v>0</v>
      </c>
      <c r="DV271" s="85" t="n">
        <v>0</v>
      </c>
      <c r="DW271" s="85" t="n">
        <v>0</v>
      </c>
      <c r="DX271" s="85" t="n">
        <v>0</v>
      </c>
      <c r="DY271" s="85" t="n">
        <v>0</v>
      </c>
    </row>
    <row r="272" customFormat="false" ht="14.65" hidden="false" customHeight="false" outlineLevel="0" collapsed="false">
      <c r="A272" s="85" t="n">
        <v>269</v>
      </c>
      <c r="B272" s="85" t="s">
        <v>194</v>
      </c>
      <c r="C272" s="85" t="s">
        <v>163</v>
      </c>
      <c r="D272" s="85" t="n">
        <v>2</v>
      </c>
      <c r="E272" s="85" t="s">
        <v>45</v>
      </c>
      <c r="F272" s="85" t="s">
        <v>459</v>
      </c>
      <c r="G272" s="85" t="s">
        <v>194</v>
      </c>
      <c r="H272" s="85" t="s">
        <v>194</v>
      </c>
      <c r="I272" s="85" t="s">
        <v>140</v>
      </c>
      <c r="J272" s="85" t="n">
        <v>0</v>
      </c>
      <c r="K272" s="85" t="n">
        <v>0</v>
      </c>
      <c r="L272" s="85" t="n">
        <v>0</v>
      </c>
      <c r="M272" s="85" t="n">
        <v>0</v>
      </c>
      <c r="N272" s="85" t="n">
        <v>0</v>
      </c>
      <c r="O272" s="85" t="n">
        <v>0</v>
      </c>
      <c r="P272" s="85" t="n">
        <v>0</v>
      </c>
      <c r="Q272" s="85" t="n">
        <v>0</v>
      </c>
      <c r="R272" s="85" t="n">
        <v>0</v>
      </c>
      <c r="S272" s="85" t="n">
        <v>0</v>
      </c>
      <c r="T272" s="85" t="n">
        <v>0</v>
      </c>
      <c r="U272" s="85" t="n">
        <v>0</v>
      </c>
      <c r="V272" s="85" t="n">
        <v>0</v>
      </c>
      <c r="W272" s="85" t="n">
        <v>0</v>
      </c>
      <c r="X272" s="85" t="n">
        <v>0</v>
      </c>
      <c r="Y272" s="85" t="n">
        <v>0</v>
      </c>
      <c r="Z272" s="85" t="n">
        <v>0</v>
      </c>
      <c r="AA272" s="85" t="n">
        <v>0</v>
      </c>
      <c r="AB272" s="85" t="n">
        <v>0</v>
      </c>
      <c r="AC272" s="85" t="n">
        <v>0</v>
      </c>
      <c r="AD272" s="85" t="n">
        <v>0</v>
      </c>
      <c r="AE272" s="85" t="n">
        <v>0</v>
      </c>
      <c r="AF272" s="85" t="n">
        <v>0</v>
      </c>
      <c r="AG272" s="85" t="n">
        <v>0</v>
      </c>
      <c r="AH272" s="85" t="n">
        <v>0</v>
      </c>
      <c r="AI272" s="85" t="n">
        <v>0</v>
      </c>
      <c r="AJ272" s="85" t="n">
        <v>0</v>
      </c>
      <c r="AK272" s="183" t="n">
        <f aca="false">IF(G272&gt;0,VLOOKUP(G272&amp;"-"&amp;H272&amp;"-"&amp;I272,LocCost,2,0),0)</f>
        <v>0.0142723916532905</v>
      </c>
      <c r="AL272" s="183" t="n">
        <f aca="false">IF(J272&gt;0,VLOOKUP(J272&amp;"-"&amp;K272&amp;"-"&amp;L272,LocCost,2,0),0)</f>
        <v>0</v>
      </c>
      <c r="AM272" s="183" t="n">
        <f aca="false">IF(M272&gt;0,VLOOKUP(M272&amp;"-"&amp;N272&amp;"-"&amp;O272,LocCost,2,0),0)</f>
        <v>0</v>
      </c>
      <c r="AN272" s="183" t="n">
        <f aca="false">IF(P272&gt;0,VLOOKUP(P272&amp;"-"&amp;Q272&amp;"-"&amp;R272,LocCost,2,0),0)</f>
        <v>0</v>
      </c>
      <c r="AO272" s="183" t="n">
        <f aca="false">IF(S272&gt;0,VLOOKUP(S272&amp;"-"&amp;T272&amp;"-"&amp;U272,LocCost,2,0),0)</f>
        <v>0</v>
      </c>
      <c r="AP272" s="183" t="n">
        <f aca="false">IF(V272&gt;0,VLOOKUP(V272&amp;"-"&amp;W272&amp;"-"&amp;X272,LocCost,2,0),0)</f>
        <v>0</v>
      </c>
      <c r="AQ272" s="183" t="n">
        <f aca="false">IF(Y272&gt;0,VLOOKUP(Y272&amp;"-"&amp;Z272&amp;"-"&amp;AA272,LocCost,2,0),0)</f>
        <v>0</v>
      </c>
      <c r="AR272" s="183" t="n">
        <f aca="false">IF(AB272&gt;0,VLOOKUP(AB272&amp;"-"&amp;AC272&amp;"-"&amp;AD272,LocCost,2,0),0)</f>
        <v>0</v>
      </c>
      <c r="AS272" s="183" t="n">
        <f aca="false">IF(AE272&gt;0,VLOOKUP(AE272&amp;"-"&amp;AF272&amp;"-"&amp;AG272,LocCost,2,0),0)</f>
        <v>0</v>
      </c>
      <c r="AT272" s="183" t="n">
        <f aca="false">IF(AH272&gt;0,VLOOKUP(AH272&amp;"-"&amp;AI272&amp;"-"&amp;AJ272,LocCost,2,0),0)</f>
        <v>0</v>
      </c>
      <c r="AU272" s="184" t="n">
        <f aca="false">SUM(AK272:AT272)</f>
        <v>0.0142723916532905</v>
      </c>
      <c r="DO272" s="85" t="n">
        <v>0</v>
      </c>
      <c r="DP272" s="85" t="n">
        <v>0</v>
      </c>
      <c r="DQ272" s="85" t="n">
        <v>0</v>
      </c>
      <c r="DR272" s="85" t="n">
        <v>0</v>
      </c>
      <c r="DS272" s="85" t="n">
        <v>0</v>
      </c>
      <c r="DT272" s="85" t="n">
        <v>0</v>
      </c>
      <c r="DU272" s="85" t="n">
        <v>0</v>
      </c>
      <c r="DV272" s="85" t="n">
        <v>0</v>
      </c>
      <c r="DW272" s="85" t="n">
        <v>0</v>
      </c>
      <c r="DX272" s="85" t="n">
        <v>0</v>
      </c>
      <c r="DY272" s="85" t="n">
        <v>0</v>
      </c>
    </row>
    <row r="273" customFormat="false" ht="14.65" hidden="false" customHeight="false" outlineLevel="0" collapsed="false">
      <c r="A273" s="85" t="n">
        <v>270</v>
      </c>
      <c r="B273" s="85" t="s">
        <v>194</v>
      </c>
      <c r="C273" s="85" t="s">
        <v>163</v>
      </c>
      <c r="D273" s="85" t="n">
        <v>3</v>
      </c>
      <c r="E273" s="85" t="s">
        <v>45</v>
      </c>
      <c r="F273" s="85" t="s">
        <v>460</v>
      </c>
      <c r="G273" s="85" t="s">
        <v>194</v>
      </c>
      <c r="H273" s="85" t="s">
        <v>194</v>
      </c>
      <c r="I273" s="85" t="s">
        <v>179</v>
      </c>
      <c r="J273" s="85" t="s">
        <v>163</v>
      </c>
      <c r="K273" s="85" t="s">
        <v>163</v>
      </c>
      <c r="L273" s="85" t="s">
        <v>48</v>
      </c>
      <c r="M273" s="85" t="n">
        <v>0</v>
      </c>
      <c r="N273" s="85" t="n">
        <v>0</v>
      </c>
      <c r="O273" s="85" t="n">
        <v>0</v>
      </c>
      <c r="P273" s="85" t="n">
        <v>0</v>
      </c>
      <c r="Q273" s="85" t="n">
        <v>0</v>
      </c>
      <c r="R273" s="85" t="n">
        <v>0</v>
      </c>
      <c r="S273" s="85" t="n">
        <v>0</v>
      </c>
      <c r="T273" s="85" t="n">
        <v>0</v>
      </c>
      <c r="U273" s="85" t="n">
        <v>0</v>
      </c>
      <c r="V273" s="85" t="n">
        <v>0</v>
      </c>
      <c r="W273" s="85" t="n">
        <v>0</v>
      </c>
      <c r="X273" s="85" t="n">
        <v>0</v>
      </c>
      <c r="Y273" s="85" t="n">
        <v>0</v>
      </c>
      <c r="Z273" s="85" t="n">
        <v>0</v>
      </c>
      <c r="AA273" s="85" t="n">
        <v>0</v>
      </c>
      <c r="AB273" s="85" t="n">
        <v>0</v>
      </c>
      <c r="AC273" s="85" t="n">
        <v>0</v>
      </c>
      <c r="AD273" s="85" t="n">
        <v>0</v>
      </c>
      <c r="AE273" s="85" t="n">
        <v>0</v>
      </c>
      <c r="AF273" s="85" t="n">
        <v>0</v>
      </c>
      <c r="AG273" s="85" t="n">
        <v>0</v>
      </c>
      <c r="AH273" s="85" t="n">
        <v>0</v>
      </c>
      <c r="AI273" s="85" t="n">
        <v>0</v>
      </c>
      <c r="AJ273" s="85" t="n">
        <v>0</v>
      </c>
      <c r="AK273" s="183" t="n">
        <f aca="false">IF(G273&gt;0,VLOOKUP(G273&amp;"-"&amp;H273&amp;"-"&amp;I273,LocCost,2,0),0)</f>
        <v>0.0142723916532905</v>
      </c>
      <c r="AL273" s="183" t="n">
        <f aca="false">IF(J273&gt;0,VLOOKUP(J273&amp;"-"&amp;K273&amp;"-"&amp;L273,LocCost,2,0),0)</f>
        <v>0.0130646190906353</v>
      </c>
      <c r="AM273" s="183" t="n">
        <f aca="false">IF(M273&gt;0,VLOOKUP(M273&amp;"-"&amp;N273&amp;"-"&amp;O273,LocCost,2,0),0)</f>
        <v>0</v>
      </c>
      <c r="AN273" s="183" t="n">
        <f aca="false">IF(P273&gt;0,VLOOKUP(P273&amp;"-"&amp;Q273&amp;"-"&amp;R273,LocCost,2,0),0)</f>
        <v>0</v>
      </c>
      <c r="AO273" s="183" t="n">
        <f aca="false">IF(S273&gt;0,VLOOKUP(S273&amp;"-"&amp;T273&amp;"-"&amp;U273,LocCost,2,0),0)</f>
        <v>0</v>
      </c>
      <c r="AP273" s="183" t="n">
        <f aca="false">IF(V273&gt;0,VLOOKUP(V273&amp;"-"&amp;W273&amp;"-"&amp;X273,LocCost,2,0),0)</f>
        <v>0</v>
      </c>
      <c r="AQ273" s="183" t="n">
        <f aca="false">IF(Y273&gt;0,VLOOKUP(Y273&amp;"-"&amp;Z273&amp;"-"&amp;AA273,LocCost,2,0),0)</f>
        <v>0</v>
      </c>
      <c r="AR273" s="183" t="n">
        <f aca="false">IF(AB273&gt;0,VLOOKUP(AB273&amp;"-"&amp;AC273&amp;"-"&amp;AD273,LocCost,2,0),0)</f>
        <v>0</v>
      </c>
      <c r="AS273" s="183" t="n">
        <f aca="false">IF(AE273&gt;0,VLOOKUP(AE273&amp;"-"&amp;AF273&amp;"-"&amp;AG273,LocCost,2,0),0)</f>
        <v>0</v>
      </c>
      <c r="AT273" s="183" t="n">
        <f aca="false">IF(AH273&gt;0,VLOOKUP(AH273&amp;"-"&amp;AI273&amp;"-"&amp;AJ273,LocCost,2,0),0)</f>
        <v>0</v>
      </c>
      <c r="AU273" s="184" t="n">
        <f aca="false">SUM(AK273:AT273)</f>
        <v>0.0273370107439258</v>
      </c>
      <c r="DO273" s="85" t="n">
        <v>0</v>
      </c>
      <c r="DP273" s="85" t="n">
        <v>0</v>
      </c>
      <c r="DQ273" s="85" t="n">
        <v>0</v>
      </c>
      <c r="DR273" s="85" t="n">
        <v>0</v>
      </c>
      <c r="DS273" s="85" t="n">
        <v>0</v>
      </c>
      <c r="DT273" s="85" t="n">
        <v>0</v>
      </c>
      <c r="DU273" s="85" t="n">
        <v>0</v>
      </c>
      <c r="DV273" s="85" t="n">
        <v>0</v>
      </c>
      <c r="DW273" s="85" t="n">
        <v>0</v>
      </c>
      <c r="DX273" s="85" t="n">
        <v>0</v>
      </c>
      <c r="DY273" s="85" t="n">
        <v>0</v>
      </c>
    </row>
    <row r="274" customFormat="false" ht="14.65" hidden="false" customHeight="false" outlineLevel="0" collapsed="false">
      <c r="A274" s="85" t="n">
        <v>271</v>
      </c>
      <c r="B274" s="85" t="s">
        <v>194</v>
      </c>
      <c r="C274" s="85" t="s">
        <v>163</v>
      </c>
      <c r="D274" s="85" t="n">
        <v>4</v>
      </c>
      <c r="E274" s="85" t="s">
        <v>45</v>
      </c>
      <c r="F274" s="85" t="s">
        <v>461</v>
      </c>
      <c r="G274" s="85" t="s">
        <v>194</v>
      </c>
      <c r="H274" s="85" t="s">
        <v>194</v>
      </c>
      <c r="I274" s="85" t="s">
        <v>179</v>
      </c>
      <c r="J274" s="85" t="n">
        <v>0</v>
      </c>
      <c r="K274" s="85" t="n">
        <v>0</v>
      </c>
      <c r="L274" s="85" t="n">
        <v>0</v>
      </c>
      <c r="M274" s="85" t="n">
        <v>0</v>
      </c>
      <c r="N274" s="85" t="n">
        <v>0</v>
      </c>
      <c r="O274" s="85" t="n">
        <v>0</v>
      </c>
      <c r="P274" s="85" t="n">
        <v>0</v>
      </c>
      <c r="Q274" s="85" t="n">
        <v>0</v>
      </c>
      <c r="R274" s="85" t="n">
        <v>0</v>
      </c>
      <c r="S274" s="85" t="n">
        <v>0</v>
      </c>
      <c r="T274" s="85" t="n">
        <v>0</v>
      </c>
      <c r="U274" s="85" t="n">
        <v>0</v>
      </c>
      <c r="V274" s="85" t="n">
        <v>0</v>
      </c>
      <c r="W274" s="85" t="n">
        <v>0</v>
      </c>
      <c r="X274" s="85" t="n">
        <v>0</v>
      </c>
      <c r="Y274" s="85" t="n">
        <v>0</v>
      </c>
      <c r="Z274" s="85" t="n">
        <v>0</v>
      </c>
      <c r="AA274" s="85" t="n">
        <v>0</v>
      </c>
      <c r="AB274" s="85" t="n">
        <v>0</v>
      </c>
      <c r="AC274" s="85" t="n">
        <v>0</v>
      </c>
      <c r="AD274" s="85" t="n">
        <v>0</v>
      </c>
      <c r="AE274" s="85" t="n">
        <v>0</v>
      </c>
      <c r="AF274" s="85" t="n">
        <v>0</v>
      </c>
      <c r="AG274" s="85" t="n">
        <v>0</v>
      </c>
      <c r="AH274" s="85" t="n">
        <v>0</v>
      </c>
      <c r="AI274" s="85" t="n">
        <v>0</v>
      </c>
      <c r="AJ274" s="85" t="n">
        <v>0</v>
      </c>
      <c r="AK274" s="183" t="n">
        <f aca="false">IF(G274&gt;0,VLOOKUP(G274&amp;"-"&amp;H274&amp;"-"&amp;I274,LocCost,2,0),0)</f>
        <v>0.0142723916532905</v>
      </c>
      <c r="AL274" s="183" t="n">
        <f aca="false">IF(J274&gt;0,VLOOKUP(J274&amp;"-"&amp;K274&amp;"-"&amp;L274,LocCost,2,0),0)</f>
        <v>0</v>
      </c>
      <c r="AM274" s="183" t="n">
        <f aca="false">IF(M274&gt;0,VLOOKUP(M274&amp;"-"&amp;N274&amp;"-"&amp;O274,LocCost,2,0),0)</f>
        <v>0</v>
      </c>
      <c r="AN274" s="183" t="n">
        <f aca="false">IF(P274&gt;0,VLOOKUP(P274&amp;"-"&amp;Q274&amp;"-"&amp;R274,LocCost,2,0),0)</f>
        <v>0</v>
      </c>
      <c r="AO274" s="183" t="n">
        <f aca="false">IF(S274&gt;0,VLOOKUP(S274&amp;"-"&amp;T274&amp;"-"&amp;U274,LocCost,2,0),0)</f>
        <v>0</v>
      </c>
      <c r="AP274" s="183" t="n">
        <f aca="false">IF(V274&gt;0,VLOOKUP(V274&amp;"-"&amp;W274&amp;"-"&amp;X274,LocCost,2,0),0)</f>
        <v>0</v>
      </c>
      <c r="AQ274" s="183" t="n">
        <f aca="false">IF(Y274&gt;0,VLOOKUP(Y274&amp;"-"&amp;Z274&amp;"-"&amp;AA274,LocCost,2,0),0)</f>
        <v>0</v>
      </c>
      <c r="AR274" s="183" t="n">
        <f aca="false">IF(AB274&gt;0,VLOOKUP(AB274&amp;"-"&amp;AC274&amp;"-"&amp;AD274,LocCost,2,0),0)</f>
        <v>0</v>
      </c>
      <c r="AS274" s="183" t="n">
        <f aca="false">IF(AE274&gt;0,VLOOKUP(AE274&amp;"-"&amp;AF274&amp;"-"&amp;AG274,LocCost,2,0),0)</f>
        <v>0</v>
      </c>
      <c r="AT274" s="183" t="n">
        <f aca="false">IF(AH274&gt;0,VLOOKUP(AH274&amp;"-"&amp;AI274&amp;"-"&amp;AJ274,LocCost,2,0),0)</f>
        <v>0</v>
      </c>
      <c r="AU274" s="184" t="n">
        <f aca="false">SUM(AK274:AT274)</f>
        <v>0.0142723916532905</v>
      </c>
      <c r="DO274" s="85" t="n">
        <v>0</v>
      </c>
      <c r="DP274" s="85" t="n">
        <v>0</v>
      </c>
      <c r="DQ274" s="85" t="n">
        <v>0</v>
      </c>
      <c r="DR274" s="85" t="n">
        <v>0</v>
      </c>
      <c r="DS274" s="85" t="n">
        <v>0</v>
      </c>
      <c r="DT274" s="85" t="n">
        <v>0</v>
      </c>
      <c r="DU274" s="85" t="n">
        <v>0</v>
      </c>
      <c r="DV274" s="85" t="n">
        <v>0</v>
      </c>
      <c r="DW274" s="85" t="n">
        <v>0</v>
      </c>
      <c r="DX274" s="85" t="n">
        <v>0</v>
      </c>
      <c r="DY274" s="85" t="n">
        <v>0</v>
      </c>
    </row>
    <row r="275" customFormat="false" ht="14.65" hidden="false" customHeight="false" outlineLevel="0" collapsed="false">
      <c r="A275" s="85" t="n">
        <v>272</v>
      </c>
      <c r="B275" s="85" t="s">
        <v>194</v>
      </c>
      <c r="C275" s="85" t="s">
        <v>204</v>
      </c>
      <c r="D275" s="85" t="n">
        <v>1</v>
      </c>
      <c r="E275" s="85" t="s">
        <v>45</v>
      </c>
      <c r="F275" s="85" t="s">
        <v>462</v>
      </c>
      <c r="G275" s="85" t="s">
        <v>194</v>
      </c>
      <c r="H275" s="85" t="s">
        <v>194</v>
      </c>
      <c r="I275" s="85" t="s">
        <v>179</v>
      </c>
      <c r="J275" s="85" t="s">
        <v>163</v>
      </c>
      <c r="K275" s="85" t="s">
        <v>163</v>
      </c>
      <c r="L275" s="85" t="s">
        <v>48</v>
      </c>
      <c r="M275" s="85" t="s">
        <v>163</v>
      </c>
      <c r="N275" s="85" t="s">
        <v>204</v>
      </c>
      <c r="O275" s="85" t="s">
        <v>48</v>
      </c>
      <c r="P275" s="85" t="n">
        <v>0</v>
      </c>
      <c r="Q275" s="85" t="n">
        <v>0</v>
      </c>
      <c r="R275" s="85" t="n">
        <v>0</v>
      </c>
      <c r="S275" s="85" t="n">
        <v>0</v>
      </c>
      <c r="T275" s="85" t="n">
        <v>0</v>
      </c>
      <c r="U275" s="85" t="n">
        <v>0</v>
      </c>
      <c r="V275" s="85" t="n">
        <v>0</v>
      </c>
      <c r="W275" s="85" t="n">
        <v>0</v>
      </c>
      <c r="X275" s="85" t="n">
        <v>0</v>
      </c>
      <c r="Y275" s="85" t="n">
        <v>0</v>
      </c>
      <c r="Z275" s="85" t="n">
        <v>0</v>
      </c>
      <c r="AA275" s="85" t="n">
        <v>0</v>
      </c>
      <c r="AB275" s="85" t="n">
        <v>0</v>
      </c>
      <c r="AC275" s="85" t="n">
        <v>0</v>
      </c>
      <c r="AD275" s="85" t="n">
        <v>0</v>
      </c>
      <c r="AE275" s="85" t="n">
        <v>0</v>
      </c>
      <c r="AF275" s="85" t="n">
        <v>0</v>
      </c>
      <c r="AG275" s="85" t="n">
        <v>0</v>
      </c>
      <c r="AH275" s="85" t="n">
        <v>0</v>
      </c>
      <c r="AI275" s="85" t="n">
        <v>0</v>
      </c>
      <c r="AJ275" s="85" t="n">
        <v>0</v>
      </c>
      <c r="AK275" s="183" t="n">
        <f aca="false">IF(G275&gt;0,VLOOKUP(G275&amp;"-"&amp;H275&amp;"-"&amp;I275,LocCost,2,0),0)</f>
        <v>0.0142723916532905</v>
      </c>
      <c r="AL275" s="183" t="n">
        <f aca="false">IF(J275&gt;0,VLOOKUP(J275&amp;"-"&amp;K275&amp;"-"&amp;L275,LocCost,2,0),0)</f>
        <v>0.0130646190906353</v>
      </c>
      <c r="AM275" s="183" t="n">
        <f aca="false">IF(M275&gt;0,VLOOKUP(M275&amp;"-"&amp;N275&amp;"-"&amp;O275,LocCost,2,0),0)</f>
        <v>0.0569579011841567</v>
      </c>
      <c r="AN275" s="183" t="n">
        <f aca="false">IF(P275&gt;0,VLOOKUP(P275&amp;"-"&amp;Q275&amp;"-"&amp;R275,LocCost,2,0),0)</f>
        <v>0</v>
      </c>
      <c r="AO275" s="183" t="n">
        <f aca="false">IF(S275&gt;0,VLOOKUP(S275&amp;"-"&amp;T275&amp;"-"&amp;U275,LocCost,2,0),0)</f>
        <v>0</v>
      </c>
      <c r="AP275" s="183" t="n">
        <f aca="false">IF(V275&gt;0,VLOOKUP(V275&amp;"-"&amp;W275&amp;"-"&amp;X275,LocCost,2,0),0)</f>
        <v>0</v>
      </c>
      <c r="AQ275" s="183" t="n">
        <f aca="false">IF(Y275&gt;0,VLOOKUP(Y275&amp;"-"&amp;Z275&amp;"-"&amp;AA275,LocCost,2,0),0)</f>
        <v>0</v>
      </c>
      <c r="AR275" s="183" t="n">
        <f aca="false">IF(AB275&gt;0,VLOOKUP(AB275&amp;"-"&amp;AC275&amp;"-"&amp;AD275,LocCost,2,0),0)</f>
        <v>0</v>
      </c>
      <c r="AS275" s="183" t="n">
        <f aca="false">IF(AE275&gt;0,VLOOKUP(AE275&amp;"-"&amp;AF275&amp;"-"&amp;AG275,LocCost,2,0),0)</f>
        <v>0</v>
      </c>
      <c r="AT275" s="183" t="n">
        <f aca="false">IF(AH275&gt;0,VLOOKUP(AH275&amp;"-"&amp;AI275&amp;"-"&amp;AJ275,LocCost,2,0),0)</f>
        <v>0</v>
      </c>
      <c r="AU275" s="184" t="n">
        <f aca="false">SUM(AK275:AT275)</f>
        <v>0.0842949119280825</v>
      </c>
      <c r="DO275" s="85" t="n">
        <v>0</v>
      </c>
      <c r="DP275" s="85" t="n">
        <v>0</v>
      </c>
      <c r="DQ275" s="85" t="n">
        <v>0</v>
      </c>
      <c r="DR275" s="85" t="n">
        <v>0</v>
      </c>
      <c r="DS275" s="85" t="n">
        <v>0</v>
      </c>
      <c r="DT275" s="85" t="n">
        <v>0</v>
      </c>
      <c r="DU275" s="85" t="n">
        <v>0</v>
      </c>
      <c r="DV275" s="85" t="n">
        <v>0</v>
      </c>
      <c r="DW275" s="85" t="n">
        <v>0</v>
      </c>
      <c r="DX275" s="85" t="n">
        <v>0</v>
      </c>
      <c r="DY275" s="85" t="n">
        <v>0</v>
      </c>
    </row>
    <row r="276" customFormat="false" ht="14.65" hidden="false" customHeight="false" outlineLevel="0" collapsed="false">
      <c r="A276" s="85" t="n">
        <v>273</v>
      </c>
      <c r="B276" s="85" t="s">
        <v>194</v>
      </c>
      <c r="C276" s="85" t="s">
        <v>204</v>
      </c>
      <c r="D276" s="85" t="n">
        <v>2</v>
      </c>
      <c r="E276" s="85" t="s">
        <v>45</v>
      </c>
      <c r="F276" s="85" t="s">
        <v>463</v>
      </c>
      <c r="G276" s="85" t="s">
        <v>194</v>
      </c>
      <c r="H276" s="85" t="s">
        <v>194</v>
      </c>
      <c r="I276" s="85" t="s">
        <v>140</v>
      </c>
      <c r="J276" s="85" t="s">
        <v>163</v>
      </c>
      <c r="K276" s="85" t="s">
        <v>163</v>
      </c>
      <c r="L276" s="85" t="s">
        <v>48</v>
      </c>
      <c r="M276" s="85" t="s">
        <v>163</v>
      </c>
      <c r="N276" s="85" t="s">
        <v>204</v>
      </c>
      <c r="O276" s="85" t="s">
        <v>48</v>
      </c>
      <c r="P276" s="85" t="n">
        <v>0</v>
      </c>
      <c r="Q276" s="85" t="n">
        <v>0</v>
      </c>
      <c r="R276" s="85" t="n">
        <v>0</v>
      </c>
      <c r="S276" s="85" t="n">
        <v>0</v>
      </c>
      <c r="T276" s="85" t="n">
        <v>0</v>
      </c>
      <c r="U276" s="85" t="n">
        <v>0</v>
      </c>
      <c r="V276" s="85" t="n">
        <v>0</v>
      </c>
      <c r="W276" s="85" t="n">
        <v>0</v>
      </c>
      <c r="X276" s="85" t="n">
        <v>0</v>
      </c>
      <c r="Y276" s="85" t="n">
        <v>0</v>
      </c>
      <c r="Z276" s="85" t="n">
        <v>0</v>
      </c>
      <c r="AA276" s="85" t="n">
        <v>0</v>
      </c>
      <c r="AB276" s="85" t="n">
        <v>0</v>
      </c>
      <c r="AC276" s="85" t="n">
        <v>0</v>
      </c>
      <c r="AD276" s="85" t="n">
        <v>0</v>
      </c>
      <c r="AE276" s="85" t="n">
        <v>0</v>
      </c>
      <c r="AF276" s="85" t="n">
        <v>0</v>
      </c>
      <c r="AG276" s="85" t="n">
        <v>0</v>
      </c>
      <c r="AH276" s="85" t="n">
        <v>0</v>
      </c>
      <c r="AI276" s="85" t="n">
        <v>0</v>
      </c>
      <c r="AJ276" s="85" t="n">
        <v>0</v>
      </c>
      <c r="AK276" s="183" t="n">
        <f aca="false">IF(G276&gt;0,VLOOKUP(G276&amp;"-"&amp;H276&amp;"-"&amp;I276,LocCost,2,0),0)</f>
        <v>0.0142723916532905</v>
      </c>
      <c r="AL276" s="183" t="n">
        <f aca="false">IF(J276&gt;0,VLOOKUP(J276&amp;"-"&amp;K276&amp;"-"&amp;L276,LocCost,2,0),0)</f>
        <v>0.0130646190906353</v>
      </c>
      <c r="AM276" s="183" t="n">
        <f aca="false">IF(M276&gt;0,VLOOKUP(M276&amp;"-"&amp;N276&amp;"-"&amp;O276,LocCost,2,0),0)</f>
        <v>0.0569579011841567</v>
      </c>
      <c r="AN276" s="183" t="n">
        <f aca="false">IF(P276&gt;0,VLOOKUP(P276&amp;"-"&amp;Q276&amp;"-"&amp;R276,LocCost,2,0),0)</f>
        <v>0</v>
      </c>
      <c r="AO276" s="183" t="n">
        <f aca="false">IF(S276&gt;0,VLOOKUP(S276&amp;"-"&amp;T276&amp;"-"&amp;U276,LocCost,2,0),0)</f>
        <v>0</v>
      </c>
      <c r="AP276" s="183" t="n">
        <f aca="false">IF(V276&gt;0,VLOOKUP(V276&amp;"-"&amp;W276&amp;"-"&amp;X276,LocCost,2,0),0)</f>
        <v>0</v>
      </c>
      <c r="AQ276" s="183" t="n">
        <f aca="false">IF(Y276&gt;0,VLOOKUP(Y276&amp;"-"&amp;Z276&amp;"-"&amp;AA276,LocCost,2,0),0)</f>
        <v>0</v>
      </c>
      <c r="AR276" s="183" t="n">
        <f aca="false">IF(AB276&gt;0,VLOOKUP(AB276&amp;"-"&amp;AC276&amp;"-"&amp;AD276,LocCost,2,0),0)</f>
        <v>0</v>
      </c>
      <c r="AS276" s="183" t="n">
        <f aca="false">IF(AE276&gt;0,VLOOKUP(AE276&amp;"-"&amp;AF276&amp;"-"&amp;AG276,LocCost,2,0),0)</f>
        <v>0</v>
      </c>
      <c r="AT276" s="183" t="n">
        <f aca="false">IF(AH276&gt;0,VLOOKUP(AH276&amp;"-"&amp;AI276&amp;"-"&amp;AJ276,LocCost,2,0),0)</f>
        <v>0</v>
      </c>
      <c r="AU276" s="184" t="n">
        <f aca="false">SUM(AK276:AT276)</f>
        <v>0.0842949119280825</v>
      </c>
      <c r="DO276" s="85" t="n">
        <v>0</v>
      </c>
      <c r="DP276" s="85" t="n">
        <v>0</v>
      </c>
      <c r="DQ276" s="85" t="n">
        <v>0</v>
      </c>
      <c r="DR276" s="85" t="n">
        <v>0</v>
      </c>
      <c r="DS276" s="85" t="n">
        <v>0</v>
      </c>
      <c r="DT276" s="85" t="n">
        <v>0</v>
      </c>
      <c r="DU276" s="85" t="n">
        <v>0</v>
      </c>
      <c r="DV276" s="85" t="n">
        <v>0</v>
      </c>
      <c r="DW276" s="85" t="n">
        <v>0</v>
      </c>
      <c r="DX276" s="85" t="n">
        <v>0</v>
      </c>
      <c r="DY276" s="85" t="n">
        <v>0</v>
      </c>
    </row>
    <row r="277" customFormat="false" ht="14.65" hidden="false" customHeight="false" outlineLevel="0" collapsed="false">
      <c r="A277" s="85" t="n">
        <v>274</v>
      </c>
      <c r="B277" s="85" t="s">
        <v>194</v>
      </c>
      <c r="C277" s="85" t="s">
        <v>205</v>
      </c>
      <c r="D277" s="85" t="n">
        <v>1</v>
      </c>
      <c r="E277" s="85" t="s">
        <v>45</v>
      </c>
      <c r="F277" s="85" t="s">
        <v>464</v>
      </c>
      <c r="G277" s="85" t="s">
        <v>194</v>
      </c>
      <c r="H277" s="85" t="s">
        <v>194</v>
      </c>
      <c r="I277" s="85" t="s">
        <v>179</v>
      </c>
      <c r="J277" s="85" t="s">
        <v>163</v>
      </c>
      <c r="K277" s="85" t="s">
        <v>163</v>
      </c>
      <c r="L277" s="85" t="s">
        <v>48</v>
      </c>
      <c r="M277" s="85" t="s">
        <v>163</v>
      </c>
      <c r="N277" s="85" t="s">
        <v>205</v>
      </c>
      <c r="O277" s="85" t="s">
        <v>48</v>
      </c>
      <c r="P277" s="85" t="n">
        <v>0</v>
      </c>
      <c r="Q277" s="85" t="n">
        <v>0</v>
      </c>
      <c r="R277" s="85" t="n">
        <v>0</v>
      </c>
      <c r="S277" s="85" t="n">
        <v>0</v>
      </c>
      <c r="T277" s="85" t="n">
        <v>0</v>
      </c>
      <c r="U277" s="85" t="n">
        <v>0</v>
      </c>
      <c r="V277" s="85" t="n">
        <v>0</v>
      </c>
      <c r="W277" s="85" t="n">
        <v>0</v>
      </c>
      <c r="X277" s="85" t="n">
        <v>0</v>
      </c>
      <c r="Y277" s="85" t="n">
        <v>0</v>
      </c>
      <c r="Z277" s="85" t="n">
        <v>0</v>
      </c>
      <c r="AA277" s="85" t="n">
        <v>0</v>
      </c>
      <c r="AB277" s="85" t="n">
        <v>0</v>
      </c>
      <c r="AC277" s="85" t="n">
        <v>0</v>
      </c>
      <c r="AD277" s="85" t="n">
        <v>0</v>
      </c>
      <c r="AE277" s="85" t="n">
        <v>0</v>
      </c>
      <c r="AF277" s="85" t="n">
        <v>0</v>
      </c>
      <c r="AG277" s="85" t="n">
        <v>0</v>
      </c>
      <c r="AH277" s="85" t="n">
        <v>0</v>
      </c>
      <c r="AI277" s="85" t="n">
        <v>0</v>
      </c>
      <c r="AJ277" s="85" t="n">
        <v>0</v>
      </c>
      <c r="AK277" s="183" t="n">
        <f aca="false">IF(G277&gt;0,VLOOKUP(G277&amp;"-"&amp;H277&amp;"-"&amp;I277,LocCost,2,0),0)</f>
        <v>0.0142723916532905</v>
      </c>
      <c r="AL277" s="183" t="n">
        <f aca="false">IF(J277&gt;0,VLOOKUP(J277&amp;"-"&amp;K277&amp;"-"&amp;L277,LocCost,2,0),0)</f>
        <v>0.0130646190906353</v>
      </c>
      <c r="AM277" s="183" t="n">
        <f aca="false">IF(M277&gt;0,VLOOKUP(M277&amp;"-"&amp;N277&amp;"-"&amp;O277,LocCost,2,0),0)</f>
        <v>0.0918386469432087</v>
      </c>
      <c r="AN277" s="183" t="n">
        <f aca="false">IF(P277&gt;0,VLOOKUP(P277&amp;"-"&amp;Q277&amp;"-"&amp;R277,LocCost,2,0),0)</f>
        <v>0</v>
      </c>
      <c r="AO277" s="183" t="n">
        <f aca="false">IF(S277&gt;0,VLOOKUP(S277&amp;"-"&amp;T277&amp;"-"&amp;U277,LocCost,2,0),0)</f>
        <v>0</v>
      </c>
      <c r="AP277" s="183" t="n">
        <f aca="false">IF(V277&gt;0,VLOOKUP(V277&amp;"-"&amp;W277&amp;"-"&amp;X277,LocCost,2,0),0)</f>
        <v>0</v>
      </c>
      <c r="AQ277" s="183" t="n">
        <f aca="false">IF(Y277&gt;0,VLOOKUP(Y277&amp;"-"&amp;Z277&amp;"-"&amp;AA277,LocCost,2,0),0)</f>
        <v>0</v>
      </c>
      <c r="AR277" s="183" t="n">
        <f aca="false">IF(AB277&gt;0,VLOOKUP(AB277&amp;"-"&amp;AC277&amp;"-"&amp;AD277,LocCost,2,0),0)</f>
        <v>0</v>
      </c>
      <c r="AS277" s="183" t="n">
        <f aca="false">IF(AE277&gt;0,VLOOKUP(AE277&amp;"-"&amp;AF277&amp;"-"&amp;AG277,LocCost,2,0),0)</f>
        <v>0</v>
      </c>
      <c r="AT277" s="183" t="n">
        <f aca="false">IF(AH277&gt;0,VLOOKUP(AH277&amp;"-"&amp;AI277&amp;"-"&amp;AJ277,LocCost,2,0),0)</f>
        <v>0</v>
      </c>
      <c r="AU277" s="184" t="n">
        <f aca="false">SUM(AK277:AT277)</f>
        <v>0.119175657687135</v>
      </c>
      <c r="DO277" s="85" t="n">
        <v>0</v>
      </c>
      <c r="DP277" s="85" t="n">
        <v>0</v>
      </c>
      <c r="DQ277" s="85" t="n">
        <v>0</v>
      </c>
      <c r="DR277" s="85" t="n">
        <v>0</v>
      </c>
      <c r="DS277" s="85" t="n">
        <v>0</v>
      </c>
      <c r="DT277" s="85" t="n">
        <v>0</v>
      </c>
      <c r="DU277" s="85" t="n">
        <v>0</v>
      </c>
      <c r="DV277" s="85" t="n">
        <v>0</v>
      </c>
      <c r="DW277" s="85" t="n">
        <v>0</v>
      </c>
      <c r="DX277" s="85" t="n">
        <v>0</v>
      </c>
      <c r="DY277" s="85" t="n">
        <v>0</v>
      </c>
    </row>
    <row r="278" customFormat="false" ht="14.65" hidden="false" customHeight="false" outlineLevel="0" collapsed="false">
      <c r="A278" s="85" t="n">
        <v>275</v>
      </c>
      <c r="B278" s="85" t="s">
        <v>194</v>
      </c>
      <c r="C278" s="85" t="s">
        <v>205</v>
      </c>
      <c r="D278" s="85" t="n">
        <v>2</v>
      </c>
      <c r="E278" s="85" t="s">
        <v>45</v>
      </c>
      <c r="F278" s="85" t="s">
        <v>465</v>
      </c>
      <c r="G278" s="85" t="s">
        <v>194</v>
      </c>
      <c r="H278" s="85" t="s">
        <v>194</v>
      </c>
      <c r="I278" s="85" t="s">
        <v>140</v>
      </c>
      <c r="J278" s="85" t="s">
        <v>163</v>
      </c>
      <c r="K278" s="85" t="s">
        <v>163</v>
      </c>
      <c r="L278" s="85" t="s">
        <v>48</v>
      </c>
      <c r="M278" s="85" t="s">
        <v>163</v>
      </c>
      <c r="N278" s="85" t="s">
        <v>205</v>
      </c>
      <c r="O278" s="85" t="s">
        <v>48</v>
      </c>
      <c r="P278" s="85" t="n">
        <v>0</v>
      </c>
      <c r="Q278" s="85" t="n">
        <v>0</v>
      </c>
      <c r="R278" s="85" t="n">
        <v>0</v>
      </c>
      <c r="S278" s="85" t="n">
        <v>0</v>
      </c>
      <c r="T278" s="85" t="n">
        <v>0</v>
      </c>
      <c r="U278" s="85" t="n">
        <v>0</v>
      </c>
      <c r="V278" s="85" t="n">
        <v>0</v>
      </c>
      <c r="W278" s="85" t="n">
        <v>0</v>
      </c>
      <c r="X278" s="85" t="n">
        <v>0</v>
      </c>
      <c r="Y278" s="85" t="n">
        <v>0</v>
      </c>
      <c r="Z278" s="85" t="n">
        <v>0</v>
      </c>
      <c r="AA278" s="85" t="n">
        <v>0</v>
      </c>
      <c r="AB278" s="85" t="n">
        <v>0</v>
      </c>
      <c r="AC278" s="85" t="n">
        <v>0</v>
      </c>
      <c r="AD278" s="85" t="n">
        <v>0</v>
      </c>
      <c r="AE278" s="85" t="n">
        <v>0</v>
      </c>
      <c r="AF278" s="85" t="n">
        <v>0</v>
      </c>
      <c r="AG278" s="85" t="n">
        <v>0</v>
      </c>
      <c r="AH278" s="85" t="n">
        <v>0</v>
      </c>
      <c r="AI278" s="85" t="n">
        <v>0</v>
      </c>
      <c r="AJ278" s="85" t="n">
        <v>0</v>
      </c>
      <c r="AK278" s="183" t="n">
        <f aca="false">IF(G278&gt;0,VLOOKUP(G278&amp;"-"&amp;H278&amp;"-"&amp;I278,LocCost,2,0),0)</f>
        <v>0.0142723916532905</v>
      </c>
      <c r="AL278" s="183" t="n">
        <f aca="false">IF(J278&gt;0,VLOOKUP(J278&amp;"-"&amp;K278&amp;"-"&amp;L278,LocCost,2,0),0)</f>
        <v>0.0130646190906353</v>
      </c>
      <c r="AM278" s="183" t="n">
        <f aca="false">IF(M278&gt;0,VLOOKUP(M278&amp;"-"&amp;N278&amp;"-"&amp;O278,LocCost,2,0),0)</f>
        <v>0.0918386469432087</v>
      </c>
      <c r="AN278" s="183" t="n">
        <f aca="false">IF(P278&gt;0,VLOOKUP(P278&amp;"-"&amp;Q278&amp;"-"&amp;R278,LocCost,2,0),0)</f>
        <v>0</v>
      </c>
      <c r="AO278" s="183" t="n">
        <f aca="false">IF(S278&gt;0,VLOOKUP(S278&amp;"-"&amp;T278&amp;"-"&amp;U278,LocCost,2,0),0)</f>
        <v>0</v>
      </c>
      <c r="AP278" s="183" t="n">
        <f aca="false">IF(V278&gt;0,VLOOKUP(V278&amp;"-"&amp;W278&amp;"-"&amp;X278,LocCost,2,0),0)</f>
        <v>0</v>
      </c>
      <c r="AQ278" s="183" t="n">
        <f aca="false">IF(Y278&gt;0,VLOOKUP(Y278&amp;"-"&amp;Z278&amp;"-"&amp;AA278,LocCost,2,0),0)</f>
        <v>0</v>
      </c>
      <c r="AR278" s="183" t="n">
        <f aca="false">IF(AB278&gt;0,VLOOKUP(AB278&amp;"-"&amp;AC278&amp;"-"&amp;AD278,LocCost,2,0),0)</f>
        <v>0</v>
      </c>
      <c r="AS278" s="183" t="n">
        <f aca="false">IF(AE278&gt;0,VLOOKUP(AE278&amp;"-"&amp;AF278&amp;"-"&amp;AG278,LocCost,2,0),0)</f>
        <v>0</v>
      </c>
      <c r="AT278" s="183" t="n">
        <f aca="false">IF(AH278&gt;0,VLOOKUP(AH278&amp;"-"&amp;AI278&amp;"-"&amp;AJ278,LocCost,2,0),0)</f>
        <v>0</v>
      </c>
      <c r="AU278" s="184" t="n">
        <f aca="false">SUM(AK278:AT278)</f>
        <v>0.119175657687135</v>
      </c>
      <c r="DO278" s="85" t="n">
        <v>0</v>
      </c>
      <c r="DP278" s="85" t="n">
        <v>0</v>
      </c>
      <c r="DQ278" s="85" t="n">
        <v>0</v>
      </c>
      <c r="DR278" s="85" t="n">
        <v>0</v>
      </c>
      <c r="DS278" s="85" t="n">
        <v>0</v>
      </c>
      <c r="DT278" s="85" t="n">
        <v>0</v>
      </c>
      <c r="DU278" s="85" t="n">
        <v>0</v>
      </c>
      <c r="DV278" s="85" t="n">
        <v>0</v>
      </c>
      <c r="DW278" s="85" t="n">
        <v>0</v>
      </c>
      <c r="DX278" s="85" t="n">
        <v>0</v>
      </c>
      <c r="DY278" s="85" t="n">
        <v>0</v>
      </c>
    </row>
    <row r="279" customFormat="false" ht="14.65" hidden="false" customHeight="false" outlineLevel="0" collapsed="false">
      <c r="A279" s="85" t="n">
        <v>276</v>
      </c>
      <c r="B279" s="85" t="s">
        <v>194</v>
      </c>
      <c r="C279" s="85" t="s">
        <v>202</v>
      </c>
      <c r="D279" s="85" t="n">
        <v>1</v>
      </c>
      <c r="E279" s="85" t="s">
        <v>45</v>
      </c>
      <c r="F279" s="85" t="s">
        <v>466</v>
      </c>
      <c r="G279" s="85" t="s">
        <v>194</v>
      </c>
      <c r="H279" s="85" t="s">
        <v>194</v>
      </c>
      <c r="I279" s="85" t="s">
        <v>179</v>
      </c>
      <c r="J279" s="85" t="s">
        <v>163</v>
      </c>
      <c r="K279" s="85" t="s">
        <v>163</v>
      </c>
      <c r="L279" s="85" t="s">
        <v>48</v>
      </c>
      <c r="M279" s="85" t="s">
        <v>163</v>
      </c>
      <c r="N279" s="85" t="s">
        <v>202</v>
      </c>
      <c r="O279" s="85" t="s">
        <v>48</v>
      </c>
      <c r="P279" s="85" t="n">
        <v>0</v>
      </c>
      <c r="Q279" s="85" t="n">
        <v>0</v>
      </c>
      <c r="R279" s="85" t="n">
        <v>0</v>
      </c>
      <c r="S279" s="85" t="n">
        <v>0</v>
      </c>
      <c r="T279" s="85" t="n">
        <v>0</v>
      </c>
      <c r="U279" s="85" t="n">
        <v>0</v>
      </c>
      <c r="V279" s="85" t="n">
        <v>0</v>
      </c>
      <c r="W279" s="85" t="n">
        <v>0</v>
      </c>
      <c r="X279" s="85" t="n">
        <v>0</v>
      </c>
      <c r="Y279" s="85" t="n">
        <v>0</v>
      </c>
      <c r="Z279" s="85" t="n">
        <v>0</v>
      </c>
      <c r="AA279" s="85" t="n">
        <v>0</v>
      </c>
      <c r="AB279" s="85" t="n">
        <v>0</v>
      </c>
      <c r="AC279" s="85" t="n">
        <v>0</v>
      </c>
      <c r="AD279" s="85" t="n">
        <v>0</v>
      </c>
      <c r="AE279" s="85" t="n">
        <v>0</v>
      </c>
      <c r="AF279" s="85" t="n">
        <v>0</v>
      </c>
      <c r="AG279" s="85" t="n">
        <v>0</v>
      </c>
      <c r="AH279" s="85" t="n">
        <v>0</v>
      </c>
      <c r="AI279" s="85" t="n">
        <v>0</v>
      </c>
      <c r="AJ279" s="85" t="n">
        <v>0</v>
      </c>
      <c r="AK279" s="183" t="n">
        <f aca="false">IF(G279&gt;0,VLOOKUP(G279&amp;"-"&amp;H279&amp;"-"&amp;I279,LocCost,2,0),0)</f>
        <v>0.0142723916532905</v>
      </c>
      <c r="AL279" s="183" t="n">
        <f aca="false">IF(J279&gt;0,VLOOKUP(J279&amp;"-"&amp;K279&amp;"-"&amp;L279,LocCost,2,0),0)</f>
        <v>0.0130646190906353</v>
      </c>
      <c r="AM279" s="183" t="n">
        <f aca="false">IF(M279&gt;0,VLOOKUP(M279&amp;"-"&amp;N279&amp;"-"&amp;O279,LocCost,2,0),0)</f>
        <v>0.111341063053674</v>
      </c>
      <c r="AN279" s="183" t="n">
        <f aca="false">IF(P279&gt;0,VLOOKUP(P279&amp;"-"&amp;Q279&amp;"-"&amp;R279,LocCost,2,0),0)</f>
        <v>0</v>
      </c>
      <c r="AO279" s="183" t="n">
        <f aca="false">IF(S279&gt;0,VLOOKUP(S279&amp;"-"&amp;T279&amp;"-"&amp;U279,LocCost,2,0),0)</f>
        <v>0</v>
      </c>
      <c r="AP279" s="183" t="n">
        <f aca="false">IF(V279&gt;0,VLOOKUP(V279&amp;"-"&amp;W279&amp;"-"&amp;X279,LocCost,2,0),0)</f>
        <v>0</v>
      </c>
      <c r="AQ279" s="183" t="n">
        <f aca="false">IF(Y279&gt;0,VLOOKUP(Y279&amp;"-"&amp;Z279&amp;"-"&amp;AA279,LocCost,2,0),0)</f>
        <v>0</v>
      </c>
      <c r="AR279" s="183" t="n">
        <f aca="false">IF(AB279&gt;0,VLOOKUP(AB279&amp;"-"&amp;AC279&amp;"-"&amp;AD279,LocCost,2,0),0)</f>
        <v>0</v>
      </c>
      <c r="AS279" s="183" t="n">
        <f aca="false">IF(AE279&gt;0,VLOOKUP(AE279&amp;"-"&amp;AF279&amp;"-"&amp;AG279,LocCost,2,0),0)</f>
        <v>0</v>
      </c>
      <c r="AT279" s="183" t="n">
        <f aca="false">IF(AH279&gt;0,VLOOKUP(AH279&amp;"-"&amp;AI279&amp;"-"&amp;AJ279,LocCost,2,0),0)</f>
        <v>0</v>
      </c>
      <c r="AU279" s="184" t="n">
        <f aca="false">SUM(AK279:AT279)</f>
        <v>0.1386780737976</v>
      </c>
      <c r="DO279" s="85" t="n">
        <v>0</v>
      </c>
      <c r="DP279" s="85" t="n">
        <v>0</v>
      </c>
      <c r="DQ279" s="85" t="n">
        <v>0</v>
      </c>
      <c r="DR279" s="85" t="n">
        <v>0</v>
      </c>
      <c r="DS279" s="85" t="n">
        <v>0</v>
      </c>
      <c r="DT279" s="85" t="n">
        <v>0</v>
      </c>
      <c r="DU279" s="85" t="n">
        <v>0</v>
      </c>
      <c r="DV279" s="85" t="n">
        <v>0</v>
      </c>
      <c r="DW279" s="85" t="n">
        <v>0</v>
      </c>
      <c r="DX279" s="85" t="n">
        <v>0</v>
      </c>
      <c r="DY279" s="85" t="n">
        <v>0</v>
      </c>
    </row>
    <row r="280" customFormat="false" ht="14.65" hidden="false" customHeight="false" outlineLevel="0" collapsed="false">
      <c r="A280" s="85" t="n">
        <v>277</v>
      </c>
      <c r="B280" s="85" t="s">
        <v>194</v>
      </c>
      <c r="C280" s="85" t="s">
        <v>202</v>
      </c>
      <c r="D280" s="85" t="n">
        <v>2</v>
      </c>
      <c r="E280" s="85" t="s">
        <v>45</v>
      </c>
      <c r="F280" s="85" t="s">
        <v>467</v>
      </c>
      <c r="G280" s="85" t="s">
        <v>194</v>
      </c>
      <c r="H280" s="85" t="s">
        <v>194</v>
      </c>
      <c r="I280" s="85" t="s">
        <v>140</v>
      </c>
      <c r="J280" s="85" t="s">
        <v>163</v>
      </c>
      <c r="K280" s="85" t="s">
        <v>163</v>
      </c>
      <c r="L280" s="85" t="s">
        <v>48</v>
      </c>
      <c r="M280" s="85" t="s">
        <v>163</v>
      </c>
      <c r="N280" s="85" t="s">
        <v>202</v>
      </c>
      <c r="O280" s="85" t="s">
        <v>48</v>
      </c>
      <c r="P280" s="85" t="n">
        <v>0</v>
      </c>
      <c r="Q280" s="85" t="n">
        <v>0</v>
      </c>
      <c r="R280" s="85" t="n">
        <v>0</v>
      </c>
      <c r="S280" s="85" t="n">
        <v>0</v>
      </c>
      <c r="T280" s="85" t="n">
        <v>0</v>
      </c>
      <c r="U280" s="85" t="n">
        <v>0</v>
      </c>
      <c r="V280" s="85" t="n">
        <v>0</v>
      </c>
      <c r="W280" s="85" t="n">
        <v>0</v>
      </c>
      <c r="X280" s="85" t="n">
        <v>0</v>
      </c>
      <c r="Y280" s="85" t="n">
        <v>0</v>
      </c>
      <c r="Z280" s="85" t="n">
        <v>0</v>
      </c>
      <c r="AA280" s="85" t="n">
        <v>0</v>
      </c>
      <c r="AB280" s="85" t="n">
        <v>0</v>
      </c>
      <c r="AC280" s="85" t="n">
        <v>0</v>
      </c>
      <c r="AD280" s="85" t="n">
        <v>0</v>
      </c>
      <c r="AE280" s="85" t="n">
        <v>0</v>
      </c>
      <c r="AF280" s="85" t="n">
        <v>0</v>
      </c>
      <c r="AG280" s="85" t="n">
        <v>0</v>
      </c>
      <c r="AH280" s="85" t="n">
        <v>0</v>
      </c>
      <c r="AI280" s="85" t="n">
        <v>0</v>
      </c>
      <c r="AJ280" s="85" t="n">
        <v>0</v>
      </c>
      <c r="AK280" s="183" t="n">
        <f aca="false">IF(G280&gt;0,VLOOKUP(G280&amp;"-"&amp;H280&amp;"-"&amp;I280,LocCost,2,0),0)</f>
        <v>0.0142723916532905</v>
      </c>
      <c r="AL280" s="183" t="n">
        <f aca="false">IF(J280&gt;0,VLOOKUP(J280&amp;"-"&amp;K280&amp;"-"&amp;L280,LocCost,2,0),0)</f>
        <v>0.0130646190906353</v>
      </c>
      <c r="AM280" s="183" t="n">
        <f aca="false">IF(M280&gt;0,VLOOKUP(M280&amp;"-"&amp;N280&amp;"-"&amp;O280,LocCost,2,0),0)</f>
        <v>0.111341063053674</v>
      </c>
      <c r="AN280" s="183" t="n">
        <f aca="false">IF(P280&gt;0,VLOOKUP(P280&amp;"-"&amp;Q280&amp;"-"&amp;R280,LocCost,2,0),0)</f>
        <v>0</v>
      </c>
      <c r="AO280" s="183" t="n">
        <f aca="false">IF(S280&gt;0,VLOOKUP(S280&amp;"-"&amp;T280&amp;"-"&amp;U280,LocCost,2,0),0)</f>
        <v>0</v>
      </c>
      <c r="AP280" s="183" t="n">
        <f aca="false">IF(V280&gt;0,VLOOKUP(V280&amp;"-"&amp;W280&amp;"-"&amp;X280,LocCost,2,0),0)</f>
        <v>0</v>
      </c>
      <c r="AQ280" s="183" t="n">
        <f aca="false">IF(Y280&gt;0,VLOOKUP(Y280&amp;"-"&amp;Z280&amp;"-"&amp;AA280,LocCost,2,0),0)</f>
        <v>0</v>
      </c>
      <c r="AR280" s="183" t="n">
        <f aca="false">IF(AB280&gt;0,VLOOKUP(AB280&amp;"-"&amp;AC280&amp;"-"&amp;AD280,LocCost,2,0),0)</f>
        <v>0</v>
      </c>
      <c r="AS280" s="183" t="n">
        <f aca="false">IF(AE280&gt;0,VLOOKUP(AE280&amp;"-"&amp;AF280&amp;"-"&amp;AG280,LocCost,2,0),0)</f>
        <v>0</v>
      </c>
      <c r="AT280" s="183" t="n">
        <f aca="false">IF(AH280&gt;0,VLOOKUP(AH280&amp;"-"&amp;AI280&amp;"-"&amp;AJ280,LocCost,2,0),0)</f>
        <v>0</v>
      </c>
      <c r="AU280" s="184" t="n">
        <f aca="false">SUM(AK280:AT280)</f>
        <v>0.1386780737976</v>
      </c>
      <c r="DO280" s="85" t="n">
        <v>0</v>
      </c>
      <c r="DP280" s="85" t="n">
        <v>0</v>
      </c>
      <c r="DQ280" s="85" t="n">
        <v>0</v>
      </c>
      <c r="DR280" s="85" t="n">
        <v>0</v>
      </c>
      <c r="DS280" s="85" t="n">
        <v>0</v>
      </c>
      <c r="DT280" s="85" t="n">
        <v>0</v>
      </c>
      <c r="DU280" s="85" t="n">
        <v>0</v>
      </c>
      <c r="DV280" s="85" t="n">
        <v>0</v>
      </c>
      <c r="DW280" s="85" t="n">
        <v>0</v>
      </c>
      <c r="DX280" s="85" t="n">
        <v>0</v>
      </c>
      <c r="DY280" s="85" t="n">
        <v>0</v>
      </c>
    </row>
    <row r="281" customFormat="false" ht="14.65" hidden="false" customHeight="false" outlineLevel="0" collapsed="false">
      <c r="A281" s="85" t="n">
        <v>278</v>
      </c>
      <c r="B281" s="85" t="s">
        <v>196</v>
      </c>
      <c r="C281" s="85" t="s">
        <v>44</v>
      </c>
      <c r="D281" s="85" t="n">
        <v>1</v>
      </c>
      <c r="E281" s="85" t="s">
        <v>45</v>
      </c>
      <c r="F281" s="85" t="s">
        <v>468</v>
      </c>
      <c r="G281" s="85" t="s">
        <v>196</v>
      </c>
      <c r="H281" s="85" t="s">
        <v>139</v>
      </c>
      <c r="I281" s="85" t="s">
        <v>140</v>
      </c>
      <c r="J281" s="85" t="n">
        <v>0</v>
      </c>
      <c r="K281" s="85" t="n">
        <v>0</v>
      </c>
      <c r="L281" s="85" t="n">
        <v>0</v>
      </c>
      <c r="M281" s="85" t="n">
        <v>0</v>
      </c>
      <c r="N281" s="85" t="n">
        <v>0</v>
      </c>
      <c r="O281" s="85" t="n">
        <v>0</v>
      </c>
      <c r="P281" s="85" t="n">
        <v>0</v>
      </c>
      <c r="Q281" s="85" t="n">
        <v>0</v>
      </c>
      <c r="R281" s="85" t="n">
        <v>0</v>
      </c>
      <c r="S281" s="85" t="n">
        <v>0</v>
      </c>
      <c r="T281" s="85" t="n">
        <v>0</v>
      </c>
      <c r="U281" s="85" t="n">
        <v>0</v>
      </c>
      <c r="V281" s="85" t="n">
        <v>0</v>
      </c>
      <c r="W281" s="85" t="n">
        <v>0</v>
      </c>
      <c r="X281" s="85" t="n">
        <v>0</v>
      </c>
      <c r="Y281" s="85" t="n">
        <v>0</v>
      </c>
      <c r="Z281" s="85" t="n">
        <v>0</v>
      </c>
      <c r="AA281" s="85" t="n">
        <v>0</v>
      </c>
      <c r="AB281" s="85" t="n">
        <v>0</v>
      </c>
      <c r="AC281" s="85" t="n">
        <v>0</v>
      </c>
      <c r="AD281" s="85" t="n">
        <v>0</v>
      </c>
      <c r="AE281" s="85" t="n">
        <v>0</v>
      </c>
      <c r="AF281" s="85" t="n">
        <v>0</v>
      </c>
      <c r="AG281" s="85" t="n">
        <v>0</v>
      </c>
      <c r="AH281" s="85" t="n">
        <v>0</v>
      </c>
      <c r="AI281" s="85" t="n">
        <v>0</v>
      </c>
      <c r="AJ281" s="85" t="n">
        <v>0</v>
      </c>
      <c r="AK281" s="183" t="n">
        <f aca="false">IF(G281&gt;0,VLOOKUP(G281&amp;"-"&amp;H281&amp;"-"&amp;I281,LocCost,2,0),0)</f>
        <v>0.113356711758585</v>
      </c>
      <c r="AL281" s="183" t="n">
        <f aca="false">IF(J281&gt;0,VLOOKUP(J281&amp;"-"&amp;K281&amp;"-"&amp;L281,LocCost,2,0),0)</f>
        <v>0</v>
      </c>
      <c r="AM281" s="183" t="n">
        <f aca="false">IF(M281&gt;0,VLOOKUP(M281&amp;"-"&amp;N281&amp;"-"&amp;O281,LocCost,2,0),0)</f>
        <v>0</v>
      </c>
      <c r="AN281" s="183" t="n">
        <f aca="false">IF(P281&gt;0,VLOOKUP(P281&amp;"-"&amp;Q281&amp;"-"&amp;R281,LocCost,2,0),0)</f>
        <v>0</v>
      </c>
      <c r="AO281" s="183" t="n">
        <f aca="false">IF(S281&gt;0,VLOOKUP(S281&amp;"-"&amp;T281&amp;"-"&amp;U281,LocCost,2,0),0)</f>
        <v>0</v>
      </c>
      <c r="AP281" s="183" t="n">
        <f aca="false">IF(V281&gt;0,VLOOKUP(V281&amp;"-"&amp;W281&amp;"-"&amp;X281,LocCost,2,0),0)</f>
        <v>0</v>
      </c>
      <c r="AQ281" s="183" t="n">
        <f aca="false">IF(Y281&gt;0,VLOOKUP(Y281&amp;"-"&amp;Z281&amp;"-"&amp;AA281,LocCost,2,0),0)</f>
        <v>0</v>
      </c>
      <c r="AR281" s="183" t="n">
        <f aca="false">IF(AB281&gt;0,VLOOKUP(AB281&amp;"-"&amp;AC281&amp;"-"&amp;AD281,LocCost,2,0),0)</f>
        <v>0</v>
      </c>
      <c r="AS281" s="183" t="n">
        <f aca="false">IF(AE281&gt;0,VLOOKUP(AE281&amp;"-"&amp;AF281&amp;"-"&amp;AG281,LocCost,2,0),0)</f>
        <v>0</v>
      </c>
      <c r="AT281" s="183" t="n">
        <f aca="false">IF(AH281&gt;0,VLOOKUP(AH281&amp;"-"&amp;AI281&amp;"-"&amp;AJ281,LocCost,2,0),0)</f>
        <v>0</v>
      </c>
      <c r="AU281" s="184" t="n">
        <f aca="false">SUM(AK281:AT281)</f>
        <v>0.113356711758585</v>
      </c>
      <c r="DO281" s="85" t="n">
        <v>0</v>
      </c>
      <c r="DP281" s="85" t="n">
        <v>0</v>
      </c>
      <c r="DQ281" s="85" t="n">
        <v>0</v>
      </c>
      <c r="DR281" s="85" t="n">
        <v>0</v>
      </c>
      <c r="DS281" s="85" t="n">
        <v>0</v>
      </c>
      <c r="DT281" s="85" t="n">
        <v>0</v>
      </c>
      <c r="DU281" s="85" t="n">
        <v>0</v>
      </c>
      <c r="DV281" s="85" t="n">
        <v>0</v>
      </c>
      <c r="DW281" s="85" t="n">
        <v>0</v>
      </c>
      <c r="DX281" s="85" t="n">
        <v>0</v>
      </c>
      <c r="DY281" s="85" t="n">
        <v>0</v>
      </c>
    </row>
    <row r="282" customFormat="false" ht="14.65" hidden="false" customHeight="false" outlineLevel="0" collapsed="false">
      <c r="A282" s="85" t="n">
        <v>279</v>
      </c>
      <c r="B282" s="85" t="s">
        <v>196</v>
      </c>
      <c r="C282" s="85" t="s">
        <v>44</v>
      </c>
      <c r="D282" s="85" t="n">
        <v>2</v>
      </c>
      <c r="E282" s="85" t="s">
        <v>45</v>
      </c>
      <c r="F282" s="85" t="s">
        <v>469</v>
      </c>
      <c r="G282" s="85" t="s">
        <v>196</v>
      </c>
      <c r="H282" s="85" t="s">
        <v>139</v>
      </c>
      <c r="I282" s="85" t="s">
        <v>179</v>
      </c>
      <c r="J282" s="85" t="n">
        <v>0</v>
      </c>
      <c r="K282" s="85" t="n">
        <v>0</v>
      </c>
      <c r="L282" s="85" t="n">
        <v>0</v>
      </c>
      <c r="M282" s="85" t="n">
        <v>0</v>
      </c>
      <c r="N282" s="85" t="n">
        <v>0</v>
      </c>
      <c r="O282" s="85" t="n">
        <v>0</v>
      </c>
      <c r="P282" s="85" t="n">
        <v>0</v>
      </c>
      <c r="Q282" s="85" t="n">
        <v>0</v>
      </c>
      <c r="R282" s="85" t="n">
        <v>0</v>
      </c>
      <c r="S282" s="85" t="n">
        <v>0</v>
      </c>
      <c r="T282" s="85" t="n">
        <v>0</v>
      </c>
      <c r="U282" s="85" t="n">
        <v>0</v>
      </c>
      <c r="V282" s="85" t="n">
        <v>0</v>
      </c>
      <c r="W282" s="85" t="n">
        <v>0</v>
      </c>
      <c r="X282" s="85" t="n">
        <v>0</v>
      </c>
      <c r="Y282" s="85" t="n">
        <v>0</v>
      </c>
      <c r="Z282" s="85" t="n">
        <v>0</v>
      </c>
      <c r="AA282" s="85" t="n">
        <v>0</v>
      </c>
      <c r="AB282" s="85" t="n">
        <v>0</v>
      </c>
      <c r="AC282" s="85" t="n">
        <v>0</v>
      </c>
      <c r="AD282" s="85" t="n">
        <v>0</v>
      </c>
      <c r="AE282" s="85" t="n">
        <v>0</v>
      </c>
      <c r="AF282" s="85" t="n">
        <v>0</v>
      </c>
      <c r="AG282" s="85" t="n">
        <v>0</v>
      </c>
      <c r="AH282" s="85" t="n">
        <v>0</v>
      </c>
      <c r="AI282" s="85" t="n">
        <v>0</v>
      </c>
      <c r="AJ282" s="85" t="n">
        <v>0</v>
      </c>
      <c r="AK282" s="183" t="n">
        <f aca="false">IF(G282&gt;0,VLOOKUP(G282&amp;"-"&amp;H282&amp;"-"&amp;I282,LocCost,2,0),0)</f>
        <v>0.0948248530473342</v>
      </c>
      <c r="AL282" s="183" t="n">
        <f aca="false">IF(J282&gt;0,VLOOKUP(J282&amp;"-"&amp;K282&amp;"-"&amp;L282,LocCost,2,0),0)</f>
        <v>0</v>
      </c>
      <c r="AM282" s="183" t="n">
        <f aca="false">IF(M282&gt;0,VLOOKUP(M282&amp;"-"&amp;N282&amp;"-"&amp;O282,LocCost,2,0),0)</f>
        <v>0</v>
      </c>
      <c r="AN282" s="183" t="n">
        <f aca="false">IF(P282&gt;0,VLOOKUP(P282&amp;"-"&amp;Q282&amp;"-"&amp;R282,LocCost,2,0),0)</f>
        <v>0</v>
      </c>
      <c r="AO282" s="183" t="n">
        <f aca="false">IF(S282&gt;0,VLOOKUP(S282&amp;"-"&amp;T282&amp;"-"&amp;U282,LocCost,2,0),0)</f>
        <v>0</v>
      </c>
      <c r="AP282" s="183" t="n">
        <f aca="false">IF(V282&gt;0,VLOOKUP(V282&amp;"-"&amp;W282&amp;"-"&amp;X282,LocCost,2,0),0)</f>
        <v>0</v>
      </c>
      <c r="AQ282" s="183" t="n">
        <f aca="false">IF(Y282&gt;0,VLOOKUP(Y282&amp;"-"&amp;Z282&amp;"-"&amp;AA282,LocCost,2,0),0)</f>
        <v>0</v>
      </c>
      <c r="AR282" s="183" t="n">
        <f aca="false">IF(AB282&gt;0,VLOOKUP(AB282&amp;"-"&amp;AC282&amp;"-"&amp;AD282,LocCost,2,0),0)</f>
        <v>0</v>
      </c>
      <c r="AS282" s="183" t="n">
        <f aca="false">IF(AE282&gt;0,VLOOKUP(AE282&amp;"-"&amp;AF282&amp;"-"&amp;AG282,LocCost,2,0),0)</f>
        <v>0</v>
      </c>
      <c r="AT282" s="183" t="n">
        <f aca="false">IF(AH282&gt;0,VLOOKUP(AH282&amp;"-"&amp;AI282&amp;"-"&amp;AJ282,LocCost,2,0),0)</f>
        <v>0</v>
      </c>
      <c r="AU282" s="184" t="n">
        <f aca="false">SUM(AK282:AT282)</f>
        <v>0.0948248530473342</v>
      </c>
      <c r="DO282" s="85" t="n">
        <v>0</v>
      </c>
      <c r="DP282" s="85" t="n">
        <v>0</v>
      </c>
      <c r="DQ282" s="85" t="n">
        <v>0</v>
      </c>
      <c r="DR282" s="85" t="n">
        <v>0</v>
      </c>
      <c r="DS282" s="85" t="n">
        <v>0</v>
      </c>
      <c r="DT282" s="85" t="n">
        <v>0</v>
      </c>
      <c r="DU282" s="85" t="n">
        <v>0</v>
      </c>
      <c r="DV282" s="85" t="n">
        <v>0</v>
      </c>
      <c r="DW282" s="85" t="n">
        <v>0</v>
      </c>
      <c r="DX282" s="85" t="n">
        <v>0</v>
      </c>
      <c r="DY282" s="85" t="n">
        <v>0</v>
      </c>
    </row>
    <row r="283" customFormat="false" ht="14.65" hidden="false" customHeight="false" outlineLevel="0" collapsed="false">
      <c r="A283" s="85" t="n">
        <v>280</v>
      </c>
      <c r="B283" s="85" t="s">
        <v>196</v>
      </c>
      <c r="C283" s="85" t="s">
        <v>52</v>
      </c>
      <c r="D283" s="85" t="n">
        <v>1</v>
      </c>
      <c r="E283" s="85" t="s">
        <v>45</v>
      </c>
      <c r="F283" s="85" t="s">
        <v>470</v>
      </c>
      <c r="G283" s="85" t="s">
        <v>196</v>
      </c>
      <c r="H283" s="85" t="s">
        <v>139</v>
      </c>
      <c r="I283" s="85" t="s">
        <v>140</v>
      </c>
      <c r="J283" s="85" t="s">
        <v>44</v>
      </c>
      <c r="K283" s="85" t="s">
        <v>52</v>
      </c>
      <c r="L283" s="85" t="s">
        <v>48</v>
      </c>
      <c r="M283" s="85" t="n">
        <v>0</v>
      </c>
      <c r="N283" s="85" t="n">
        <v>0</v>
      </c>
      <c r="O283" s="85" t="n">
        <v>0</v>
      </c>
      <c r="P283" s="85" t="n">
        <v>0</v>
      </c>
      <c r="Q283" s="85" t="n">
        <v>0</v>
      </c>
      <c r="R283" s="85" t="n">
        <v>0</v>
      </c>
      <c r="S283" s="85" t="n">
        <v>0</v>
      </c>
      <c r="T283" s="85" t="n">
        <v>0</v>
      </c>
      <c r="U283" s="85" t="n">
        <v>0</v>
      </c>
      <c r="V283" s="85" t="n">
        <v>0</v>
      </c>
      <c r="W283" s="85" t="n">
        <v>0</v>
      </c>
      <c r="X283" s="85" t="n">
        <v>0</v>
      </c>
      <c r="Y283" s="85" t="n">
        <v>0</v>
      </c>
      <c r="Z283" s="85" t="n">
        <v>0</v>
      </c>
      <c r="AA283" s="85" t="n">
        <v>0</v>
      </c>
      <c r="AB283" s="85" t="n">
        <v>0</v>
      </c>
      <c r="AC283" s="85" t="n">
        <v>0</v>
      </c>
      <c r="AD283" s="85" t="n">
        <v>0</v>
      </c>
      <c r="AE283" s="85" t="n">
        <v>0</v>
      </c>
      <c r="AF283" s="85" t="n">
        <v>0</v>
      </c>
      <c r="AG283" s="85" t="n">
        <v>0</v>
      </c>
      <c r="AH283" s="85" t="n">
        <v>0</v>
      </c>
      <c r="AI283" s="85" t="n">
        <v>0</v>
      </c>
      <c r="AJ283" s="85" t="n">
        <v>0</v>
      </c>
      <c r="AK283" s="183" t="n">
        <f aca="false">IF(G283&gt;0,VLOOKUP(G283&amp;"-"&amp;H283&amp;"-"&amp;I283,LocCost,2,0),0)</f>
        <v>0.113356711758585</v>
      </c>
      <c r="AL283" s="183" t="n">
        <f aca="false">IF(J283&gt;0,VLOOKUP(J283&amp;"-"&amp;K283&amp;"-"&amp;L283,LocCost,2,0),0)</f>
        <v>0.0826303724928366</v>
      </c>
      <c r="AM283" s="183" t="n">
        <f aca="false">IF(M283&gt;0,VLOOKUP(M283&amp;"-"&amp;N283&amp;"-"&amp;O283,LocCost,2,0),0)</f>
        <v>0</v>
      </c>
      <c r="AN283" s="183" t="n">
        <f aca="false">IF(P283&gt;0,VLOOKUP(P283&amp;"-"&amp;Q283&amp;"-"&amp;R283,LocCost,2,0),0)</f>
        <v>0</v>
      </c>
      <c r="AO283" s="183" t="n">
        <f aca="false">IF(S283&gt;0,VLOOKUP(S283&amp;"-"&amp;T283&amp;"-"&amp;U283,LocCost,2,0),0)</f>
        <v>0</v>
      </c>
      <c r="AP283" s="183" t="n">
        <f aca="false">IF(V283&gt;0,VLOOKUP(V283&amp;"-"&amp;W283&amp;"-"&amp;X283,LocCost,2,0),0)</f>
        <v>0</v>
      </c>
      <c r="AQ283" s="183" t="n">
        <f aca="false">IF(Y283&gt;0,VLOOKUP(Y283&amp;"-"&amp;Z283&amp;"-"&amp;AA283,LocCost,2,0),0)</f>
        <v>0</v>
      </c>
      <c r="AR283" s="183" t="n">
        <f aca="false">IF(AB283&gt;0,VLOOKUP(AB283&amp;"-"&amp;AC283&amp;"-"&amp;AD283,LocCost,2,0),0)</f>
        <v>0</v>
      </c>
      <c r="AS283" s="183" t="n">
        <f aca="false">IF(AE283&gt;0,VLOOKUP(AE283&amp;"-"&amp;AF283&amp;"-"&amp;AG283,LocCost,2,0),0)</f>
        <v>0</v>
      </c>
      <c r="AT283" s="183" t="n">
        <f aca="false">IF(AH283&gt;0,VLOOKUP(AH283&amp;"-"&amp;AI283&amp;"-"&amp;AJ283,LocCost,2,0),0)</f>
        <v>0</v>
      </c>
      <c r="AU283" s="184" t="n">
        <f aca="false">SUM(AK283:AT283)</f>
        <v>0.195987084251422</v>
      </c>
      <c r="DO283" s="85" t="n">
        <v>0</v>
      </c>
      <c r="DP283" s="85" t="n">
        <v>0</v>
      </c>
      <c r="DQ283" s="85" t="n">
        <v>0</v>
      </c>
      <c r="DR283" s="85" t="n">
        <v>0</v>
      </c>
      <c r="DS283" s="85" t="n">
        <v>0</v>
      </c>
      <c r="DT283" s="85" t="n">
        <v>0</v>
      </c>
      <c r="DU283" s="85" t="n">
        <v>0</v>
      </c>
      <c r="DV283" s="85" t="n">
        <v>0</v>
      </c>
      <c r="DW283" s="85" t="n">
        <v>0</v>
      </c>
      <c r="DX283" s="85" t="n">
        <v>0</v>
      </c>
      <c r="DY283" s="85" t="n">
        <v>0</v>
      </c>
    </row>
    <row r="284" customFormat="false" ht="14.65" hidden="false" customHeight="false" outlineLevel="0" collapsed="false">
      <c r="A284" s="85" t="n">
        <v>281</v>
      </c>
      <c r="B284" s="85" t="s">
        <v>196</v>
      </c>
      <c r="C284" s="85" t="s">
        <v>52</v>
      </c>
      <c r="D284" s="85" t="n">
        <v>2</v>
      </c>
      <c r="E284" s="85" t="s">
        <v>45</v>
      </c>
      <c r="F284" s="85" t="s">
        <v>471</v>
      </c>
      <c r="G284" s="85" t="s">
        <v>196</v>
      </c>
      <c r="H284" s="85" t="s">
        <v>139</v>
      </c>
      <c r="I284" s="85" t="s">
        <v>179</v>
      </c>
      <c r="J284" s="85" t="s">
        <v>44</v>
      </c>
      <c r="K284" s="85" t="s">
        <v>52</v>
      </c>
      <c r="L284" s="85" t="s">
        <v>48</v>
      </c>
      <c r="M284" s="85" t="n">
        <v>0</v>
      </c>
      <c r="N284" s="85" t="n">
        <v>0</v>
      </c>
      <c r="O284" s="85" t="n">
        <v>0</v>
      </c>
      <c r="P284" s="85" t="n">
        <v>0</v>
      </c>
      <c r="Q284" s="85" t="n">
        <v>0</v>
      </c>
      <c r="R284" s="85" t="n">
        <v>0</v>
      </c>
      <c r="S284" s="85" t="n">
        <v>0</v>
      </c>
      <c r="T284" s="85" t="n">
        <v>0</v>
      </c>
      <c r="U284" s="85" t="n">
        <v>0</v>
      </c>
      <c r="V284" s="85" t="n">
        <v>0</v>
      </c>
      <c r="W284" s="85" t="n">
        <v>0</v>
      </c>
      <c r="X284" s="85" t="n">
        <v>0</v>
      </c>
      <c r="Y284" s="85" t="n">
        <v>0</v>
      </c>
      <c r="Z284" s="85" t="n">
        <v>0</v>
      </c>
      <c r="AA284" s="85" t="n">
        <v>0</v>
      </c>
      <c r="AB284" s="85" t="n">
        <v>0</v>
      </c>
      <c r="AC284" s="85" t="n">
        <v>0</v>
      </c>
      <c r="AD284" s="85" t="n">
        <v>0</v>
      </c>
      <c r="AE284" s="85" t="n">
        <v>0</v>
      </c>
      <c r="AF284" s="85" t="n">
        <v>0</v>
      </c>
      <c r="AG284" s="85" t="n">
        <v>0</v>
      </c>
      <c r="AH284" s="85" t="n">
        <v>0</v>
      </c>
      <c r="AI284" s="85" t="n">
        <v>0</v>
      </c>
      <c r="AJ284" s="85" t="n">
        <v>0</v>
      </c>
      <c r="AK284" s="183" t="n">
        <f aca="false">IF(G284&gt;0,VLOOKUP(G284&amp;"-"&amp;H284&amp;"-"&amp;I284,LocCost,2,0),0)</f>
        <v>0.0948248530473342</v>
      </c>
      <c r="AL284" s="183" t="n">
        <f aca="false">IF(J284&gt;0,VLOOKUP(J284&amp;"-"&amp;K284&amp;"-"&amp;L284,LocCost,2,0),0)</f>
        <v>0.0826303724928366</v>
      </c>
      <c r="AM284" s="183" t="n">
        <f aca="false">IF(M284&gt;0,VLOOKUP(M284&amp;"-"&amp;N284&amp;"-"&amp;O284,LocCost,2,0),0)</f>
        <v>0</v>
      </c>
      <c r="AN284" s="183" t="n">
        <f aca="false">IF(P284&gt;0,VLOOKUP(P284&amp;"-"&amp;Q284&amp;"-"&amp;R284,LocCost,2,0),0)</f>
        <v>0</v>
      </c>
      <c r="AO284" s="183" t="n">
        <f aca="false">IF(S284&gt;0,VLOOKUP(S284&amp;"-"&amp;T284&amp;"-"&amp;U284,LocCost,2,0),0)</f>
        <v>0</v>
      </c>
      <c r="AP284" s="183" t="n">
        <f aca="false">IF(V284&gt;0,VLOOKUP(V284&amp;"-"&amp;W284&amp;"-"&amp;X284,LocCost,2,0),0)</f>
        <v>0</v>
      </c>
      <c r="AQ284" s="183" t="n">
        <f aca="false">IF(Y284&gt;0,VLOOKUP(Y284&amp;"-"&amp;Z284&amp;"-"&amp;AA284,LocCost,2,0),0)</f>
        <v>0</v>
      </c>
      <c r="AR284" s="183" t="n">
        <f aca="false">IF(AB284&gt;0,VLOOKUP(AB284&amp;"-"&amp;AC284&amp;"-"&amp;AD284,LocCost,2,0),0)</f>
        <v>0</v>
      </c>
      <c r="AS284" s="183" t="n">
        <f aca="false">IF(AE284&gt;0,VLOOKUP(AE284&amp;"-"&amp;AF284&amp;"-"&amp;AG284,LocCost,2,0),0)</f>
        <v>0</v>
      </c>
      <c r="AT284" s="183" t="n">
        <f aca="false">IF(AH284&gt;0,VLOOKUP(AH284&amp;"-"&amp;AI284&amp;"-"&amp;AJ284,LocCost,2,0),0)</f>
        <v>0</v>
      </c>
      <c r="AU284" s="184" t="n">
        <f aca="false">SUM(AK284:AT284)</f>
        <v>0.177455225540171</v>
      </c>
      <c r="DO284" s="85" t="n">
        <v>0</v>
      </c>
      <c r="DP284" s="85" t="n">
        <v>0</v>
      </c>
      <c r="DQ284" s="85" t="n">
        <v>0</v>
      </c>
      <c r="DR284" s="85" t="n">
        <v>0</v>
      </c>
      <c r="DS284" s="85" t="n">
        <v>0</v>
      </c>
      <c r="DT284" s="85" t="n">
        <v>0</v>
      </c>
      <c r="DU284" s="85" t="n">
        <v>0</v>
      </c>
      <c r="DV284" s="85" t="n">
        <v>0</v>
      </c>
      <c r="DW284" s="85" t="n">
        <v>0</v>
      </c>
      <c r="DX284" s="85" t="n">
        <v>0</v>
      </c>
      <c r="DY284" s="85" t="n">
        <v>0</v>
      </c>
    </row>
    <row r="285" customFormat="false" ht="14.65" hidden="false" customHeight="false" outlineLevel="0" collapsed="false">
      <c r="A285" s="85" t="n">
        <v>282</v>
      </c>
      <c r="B285" s="85" t="s">
        <v>196</v>
      </c>
      <c r="C285" s="85" t="s">
        <v>57</v>
      </c>
      <c r="D285" s="85" t="n">
        <v>1</v>
      </c>
      <c r="E285" s="85" t="s">
        <v>45</v>
      </c>
      <c r="F285" s="85" t="s">
        <v>472</v>
      </c>
      <c r="G285" s="85" t="s">
        <v>196</v>
      </c>
      <c r="H285" s="85" t="s">
        <v>139</v>
      </c>
      <c r="I285" s="85" t="s">
        <v>140</v>
      </c>
      <c r="J285" s="85" t="s">
        <v>59</v>
      </c>
      <c r="K285" s="85" t="s">
        <v>57</v>
      </c>
      <c r="L285" s="85" t="s">
        <v>48</v>
      </c>
      <c r="M285" s="85" t="n">
        <v>0</v>
      </c>
      <c r="N285" s="85" t="n">
        <v>0</v>
      </c>
      <c r="O285" s="85" t="n">
        <v>0</v>
      </c>
      <c r="P285" s="85" t="n">
        <v>0</v>
      </c>
      <c r="Q285" s="85" t="n">
        <v>0</v>
      </c>
      <c r="R285" s="85" t="n">
        <v>0</v>
      </c>
      <c r="S285" s="85" t="n">
        <v>0</v>
      </c>
      <c r="T285" s="85" t="n">
        <v>0</v>
      </c>
      <c r="U285" s="85" t="n">
        <v>0</v>
      </c>
      <c r="V285" s="85" t="n">
        <v>0</v>
      </c>
      <c r="W285" s="85" t="n">
        <v>0</v>
      </c>
      <c r="X285" s="85" t="n">
        <v>0</v>
      </c>
      <c r="Y285" s="85" t="n">
        <v>0</v>
      </c>
      <c r="Z285" s="85" t="n">
        <v>0</v>
      </c>
      <c r="AA285" s="85" t="n">
        <v>0</v>
      </c>
      <c r="AB285" s="85" t="n">
        <v>0</v>
      </c>
      <c r="AC285" s="85" t="n">
        <v>0</v>
      </c>
      <c r="AD285" s="85" t="n">
        <v>0</v>
      </c>
      <c r="AE285" s="85" t="n">
        <v>0</v>
      </c>
      <c r="AF285" s="85" t="n">
        <v>0</v>
      </c>
      <c r="AG285" s="85" t="n">
        <v>0</v>
      </c>
      <c r="AH285" s="85" t="n">
        <v>0</v>
      </c>
      <c r="AI285" s="85" t="n">
        <v>0</v>
      </c>
      <c r="AJ285" s="85" t="n">
        <v>0</v>
      </c>
      <c r="AK285" s="183" t="n">
        <f aca="false">IF(G285&gt;0,VLOOKUP(G285&amp;"-"&amp;H285&amp;"-"&amp;I285,LocCost,2,0),0)</f>
        <v>0.113356711758585</v>
      </c>
      <c r="AL285" s="183" t="n">
        <f aca="false">IF(J285&gt;0,VLOOKUP(J285&amp;"-"&amp;K285&amp;"-"&amp;L285,LocCost,2,0),0)</f>
        <v>0.0647000265941124</v>
      </c>
      <c r="AM285" s="183" t="n">
        <f aca="false">IF(M285&gt;0,VLOOKUP(M285&amp;"-"&amp;N285&amp;"-"&amp;O285,LocCost,2,0),0)</f>
        <v>0</v>
      </c>
      <c r="AN285" s="183" t="n">
        <f aca="false">IF(P285&gt;0,VLOOKUP(P285&amp;"-"&amp;Q285&amp;"-"&amp;R285,LocCost,2,0),0)</f>
        <v>0</v>
      </c>
      <c r="AO285" s="183" t="n">
        <f aca="false">IF(S285&gt;0,VLOOKUP(S285&amp;"-"&amp;T285&amp;"-"&amp;U285,LocCost,2,0),0)</f>
        <v>0</v>
      </c>
      <c r="AP285" s="183" t="n">
        <f aca="false">IF(V285&gt;0,VLOOKUP(V285&amp;"-"&amp;W285&amp;"-"&amp;X285,LocCost,2,0),0)</f>
        <v>0</v>
      </c>
      <c r="AQ285" s="183" t="n">
        <f aca="false">IF(Y285&gt;0,VLOOKUP(Y285&amp;"-"&amp;Z285&amp;"-"&amp;AA285,LocCost,2,0),0)</f>
        <v>0</v>
      </c>
      <c r="AR285" s="183" t="n">
        <f aca="false">IF(AB285&gt;0,VLOOKUP(AB285&amp;"-"&amp;AC285&amp;"-"&amp;AD285,LocCost,2,0),0)</f>
        <v>0</v>
      </c>
      <c r="AS285" s="183" t="n">
        <f aca="false">IF(AE285&gt;0,VLOOKUP(AE285&amp;"-"&amp;AF285&amp;"-"&amp;AG285,LocCost,2,0),0)</f>
        <v>0</v>
      </c>
      <c r="AT285" s="183" t="n">
        <f aca="false">IF(AH285&gt;0,VLOOKUP(AH285&amp;"-"&amp;AI285&amp;"-"&amp;AJ285,LocCost,2,0),0)</f>
        <v>0</v>
      </c>
      <c r="AU285" s="184" t="n">
        <f aca="false">SUM(AK285:AT285)</f>
        <v>0.178056738352697</v>
      </c>
      <c r="DO285" s="85" t="n">
        <v>0</v>
      </c>
      <c r="DP285" s="85" t="n">
        <v>0</v>
      </c>
      <c r="DQ285" s="85" t="n">
        <v>0</v>
      </c>
      <c r="DR285" s="85" t="n">
        <v>0</v>
      </c>
      <c r="DS285" s="85" t="n">
        <v>0</v>
      </c>
      <c r="DT285" s="85" t="n">
        <v>0</v>
      </c>
      <c r="DU285" s="85" t="n">
        <v>0</v>
      </c>
      <c r="DV285" s="85" t="n">
        <v>0</v>
      </c>
      <c r="DW285" s="85" t="n">
        <v>0</v>
      </c>
      <c r="DX285" s="85" t="n">
        <v>0</v>
      </c>
      <c r="DY285" s="85" t="n">
        <v>0</v>
      </c>
    </row>
    <row r="286" customFormat="false" ht="14.65" hidden="false" customHeight="false" outlineLevel="0" collapsed="false">
      <c r="A286" s="85" t="n">
        <v>283</v>
      </c>
      <c r="B286" s="85" t="s">
        <v>196</v>
      </c>
      <c r="C286" s="85" t="s">
        <v>57</v>
      </c>
      <c r="D286" s="85" t="n">
        <v>2</v>
      </c>
      <c r="E286" s="85" t="s">
        <v>45</v>
      </c>
      <c r="F286" s="85" t="s">
        <v>473</v>
      </c>
      <c r="G286" s="85" t="s">
        <v>196</v>
      </c>
      <c r="H286" s="85" t="s">
        <v>139</v>
      </c>
      <c r="I286" s="85" t="s">
        <v>179</v>
      </c>
      <c r="J286" s="85" t="s">
        <v>59</v>
      </c>
      <c r="K286" s="85" t="s">
        <v>57</v>
      </c>
      <c r="L286" s="85" t="s">
        <v>48</v>
      </c>
      <c r="M286" s="85" t="n">
        <v>0</v>
      </c>
      <c r="N286" s="85" t="n">
        <v>0</v>
      </c>
      <c r="O286" s="85" t="n">
        <v>0</v>
      </c>
      <c r="P286" s="85" t="n">
        <v>0</v>
      </c>
      <c r="Q286" s="85" t="n">
        <v>0</v>
      </c>
      <c r="R286" s="85" t="n">
        <v>0</v>
      </c>
      <c r="S286" s="85" t="n">
        <v>0</v>
      </c>
      <c r="T286" s="85" t="n">
        <v>0</v>
      </c>
      <c r="U286" s="85" t="n">
        <v>0</v>
      </c>
      <c r="V286" s="85" t="n">
        <v>0</v>
      </c>
      <c r="W286" s="85" t="n">
        <v>0</v>
      </c>
      <c r="X286" s="85" t="n">
        <v>0</v>
      </c>
      <c r="Y286" s="85" t="n">
        <v>0</v>
      </c>
      <c r="Z286" s="85" t="n">
        <v>0</v>
      </c>
      <c r="AA286" s="85" t="n">
        <v>0</v>
      </c>
      <c r="AB286" s="85" t="n">
        <v>0</v>
      </c>
      <c r="AC286" s="85" t="n">
        <v>0</v>
      </c>
      <c r="AD286" s="85" t="n">
        <v>0</v>
      </c>
      <c r="AE286" s="85" t="n">
        <v>0</v>
      </c>
      <c r="AF286" s="85" t="n">
        <v>0</v>
      </c>
      <c r="AG286" s="85" t="n">
        <v>0</v>
      </c>
      <c r="AH286" s="85" t="n">
        <v>0</v>
      </c>
      <c r="AI286" s="85" t="n">
        <v>0</v>
      </c>
      <c r="AJ286" s="85" t="n">
        <v>0</v>
      </c>
      <c r="AK286" s="183" t="n">
        <f aca="false">IF(G286&gt;0,VLOOKUP(G286&amp;"-"&amp;H286&amp;"-"&amp;I286,LocCost,2,0),0)</f>
        <v>0.0948248530473342</v>
      </c>
      <c r="AL286" s="183" t="n">
        <f aca="false">IF(J286&gt;0,VLOOKUP(J286&amp;"-"&amp;K286&amp;"-"&amp;L286,LocCost,2,0),0)</f>
        <v>0.0647000265941124</v>
      </c>
      <c r="AM286" s="183" t="n">
        <f aca="false">IF(M286&gt;0,VLOOKUP(M286&amp;"-"&amp;N286&amp;"-"&amp;O286,LocCost,2,0),0)</f>
        <v>0</v>
      </c>
      <c r="AN286" s="183" t="n">
        <f aca="false">IF(P286&gt;0,VLOOKUP(P286&amp;"-"&amp;Q286&amp;"-"&amp;R286,LocCost,2,0),0)</f>
        <v>0</v>
      </c>
      <c r="AO286" s="183" t="n">
        <f aca="false">IF(S286&gt;0,VLOOKUP(S286&amp;"-"&amp;T286&amp;"-"&amp;U286,LocCost,2,0),0)</f>
        <v>0</v>
      </c>
      <c r="AP286" s="183" t="n">
        <f aca="false">IF(V286&gt;0,VLOOKUP(V286&amp;"-"&amp;W286&amp;"-"&amp;X286,LocCost,2,0),0)</f>
        <v>0</v>
      </c>
      <c r="AQ286" s="183" t="n">
        <f aca="false">IF(Y286&gt;0,VLOOKUP(Y286&amp;"-"&amp;Z286&amp;"-"&amp;AA286,LocCost,2,0),0)</f>
        <v>0</v>
      </c>
      <c r="AR286" s="183" t="n">
        <f aca="false">IF(AB286&gt;0,VLOOKUP(AB286&amp;"-"&amp;AC286&amp;"-"&amp;AD286,LocCost,2,0),0)</f>
        <v>0</v>
      </c>
      <c r="AS286" s="183" t="n">
        <f aca="false">IF(AE286&gt;0,VLOOKUP(AE286&amp;"-"&amp;AF286&amp;"-"&amp;AG286,LocCost,2,0),0)</f>
        <v>0</v>
      </c>
      <c r="AT286" s="183" t="n">
        <f aca="false">IF(AH286&gt;0,VLOOKUP(AH286&amp;"-"&amp;AI286&amp;"-"&amp;AJ286,LocCost,2,0),0)</f>
        <v>0</v>
      </c>
      <c r="AU286" s="184" t="n">
        <f aca="false">SUM(AK286:AT286)</f>
        <v>0.159524879641447</v>
      </c>
      <c r="DO286" s="85" t="n">
        <v>0</v>
      </c>
      <c r="DP286" s="85" t="n">
        <v>0</v>
      </c>
      <c r="DQ286" s="85" t="n">
        <v>0</v>
      </c>
      <c r="DR286" s="85" t="n">
        <v>0</v>
      </c>
      <c r="DS286" s="85" t="n">
        <v>0</v>
      </c>
      <c r="DT286" s="85" t="n">
        <v>0</v>
      </c>
      <c r="DU286" s="85" t="n">
        <v>0</v>
      </c>
      <c r="DV286" s="85" t="n">
        <v>0</v>
      </c>
      <c r="DW286" s="85" t="n">
        <v>0</v>
      </c>
      <c r="DX286" s="85" t="n">
        <v>0</v>
      </c>
      <c r="DY286" s="85" t="n">
        <v>0</v>
      </c>
    </row>
    <row r="287" customFormat="false" ht="14.65" hidden="false" customHeight="false" outlineLevel="0" collapsed="false">
      <c r="A287" s="85" t="n">
        <v>284</v>
      </c>
      <c r="B287" s="85" t="s">
        <v>196</v>
      </c>
      <c r="C287" s="85" t="s">
        <v>59</v>
      </c>
      <c r="D287" s="85" t="n">
        <v>1</v>
      </c>
      <c r="E287" s="85" t="s">
        <v>45</v>
      </c>
      <c r="F287" s="85" t="s">
        <v>474</v>
      </c>
      <c r="G287" s="85" t="s">
        <v>196</v>
      </c>
      <c r="H287" s="85" t="s">
        <v>139</v>
      </c>
      <c r="I287" s="85" t="s">
        <v>140</v>
      </c>
      <c r="J287" s="85" t="n">
        <v>0</v>
      </c>
      <c r="K287" s="85" t="n">
        <v>0</v>
      </c>
      <c r="L287" s="85" t="n">
        <v>0</v>
      </c>
      <c r="M287" s="85" t="n">
        <v>0</v>
      </c>
      <c r="N287" s="85" t="n">
        <v>0</v>
      </c>
      <c r="O287" s="85" t="n">
        <v>0</v>
      </c>
      <c r="P287" s="85" t="n">
        <v>0</v>
      </c>
      <c r="Q287" s="85" t="n">
        <v>0</v>
      </c>
      <c r="R287" s="85" t="n">
        <v>0</v>
      </c>
      <c r="S287" s="85" t="n">
        <v>0</v>
      </c>
      <c r="T287" s="85" t="n">
        <v>0</v>
      </c>
      <c r="U287" s="85" t="n">
        <v>0</v>
      </c>
      <c r="V287" s="85" t="n">
        <v>0</v>
      </c>
      <c r="W287" s="85" t="n">
        <v>0</v>
      </c>
      <c r="X287" s="85" t="n">
        <v>0</v>
      </c>
      <c r="Y287" s="85" t="n">
        <v>0</v>
      </c>
      <c r="Z287" s="85" t="n">
        <v>0</v>
      </c>
      <c r="AA287" s="85" t="n">
        <v>0</v>
      </c>
      <c r="AB287" s="85" t="n">
        <v>0</v>
      </c>
      <c r="AC287" s="85" t="n">
        <v>0</v>
      </c>
      <c r="AD287" s="85" t="n">
        <v>0</v>
      </c>
      <c r="AE287" s="85" t="n">
        <v>0</v>
      </c>
      <c r="AF287" s="85" t="n">
        <v>0</v>
      </c>
      <c r="AG287" s="85" t="n">
        <v>0</v>
      </c>
      <c r="AH287" s="85" t="n">
        <v>0</v>
      </c>
      <c r="AI287" s="85" t="n">
        <v>0</v>
      </c>
      <c r="AJ287" s="85" t="n">
        <v>0</v>
      </c>
      <c r="AK287" s="183" t="n">
        <f aca="false">IF(G287&gt;0,VLOOKUP(G287&amp;"-"&amp;H287&amp;"-"&amp;I287,LocCost,2,0),0)</f>
        <v>0.113356711758585</v>
      </c>
      <c r="AL287" s="183" t="n">
        <f aca="false">IF(J287&gt;0,VLOOKUP(J287&amp;"-"&amp;K287&amp;"-"&amp;L287,LocCost,2,0),0)</f>
        <v>0</v>
      </c>
      <c r="AM287" s="183" t="n">
        <f aca="false">IF(M287&gt;0,VLOOKUP(M287&amp;"-"&amp;N287&amp;"-"&amp;O287,LocCost,2,0),0)</f>
        <v>0</v>
      </c>
      <c r="AN287" s="183" t="n">
        <f aca="false">IF(P287&gt;0,VLOOKUP(P287&amp;"-"&amp;Q287&amp;"-"&amp;R287,LocCost,2,0),0)</f>
        <v>0</v>
      </c>
      <c r="AO287" s="183" t="n">
        <f aca="false">IF(S287&gt;0,VLOOKUP(S287&amp;"-"&amp;T287&amp;"-"&amp;U287,LocCost,2,0),0)</f>
        <v>0</v>
      </c>
      <c r="AP287" s="183" t="n">
        <f aca="false">IF(V287&gt;0,VLOOKUP(V287&amp;"-"&amp;W287&amp;"-"&amp;X287,LocCost,2,0),0)</f>
        <v>0</v>
      </c>
      <c r="AQ287" s="183" t="n">
        <f aca="false">IF(Y287&gt;0,VLOOKUP(Y287&amp;"-"&amp;Z287&amp;"-"&amp;AA287,LocCost,2,0),0)</f>
        <v>0</v>
      </c>
      <c r="AR287" s="183" t="n">
        <f aca="false">IF(AB287&gt;0,VLOOKUP(AB287&amp;"-"&amp;AC287&amp;"-"&amp;AD287,LocCost,2,0),0)</f>
        <v>0</v>
      </c>
      <c r="AS287" s="183" t="n">
        <f aca="false">IF(AE287&gt;0,VLOOKUP(AE287&amp;"-"&amp;AF287&amp;"-"&amp;AG287,LocCost,2,0),0)</f>
        <v>0</v>
      </c>
      <c r="AT287" s="183" t="n">
        <f aca="false">IF(AH287&gt;0,VLOOKUP(AH287&amp;"-"&amp;AI287&amp;"-"&amp;AJ287,LocCost,2,0),0)</f>
        <v>0</v>
      </c>
      <c r="AU287" s="184" t="n">
        <f aca="false">SUM(AK287:AT287)</f>
        <v>0.113356711758585</v>
      </c>
      <c r="DO287" s="85" t="n">
        <v>0</v>
      </c>
      <c r="DP287" s="85" t="n">
        <v>0</v>
      </c>
      <c r="DQ287" s="85" t="n">
        <v>0</v>
      </c>
      <c r="DR287" s="85" t="n">
        <v>0</v>
      </c>
      <c r="DS287" s="85" t="n">
        <v>0</v>
      </c>
      <c r="DT287" s="85" t="n">
        <v>0</v>
      </c>
      <c r="DU287" s="85" t="n">
        <v>0</v>
      </c>
      <c r="DV287" s="85" t="n">
        <v>0</v>
      </c>
      <c r="DW287" s="85" t="n">
        <v>0</v>
      </c>
      <c r="DX287" s="85" t="n">
        <v>0</v>
      </c>
      <c r="DY287" s="85" t="n">
        <v>0</v>
      </c>
    </row>
    <row r="288" customFormat="false" ht="14.65" hidden="false" customHeight="false" outlineLevel="0" collapsed="false">
      <c r="A288" s="85" t="n">
        <v>285</v>
      </c>
      <c r="B288" s="85" t="s">
        <v>196</v>
      </c>
      <c r="C288" s="85" t="s">
        <v>59</v>
      </c>
      <c r="D288" s="85" t="n">
        <v>2</v>
      </c>
      <c r="E288" s="85" t="s">
        <v>45</v>
      </c>
      <c r="F288" s="85" t="s">
        <v>475</v>
      </c>
      <c r="G288" s="85" t="s">
        <v>196</v>
      </c>
      <c r="H288" s="85" t="s">
        <v>139</v>
      </c>
      <c r="I288" s="85" t="s">
        <v>179</v>
      </c>
      <c r="J288" s="85" t="n">
        <v>0</v>
      </c>
      <c r="K288" s="85" t="n">
        <v>0</v>
      </c>
      <c r="L288" s="85" t="n">
        <v>0</v>
      </c>
      <c r="M288" s="85" t="n">
        <v>0</v>
      </c>
      <c r="N288" s="85" t="n">
        <v>0</v>
      </c>
      <c r="O288" s="85" t="n">
        <v>0</v>
      </c>
      <c r="P288" s="85" t="n">
        <v>0</v>
      </c>
      <c r="Q288" s="85" t="n">
        <v>0</v>
      </c>
      <c r="R288" s="85" t="n">
        <v>0</v>
      </c>
      <c r="S288" s="85" t="n">
        <v>0</v>
      </c>
      <c r="T288" s="85" t="n">
        <v>0</v>
      </c>
      <c r="U288" s="85" t="n">
        <v>0</v>
      </c>
      <c r="V288" s="85" t="n">
        <v>0</v>
      </c>
      <c r="W288" s="85" t="n">
        <v>0</v>
      </c>
      <c r="X288" s="85" t="n">
        <v>0</v>
      </c>
      <c r="Y288" s="85" t="n">
        <v>0</v>
      </c>
      <c r="Z288" s="85" t="n">
        <v>0</v>
      </c>
      <c r="AA288" s="85" t="n">
        <v>0</v>
      </c>
      <c r="AB288" s="85" t="n">
        <v>0</v>
      </c>
      <c r="AC288" s="85" t="n">
        <v>0</v>
      </c>
      <c r="AD288" s="85" t="n">
        <v>0</v>
      </c>
      <c r="AE288" s="85" t="n">
        <v>0</v>
      </c>
      <c r="AF288" s="85" t="n">
        <v>0</v>
      </c>
      <c r="AG288" s="85" t="n">
        <v>0</v>
      </c>
      <c r="AH288" s="85" t="n">
        <v>0</v>
      </c>
      <c r="AI288" s="85" t="n">
        <v>0</v>
      </c>
      <c r="AJ288" s="85" t="n">
        <v>0</v>
      </c>
      <c r="AK288" s="183" t="n">
        <f aca="false">IF(G288&gt;0,VLOOKUP(G288&amp;"-"&amp;H288&amp;"-"&amp;I288,LocCost,2,0),0)</f>
        <v>0.0948248530473342</v>
      </c>
      <c r="AL288" s="183" t="n">
        <f aca="false">IF(J288&gt;0,VLOOKUP(J288&amp;"-"&amp;K288&amp;"-"&amp;L288,LocCost,2,0),0)</f>
        <v>0</v>
      </c>
      <c r="AM288" s="183" t="n">
        <f aca="false">IF(M288&gt;0,VLOOKUP(M288&amp;"-"&amp;N288&amp;"-"&amp;O288,LocCost,2,0),0)</f>
        <v>0</v>
      </c>
      <c r="AN288" s="183" t="n">
        <f aca="false">IF(P288&gt;0,VLOOKUP(P288&amp;"-"&amp;Q288&amp;"-"&amp;R288,LocCost,2,0),0)</f>
        <v>0</v>
      </c>
      <c r="AO288" s="183" t="n">
        <f aca="false">IF(S288&gt;0,VLOOKUP(S288&amp;"-"&amp;T288&amp;"-"&amp;U288,LocCost,2,0),0)</f>
        <v>0</v>
      </c>
      <c r="AP288" s="183" t="n">
        <f aca="false">IF(V288&gt;0,VLOOKUP(V288&amp;"-"&amp;W288&amp;"-"&amp;X288,LocCost,2,0),0)</f>
        <v>0</v>
      </c>
      <c r="AQ288" s="183" t="n">
        <f aca="false">IF(Y288&gt;0,VLOOKUP(Y288&amp;"-"&amp;Z288&amp;"-"&amp;AA288,LocCost,2,0),0)</f>
        <v>0</v>
      </c>
      <c r="AR288" s="183" t="n">
        <f aca="false">IF(AB288&gt;0,VLOOKUP(AB288&amp;"-"&amp;AC288&amp;"-"&amp;AD288,LocCost,2,0),0)</f>
        <v>0</v>
      </c>
      <c r="AS288" s="183" t="n">
        <f aca="false">IF(AE288&gt;0,VLOOKUP(AE288&amp;"-"&amp;AF288&amp;"-"&amp;AG288,LocCost,2,0),0)</f>
        <v>0</v>
      </c>
      <c r="AT288" s="183" t="n">
        <f aca="false">IF(AH288&gt;0,VLOOKUP(AH288&amp;"-"&amp;AI288&amp;"-"&amp;AJ288,LocCost,2,0),0)</f>
        <v>0</v>
      </c>
      <c r="AU288" s="184" t="n">
        <f aca="false">SUM(AK288:AT288)</f>
        <v>0.0948248530473342</v>
      </c>
      <c r="DO288" s="85" t="n">
        <v>0</v>
      </c>
      <c r="DP288" s="85" t="n">
        <v>0</v>
      </c>
      <c r="DQ288" s="85" t="n">
        <v>0</v>
      </c>
      <c r="DR288" s="85" t="n">
        <v>0</v>
      </c>
      <c r="DS288" s="85" t="n">
        <v>0</v>
      </c>
      <c r="DT288" s="85" t="n">
        <v>0</v>
      </c>
      <c r="DU288" s="85" t="n">
        <v>0</v>
      </c>
      <c r="DV288" s="85" t="n">
        <v>0</v>
      </c>
      <c r="DW288" s="85" t="n">
        <v>0</v>
      </c>
      <c r="DX288" s="85" t="n">
        <v>0</v>
      </c>
      <c r="DY288" s="85" t="n">
        <v>0</v>
      </c>
    </row>
    <row r="289" customFormat="false" ht="14.65" hidden="false" customHeight="false" outlineLevel="0" collapsed="false">
      <c r="A289" s="85" t="n">
        <v>286</v>
      </c>
      <c r="B289" s="85" t="s">
        <v>196</v>
      </c>
      <c r="C289" s="85" t="s">
        <v>196</v>
      </c>
      <c r="D289" s="85" t="n">
        <v>1</v>
      </c>
      <c r="E289" s="85" t="s">
        <v>45</v>
      </c>
      <c r="F289" s="85" t="s">
        <v>476</v>
      </c>
      <c r="G289" s="85" t="s">
        <v>196</v>
      </c>
      <c r="H289" s="85" t="s">
        <v>196</v>
      </c>
      <c r="I289" s="85" t="s">
        <v>140</v>
      </c>
      <c r="J289" s="85" t="n">
        <v>0</v>
      </c>
      <c r="K289" s="85" t="n">
        <v>0</v>
      </c>
      <c r="L289" s="85" t="n">
        <v>0</v>
      </c>
      <c r="M289" s="85" t="n">
        <v>0</v>
      </c>
      <c r="N289" s="85" t="n">
        <v>0</v>
      </c>
      <c r="O289" s="85" t="n">
        <v>0</v>
      </c>
      <c r="P289" s="85" t="n">
        <v>0</v>
      </c>
      <c r="Q289" s="85" t="n">
        <v>0</v>
      </c>
      <c r="R289" s="85" t="n">
        <v>0</v>
      </c>
      <c r="S289" s="85" t="n">
        <v>0</v>
      </c>
      <c r="T289" s="85" t="n">
        <v>0</v>
      </c>
      <c r="U289" s="85" t="n">
        <v>0</v>
      </c>
      <c r="V289" s="85" t="n">
        <v>0</v>
      </c>
      <c r="W289" s="85" t="n">
        <v>0</v>
      </c>
      <c r="X289" s="85" t="n">
        <v>0</v>
      </c>
      <c r="Y289" s="85" t="n">
        <v>0</v>
      </c>
      <c r="Z289" s="85" t="n">
        <v>0</v>
      </c>
      <c r="AA289" s="85" t="n">
        <v>0</v>
      </c>
      <c r="AB289" s="85" t="n">
        <v>0</v>
      </c>
      <c r="AC289" s="85" t="n">
        <v>0</v>
      </c>
      <c r="AD289" s="85" t="n">
        <v>0</v>
      </c>
      <c r="AE289" s="85" t="n">
        <v>0</v>
      </c>
      <c r="AF289" s="85" t="n">
        <v>0</v>
      </c>
      <c r="AG289" s="85" t="n">
        <v>0</v>
      </c>
      <c r="AH289" s="85" t="n">
        <v>0</v>
      </c>
      <c r="AI289" s="85" t="n">
        <v>0</v>
      </c>
      <c r="AJ289" s="85" t="n">
        <v>0</v>
      </c>
      <c r="AK289" s="183" t="n">
        <f aca="false">IF(G289&gt;0,VLOOKUP(G289&amp;"-"&amp;H289&amp;"-"&amp;I289,LocCost,2,0),0)</f>
        <v>0.062275135522144</v>
      </c>
      <c r="AL289" s="183" t="n">
        <f aca="false">IF(J289&gt;0,VLOOKUP(J289&amp;"-"&amp;K289&amp;"-"&amp;L289,LocCost,2,0),0)</f>
        <v>0</v>
      </c>
      <c r="AM289" s="183" t="n">
        <f aca="false">IF(M289&gt;0,VLOOKUP(M289&amp;"-"&amp;N289&amp;"-"&amp;O289,LocCost,2,0),0)</f>
        <v>0</v>
      </c>
      <c r="AN289" s="183" t="n">
        <f aca="false">IF(P289&gt;0,VLOOKUP(P289&amp;"-"&amp;Q289&amp;"-"&amp;R289,LocCost,2,0),0)</f>
        <v>0</v>
      </c>
      <c r="AO289" s="183" t="n">
        <f aca="false">IF(S289&gt;0,VLOOKUP(S289&amp;"-"&amp;T289&amp;"-"&amp;U289,LocCost,2,0),0)</f>
        <v>0</v>
      </c>
      <c r="AP289" s="183" t="n">
        <f aca="false">IF(V289&gt;0,VLOOKUP(V289&amp;"-"&amp;W289&amp;"-"&amp;X289,LocCost,2,0),0)</f>
        <v>0</v>
      </c>
      <c r="AQ289" s="183" t="n">
        <f aca="false">IF(Y289&gt;0,VLOOKUP(Y289&amp;"-"&amp;Z289&amp;"-"&amp;AA289,LocCost,2,0),0)</f>
        <v>0</v>
      </c>
      <c r="AR289" s="183" t="n">
        <f aca="false">IF(AB289&gt;0,VLOOKUP(AB289&amp;"-"&amp;AC289&amp;"-"&amp;AD289,LocCost,2,0),0)</f>
        <v>0</v>
      </c>
      <c r="AS289" s="183" t="n">
        <f aca="false">IF(AE289&gt;0,VLOOKUP(AE289&amp;"-"&amp;AF289&amp;"-"&amp;AG289,LocCost,2,0),0)</f>
        <v>0</v>
      </c>
      <c r="AT289" s="183" t="n">
        <f aca="false">IF(AH289&gt;0,VLOOKUP(AH289&amp;"-"&amp;AI289&amp;"-"&amp;AJ289,LocCost,2,0),0)</f>
        <v>0</v>
      </c>
      <c r="AU289" s="184" t="n">
        <f aca="false">SUM(AK289:AT289)</f>
        <v>0.062275135522144</v>
      </c>
      <c r="DO289" s="85" t="n">
        <v>0</v>
      </c>
      <c r="DP289" s="85" t="n">
        <v>0</v>
      </c>
      <c r="DQ289" s="85" t="n">
        <v>0</v>
      </c>
      <c r="DR289" s="85" t="n">
        <v>0</v>
      </c>
      <c r="DS289" s="85" t="n">
        <v>0</v>
      </c>
      <c r="DT289" s="85" t="n">
        <v>0</v>
      </c>
      <c r="DU289" s="85" t="n">
        <v>0</v>
      </c>
      <c r="DV289" s="85" t="n">
        <v>0</v>
      </c>
      <c r="DW289" s="85" t="n">
        <v>0</v>
      </c>
      <c r="DX289" s="85" t="n">
        <v>0</v>
      </c>
      <c r="DY289" s="85" t="n">
        <v>0</v>
      </c>
    </row>
    <row r="290" customFormat="false" ht="14.65" hidden="false" customHeight="false" outlineLevel="0" collapsed="false">
      <c r="A290" s="85" t="n">
        <v>287</v>
      </c>
      <c r="B290" s="85" t="s">
        <v>196</v>
      </c>
      <c r="C290" s="85" t="s">
        <v>196</v>
      </c>
      <c r="D290" s="85" t="n">
        <v>1</v>
      </c>
      <c r="E290" s="85" t="s">
        <v>45</v>
      </c>
      <c r="F290" s="85" t="s">
        <v>477</v>
      </c>
      <c r="G290" s="85" t="s">
        <v>196</v>
      </c>
      <c r="H290" s="85" t="s">
        <v>196</v>
      </c>
      <c r="I290" s="85" t="s">
        <v>179</v>
      </c>
      <c r="J290" s="85" t="n">
        <v>0</v>
      </c>
      <c r="K290" s="85" t="n">
        <v>0</v>
      </c>
      <c r="L290" s="85" t="n">
        <v>0</v>
      </c>
      <c r="M290" s="85" t="n">
        <v>0</v>
      </c>
      <c r="N290" s="85" t="n">
        <v>0</v>
      </c>
      <c r="O290" s="85" t="n">
        <v>0</v>
      </c>
      <c r="P290" s="85" t="n">
        <v>0</v>
      </c>
      <c r="Q290" s="85" t="n">
        <v>0</v>
      </c>
      <c r="R290" s="85" t="n">
        <v>0</v>
      </c>
      <c r="S290" s="85" t="n">
        <v>0</v>
      </c>
      <c r="T290" s="85" t="n">
        <v>0</v>
      </c>
      <c r="U290" s="85" t="n">
        <v>0</v>
      </c>
      <c r="V290" s="85" t="n">
        <v>0</v>
      </c>
      <c r="W290" s="85" t="n">
        <v>0</v>
      </c>
      <c r="X290" s="85" t="n">
        <v>0</v>
      </c>
      <c r="Y290" s="85" t="n">
        <v>0</v>
      </c>
      <c r="Z290" s="85" t="n">
        <v>0</v>
      </c>
      <c r="AA290" s="85" t="n">
        <v>0</v>
      </c>
      <c r="AB290" s="85" t="n">
        <v>0</v>
      </c>
      <c r="AC290" s="85" t="n">
        <v>0</v>
      </c>
      <c r="AD290" s="85" t="n">
        <v>0</v>
      </c>
      <c r="AE290" s="85" t="n">
        <v>0</v>
      </c>
      <c r="AF290" s="85" t="n">
        <v>0</v>
      </c>
      <c r="AG290" s="85" t="n">
        <v>0</v>
      </c>
      <c r="AH290" s="85" t="n">
        <v>0</v>
      </c>
      <c r="AI290" s="85" t="n">
        <v>0</v>
      </c>
      <c r="AJ290" s="85" t="n">
        <v>0</v>
      </c>
      <c r="AK290" s="183" t="n">
        <f aca="false">IF(G290&gt;0,VLOOKUP(G290&amp;"-"&amp;H290&amp;"-"&amp;I290,LocCost,2,0),0)</f>
        <v>0.0585441551812148</v>
      </c>
      <c r="AL290" s="183" t="n">
        <f aca="false">IF(J290&gt;0,VLOOKUP(J290&amp;"-"&amp;K290&amp;"-"&amp;L290,LocCost,2,0),0)</f>
        <v>0</v>
      </c>
      <c r="AM290" s="183" t="n">
        <f aca="false">IF(M290&gt;0,VLOOKUP(M290&amp;"-"&amp;N290&amp;"-"&amp;O290,LocCost,2,0),0)</f>
        <v>0</v>
      </c>
      <c r="AN290" s="183" t="n">
        <f aca="false">IF(P290&gt;0,VLOOKUP(P290&amp;"-"&amp;Q290&amp;"-"&amp;R290,LocCost,2,0),0)</f>
        <v>0</v>
      </c>
      <c r="AO290" s="183" t="n">
        <f aca="false">IF(S290&gt;0,VLOOKUP(S290&amp;"-"&amp;T290&amp;"-"&amp;U290,LocCost,2,0),0)</f>
        <v>0</v>
      </c>
      <c r="AP290" s="183" t="n">
        <f aca="false">IF(V290&gt;0,VLOOKUP(V290&amp;"-"&amp;W290&amp;"-"&amp;X290,LocCost,2,0),0)</f>
        <v>0</v>
      </c>
      <c r="AQ290" s="183" t="n">
        <f aca="false">IF(Y290&gt;0,VLOOKUP(Y290&amp;"-"&amp;Z290&amp;"-"&amp;AA290,LocCost,2,0),0)</f>
        <v>0</v>
      </c>
      <c r="AR290" s="183" t="n">
        <f aca="false">IF(AB290&gt;0,VLOOKUP(AB290&amp;"-"&amp;AC290&amp;"-"&amp;AD290,LocCost,2,0),0)</f>
        <v>0</v>
      </c>
      <c r="AS290" s="183" t="n">
        <f aca="false">IF(AE290&gt;0,VLOOKUP(AE290&amp;"-"&amp;AF290&amp;"-"&amp;AG290,LocCost,2,0),0)</f>
        <v>0</v>
      </c>
      <c r="AT290" s="183" t="n">
        <f aca="false">IF(AH290&gt;0,VLOOKUP(AH290&amp;"-"&amp;AI290&amp;"-"&amp;AJ290,LocCost,2,0),0)</f>
        <v>0</v>
      </c>
      <c r="AU290" s="184" t="n">
        <f aca="false">SUM(AK290:AT290)</f>
        <v>0.0585441551812148</v>
      </c>
      <c r="DO290" s="85" t="n">
        <v>0</v>
      </c>
      <c r="DP290" s="85" t="n">
        <v>0</v>
      </c>
      <c r="DQ290" s="85" t="n">
        <v>0</v>
      </c>
      <c r="DR290" s="85" t="n">
        <v>0</v>
      </c>
      <c r="DS290" s="85" t="n">
        <v>0</v>
      </c>
      <c r="DT290" s="85" t="n">
        <v>0</v>
      </c>
      <c r="DU290" s="85" t="n">
        <v>0</v>
      </c>
      <c r="DV290" s="85" t="n">
        <v>0</v>
      </c>
      <c r="DW290" s="85" t="n">
        <v>0</v>
      </c>
      <c r="DX290" s="85" t="n">
        <v>0</v>
      </c>
      <c r="DY290" s="85" t="n">
        <v>0</v>
      </c>
    </row>
    <row r="291" customFormat="false" ht="14.65" hidden="false" customHeight="false" outlineLevel="0" collapsed="false">
      <c r="A291" s="85" t="n">
        <v>288</v>
      </c>
      <c r="B291" s="85" t="s">
        <v>196</v>
      </c>
      <c r="C291" s="85" t="s">
        <v>196</v>
      </c>
      <c r="D291" s="85" t="n">
        <v>1</v>
      </c>
      <c r="E291" s="85" t="s">
        <v>45</v>
      </c>
      <c r="F291" s="85" t="s">
        <v>478</v>
      </c>
      <c r="G291" s="85" t="s">
        <v>196</v>
      </c>
      <c r="H291" s="85" t="s">
        <v>196</v>
      </c>
      <c r="I291" s="85" t="s">
        <v>173</v>
      </c>
      <c r="J291" s="85" t="n">
        <v>0</v>
      </c>
      <c r="K291" s="85" t="n">
        <v>0</v>
      </c>
      <c r="L291" s="85" t="n">
        <v>0</v>
      </c>
      <c r="M291" s="85" t="n">
        <v>0</v>
      </c>
      <c r="N291" s="85" t="n">
        <v>0</v>
      </c>
      <c r="O291" s="85" t="n">
        <v>0</v>
      </c>
      <c r="P291" s="85" t="n">
        <v>0</v>
      </c>
      <c r="Q291" s="85" t="n">
        <v>0</v>
      </c>
      <c r="R291" s="85" t="n">
        <v>0</v>
      </c>
      <c r="S291" s="85" t="n">
        <v>0</v>
      </c>
      <c r="T291" s="85" t="n">
        <v>0</v>
      </c>
      <c r="U291" s="85" t="n">
        <v>0</v>
      </c>
      <c r="V291" s="85" t="n">
        <v>0</v>
      </c>
      <c r="W291" s="85" t="n">
        <v>0</v>
      </c>
      <c r="X291" s="85" t="n">
        <v>0</v>
      </c>
      <c r="Y291" s="85" t="n">
        <v>0</v>
      </c>
      <c r="Z291" s="85" t="n">
        <v>0</v>
      </c>
      <c r="AA291" s="85" t="n">
        <v>0</v>
      </c>
      <c r="AB291" s="85" t="n">
        <v>0</v>
      </c>
      <c r="AC291" s="85" t="n">
        <v>0</v>
      </c>
      <c r="AD291" s="85" t="n">
        <v>0</v>
      </c>
      <c r="AE291" s="85" t="n">
        <v>0</v>
      </c>
      <c r="AF291" s="85" t="n">
        <v>0</v>
      </c>
      <c r="AG291" s="85" t="n">
        <v>0</v>
      </c>
      <c r="AH291" s="85" t="n">
        <v>0</v>
      </c>
      <c r="AI291" s="85" t="n">
        <v>0</v>
      </c>
      <c r="AJ291" s="85" t="n">
        <v>0</v>
      </c>
      <c r="AK291" s="183" t="n">
        <f aca="false">IF(G291&gt;0,VLOOKUP(G291&amp;"-"&amp;H291&amp;"-"&amp;I291,LocCost,2,0),0)</f>
        <v>0.287475135522144</v>
      </c>
      <c r="AL291" s="183" t="n">
        <f aca="false">IF(J291&gt;0,VLOOKUP(J291&amp;"-"&amp;K291&amp;"-"&amp;L291,LocCost,2,0),0)</f>
        <v>0</v>
      </c>
      <c r="AM291" s="183" t="n">
        <f aca="false">IF(M291&gt;0,VLOOKUP(M291&amp;"-"&amp;N291&amp;"-"&amp;O291,LocCost,2,0),0)</f>
        <v>0</v>
      </c>
      <c r="AN291" s="183" t="n">
        <f aca="false">IF(P291&gt;0,VLOOKUP(P291&amp;"-"&amp;Q291&amp;"-"&amp;R291,LocCost,2,0),0)</f>
        <v>0</v>
      </c>
      <c r="AO291" s="183" t="n">
        <f aca="false">IF(S291&gt;0,VLOOKUP(S291&amp;"-"&amp;T291&amp;"-"&amp;U291,LocCost,2,0),0)</f>
        <v>0</v>
      </c>
      <c r="AP291" s="183" t="n">
        <f aca="false">IF(V291&gt;0,VLOOKUP(V291&amp;"-"&amp;W291&amp;"-"&amp;X291,LocCost,2,0),0)</f>
        <v>0</v>
      </c>
      <c r="AQ291" s="183" t="n">
        <f aca="false">IF(Y291&gt;0,VLOOKUP(Y291&amp;"-"&amp;Z291&amp;"-"&amp;AA291,LocCost,2,0),0)</f>
        <v>0</v>
      </c>
      <c r="AR291" s="183" t="n">
        <f aca="false">IF(AB291&gt;0,VLOOKUP(AB291&amp;"-"&amp;AC291&amp;"-"&amp;AD291,LocCost,2,0),0)</f>
        <v>0</v>
      </c>
      <c r="AS291" s="183" t="n">
        <f aca="false">IF(AE291&gt;0,VLOOKUP(AE291&amp;"-"&amp;AF291&amp;"-"&amp;AG291,LocCost,2,0),0)</f>
        <v>0</v>
      </c>
      <c r="AT291" s="183" t="n">
        <f aca="false">IF(AH291&gt;0,VLOOKUP(AH291&amp;"-"&amp;AI291&amp;"-"&amp;AJ291,LocCost,2,0),0)</f>
        <v>0</v>
      </c>
      <c r="AU291" s="184" t="n">
        <f aca="false">SUM(AK291:AT291)</f>
        <v>0.287475135522144</v>
      </c>
      <c r="DO291" s="85" t="n">
        <v>0</v>
      </c>
      <c r="DP291" s="85" t="n">
        <v>0</v>
      </c>
      <c r="DQ291" s="85" t="n">
        <v>0</v>
      </c>
      <c r="DR291" s="85" t="n">
        <v>0</v>
      </c>
      <c r="DS291" s="85" t="n">
        <v>0</v>
      </c>
      <c r="DT291" s="85" t="n">
        <v>0</v>
      </c>
      <c r="DU291" s="85" t="n">
        <v>0</v>
      </c>
      <c r="DV291" s="85" t="n">
        <v>0</v>
      </c>
      <c r="DW291" s="85" t="n">
        <v>0</v>
      </c>
      <c r="DX291" s="85" t="n">
        <v>0</v>
      </c>
      <c r="DY291" s="85" t="n">
        <v>0</v>
      </c>
    </row>
    <row r="292" customFormat="false" ht="14.65" hidden="false" customHeight="false" outlineLevel="0" collapsed="false">
      <c r="A292" s="85" t="n">
        <v>289</v>
      </c>
      <c r="B292" s="85" t="s">
        <v>196</v>
      </c>
      <c r="C292" s="85" t="s">
        <v>196</v>
      </c>
      <c r="D292" s="85" t="n">
        <v>1</v>
      </c>
      <c r="E292" s="85" t="s">
        <v>45</v>
      </c>
      <c r="F292" s="85" t="s">
        <v>479</v>
      </c>
      <c r="G292" s="85" t="s">
        <v>196</v>
      </c>
      <c r="H292" s="85" t="s">
        <v>196</v>
      </c>
      <c r="I292" s="85" t="s">
        <v>88</v>
      </c>
      <c r="J292" s="85" t="n">
        <v>0</v>
      </c>
      <c r="K292" s="85" t="n">
        <v>0</v>
      </c>
      <c r="L292" s="85" t="n">
        <v>0</v>
      </c>
      <c r="M292" s="85" t="n">
        <v>0</v>
      </c>
      <c r="N292" s="85" t="n">
        <v>0</v>
      </c>
      <c r="O292" s="85" t="n">
        <v>0</v>
      </c>
      <c r="P292" s="85" t="n">
        <v>0</v>
      </c>
      <c r="Q292" s="85" t="n">
        <v>0</v>
      </c>
      <c r="R292" s="85" t="n">
        <v>0</v>
      </c>
      <c r="S292" s="85" t="n">
        <v>0</v>
      </c>
      <c r="T292" s="85" t="n">
        <v>0</v>
      </c>
      <c r="U292" s="85" t="n">
        <v>0</v>
      </c>
      <c r="V292" s="85" t="n">
        <v>0</v>
      </c>
      <c r="W292" s="85" t="n">
        <v>0</v>
      </c>
      <c r="X292" s="85" t="n">
        <v>0</v>
      </c>
      <c r="Y292" s="85" t="n">
        <v>0</v>
      </c>
      <c r="Z292" s="85" t="n">
        <v>0</v>
      </c>
      <c r="AA292" s="85" t="n">
        <v>0</v>
      </c>
      <c r="AB292" s="85" t="n">
        <v>0</v>
      </c>
      <c r="AC292" s="85" t="n">
        <v>0</v>
      </c>
      <c r="AD292" s="85" t="n">
        <v>0</v>
      </c>
      <c r="AE292" s="85" t="n">
        <v>0</v>
      </c>
      <c r="AF292" s="85" t="n">
        <v>0</v>
      </c>
      <c r="AG292" s="85" t="n">
        <v>0</v>
      </c>
      <c r="AH292" s="85" t="n">
        <v>0</v>
      </c>
      <c r="AI292" s="85" t="n">
        <v>0</v>
      </c>
      <c r="AJ292" s="85" t="n">
        <v>0</v>
      </c>
      <c r="AK292" s="183" t="n">
        <f aca="false">IF(G292&gt;0,VLOOKUP(G292&amp;"-"&amp;H292&amp;"-"&amp;I292,LocCost,2,0),0)</f>
        <v>0.283744155181215</v>
      </c>
      <c r="AL292" s="183" t="n">
        <f aca="false">IF(J292&gt;0,VLOOKUP(J292&amp;"-"&amp;K292&amp;"-"&amp;L292,LocCost,2,0),0)</f>
        <v>0</v>
      </c>
      <c r="AM292" s="183" t="n">
        <f aca="false">IF(M292&gt;0,VLOOKUP(M292&amp;"-"&amp;N292&amp;"-"&amp;O292,LocCost,2,0),0)</f>
        <v>0</v>
      </c>
      <c r="AN292" s="183" t="n">
        <f aca="false">IF(P292&gt;0,VLOOKUP(P292&amp;"-"&amp;Q292&amp;"-"&amp;R292,LocCost,2,0),0)</f>
        <v>0</v>
      </c>
      <c r="AO292" s="183" t="n">
        <f aca="false">IF(S292&gt;0,VLOOKUP(S292&amp;"-"&amp;T292&amp;"-"&amp;U292,LocCost,2,0),0)</f>
        <v>0</v>
      </c>
      <c r="AP292" s="183" t="n">
        <f aca="false">IF(V292&gt;0,VLOOKUP(V292&amp;"-"&amp;W292&amp;"-"&amp;X292,LocCost,2,0),0)</f>
        <v>0</v>
      </c>
      <c r="AQ292" s="183" t="n">
        <f aca="false">IF(Y292&gt;0,VLOOKUP(Y292&amp;"-"&amp;Z292&amp;"-"&amp;AA292,LocCost,2,0),0)</f>
        <v>0</v>
      </c>
      <c r="AR292" s="183" t="n">
        <f aca="false">IF(AB292&gt;0,VLOOKUP(AB292&amp;"-"&amp;AC292&amp;"-"&amp;AD292,LocCost,2,0),0)</f>
        <v>0</v>
      </c>
      <c r="AS292" s="183" t="n">
        <f aca="false">IF(AE292&gt;0,VLOOKUP(AE292&amp;"-"&amp;AF292&amp;"-"&amp;AG292,LocCost,2,0),0)</f>
        <v>0</v>
      </c>
      <c r="AT292" s="183" t="n">
        <f aca="false">IF(AH292&gt;0,VLOOKUP(AH292&amp;"-"&amp;AI292&amp;"-"&amp;AJ292,LocCost,2,0),0)</f>
        <v>0</v>
      </c>
      <c r="AU292" s="184" t="n">
        <f aca="false">SUM(AK292:AT292)</f>
        <v>0.283744155181215</v>
      </c>
      <c r="DO292" s="85" t="n">
        <v>0</v>
      </c>
      <c r="DP292" s="85" t="n">
        <v>0</v>
      </c>
      <c r="DQ292" s="85" t="n">
        <v>0</v>
      </c>
      <c r="DR292" s="85" t="n">
        <v>0</v>
      </c>
      <c r="DS292" s="85" t="n">
        <v>0</v>
      </c>
      <c r="DT292" s="85" t="n">
        <v>0</v>
      </c>
      <c r="DU292" s="85" t="n">
        <v>0</v>
      </c>
      <c r="DV292" s="85" t="n">
        <v>0</v>
      </c>
      <c r="DW292" s="85" t="n">
        <v>0</v>
      </c>
      <c r="DX292" s="85" t="n">
        <v>0</v>
      </c>
      <c r="DY292" s="85" t="n">
        <v>0</v>
      </c>
    </row>
    <row r="293" customFormat="false" ht="14.65" hidden="false" customHeight="false" outlineLevel="0" collapsed="false">
      <c r="A293" s="85" t="n">
        <v>290</v>
      </c>
      <c r="B293" s="85" t="s">
        <v>196</v>
      </c>
      <c r="C293" s="85" t="s">
        <v>197</v>
      </c>
      <c r="D293" s="85" t="n">
        <v>1</v>
      </c>
      <c r="E293" s="85" t="s">
        <v>45</v>
      </c>
      <c r="F293" s="85" t="s">
        <v>480</v>
      </c>
      <c r="G293" s="85" t="s">
        <v>196</v>
      </c>
      <c r="H293" s="85" t="s">
        <v>197</v>
      </c>
      <c r="I293" s="85" t="s">
        <v>140</v>
      </c>
      <c r="J293" s="85" t="n">
        <v>0</v>
      </c>
      <c r="K293" s="85" t="n">
        <v>0</v>
      </c>
      <c r="L293" s="85" t="n">
        <v>0</v>
      </c>
      <c r="M293" s="85" t="n">
        <v>0</v>
      </c>
      <c r="N293" s="85" t="n">
        <v>0</v>
      </c>
      <c r="O293" s="85" t="n">
        <v>0</v>
      </c>
      <c r="P293" s="85" t="n">
        <v>0</v>
      </c>
      <c r="Q293" s="85" t="n">
        <v>0</v>
      </c>
      <c r="R293" s="85" t="n">
        <v>0</v>
      </c>
      <c r="S293" s="85" t="n">
        <v>0</v>
      </c>
      <c r="T293" s="85" t="n">
        <v>0</v>
      </c>
      <c r="U293" s="85" t="n">
        <v>0</v>
      </c>
      <c r="V293" s="85" t="n">
        <v>0</v>
      </c>
      <c r="W293" s="85" t="n">
        <v>0</v>
      </c>
      <c r="X293" s="85" t="n">
        <v>0</v>
      </c>
      <c r="Y293" s="85" t="n">
        <v>0</v>
      </c>
      <c r="Z293" s="85" t="n">
        <v>0</v>
      </c>
      <c r="AA293" s="85" t="n">
        <v>0</v>
      </c>
      <c r="AB293" s="85" t="n">
        <v>0</v>
      </c>
      <c r="AC293" s="85" t="n">
        <v>0</v>
      </c>
      <c r="AD293" s="85" t="n">
        <v>0</v>
      </c>
      <c r="AE293" s="85" t="n">
        <v>0</v>
      </c>
      <c r="AF293" s="85" t="n">
        <v>0</v>
      </c>
      <c r="AG293" s="85" t="n">
        <v>0</v>
      </c>
      <c r="AH293" s="85" t="n">
        <v>0</v>
      </c>
      <c r="AI293" s="85" t="n">
        <v>0</v>
      </c>
      <c r="AJ293" s="85" t="n">
        <v>0</v>
      </c>
      <c r="AK293" s="183" t="n">
        <f aca="false">IF(G293&gt;0,VLOOKUP(G293&amp;"-"&amp;H293&amp;"-"&amp;I293,LocCost,2,0),0)</f>
        <v>0.077315590017459</v>
      </c>
      <c r="AL293" s="183" t="n">
        <f aca="false">IF(J293&gt;0,VLOOKUP(J293&amp;"-"&amp;K293&amp;"-"&amp;L293,LocCost,2,0),0)</f>
        <v>0</v>
      </c>
      <c r="AM293" s="183" t="n">
        <f aca="false">IF(M293&gt;0,VLOOKUP(M293&amp;"-"&amp;N293&amp;"-"&amp;O293,LocCost,2,0),0)</f>
        <v>0</v>
      </c>
      <c r="AN293" s="183" t="n">
        <f aca="false">IF(P293&gt;0,VLOOKUP(P293&amp;"-"&amp;Q293&amp;"-"&amp;R293,LocCost,2,0),0)</f>
        <v>0</v>
      </c>
      <c r="AO293" s="183" t="n">
        <f aca="false">IF(S293&gt;0,VLOOKUP(S293&amp;"-"&amp;T293&amp;"-"&amp;U293,LocCost,2,0),0)</f>
        <v>0</v>
      </c>
      <c r="AP293" s="183" t="n">
        <f aca="false">IF(V293&gt;0,VLOOKUP(V293&amp;"-"&amp;W293&amp;"-"&amp;X293,LocCost,2,0),0)</f>
        <v>0</v>
      </c>
      <c r="AQ293" s="183" t="n">
        <f aca="false">IF(Y293&gt;0,VLOOKUP(Y293&amp;"-"&amp;Z293&amp;"-"&amp;AA293,LocCost,2,0),0)</f>
        <v>0</v>
      </c>
      <c r="AR293" s="183" t="n">
        <f aca="false">IF(AB293&gt;0,VLOOKUP(AB293&amp;"-"&amp;AC293&amp;"-"&amp;AD293,LocCost,2,0),0)</f>
        <v>0</v>
      </c>
      <c r="AS293" s="183" t="n">
        <f aca="false">IF(AE293&gt;0,VLOOKUP(AE293&amp;"-"&amp;AF293&amp;"-"&amp;AG293,LocCost,2,0),0)</f>
        <v>0</v>
      </c>
      <c r="AT293" s="183" t="n">
        <f aca="false">IF(AH293&gt;0,VLOOKUP(AH293&amp;"-"&amp;AI293&amp;"-"&amp;AJ293,LocCost,2,0),0)</f>
        <v>0</v>
      </c>
      <c r="AU293" s="184" t="n">
        <f aca="false">SUM(AK293:AT293)</f>
        <v>0.077315590017459</v>
      </c>
      <c r="DO293" s="85" t="n">
        <v>0</v>
      </c>
      <c r="DP293" s="85" t="n">
        <v>0</v>
      </c>
      <c r="DQ293" s="85" t="n">
        <v>0</v>
      </c>
      <c r="DR293" s="85" t="n">
        <v>0</v>
      </c>
      <c r="DS293" s="85" t="n">
        <v>0</v>
      </c>
      <c r="DT293" s="85" t="n">
        <v>0</v>
      </c>
      <c r="DU293" s="85" t="n">
        <v>0</v>
      </c>
      <c r="DV293" s="85" t="n">
        <v>0</v>
      </c>
      <c r="DW293" s="85" t="n">
        <v>0</v>
      </c>
      <c r="DX293" s="85" t="n">
        <v>0</v>
      </c>
      <c r="DY293" s="85" t="n">
        <v>0</v>
      </c>
    </row>
    <row r="294" customFormat="false" ht="14.65" hidden="false" customHeight="false" outlineLevel="0" collapsed="false">
      <c r="A294" s="85" t="n">
        <v>291</v>
      </c>
      <c r="B294" s="85" t="s">
        <v>196</v>
      </c>
      <c r="C294" s="85" t="s">
        <v>197</v>
      </c>
      <c r="D294" s="85" t="n">
        <v>1</v>
      </c>
      <c r="E294" s="85" t="s">
        <v>45</v>
      </c>
      <c r="F294" s="85" t="s">
        <v>481</v>
      </c>
      <c r="G294" s="85" t="s">
        <v>196</v>
      </c>
      <c r="H294" s="85" t="s">
        <v>197</v>
      </c>
      <c r="I294" s="85" t="s">
        <v>179</v>
      </c>
      <c r="J294" s="85" t="n">
        <v>0</v>
      </c>
      <c r="K294" s="85" t="n">
        <v>0</v>
      </c>
      <c r="L294" s="85" t="n">
        <v>0</v>
      </c>
      <c r="M294" s="85" t="n">
        <v>0</v>
      </c>
      <c r="N294" s="85" t="n">
        <v>0</v>
      </c>
      <c r="O294" s="85" t="n">
        <v>0</v>
      </c>
      <c r="P294" s="85" t="n">
        <v>0</v>
      </c>
      <c r="Q294" s="85" t="n">
        <v>0</v>
      </c>
      <c r="R294" s="85" t="n">
        <v>0</v>
      </c>
      <c r="S294" s="85" t="n">
        <v>0</v>
      </c>
      <c r="T294" s="85" t="n">
        <v>0</v>
      </c>
      <c r="U294" s="85" t="n">
        <v>0</v>
      </c>
      <c r="V294" s="85" t="n">
        <v>0</v>
      </c>
      <c r="W294" s="85" t="n">
        <v>0</v>
      </c>
      <c r="X294" s="85" t="n">
        <v>0</v>
      </c>
      <c r="Y294" s="85" t="n">
        <v>0</v>
      </c>
      <c r="Z294" s="85" t="n">
        <v>0</v>
      </c>
      <c r="AA294" s="85" t="n">
        <v>0</v>
      </c>
      <c r="AB294" s="85" t="n">
        <v>0</v>
      </c>
      <c r="AC294" s="85" t="n">
        <v>0</v>
      </c>
      <c r="AD294" s="85" t="n">
        <v>0</v>
      </c>
      <c r="AE294" s="85" t="n">
        <v>0</v>
      </c>
      <c r="AF294" s="85" t="n">
        <v>0</v>
      </c>
      <c r="AG294" s="85" t="n">
        <v>0</v>
      </c>
      <c r="AH294" s="85" t="n">
        <v>0</v>
      </c>
      <c r="AI294" s="85" t="n">
        <v>0</v>
      </c>
      <c r="AJ294" s="85" t="n">
        <v>0</v>
      </c>
      <c r="AK294" s="183" t="n">
        <f aca="false">IF(G294&gt;0,VLOOKUP(G294&amp;"-"&amp;H294&amp;"-"&amp;I294,LocCost,2,0),0)</f>
        <v>0.0664862907344978</v>
      </c>
      <c r="AL294" s="183" t="n">
        <f aca="false">IF(J294&gt;0,VLOOKUP(J294&amp;"-"&amp;K294&amp;"-"&amp;L294,LocCost,2,0),0)</f>
        <v>0</v>
      </c>
      <c r="AM294" s="183" t="n">
        <f aca="false">IF(M294&gt;0,VLOOKUP(M294&amp;"-"&amp;N294&amp;"-"&amp;O294,LocCost,2,0),0)</f>
        <v>0</v>
      </c>
      <c r="AN294" s="183" t="n">
        <f aca="false">IF(P294&gt;0,VLOOKUP(P294&amp;"-"&amp;Q294&amp;"-"&amp;R294,LocCost,2,0),0)</f>
        <v>0</v>
      </c>
      <c r="AO294" s="183" t="n">
        <f aca="false">IF(S294&gt;0,VLOOKUP(S294&amp;"-"&amp;T294&amp;"-"&amp;U294,LocCost,2,0),0)</f>
        <v>0</v>
      </c>
      <c r="AP294" s="183" t="n">
        <f aca="false">IF(V294&gt;0,VLOOKUP(V294&amp;"-"&amp;W294&amp;"-"&amp;X294,LocCost,2,0),0)</f>
        <v>0</v>
      </c>
      <c r="AQ294" s="183" t="n">
        <f aca="false">IF(Y294&gt;0,VLOOKUP(Y294&amp;"-"&amp;Z294&amp;"-"&amp;AA294,LocCost,2,0),0)</f>
        <v>0</v>
      </c>
      <c r="AR294" s="183" t="n">
        <f aca="false">IF(AB294&gt;0,VLOOKUP(AB294&amp;"-"&amp;AC294&amp;"-"&amp;AD294,LocCost,2,0),0)</f>
        <v>0</v>
      </c>
      <c r="AS294" s="183" t="n">
        <f aca="false">IF(AE294&gt;0,VLOOKUP(AE294&amp;"-"&amp;AF294&amp;"-"&amp;AG294,LocCost,2,0),0)</f>
        <v>0</v>
      </c>
      <c r="AT294" s="183" t="n">
        <f aca="false">IF(AH294&gt;0,VLOOKUP(AH294&amp;"-"&amp;AI294&amp;"-"&amp;AJ294,LocCost,2,0),0)</f>
        <v>0</v>
      </c>
      <c r="AU294" s="184" t="n">
        <f aca="false">SUM(AK294:AT294)</f>
        <v>0.0664862907344978</v>
      </c>
      <c r="DO294" s="85" t="n">
        <v>0</v>
      </c>
      <c r="DP294" s="85" t="n">
        <v>0</v>
      </c>
      <c r="DQ294" s="85" t="n">
        <v>0</v>
      </c>
      <c r="DR294" s="85" t="n">
        <v>0</v>
      </c>
      <c r="DS294" s="85" t="n">
        <v>0</v>
      </c>
      <c r="DT294" s="85" t="n">
        <v>0</v>
      </c>
      <c r="DU294" s="85" t="n">
        <v>0</v>
      </c>
      <c r="DV294" s="85" t="n">
        <v>0</v>
      </c>
      <c r="DW294" s="85" t="n">
        <v>0</v>
      </c>
      <c r="DX294" s="85" t="n">
        <v>0</v>
      </c>
      <c r="DY294" s="85" t="n">
        <v>0</v>
      </c>
    </row>
    <row r="295" customFormat="false" ht="14.65" hidden="false" customHeight="false" outlineLevel="0" collapsed="false">
      <c r="A295" s="85" t="n">
        <v>292</v>
      </c>
      <c r="B295" s="85" t="s">
        <v>196</v>
      </c>
      <c r="C295" s="85" t="s">
        <v>197</v>
      </c>
      <c r="D295" s="85" t="n">
        <v>1</v>
      </c>
      <c r="E295" s="85" t="s">
        <v>45</v>
      </c>
      <c r="F295" s="85" t="s">
        <v>482</v>
      </c>
      <c r="G295" s="85" t="s">
        <v>196</v>
      </c>
      <c r="H295" s="85" t="s">
        <v>197</v>
      </c>
      <c r="I295" s="85" t="s">
        <v>173</v>
      </c>
      <c r="J295" s="85" t="n">
        <v>0</v>
      </c>
      <c r="K295" s="85" t="n">
        <v>0</v>
      </c>
      <c r="L295" s="85" t="n">
        <v>0</v>
      </c>
      <c r="M295" s="85" t="n">
        <v>0</v>
      </c>
      <c r="N295" s="85" t="n">
        <v>0</v>
      </c>
      <c r="O295" s="85" t="n">
        <v>0</v>
      </c>
      <c r="P295" s="85" t="n">
        <v>0</v>
      </c>
      <c r="Q295" s="85" t="n">
        <v>0</v>
      </c>
      <c r="R295" s="85" t="n">
        <v>0</v>
      </c>
      <c r="S295" s="85" t="n">
        <v>0</v>
      </c>
      <c r="T295" s="85" t="n">
        <v>0</v>
      </c>
      <c r="U295" s="85" t="n">
        <v>0</v>
      </c>
      <c r="V295" s="85" t="n">
        <v>0</v>
      </c>
      <c r="W295" s="85" t="n">
        <v>0</v>
      </c>
      <c r="X295" s="85" t="n">
        <v>0</v>
      </c>
      <c r="Y295" s="85" t="n">
        <v>0</v>
      </c>
      <c r="Z295" s="85" t="n">
        <v>0</v>
      </c>
      <c r="AA295" s="85" t="n">
        <v>0</v>
      </c>
      <c r="AB295" s="85" t="n">
        <v>0</v>
      </c>
      <c r="AC295" s="85" t="n">
        <v>0</v>
      </c>
      <c r="AD295" s="85" t="n">
        <v>0</v>
      </c>
      <c r="AE295" s="85" t="n">
        <v>0</v>
      </c>
      <c r="AF295" s="85" t="n">
        <v>0</v>
      </c>
      <c r="AG295" s="85" t="n">
        <v>0</v>
      </c>
      <c r="AH295" s="85" t="n">
        <v>0</v>
      </c>
      <c r="AI295" s="85" t="n">
        <v>0</v>
      </c>
      <c r="AJ295" s="85" t="n">
        <v>0</v>
      </c>
      <c r="AK295" s="183" t="n">
        <f aca="false">IF(G295&gt;0,VLOOKUP(G295&amp;"-"&amp;H295&amp;"-"&amp;I295,LocCost,2,0),0)</f>
        <v>0.340815590017459</v>
      </c>
      <c r="AL295" s="183" t="n">
        <f aca="false">IF(J295&gt;0,VLOOKUP(J295&amp;"-"&amp;K295&amp;"-"&amp;L295,LocCost,2,0),0)</f>
        <v>0</v>
      </c>
      <c r="AM295" s="183" t="n">
        <f aca="false">IF(M295&gt;0,VLOOKUP(M295&amp;"-"&amp;N295&amp;"-"&amp;O295,LocCost,2,0),0)</f>
        <v>0</v>
      </c>
      <c r="AN295" s="183" t="n">
        <f aca="false">IF(P295&gt;0,VLOOKUP(P295&amp;"-"&amp;Q295&amp;"-"&amp;R295,LocCost,2,0),0)</f>
        <v>0</v>
      </c>
      <c r="AO295" s="183" t="n">
        <f aca="false">IF(S295&gt;0,VLOOKUP(S295&amp;"-"&amp;T295&amp;"-"&amp;U295,LocCost,2,0),0)</f>
        <v>0</v>
      </c>
      <c r="AP295" s="183" t="n">
        <f aca="false">IF(V295&gt;0,VLOOKUP(V295&amp;"-"&amp;W295&amp;"-"&amp;X295,LocCost,2,0),0)</f>
        <v>0</v>
      </c>
      <c r="AQ295" s="183" t="n">
        <f aca="false">IF(Y295&gt;0,VLOOKUP(Y295&amp;"-"&amp;Z295&amp;"-"&amp;AA295,LocCost,2,0),0)</f>
        <v>0</v>
      </c>
      <c r="AR295" s="183" t="n">
        <f aca="false">IF(AB295&gt;0,VLOOKUP(AB295&amp;"-"&amp;AC295&amp;"-"&amp;AD295,LocCost,2,0),0)</f>
        <v>0</v>
      </c>
      <c r="AS295" s="183" t="n">
        <f aca="false">IF(AE295&gt;0,VLOOKUP(AE295&amp;"-"&amp;AF295&amp;"-"&amp;AG295,LocCost,2,0),0)</f>
        <v>0</v>
      </c>
      <c r="AT295" s="183" t="n">
        <f aca="false">IF(AH295&gt;0,VLOOKUP(AH295&amp;"-"&amp;AI295&amp;"-"&amp;AJ295,LocCost,2,0),0)</f>
        <v>0</v>
      </c>
      <c r="AU295" s="184" t="n">
        <f aca="false">SUM(AK295:AT295)</f>
        <v>0.340815590017459</v>
      </c>
      <c r="DO295" s="85" t="n">
        <v>0</v>
      </c>
      <c r="DP295" s="85" t="n">
        <v>0</v>
      </c>
      <c r="DQ295" s="85" t="n">
        <v>0</v>
      </c>
      <c r="DR295" s="85" t="n">
        <v>0</v>
      </c>
      <c r="DS295" s="85" t="n">
        <v>0</v>
      </c>
      <c r="DT295" s="85" t="n">
        <v>0</v>
      </c>
      <c r="DU295" s="85" t="n">
        <v>0</v>
      </c>
      <c r="DV295" s="85" t="n">
        <v>0</v>
      </c>
      <c r="DW295" s="85" t="n">
        <v>0</v>
      </c>
      <c r="DX295" s="85" t="n">
        <v>0</v>
      </c>
      <c r="DY295" s="85" t="n">
        <v>0</v>
      </c>
    </row>
    <row r="296" customFormat="false" ht="14.65" hidden="false" customHeight="false" outlineLevel="0" collapsed="false">
      <c r="A296" s="85" t="n">
        <v>293</v>
      </c>
      <c r="B296" s="85" t="s">
        <v>196</v>
      </c>
      <c r="C296" s="85" t="s">
        <v>197</v>
      </c>
      <c r="D296" s="85" t="n">
        <v>1</v>
      </c>
      <c r="E296" s="85" t="s">
        <v>45</v>
      </c>
      <c r="F296" s="85" t="s">
        <v>483</v>
      </c>
      <c r="G296" s="85" t="s">
        <v>196</v>
      </c>
      <c r="H296" s="85" t="s">
        <v>197</v>
      </c>
      <c r="I296" s="85" t="s">
        <v>88</v>
      </c>
      <c r="J296" s="85" t="n">
        <v>0</v>
      </c>
      <c r="K296" s="85" t="n">
        <v>0</v>
      </c>
      <c r="L296" s="85" t="n">
        <v>0</v>
      </c>
      <c r="M296" s="85" t="n">
        <v>0</v>
      </c>
      <c r="N296" s="85" t="n">
        <v>0</v>
      </c>
      <c r="O296" s="85" t="n">
        <v>0</v>
      </c>
      <c r="P296" s="85" t="n">
        <v>0</v>
      </c>
      <c r="Q296" s="85" t="n">
        <v>0</v>
      </c>
      <c r="R296" s="85" t="n">
        <v>0</v>
      </c>
      <c r="S296" s="85" t="n">
        <v>0</v>
      </c>
      <c r="T296" s="85" t="n">
        <v>0</v>
      </c>
      <c r="U296" s="85" t="n">
        <v>0</v>
      </c>
      <c r="V296" s="85" t="n">
        <v>0</v>
      </c>
      <c r="W296" s="85" t="n">
        <v>0</v>
      </c>
      <c r="X296" s="85" t="n">
        <v>0</v>
      </c>
      <c r="Y296" s="85" t="n">
        <v>0</v>
      </c>
      <c r="Z296" s="85" t="n">
        <v>0</v>
      </c>
      <c r="AA296" s="85" t="n">
        <v>0</v>
      </c>
      <c r="AB296" s="85" t="n">
        <v>0</v>
      </c>
      <c r="AC296" s="85" t="n">
        <v>0</v>
      </c>
      <c r="AD296" s="85" t="n">
        <v>0</v>
      </c>
      <c r="AE296" s="85" t="n">
        <v>0</v>
      </c>
      <c r="AF296" s="85" t="n">
        <v>0</v>
      </c>
      <c r="AG296" s="85" t="n">
        <v>0</v>
      </c>
      <c r="AH296" s="85" t="n">
        <v>0</v>
      </c>
      <c r="AI296" s="85" t="n">
        <v>0</v>
      </c>
      <c r="AJ296" s="85" t="n">
        <v>0</v>
      </c>
      <c r="AK296" s="183" t="n">
        <f aca="false">IF(G296&gt;0,VLOOKUP(G296&amp;"-"&amp;H296&amp;"-"&amp;I296,LocCost,2,0),0)</f>
        <v>0.329986290734498</v>
      </c>
      <c r="AL296" s="183" t="n">
        <f aca="false">IF(J296&gt;0,VLOOKUP(J296&amp;"-"&amp;K296&amp;"-"&amp;L296,LocCost,2,0),0)</f>
        <v>0</v>
      </c>
      <c r="AM296" s="183" t="n">
        <f aca="false">IF(M296&gt;0,VLOOKUP(M296&amp;"-"&amp;N296&amp;"-"&amp;O296,LocCost,2,0),0)</f>
        <v>0</v>
      </c>
      <c r="AN296" s="183" t="n">
        <f aca="false">IF(P296&gt;0,VLOOKUP(P296&amp;"-"&amp;Q296&amp;"-"&amp;R296,LocCost,2,0),0)</f>
        <v>0</v>
      </c>
      <c r="AO296" s="183" t="n">
        <f aca="false">IF(S296&gt;0,VLOOKUP(S296&amp;"-"&amp;T296&amp;"-"&amp;U296,LocCost,2,0),0)</f>
        <v>0</v>
      </c>
      <c r="AP296" s="183" t="n">
        <f aca="false">IF(V296&gt;0,VLOOKUP(V296&amp;"-"&amp;W296&amp;"-"&amp;X296,LocCost,2,0),0)</f>
        <v>0</v>
      </c>
      <c r="AQ296" s="183" t="n">
        <f aca="false">IF(Y296&gt;0,VLOOKUP(Y296&amp;"-"&amp;Z296&amp;"-"&amp;AA296,LocCost,2,0),0)</f>
        <v>0</v>
      </c>
      <c r="AR296" s="183" t="n">
        <f aca="false">IF(AB296&gt;0,VLOOKUP(AB296&amp;"-"&amp;AC296&amp;"-"&amp;AD296,LocCost,2,0),0)</f>
        <v>0</v>
      </c>
      <c r="AS296" s="183" t="n">
        <f aca="false">IF(AE296&gt;0,VLOOKUP(AE296&amp;"-"&amp;AF296&amp;"-"&amp;AG296,LocCost,2,0),0)</f>
        <v>0</v>
      </c>
      <c r="AT296" s="183" t="n">
        <f aca="false">IF(AH296&gt;0,VLOOKUP(AH296&amp;"-"&amp;AI296&amp;"-"&amp;AJ296,LocCost,2,0),0)</f>
        <v>0</v>
      </c>
      <c r="AU296" s="184" t="n">
        <f aca="false">SUM(AK296:AT296)</f>
        <v>0.329986290734498</v>
      </c>
      <c r="DO296" s="85" t="n">
        <v>0</v>
      </c>
      <c r="DP296" s="85" t="n">
        <v>0</v>
      </c>
      <c r="DQ296" s="85" t="n">
        <v>0</v>
      </c>
      <c r="DR296" s="85" t="n">
        <v>0</v>
      </c>
      <c r="DS296" s="85" t="n">
        <v>0</v>
      </c>
      <c r="DT296" s="85" t="n">
        <v>0</v>
      </c>
      <c r="DU296" s="85" t="n">
        <v>0</v>
      </c>
      <c r="DV296" s="85" t="n">
        <v>0</v>
      </c>
      <c r="DW296" s="85" t="n">
        <v>0</v>
      </c>
      <c r="DX296" s="85" t="n">
        <v>0</v>
      </c>
      <c r="DY296" s="85" t="n">
        <v>0</v>
      </c>
    </row>
    <row r="297" customFormat="false" ht="14.65" hidden="false" customHeight="false" outlineLevel="0" collapsed="false">
      <c r="A297" s="85" t="n">
        <v>294</v>
      </c>
      <c r="B297" s="85" t="s">
        <v>196</v>
      </c>
      <c r="C297" s="85" t="s">
        <v>198</v>
      </c>
      <c r="D297" s="85" t="n">
        <v>1</v>
      </c>
      <c r="E297" s="85" t="s">
        <v>45</v>
      </c>
      <c r="F297" s="85" t="s">
        <v>484</v>
      </c>
      <c r="G297" s="85" t="s">
        <v>196</v>
      </c>
      <c r="H297" s="85" t="s">
        <v>198</v>
      </c>
      <c r="I297" s="85" t="s">
        <v>140</v>
      </c>
      <c r="J297" s="85" t="n">
        <v>0</v>
      </c>
      <c r="K297" s="85" t="n">
        <v>0</v>
      </c>
      <c r="L297" s="85" t="n">
        <v>0</v>
      </c>
      <c r="M297" s="85" t="n">
        <v>0</v>
      </c>
      <c r="N297" s="85" t="n">
        <v>0</v>
      </c>
      <c r="O297" s="85" t="n">
        <v>0</v>
      </c>
      <c r="P297" s="85" t="n">
        <v>0</v>
      </c>
      <c r="Q297" s="85" t="n">
        <v>0</v>
      </c>
      <c r="R297" s="85" t="n">
        <v>0</v>
      </c>
      <c r="S297" s="85" t="n">
        <v>0</v>
      </c>
      <c r="T297" s="85" t="n">
        <v>0</v>
      </c>
      <c r="U297" s="85" t="n">
        <v>0</v>
      </c>
      <c r="V297" s="85" t="n">
        <v>0</v>
      </c>
      <c r="W297" s="85" t="n">
        <v>0</v>
      </c>
      <c r="X297" s="85" t="n">
        <v>0</v>
      </c>
      <c r="Y297" s="85" t="n">
        <v>0</v>
      </c>
      <c r="Z297" s="85" t="n">
        <v>0</v>
      </c>
      <c r="AA297" s="85" t="n">
        <v>0</v>
      </c>
      <c r="AB297" s="85" t="n">
        <v>0</v>
      </c>
      <c r="AC297" s="85" t="n">
        <v>0</v>
      </c>
      <c r="AD297" s="85" t="n">
        <v>0</v>
      </c>
      <c r="AE297" s="85" t="n">
        <v>0</v>
      </c>
      <c r="AF297" s="85" t="n">
        <v>0</v>
      </c>
      <c r="AG297" s="85" t="n">
        <v>0</v>
      </c>
      <c r="AH297" s="85" t="n">
        <v>0</v>
      </c>
      <c r="AI297" s="85" t="n">
        <v>0</v>
      </c>
      <c r="AJ297" s="85" t="n">
        <v>0</v>
      </c>
      <c r="AK297" s="183" t="n">
        <f aca="false">IF(G297&gt;0,VLOOKUP(G297&amp;"-"&amp;H297&amp;"-"&amp;I297,LocCost,2,0),0)</f>
        <v>0.0869609545361037</v>
      </c>
      <c r="AL297" s="183" t="n">
        <f aca="false">IF(J297&gt;0,VLOOKUP(J297&amp;"-"&amp;K297&amp;"-"&amp;L297,LocCost,2,0),0)</f>
        <v>0</v>
      </c>
      <c r="AM297" s="183" t="n">
        <f aca="false">IF(M297&gt;0,VLOOKUP(M297&amp;"-"&amp;N297&amp;"-"&amp;O297,LocCost,2,0),0)</f>
        <v>0</v>
      </c>
      <c r="AN297" s="183" t="n">
        <f aca="false">IF(P297&gt;0,VLOOKUP(P297&amp;"-"&amp;Q297&amp;"-"&amp;R297,LocCost,2,0),0)</f>
        <v>0</v>
      </c>
      <c r="AO297" s="183" t="n">
        <f aca="false">IF(S297&gt;0,VLOOKUP(S297&amp;"-"&amp;T297&amp;"-"&amp;U297,LocCost,2,0),0)</f>
        <v>0</v>
      </c>
      <c r="AP297" s="183" t="n">
        <f aca="false">IF(V297&gt;0,VLOOKUP(V297&amp;"-"&amp;W297&amp;"-"&amp;X297,LocCost,2,0),0)</f>
        <v>0</v>
      </c>
      <c r="AQ297" s="183" t="n">
        <f aca="false">IF(Y297&gt;0,VLOOKUP(Y297&amp;"-"&amp;Z297&amp;"-"&amp;AA297,LocCost,2,0),0)</f>
        <v>0</v>
      </c>
      <c r="AR297" s="183" t="n">
        <f aca="false">IF(AB297&gt;0,VLOOKUP(AB297&amp;"-"&amp;AC297&amp;"-"&amp;AD297,LocCost,2,0),0)</f>
        <v>0</v>
      </c>
      <c r="AS297" s="183" t="n">
        <f aca="false">IF(AE297&gt;0,VLOOKUP(AE297&amp;"-"&amp;AF297&amp;"-"&amp;AG297,LocCost,2,0),0)</f>
        <v>0</v>
      </c>
      <c r="AT297" s="183" t="n">
        <f aca="false">IF(AH297&gt;0,VLOOKUP(AH297&amp;"-"&amp;AI297&amp;"-"&amp;AJ297,LocCost,2,0),0)</f>
        <v>0</v>
      </c>
      <c r="AU297" s="184" t="n">
        <f aca="false">SUM(AK297:AT297)</f>
        <v>0.0869609545361037</v>
      </c>
      <c r="DO297" s="85" t="n">
        <v>0</v>
      </c>
      <c r="DP297" s="85" t="n">
        <v>0</v>
      </c>
      <c r="DQ297" s="85" t="n">
        <v>0</v>
      </c>
      <c r="DR297" s="85" t="n">
        <v>0</v>
      </c>
      <c r="DS297" s="85" t="n">
        <v>0</v>
      </c>
      <c r="DT297" s="85" t="n">
        <v>0</v>
      </c>
      <c r="DU297" s="85" t="n">
        <v>0</v>
      </c>
      <c r="DV297" s="85" t="n">
        <v>0</v>
      </c>
      <c r="DW297" s="85" t="n">
        <v>0</v>
      </c>
      <c r="DX297" s="85" t="n">
        <v>0</v>
      </c>
      <c r="DY297" s="85" t="n">
        <v>0</v>
      </c>
    </row>
    <row r="298" customFormat="false" ht="14.65" hidden="false" customHeight="false" outlineLevel="0" collapsed="false">
      <c r="A298" s="85" t="n">
        <v>295</v>
      </c>
      <c r="B298" s="85" t="s">
        <v>196</v>
      </c>
      <c r="C298" s="85" t="s">
        <v>198</v>
      </c>
      <c r="D298" s="85" t="n">
        <v>1</v>
      </c>
      <c r="E298" s="85" t="s">
        <v>45</v>
      </c>
      <c r="F298" s="85" t="s">
        <v>485</v>
      </c>
      <c r="G298" s="85" t="s">
        <v>196</v>
      </c>
      <c r="H298" s="85" t="s">
        <v>198</v>
      </c>
      <c r="I298" s="85" t="s">
        <v>179</v>
      </c>
      <c r="J298" s="85" t="n">
        <v>0</v>
      </c>
      <c r="K298" s="85" t="n">
        <v>0</v>
      </c>
      <c r="L298" s="85" t="n">
        <v>0</v>
      </c>
      <c r="M298" s="85" t="n">
        <v>0</v>
      </c>
      <c r="N298" s="85" t="n">
        <v>0</v>
      </c>
      <c r="O298" s="85" t="n">
        <v>0</v>
      </c>
      <c r="P298" s="85" t="n">
        <v>0</v>
      </c>
      <c r="Q298" s="85" t="n">
        <v>0</v>
      </c>
      <c r="R298" s="85" t="n">
        <v>0</v>
      </c>
      <c r="S298" s="85" t="n">
        <v>0</v>
      </c>
      <c r="T298" s="85" t="n">
        <v>0</v>
      </c>
      <c r="U298" s="85" t="n">
        <v>0</v>
      </c>
      <c r="V298" s="85" t="n">
        <v>0</v>
      </c>
      <c r="W298" s="85" t="n">
        <v>0</v>
      </c>
      <c r="X298" s="85" t="n">
        <v>0</v>
      </c>
      <c r="Y298" s="85" t="n">
        <v>0</v>
      </c>
      <c r="Z298" s="85" t="n">
        <v>0</v>
      </c>
      <c r="AA298" s="85" t="n">
        <v>0</v>
      </c>
      <c r="AB298" s="85" t="n">
        <v>0</v>
      </c>
      <c r="AC298" s="85" t="n">
        <v>0</v>
      </c>
      <c r="AD298" s="85" t="n">
        <v>0</v>
      </c>
      <c r="AE298" s="85" t="n">
        <v>0</v>
      </c>
      <c r="AF298" s="85" t="n">
        <v>0</v>
      </c>
      <c r="AG298" s="85" t="n">
        <v>0</v>
      </c>
      <c r="AH298" s="85" t="n">
        <v>0</v>
      </c>
      <c r="AI298" s="85" t="n">
        <v>0</v>
      </c>
      <c r="AJ298" s="85" t="n">
        <v>0</v>
      </c>
      <c r="AK298" s="183" t="n">
        <f aca="false">IF(G298&gt;0,VLOOKUP(G298&amp;"-"&amp;H298&amp;"-"&amp;I298,LocCost,2,0),0)</f>
        <v>0.0842344119157677</v>
      </c>
      <c r="AL298" s="183" t="n">
        <f aca="false">IF(J298&gt;0,VLOOKUP(J298&amp;"-"&amp;K298&amp;"-"&amp;L298,LocCost,2,0),0)</f>
        <v>0</v>
      </c>
      <c r="AM298" s="183" t="n">
        <f aca="false">IF(M298&gt;0,VLOOKUP(M298&amp;"-"&amp;N298&amp;"-"&amp;O298,LocCost,2,0),0)</f>
        <v>0</v>
      </c>
      <c r="AN298" s="183" t="n">
        <f aca="false">IF(P298&gt;0,VLOOKUP(P298&amp;"-"&amp;Q298&amp;"-"&amp;R298,LocCost,2,0),0)</f>
        <v>0</v>
      </c>
      <c r="AO298" s="183" t="n">
        <f aca="false">IF(S298&gt;0,VLOOKUP(S298&amp;"-"&amp;T298&amp;"-"&amp;U298,LocCost,2,0),0)</f>
        <v>0</v>
      </c>
      <c r="AP298" s="183" t="n">
        <f aca="false">IF(V298&gt;0,VLOOKUP(V298&amp;"-"&amp;W298&amp;"-"&amp;X298,LocCost,2,0),0)</f>
        <v>0</v>
      </c>
      <c r="AQ298" s="183" t="n">
        <f aca="false">IF(Y298&gt;0,VLOOKUP(Y298&amp;"-"&amp;Z298&amp;"-"&amp;AA298,LocCost,2,0),0)</f>
        <v>0</v>
      </c>
      <c r="AR298" s="183" t="n">
        <f aca="false">IF(AB298&gt;0,VLOOKUP(AB298&amp;"-"&amp;AC298&amp;"-"&amp;AD298,LocCost,2,0),0)</f>
        <v>0</v>
      </c>
      <c r="AS298" s="183" t="n">
        <f aca="false">IF(AE298&gt;0,VLOOKUP(AE298&amp;"-"&amp;AF298&amp;"-"&amp;AG298,LocCost,2,0),0)</f>
        <v>0</v>
      </c>
      <c r="AT298" s="183" t="n">
        <f aca="false">IF(AH298&gt;0,VLOOKUP(AH298&amp;"-"&amp;AI298&amp;"-"&amp;AJ298,LocCost,2,0),0)</f>
        <v>0</v>
      </c>
      <c r="AU298" s="184" t="n">
        <f aca="false">SUM(AK298:AT298)</f>
        <v>0.0842344119157677</v>
      </c>
      <c r="DO298" s="85" t="n">
        <v>0</v>
      </c>
      <c r="DP298" s="85" t="n">
        <v>0</v>
      </c>
      <c r="DQ298" s="85" t="n">
        <v>0</v>
      </c>
      <c r="DR298" s="85" t="n">
        <v>0</v>
      </c>
      <c r="DS298" s="85" t="n">
        <v>0</v>
      </c>
      <c r="DT298" s="85" t="n">
        <v>0</v>
      </c>
      <c r="DU298" s="85" t="n">
        <v>0</v>
      </c>
      <c r="DV298" s="85" t="n">
        <v>0</v>
      </c>
      <c r="DW298" s="85" t="n">
        <v>0</v>
      </c>
      <c r="DX298" s="85" t="n">
        <v>0</v>
      </c>
      <c r="DY298" s="85" t="n">
        <v>0</v>
      </c>
    </row>
    <row r="299" customFormat="false" ht="14.65" hidden="false" customHeight="false" outlineLevel="0" collapsed="false">
      <c r="A299" s="85" t="n">
        <v>296</v>
      </c>
      <c r="B299" s="85" t="s">
        <v>196</v>
      </c>
      <c r="C299" s="85" t="s">
        <v>198</v>
      </c>
      <c r="D299" s="85" t="n">
        <v>1</v>
      </c>
      <c r="E299" s="85" t="s">
        <v>45</v>
      </c>
      <c r="F299" s="85" t="s">
        <v>486</v>
      </c>
      <c r="G299" s="85" t="s">
        <v>196</v>
      </c>
      <c r="H299" s="85" t="s">
        <v>198</v>
      </c>
      <c r="I299" s="85" t="s">
        <v>173</v>
      </c>
      <c r="J299" s="85" t="n">
        <v>0</v>
      </c>
      <c r="K299" s="85" t="n">
        <v>0</v>
      </c>
      <c r="L299" s="85" t="n">
        <v>0</v>
      </c>
      <c r="M299" s="85" t="n">
        <v>0</v>
      </c>
      <c r="N299" s="85" t="n">
        <v>0</v>
      </c>
      <c r="O299" s="85" t="n">
        <v>0</v>
      </c>
      <c r="P299" s="85" t="n">
        <v>0</v>
      </c>
      <c r="Q299" s="85" t="n">
        <v>0</v>
      </c>
      <c r="R299" s="85" t="n">
        <v>0</v>
      </c>
      <c r="S299" s="85" t="n">
        <v>0</v>
      </c>
      <c r="T299" s="85" t="n">
        <v>0</v>
      </c>
      <c r="U299" s="85" t="n">
        <v>0</v>
      </c>
      <c r="V299" s="85" t="n">
        <v>0</v>
      </c>
      <c r="W299" s="85" t="n">
        <v>0</v>
      </c>
      <c r="X299" s="85" t="n">
        <v>0</v>
      </c>
      <c r="Y299" s="85" t="n">
        <v>0</v>
      </c>
      <c r="Z299" s="85" t="n">
        <v>0</v>
      </c>
      <c r="AA299" s="85" t="n">
        <v>0</v>
      </c>
      <c r="AB299" s="85" t="n">
        <v>0</v>
      </c>
      <c r="AC299" s="85" t="n">
        <v>0</v>
      </c>
      <c r="AD299" s="85" t="n">
        <v>0</v>
      </c>
      <c r="AE299" s="85" t="n">
        <v>0</v>
      </c>
      <c r="AF299" s="85" t="n">
        <v>0</v>
      </c>
      <c r="AG299" s="85" t="n">
        <v>0</v>
      </c>
      <c r="AH299" s="85" t="n">
        <v>0</v>
      </c>
      <c r="AI299" s="85" t="n">
        <v>0</v>
      </c>
      <c r="AJ299" s="85" t="n">
        <v>0</v>
      </c>
      <c r="AK299" s="183" t="n">
        <f aca="false">IF(G299&gt;0,VLOOKUP(G299&amp;"-"&amp;H299&amp;"-"&amp;I299,LocCost,2,0),0)</f>
        <v>0.393960954536104</v>
      </c>
      <c r="AL299" s="183" t="n">
        <f aca="false">IF(J299&gt;0,VLOOKUP(J299&amp;"-"&amp;K299&amp;"-"&amp;L299,LocCost,2,0),0)</f>
        <v>0</v>
      </c>
      <c r="AM299" s="183" t="n">
        <f aca="false">IF(M299&gt;0,VLOOKUP(M299&amp;"-"&amp;N299&amp;"-"&amp;O299,LocCost,2,0),0)</f>
        <v>0</v>
      </c>
      <c r="AN299" s="183" t="n">
        <f aca="false">IF(P299&gt;0,VLOOKUP(P299&amp;"-"&amp;Q299&amp;"-"&amp;R299,LocCost,2,0),0)</f>
        <v>0</v>
      </c>
      <c r="AO299" s="183" t="n">
        <f aca="false">IF(S299&gt;0,VLOOKUP(S299&amp;"-"&amp;T299&amp;"-"&amp;U299,LocCost,2,0),0)</f>
        <v>0</v>
      </c>
      <c r="AP299" s="183" t="n">
        <f aca="false">IF(V299&gt;0,VLOOKUP(V299&amp;"-"&amp;W299&amp;"-"&amp;X299,LocCost,2,0),0)</f>
        <v>0</v>
      </c>
      <c r="AQ299" s="183" t="n">
        <f aca="false">IF(Y299&gt;0,VLOOKUP(Y299&amp;"-"&amp;Z299&amp;"-"&amp;AA299,LocCost,2,0),0)</f>
        <v>0</v>
      </c>
      <c r="AR299" s="183" t="n">
        <f aca="false">IF(AB299&gt;0,VLOOKUP(AB299&amp;"-"&amp;AC299&amp;"-"&amp;AD299,LocCost,2,0),0)</f>
        <v>0</v>
      </c>
      <c r="AS299" s="183" t="n">
        <f aca="false">IF(AE299&gt;0,VLOOKUP(AE299&amp;"-"&amp;AF299&amp;"-"&amp;AG299,LocCost,2,0),0)</f>
        <v>0</v>
      </c>
      <c r="AT299" s="183" t="n">
        <f aca="false">IF(AH299&gt;0,VLOOKUP(AH299&amp;"-"&amp;AI299&amp;"-"&amp;AJ299,LocCost,2,0),0)</f>
        <v>0</v>
      </c>
      <c r="AU299" s="184" t="n">
        <f aca="false">SUM(AK299:AT299)</f>
        <v>0.393960954536104</v>
      </c>
      <c r="DO299" s="85" t="n">
        <v>0</v>
      </c>
      <c r="DP299" s="85" t="n">
        <v>0</v>
      </c>
      <c r="DQ299" s="85" t="n">
        <v>0</v>
      </c>
      <c r="DR299" s="85" t="n">
        <v>0</v>
      </c>
      <c r="DS299" s="85" t="n">
        <v>0</v>
      </c>
      <c r="DT299" s="85" t="n">
        <v>0</v>
      </c>
      <c r="DU299" s="85" t="n">
        <v>0</v>
      </c>
      <c r="DV299" s="85" t="n">
        <v>0</v>
      </c>
      <c r="DW299" s="85" t="n">
        <v>0</v>
      </c>
      <c r="DX299" s="85" t="n">
        <v>0</v>
      </c>
      <c r="DY299" s="85" t="n">
        <v>0</v>
      </c>
    </row>
    <row r="300" customFormat="false" ht="14.65" hidden="false" customHeight="false" outlineLevel="0" collapsed="false">
      <c r="A300" s="85" t="n">
        <v>297</v>
      </c>
      <c r="B300" s="85" t="s">
        <v>196</v>
      </c>
      <c r="C300" s="85" t="s">
        <v>198</v>
      </c>
      <c r="D300" s="85" t="n">
        <v>1</v>
      </c>
      <c r="E300" s="85" t="s">
        <v>45</v>
      </c>
      <c r="F300" s="85" t="s">
        <v>487</v>
      </c>
      <c r="G300" s="85" t="s">
        <v>196</v>
      </c>
      <c r="H300" s="85" t="s">
        <v>198</v>
      </c>
      <c r="I300" s="85" t="s">
        <v>88</v>
      </c>
      <c r="J300" s="85" t="n">
        <v>0</v>
      </c>
      <c r="K300" s="85" t="n">
        <v>0</v>
      </c>
      <c r="L300" s="85" t="n">
        <v>0</v>
      </c>
      <c r="M300" s="85" t="n">
        <v>0</v>
      </c>
      <c r="N300" s="85" t="n">
        <v>0</v>
      </c>
      <c r="O300" s="85" t="n">
        <v>0</v>
      </c>
      <c r="P300" s="85" t="n">
        <v>0</v>
      </c>
      <c r="Q300" s="85" t="n">
        <v>0</v>
      </c>
      <c r="R300" s="85" t="n">
        <v>0</v>
      </c>
      <c r="S300" s="85" t="n">
        <v>0</v>
      </c>
      <c r="T300" s="85" t="n">
        <v>0</v>
      </c>
      <c r="U300" s="85" t="n">
        <v>0</v>
      </c>
      <c r="V300" s="85" t="n">
        <v>0</v>
      </c>
      <c r="W300" s="85" t="n">
        <v>0</v>
      </c>
      <c r="X300" s="85" t="n">
        <v>0</v>
      </c>
      <c r="Y300" s="85" t="n">
        <v>0</v>
      </c>
      <c r="Z300" s="85" t="n">
        <v>0</v>
      </c>
      <c r="AA300" s="85" t="n">
        <v>0</v>
      </c>
      <c r="AB300" s="85" t="n">
        <v>0</v>
      </c>
      <c r="AC300" s="85" t="n">
        <v>0</v>
      </c>
      <c r="AD300" s="85" t="n">
        <v>0</v>
      </c>
      <c r="AE300" s="85" t="n">
        <v>0</v>
      </c>
      <c r="AF300" s="85" t="n">
        <v>0</v>
      </c>
      <c r="AG300" s="85" t="n">
        <v>0</v>
      </c>
      <c r="AH300" s="85" t="n">
        <v>0</v>
      </c>
      <c r="AI300" s="85" t="n">
        <v>0</v>
      </c>
      <c r="AJ300" s="85" t="n">
        <v>0</v>
      </c>
      <c r="AK300" s="183" t="n">
        <f aca="false">IF(G300&gt;0,VLOOKUP(G300&amp;"-"&amp;H300&amp;"-"&amp;I300,LocCost,2,0),0)</f>
        <v>0.391234411915768</v>
      </c>
      <c r="AL300" s="183" t="n">
        <f aca="false">IF(J300&gt;0,VLOOKUP(J300&amp;"-"&amp;K300&amp;"-"&amp;L300,LocCost,2,0),0)</f>
        <v>0</v>
      </c>
      <c r="AM300" s="183" t="n">
        <f aca="false">IF(M300&gt;0,VLOOKUP(M300&amp;"-"&amp;N300&amp;"-"&amp;O300,LocCost,2,0),0)</f>
        <v>0</v>
      </c>
      <c r="AN300" s="183" t="n">
        <f aca="false">IF(P300&gt;0,VLOOKUP(P300&amp;"-"&amp;Q300&amp;"-"&amp;R300,LocCost,2,0),0)</f>
        <v>0</v>
      </c>
      <c r="AO300" s="183" t="n">
        <f aca="false">IF(S300&gt;0,VLOOKUP(S300&amp;"-"&amp;T300&amp;"-"&amp;U300,LocCost,2,0),0)</f>
        <v>0</v>
      </c>
      <c r="AP300" s="183" t="n">
        <f aca="false">IF(V300&gt;0,VLOOKUP(V300&amp;"-"&amp;W300&amp;"-"&amp;X300,LocCost,2,0),0)</f>
        <v>0</v>
      </c>
      <c r="AQ300" s="183" t="n">
        <f aca="false">IF(Y300&gt;0,VLOOKUP(Y300&amp;"-"&amp;Z300&amp;"-"&amp;AA300,LocCost,2,0),0)</f>
        <v>0</v>
      </c>
      <c r="AR300" s="183" t="n">
        <f aca="false">IF(AB300&gt;0,VLOOKUP(AB300&amp;"-"&amp;AC300&amp;"-"&amp;AD300,LocCost,2,0),0)</f>
        <v>0</v>
      </c>
      <c r="AS300" s="183" t="n">
        <f aca="false">IF(AE300&gt;0,VLOOKUP(AE300&amp;"-"&amp;AF300&amp;"-"&amp;AG300,LocCost,2,0),0)</f>
        <v>0</v>
      </c>
      <c r="AT300" s="183" t="n">
        <f aca="false">IF(AH300&gt;0,VLOOKUP(AH300&amp;"-"&amp;AI300&amp;"-"&amp;AJ300,LocCost,2,0),0)</f>
        <v>0</v>
      </c>
      <c r="AU300" s="184" t="n">
        <f aca="false">SUM(AK300:AT300)</f>
        <v>0.391234411915768</v>
      </c>
      <c r="DO300" s="85" t="n">
        <v>0</v>
      </c>
      <c r="DP300" s="85" t="n">
        <v>0</v>
      </c>
      <c r="DQ300" s="85" t="n">
        <v>0</v>
      </c>
      <c r="DR300" s="85" t="n">
        <v>0</v>
      </c>
      <c r="DS300" s="85" t="n">
        <v>0</v>
      </c>
      <c r="DT300" s="85" t="n">
        <v>0</v>
      </c>
      <c r="DU300" s="85" t="n">
        <v>0</v>
      </c>
      <c r="DV300" s="85" t="n">
        <v>0</v>
      </c>
      <c r="DW300" s="85" t="n">
        <v>0</v>
      </c>
      <c r="DX300" s="85" t="n">
        <v>0</v>
      </c>
      <c r="DY300" s="85" t="n">
        <v>0</v>
      </c>
    </row>
    <row r="301" customFormat="false" ht="14.65" hidden="false" customHeight="false" outlineLevel="0" collapsed="false">
      <c r="A301" s="85" t="n">
        <v>298</v>
      </c>
      <c r="B301" s="85" t="s">
        <v>196</v>
      </c>
      <c r="C301" s="85" t="s">
        <v>139</v>
      </c>
      <c r="D301" s="85" t="n">
        <v>1</v>
      </c>
      <c r="E301" s="85" t="s">
        <v>45</v>
      </c>
      <c r="F301" s="85" t="s">
        <v>488</v>
      </c>
      <c r="G301" s="85" t="s">
        <v>196</v>
      </c>
      <c r="H301" s="85" t="s">
        <v>139</v>
      </c>
      <c r="I301" s="85" t="s">
        <v>140</v>
      </c>
      <c r="J301" s="85" t="n">
        <v>0</v>
      </c>
      <c r="K301" s="85" t="n">
        <v>0</v>
      </c>
      <c r="L301" s="85" t="n">
        <v>0</v>
      </c>
      <c r="M301" s="85" t="n">
        <v>0</v>
      </c>
      <c r="N301" s="85" t="n">
        <v>0</v>
      </c>
      <c r="O301" s="85" t="n">
        <v>0</v>
      </c>
      <c r="P301" s="85" t="n">
        <v>0</v>
      </c>
      <c r="Q301" s="85" t="n">
        <v>0</v>
      </c>
      <c r="R301" s="85" t="n">
        <v>0</v>
      </c>
      <c r="S301" s="85" t="n">
        <v>0</v>
      </c>
      <c r="T301" s="85" t="n">
        <v>0</v>
      </c>
      <c r="U301" s="85" t="n">
        <v>0</v>
      </c>
      <c r="V301" s="85" t="n">
        <v>0</v>
      </c>
      <c r="W301" s="85" t="n">
        <v>0</v>
      </c>
      <c r="X301" s="85" t="n">
        <v>0</v>
      </c>
      <c r="Y301" s="85" t="n">
        <v>0</v>
      </c>
      <c r="Z301" s="85" t="n">
        <v>0</v>
      </c>
      <c r="AA301" s="85" t="n">
        <v>0</v>
      </c>
      <c r="AB301" s="85" t="n">
        <v>0</v>
      </c>
      <c r="AC301" s="85" t="n">
        <v>0</v>
      </c>
      <c r="AD301" s="85" t="n">
        <v>0</v>
      </c>
      <c r="AE301" s="85" t="n">
        <v>0</v>
      </c>
      <c r="AF301" s="85" t="n">
        <v>0</v>
      </c>
      <c r="AG301" s="85" t="n">
        <v>0</v>
      </c>
      <c r="AH301" s="85" t="n">
        <v>0</v>
      </c>
      <c r="AI301" s="85" t="n">
        <v>0</v>
      </c>
      <c r="AJ301" s="85" t="n">
        <v>0</v>
      </c>
      <c r="AK301" s="183" t="n">
        <f aca="false">IF(G301&gt;0,VLOOKUP(G301&amp;"-"&amp;H301&amp;"-"&amp;I301,LocCost,2,0),0)</f>
        <v>0.113356711758585</v>
      </c>
      <c r="AL301" s="183" t="n">
        <f aca="false">IF(J301&gt;0,VLOOKUP(J301&amp;"-"&amp;K301&amp;"-"&amp;L301,LocCost,2,0),0)</f>
        <v>0</v>
      </c>
      <c r="AM301" s="183" t="n">
        <f aca="false">IF(M301&gt;0,VLOOKUP(M301&amp;"-"&amp;N301&amp;"-"&amp;O301,LocCost,2,0),0)</f>
        <v>0</v>
      </c>
      <c r="AN301" s="183" t="n">
        <f aca="false">IF(P301&gt;0,VLOOKUP(P301&amp;"-"&amp;Q301&amp;"-"&amp;R301,LocCost,2,0),0)</f>
        <v>0</v>
      </c>
      <c r="AO301" s="183" t="n">
        <f aca="false">IF(S301&gt;0,VLOOKUP(S301&amp;"-"&amp;T301&amp;"-"&amp;U301,LocCost,2,0),0)</f>
        <v>0</v>
      </c>
      <c r="AP301" s="183" t="n">
        <f aca="false">IF(V301&gt;0,VLOOKUP(V301&amp;"-"&amp;W301&amp;"-"&amp;X301,LocCost,2,0),0)</f>
        <v>0</v>
      </c>
      <c r="AQ301" s="183" t="n">
        <f aca="false">IF(Y301&gt;0,VLOOKUP(Y301&amp;"-"&amp;Z301&amp;"-"&amp;AA301,LocCost,2,0),0)</f>
        <v>0</v>
      </c>
      <c r="AR301" s="183" t="n">
        <f aca="false">IF(AB301&gt;0,VLOOKUP(AB301&amp;"-"&amp;AC301&amp;"-"&amp;AD301,LocCost,2,0),0)</f>
        <v>0</v>
      </c>
      <c r="AS301" s="183" t="n">
        <f aca="false">IF(AE301&gt;0,VLOOKUP(AE301&amp;"-"&amp;AF301&amp;"-"&amp;AG301,LocCost,2,0),0)</f>
        <v>0</v>
      </c>
      <c r="AT301" s="183" t="n">
        <f aca="false">IF(AH301&gt;0,VLOOKUP(AH301&amp;"-"&amp;AI301&amp;"-"&amp;AJ301,LocCost,2,0),0)</f>
        <v>0</v>
      </c>
      <c r="AU301" s="184" t="n">
        <f aca="false">SUM(AK301:AT301)</f>
        <v>0.113356711758585</v>
      </c>
      <c r="DO301" s="85" t="n">
        <v>0</v>
      </c>
      <c r="DP301" s="85" t="n">
        <v>0</v>
      </c>
      <c r="DQ301" s="85" t="n">
        <v>0</v>
      </c>
      <c r="DR301" s="85" t="n">
        <v>0</v>
      </c>
      <c r="DS301" s="85" t="n">
        <v>0</v>
      </c>
      <c r="DT301" s="85" t="n">
        <v>0</v>
      </c>
      <c r="DU301" s="85" t="n">
        <v>0</v>
      </c>
      <c r="DV301" s="85" t="n">
        <v>0</v>
      </c>
      <c r="DW301" s="85" t="n">
        <v>0</v>
      </c>
      <c r="DX301" s="85" t="n">
        <v>0</v>
      </c>
      <c r="DY301" s="85" t="n">
        <v>0</v>
      </c>
    </row>
    <row r="302" customFormat="false" ht="14.65" hidden="false" customHeight="false" outlineLevel="0" collapsed="false">
      <c r="A302" s="85" t="n">
        <v>299</v>
      </c>
      <c r="B302" s="85" t="s">
        <v>196</v>
      </c>
      <c r="C302" s="85" t="s">
        <v>139</v>
      </c>
      <c r="D302" s="85" t="n">
        <v>1</v>
      </c>
      <c r="E302" s="85" t="s">
        <v>45</v>
      </c>
      <c r="F302" s="85" t="s">
        <v>489</v>
      </c>
      <c r="G302" s="85" t="s">
        <v>196</v>
      </c>
      <c r="H302" s="85" t="s">
        <v>139</v>
      </c>
      <c r="I302" s="85" t="s">
        <v>179</v>
      </c>
      <c r="J302" s="85" t="n">
        <v>0</v>
      </c>
      <c r="K302" s="85" t="n">
        <v>0</v>
      </c>
      <c r="L302" s="85" t="n">
        <v>0</v>
      </c>
      <c r="M302" s="85" t="n">
        <v>0</v>
      </c>
      <c r="N302" s="85" t="n">
        <v>0</v>
      </c>
      <c r="O302" s="85" t="n">
        <v>0</v>
      </c>
      <c r="P302" s="85" t="n">
        <v>0</v>
      </c>
      <c r="Q302" s="85" t="n">
        <v>0</v>
      </c>
      <c r="R302" s="85" t="n">
        <v>0</v>
      </c>
      <c r="S302" s="85" t="n">
        <v>0</v>
      </c>
      <c r="T302" s="85" t="n">
        <v>0</v>
      </c>
      <c r="U302" s="85" t="n">
        <v>0</v>
      </c>
      <c r="V302" s="85" t="n">
        <v>0</v>
      </c>
      <c r="W302" s="85" t="n">
        <v>0</v>
      </c>
      <c r="X302" s="85" t="n">
        <v>0</v>
      </c>
      <c r="Y302" s="85" t="n">
        <v>0</v>
      </c>
      <c r="Z302" s="85" t="n">
        <v>0</v>
      </c>
      <c r="AA302" s="85" t="n">
        <v>0</v>
      </c>
      <c r="AB302" s="85" t="n">
        <v>0</v>
      </c>
      <c r="AC302" s="85" t="n">
        <v>0</v>
      </c>
      <c r="AD302" s="85" t="n">
        <v>0</v>
      </c>
      <c r="AE302" s="85" t="n">
        <v>0</v>
      </c>
      <c r="AF302" s="85" t="n">
        <v>0</v>
      </c>
      <c r="AG302" s="85" t="n">
        <v>0</v>
      </c>
      <c r="AH302" s="85" t="n">
        <v>0</v>
      </c>
      <c r="AI302" s="85" t="n">
        <v>0</v>
      </c>
      <c r="AJ302" s="85" t="n">
        <v>0</v>
      </c>
      <c r="AK302" s="183" t="n">
        <f aca="false">IF(G302&gt;0,VLOOKUP(G302&amp;"-"&amp;H302&amp;"-"&amp;I302,LocCost,2,0),0)</f>
        <v>0.0948248530473342</v>
      </c>
      <c r="AL302" s="183" t="n">
        <f aca="false">IF(J302&gt;0,VLOOKUP(J302&amp;"-"&amp;K302&amp;"-"&amp;L302,LocCost,2,0),0)</f>
        <v>0</v>
      </c>
      <c r="AM302" s="183" t="n">
        <f aca="false">IF(M302&gt;0,VLOOKUP(M302&amp;"-"&amp;N302&amp;"-"&amp;O302,LocCost,2,0),0)</f>
        <v>0</v>
      </c>
      <c r="AN302" s="183" t="n">
        <f aca="false">IF(P302&gt;0,VLOOKUP(P302&amp;"-"&amp;Q302&amp;"-"&amp;R302,LocCost,2,0),0)</f>
        <v>0</v>
      </c>
      <c r="AO302" s="183" t="n">
        <f aca="false">IF(S302&gt;0,VLOOKUP(S302&amp;"-"&amp;T302&amp;"-"&amp;U302,LocCost,2,0),0)</f>
        <v>0</v>
      </c>
      <c r="AP302" s="183" t="n">
        <f aca="false">IF(V302&gt;0,VLOOKUP(V302&amp;"-"&amp;W302&amp;"-"&amp;X302,LocCost,2,0),0)</f>
        <v>0</v>
      </c>
      <c r="AQ302" s="183" t="n">
        <f aca="false">IF(Y302&gt;0,VLOOKUP(Y302&amp;"-"&amp;Z302&amp;"-"&amp;AA302,LocCost,2,0),0)</f>
        <v>0</v>
      </c>
      <c r="AR302" s="183" t="n">
        <f aca="false">IF(AB302&gt;0,VLOOKUP(AB302&amp;"-"&amp;AC302&amp;"-"&amp;AD302,LocCost,2,0),0)</f>
        <v>0</v>
      </c>
      <c r="AS302" s="183" t="n">
        <f aca="false">IF(AE302&gt;0,VLOOKUP(AE302&amp;"-"&amp;AF302&amp;"-"&amp;AG302,LocCost,2,0),0)</f>
        <v>0</v>
      </c>
      <c r="AT302" s="183" t="n">
        <f aca="false">IF(AH302&gt;0,VLOOKUP(AH302&amp;"-"&amp;AI302&amp;"-"&amp;AJ302,LocCost,2,0),0)</f>
        <v>0</v>
      </c>
      <c r="AU302" s="184" t="n">
        <f aca="false">SUM(AK302:AT302)</f>
        <v>0.0948248530473342</v>
      </c>
      <c r="DO302" s="85" t="n">
        <v>0</v>
      </c>
      <c r="DP302" s="85" t="n">
        <v>0</v>
      </c>
      <c r="DQ302" s="85" t="n">
        <v>0</v>
      </c>
      <c r="DR302" s="85" t="n">
        <v>0</v>
      </c>
      <c r="DS302" s="85" t="n">
        <v>0</v>
      </c>
      <c r="DT302" s="85" t="n">
        <v>0</v>
      </c>
      <c r="DU302" s="85" t="n">
        <v>0</v>
      </c>
      <c r="DV302" s="85" t="n">
        <v>0</v>
      </c>
      <c r="DW302" s="85" t="n">
        <v>0</v>
      </c>
      <c r="DX302" s="85" t="n">
        <v>0</v>
      </c>
      <c r="DY302" s="85" t="n">
        <v>0</v>
      </c>
    </row>
    <row r="303" customFormat="false" ht="14.65" hidden="false" customHeight="false" outlineLevel="0" collapsed="false">
      <c r="A303" s="85" t="n">
        <v>300</v>
      </c>
      <c r="B303" s="85" t="s">
        <v>196</v>
      </c>
      <c r="C303" s="85" t="s">
        <v>139</v>
      </c>
      <c r="D303" s="85" t="n">
        <v>1</v>
      </c>
      <c r="E303" s="85" t="s">
        <v>45</v>
      </c>
      <c r="F303" s="85" t="s">
        <v>490</v>
      </c>
      <c r="G303" s="85" t="s">
        <v>196</v>
      </c>
      <c r="H303" s="85" t="s">
        <v>139</v>
      </c>
      <c r="I303" s="85" t="s">
        <v>173</v>
      </c>
      <c r="J303" s="85" t="n">
        <v>0</v>
      </c>
      <c r="K303" s="85" t="n">
        <v>0</v>
      </c>
      <c r="L303" s="85" t="n">
        <v>0</v>
      </c>
      <c r="M303" s="85" t="n">
        <v>0</v>
      </c>
      <c r="N303" s="85" t="n">
        <v>0</v>
      </c>
      <c r="O303" s="85" t="n">
        <v>0</v>
      </c>
      <c r="P303" s="85" t="n">
        <v>0</v>
      </c>
      <c r="Q303" s="85" t="n">
        <v>0</v>
      </c>
      <c r="R303" s="85" t="n">
        <v>0</v>
      </c>
      <c r="S303" s="85" t="n">
        <v>0</v>
      </c>
      <c r="T303" s="85" t="n">
        <v>0</v>
      </c>
      <c r="U303" s="85" t="n">
        <v>0</v>
      </c>
      <c r="V303" s="85" t="n">
        <v>0</v>
      </c>
      <c r="W303" s="85" t="n">
        <v>0</v>
      </c>
      <c r="X303" s="85" t="n">
        <v>0</v>
      </c>
      <c r="Y303" s="85" t="n">
        <v>0</v>
      </c>
      <c r="Z303" s="85" t="n">
        <v>0</v>
      </c>
      <c r="AA303" s="85" t="n">
        <v>0</v>
      </c>
      <c r="AB303" s="85" t="n">
        <v>0</v>
      </c>
      <c r="AC303" s="85" t="n">
        <v>0</v>
      </c>
      <c r="AD303" s="85" t="n">
        <v>0</v>
      </c>
      <c r="AE303" s="85" t="n">
        <v>0</v>
      </c>
      <c r="AF303" s="85" t="n">
        <v>0</v>
      </c>
      <c r="AG303" s="85" t="n">
        <v>0</v>
      </c>
      <c r="AH303" s="85" t="n">
        <v>0</v>
      </c>
      <c r="AI303" s="85" t="n">
        <v>0</v>
      </c>
      <c r="AJ303" s="85" t="n">
        <v>0</v>
      </c>
      <c r="AK303" s="183" t="n">
        <f aca="false">IF(G303&gt;0,VLOOKUP(G303&amp;"-"&amp;H303&amp;"-"&amp;I303,LocCost,2,0),0)</f>
        <v>0.452756711758585</v>
      </c>
      <c r="AL303" s="183" t="n">
        <f aca="false">IF(J303&gt;0,VLOOKUP(J303&amp;"-"&amp;K303&amp;"-"&amp;L303,LocCost,2,0),0)</f>
        <v>0</v>
      </c>
      <c r="AM303" s="183" t="n">
        <f aca="false">IF(M303&gt;0,VLOOKUP(M303&amp;"-"&amp;N303&amp;"-"&amp;O303,LocCost,2,0),0)</f>
        <v>0</v>
      </c>
      <c r="AN303" s="183" t="n">
        <f aca="false">IF(P303&gt;0,VLOOKUP(P303&amp;"-"&amp;Q303&amp;"-"&amp;R303,LocCost,2,0),0)</f>
        <v>0</v>
      </c>
      <c r="AO303" s="183" t="n">
        <f aca="false">IF(S303&gt;0,VLOOKUP(S303&amp;"-"&amp;T303&amp;"-"&amp;U303,LocCost,2,0),0)</f>
        <v>0</v>
      </c>
      <c r="AP303" s="183" t="n">
        <f aca="false">IF(V303&gt;0,VLOOKUP(V303&amp;"-"&amp;W303&amp;"-"&amp;X303,LocCost,2,0),0)</f>
        <v>0</v>
      </c>
      <c r="AQ303" s="183" t="n">
        <f aca="false">IF(Y303&gt;0,VLOOKUP(Y303&amp;"-"&amp;Z303&amp;"-"&amp;AA303,LocCost,2,0),0)</f>
        <v>0</v>
      </c>
      <c r="AR303" s="183" t="n">
        <f aca="false">IF(AB303&gt;0,VLOOKUP(AB303&amp;"-"&amp;AC303&amp;"-"&amp;AD303,LocCost,2,0),0)</f>
        <v>0</v>
      </c>
      <c r="AS303" s="183" t="n">
        <f aca="false">IF(AE303&gt;0,VLOOKUP(AE303&amp;"-"&amp;AF303&amp;"-"&amp;AG303,LocCost,2,0),0)</f>
        <v>0</v>
      </c>
      <c r="AT303" s="183" t="n">
        <f aca="false">IF(AH303&gt;0,VLOOKUP(AH303&amp;"-"&amp;AI303&amp;"-"&amp;AJ303,LocCost,2,0),0)</f>
        <v>0</v>
      </c>
      <c r="AU303" s="184" t="n">
        <f aca="false">SUM(AK303:AT303)</f>
        <v>0.452756711758585</v>
      </c>
      <c r="DO303" s="85" t="n">
        <v>0</v>
      </c>
      <c r="DP303" s="85" t="n">
        <v>0</v>
      </c>
      <c r="DQ303" s="85" t="n">
        <v>0</v>
      </c>
      <c r="DR303" s="85" t="n">
        <v>0</v>
      </c>
      <c r="DS303" s="85" t="n">
        <v>0</v>
      </c>
      <c r="DT303" s="85" t="n">
        <v>0</v>
      </c>
      <c r="DU303" s="85" t="n">
        <v>0</v>
      </c>
      <c r="DV303" s="85" t="n">
        <v>0</v>
      </c>
      <c r="DW303" s="85" t="n">
        <v>0</v>
      </c>
      <c r="DX303" s="85" t="n">
        <v>0</v>
      </c>
      <c r="DY303" s="85" t="n">
        <v>0</v>
      </c>
    </row>
    <row r="304" customFormat="false" ht="14.65" hidden="false" customHeight="false" outlineLevel="0" collapsed="false">
      <c r="A304" s="85" t="n">
        <v>301</v>
      </c>
      <c r="B304" s="85" t="s">
        <v>196</v>
      </c>
      <c r="C304" s="85" t="s">
        <v>139</v>
      </c>
      <c r="D304" s="85" t="n">
        <v>1</v>
      </c>
      <c r="E304" s="85" t="s">
        <v>45</v>
      </c>
      <c r="F304" s="85" t="s">
        <v>491</v>
      </c>
      <c r="G304" s="85" t="s">
        <v>196</v>
      </c>
      <c r="H304" s="85" t="s">
        <v>139</v>
      </c>
      <c r="I304" s="85" t="s">
        <v>88</v>
      </c>
      <c r="J304" s="85" t="n">
        <v>0</v>
      </c>
      <c r="K304" s="85" t="n">
        <v>0</v>
      </c>
      <c r="L304" s="85" t="n">
        <v>0</v>
      </c>
      <c r="M304" s="85" t="n">
        <v>0</v>
      </c>
      <c r="N304" s="85" t="n">
        <v>0</v>
      </c>
      <c r="O304" s="85" t="n">
        <v>0</v>
      </c>
      <c r="P304" s="85" t="n">
        <v>0</v>
      </c>
      <c r="Q304" s="85" t="n">
        <v>0</v>
      </c>
      <c r="R304" s="85" t="n">
        <v>0</v>
      </c>
      <c r="S304" s="85" t="n">
        <v>0</v>
      </c>
      <c r="T304" s="85" t="n">
        <v>0</v>
      </c>
      <c r="U304" s="85" t="n">
        <v>0</v>
      </c>
      <c r="V304" s="85" t="n">
        <v>0</v>
      </c>
      <c r="W304" s="85" t="n">
        <v>0</v>
      </c>
      <c r="X304" s="85" t="n">
        <v>0</v>
      </c>
      <c r="Y304" s="85" t="n">
        <v>0</v>
      </c>
      <c r="Z304" s="85" t="n">
        <v>0</v>
      </c>
      <c r="AA304" s="85" t="n">
        <v>0</v>
      </c>
      <c r="AB304" s="85" t="n">
        <v>0</v>
      </c>
      <c r="AC304" s="85" t="n">
        <v>0</v>
      </c>
      <c r="AD304" s="85" t="n">
        <v>0</v>
      </c>
      <c r="AE304" s="85" t="n">
        <v>0</v>
      </c>
      <c r="AF304" s="85" t="n">
        <v>0</v>
      </c>
      <c r="AG304" s="85" t="n">
        <v>0</v>
      </c>
      <c r="AH304" s="85" t="n">
        <v>0</v>
      </c>
      <c r="AI304" s="85" t="n">
        <v>0</v>
      </c>
      <c r="AJ304" s="85" t="n">
        <v>0</v>
      </c>
      <c r="AK304" s="183" t="n">
        <f aca="false">IF(G304&gt;0,VLOOKUP(G304&amp;"-"&amp;H304&amp;"-"&amp;I304,LocCost,2,0),0)</f>
        <v>0.434224853047334</v>
      </c>
      <c r="AL304" s="183" t="n">
        <f aca="false">IF(J304&gt;0,VLOOKUP(J304&amp;"-"&amp;K304&amp;"-"&amp;L304,LocCost,2,0),0)</f>
        <v>0</v>
      </c>
      <c r="AM304" s="183" t="n">
        <f aca="false">IF(M304&gt;0,VLOOKUP(M304&amp;"-"&amp;N304&amp;"-"&amp;O304,LocCost,2,0),0)</f>
        <v>0</v>
      </c>
      <c r="AN304" s="183" t="n">
        <f aca="false">IF(P304&gt;0,VLOOKUP(P304&amp;"-"&amp;Q304&amp;"-"&amp;R304,LocCost,2,0),0)</f>
        <v>0</v>
      </c>
      <c r="AO304" s="183" t="n">
        <f aca="false">IF(S304&gt;0,VLOOKUP(S304&amp;"-"&amp;T304&amp;"-"&amp;U304,LocCost,2,0),0)</f>
        <v>0</v>
      </c>
      <c r="AP304" s="183" t="n">
        <f aca="false">IF(V304&gt;0,VLOOKUP(V304&amp;"-"&amp;W304&amp;"-"&amp;X304,LocCost,2,0),0)</f>
        <v>0</v>
      </c>
      <c r="AQ304" s="183" t="n">
        <f aca="false">IF(Y304&gt;0,VLOOKUP(Y304&amp;"-"&amp;Z304&amp;"-"&amp;AA304,LocCost,2,0),0)</f>
        <v>0</v>
      </c>
      <c r="AR304" s="183" t="n">
        <f aca="false">IF(AB304&gt;0,VLOOKUP(AB304&amp;"-"&amp;AC304&amp;"-"&amp;AD304,LocCost,2,0),0)</f>
        <v>0</v>
      </c>
      <c r="AS304" s="183" t="n">
        <f aca="false">IF(AE304&gt;0,VLOOKUP(AE304&amp;"-"&amp;AF304&amp;"-"&amp;AG304,LocCost,2,0),0)</f>
        <v>0</v>
      </c>
      <c r="AT304" s="183" t="n">
        <f aca="false">IF(AH304&gt;0,VLOOKUP(AH304&amp;"-"&amp;AI304&amp;"-"&amp;AJ304,LocCost,2,0),0)</f>
        <v>0</v>
      </c>
      <c r="AU304" s="184" t="n">
        <f aca="false">SUM(AK304:AT304)</f>
        <v>0.434224853047334</v>
      </c>
      <c r="DO304" s="85" t="n">
        <v>0</v>
      </c>
      <c r="DP304" s="85" t="n">
        <v>0</v>
      </c>
      <c r="DQ304" s="85" t="n">
        <v>0</v>
      </c>
      <c r="DR304" s="85" t="n">
        <v>0</v>
      </c>
      <c r="DS304" s="85" t="n">
        <v>0</v>
      </c>
      <c r="DT304" s="85" t="n">
        <v>0</v>
      </c>
      <c r="DU304" s="85" t="n">
        <v>0</v>
      </c>
      <c r="DV304" s="85" t="n">
        <v>0</v>
      </c>
      <c r="DW304" s="85" t="n">
        <v>0</v>
      </c>
      <c r="DX304" s="85" t="n">
        <v>0</v>
      </c>
      <c r="DY304" s="85" t="n">
        <v>0</v>
      </c>
    </row>
    <row r="305" customFormat="false" ht="14.65" hidden="false" customHeight="false" outlineLevel="0" collapsed="false">
      <c r="A305" s="85" t="n">
        <v>302</v>
      </c>
      <c r="B305" s="85" t="s">
        <v>199</v>
      </c>
      <c r="C305" s="85" t="s">
        <v>199</v>
      </c>
      <c r="D305" s="85" t="n">
        <v>1</v>
      </c>
      <c r="E305" s="85" t="s">
        <v>45</v>
      </c>
      <c r="F305" s="85" t="s">
        <v>492</v>
      </c>
      <c r="G305" s="85" t="s">
        <v>199</v>
      </c>
      <c r="H305" s="85" t="s">
        <v>199</v>
      </c>
      <c r="I305" s="85" t="s">
        <v>55</v>
      </c>
      <c r="J305" s="85" t="n">
        <v>0</v>
      </c>
      <c r="K305" s="85" t="n">
        <v>0</v>
      </c>
      <c r="L305" s="85" t="n">
        <v>0</v>
      </c>
      <c r="M305" s="85" t="n">
        <v>0</v>
      </c>
      <c r="N305" s="85" t="n">
        <v>0</v>
      </c>
      <c r="O305" s="85" t="n">
        <v>0</v>
      </c>
      <c r="P305" s="85" t="n">
        <v>0</v>
      </c>
      <c r="Q305" s="85" t="n">
        <v>0</v>
      </c>
      <c r="R305" s="85" t="n">
        <v>0</v>
      </c>
      <c r="S305" s="85" t="n">
        <v>0</v>
      </c>
      <c r="T305" s="85" t="n">
        <v>0</v>
      </c>
      <c r="U305" s="85" t="n">
        <v>0</v>
      </c>
      <c r="V305" s="85" t="n">
        <v>0</v>
      </c>
      <c r="W305" s="85" t="n">
        <v>0</v>
      </c>
      <c r="X305" s="85" t="n">
        <v>0</v>
      </c>
      <c r="Y305" s="85" t="n">
        <v>0</v>
      </c>
      <c r="Z305" s="85" t="n">
        <v>0</v>
      </c>
      <c r="AA305" s="85" t="n">
        <v>0</v>
      </c>
      <c r="AB305" s="85" t="n">
        <v>0</v>
      </c>
      <c r="AC305" s="85" t="n">
        <v>0</v>
      </c>
      <c r="AD305" s="85" t="n">
        <v>0</v>
      </c>
      <c r="AE305" s="85" t="n">
        <v>0</v>
      </c>
      <c r="AF305" s="85" t="n">
        <v>0</v>
      </c>
      <c r="AG305" s="85" t="n">
        <v>0</v>
      </c>
      <c r="AH305" s="85" t="n">
        <v>0</v>
      </c>
      <c r="AI305" s="85" t="n">
        <v>0</v>
      </c>
      <c r="AJ305" s="85" t="n">
        <v>0</v>
      </c>
      <c r="AK305" s="183" t="n">
        <f aca="false">IF(G305&gt;0,VLOOKUP(G305&amp;"-"&amp;H305&amp;"-"&amp;I305,LocCost,2,0),0)</f>
        <v>0.0817563058091702</v>
      </c>
      <c r="AL305" s="183" t="n">
        <f aca="false">IF(J305&gt;0,VLOOKUP(J305&amp;"-"&amp;K305&amp;"-"&amp;L305,LocCost,2,0),0)</f>
        <v>0</v>
      </c>
      <c r="AM305" s="183" t="n">
        <f aca="false">IF(M305&gt;0,VLOOKUP(M305&amp;"-"&amp;N305&amp;"-"&amp;O305,LocCost,2,0),0)</f>
        <v>0</v>
      </c>
      <c r="AN305" s="183" t="n">
        <f aca="false">IF(P305&gt;0,VLOOKUP(P305&amp;"-"&amp;Q305&amp;"-"&amp;R305,LocCost,2,0),0)</f>
        <v>0</v>
      </c>
      <c r="AO305" s="183" t="n">
        <f aca="false">IF(S305&gt;0,VLOOKUP(S305&amp;"-"&amp;T305&amp;"-"&amp;U305,LocCost,2,0),0)</f>
        <v>0</v>
      </c>
      <c r="AP305" s="183" t="n">
        <f aca="false">IF(V305&gt;0,VLOOKUP(V305&amp;"-"&amp;W305&amp;"-"&amp;X305,LocCost,2,0),0)</f>
        <v>0</v>
      </c>
      <c r="AQ305" s="183" t="n">
        <f aca="false">IF(Y305&gt;0,VLOOKUP(Y305&amp;"-"&amp;Z305&amp;"-"&amp;AA305,LocCost,2,0),0)</f>
        <v>0</v>
      </c>
      <c r="AR305" s="183" t="n">
        <f aca="false">IF(AB305&gt;0,VLOOKUP(AB305&amp;"-"&amp;AC305&amp;"-"&amp;AD305,LocCost,2,0),0)</f>
        <v>0</v>
      </c>
      <c r="AS305" s="183" t="n">
        <f aca="false">IF(AE305&gt;0,VLOOKUP(AE305&amp;"-"&amp;AF305&amp;"-"&amp;AG305,LocCost,2,0),0)</f>
        <v>0</v>
      </c>
      <c r="AT305" s="183" t="n">
        <f aca="false">IF(AH305&gt;0,VLOOKUP(AH305&amp;"-"&amp;AI305&amp;"-"&amp;AJ305,LocCost,2,0),0)</f>
        <v>0</v>
      </c>
      <c r="AU305" s="184" t="n">
        <f aca="false">SUM(AK305:AT305)</f>
        <v>0.0817563058091702</v>
      </c>
      <c r="DO305" s="85" t="n">
        <v>0</v>
      </c>
      <c r="DP305" s="85" t="n">
        <v>0</v>
      </c>
      <c r="DQ305" s="85" t="n">
        <v>0</v>
      </c>
      <c r="DR305" s="85" t="n">
        <v>0</v>
      </c>
      <c r="DS305" s="85" t="n">
        <v>0</v>
      </c>
      <c r="DT305" s="85" t="n">
        <v>0</v>
      </c>
      <c r="DU305" s="85" t="n">
        <v>0</v>
      </c>
      <c r="DV305" s="85" t="n">
        <v>0</v>
      </c>
      <c r="DW305" s="85" t="n">
        <v>0</v>
      </c>
      <c r="DX305" s="85" t="n">
        <v>0</v>
      </c>
      <c r="DY305" s="85" t="n">
        <v>0</v>
      </c>
    </row>
    <row r="306" customFormat="false" ht="14.65" hidden="false" customHeight="false" outlineLevel="0" collapsed="false">
      <c r="A306" s="85" t="n">
        <v>303</v>
      </c>
      <c r="B306" s="85" t="s">
        <v>199</v>
      </c>
      <c r="C306" s="85" t="s">
        <v>201</v>
      </c>
      <c r="D306" s="85" t="n">
        <v>1</v>
      </c>
      <c r="E306" s="85" t="s">
        <v>45</v>
      </c>
      <c r="F306" s="85" t="s">
        <v>493</v>
      </c>
      <c r="G306" s="85" t="s">
        <v>199</v>
      </c>
      <c r="H306" s="85" t="s">
        <v>201</v>
      </c>
      <c r="I306" s="85" t="s">
        <v>55</v>
      </c>
      <c r="J306" s="85" t="n">
        <v>0</v>
      </c>
      <c r="K306" s="85" t="n">
        <v>0</v>
      </c>
      <c r="L306" s="85" t="n">
        <v>0</v>
      </c>
      <c r="M306" s="85" t="n">
        <v>0</v>
      </c>
      <c r="N306" s="85" t="n">
        <v>0</v>
      </c>
      <c r="O306" s="85" t="n">
        <v>0</v>
      </c>
      <c r="P306" s="85" t="n">
        <v>0</v>
      </c>
      <c r="Q306" s="85" t="n">
        <v>0</v>
      </c>
      <c r="R306" s="85" t="n">
        <v>0</v>
      </c>
      <c r="S306" s="85" t="n">
        <v>0</v>
      </c>
      <c r="T306" s="85" t="n">
        <v>0</v>
      </c>
      <c r="U306" s="85" t="n">
        <v>0</v>
      </c>
      <c r="V306" s="85" t="n">
        <v>0</v>
      </c>
      <c r="W306" s="85" t="n">
        <v>0</v>
      </c>
      <c r="X306" s="85" t="n">
        <v>0</v>
      </c>
      <c r="Y306" s="85" t="n">
        <v>0</v>
      </c>
      <c r="Z306" s="85" t="n">
        <v>0</v>
      </c>
      <c r="AA306" s="85" t="n">
        <v>0</v>
      </c>
      <c r="AB306" s="85" t="n">
        <v>0</v>
      </c>
      <c r="AC306" s="85" t="n">
        <v>0</v>
      </c>
      <c r="AD306" s="85" t="n">
        <v>0</v>
      </c>
      <c r="AE306" s="85" t="n">
        <v>0</v>
      </c>
      <c r="AF306" s="85" t="n">
        <v>0</v>
      </c>
      <c r="AG306" s="85" t="n">
        <v>0</v>
      </c>
      <c r="AH306" s="85" t="n">
        <v>0</v>
      </c>
      <c r="AI306" s="85" t="n">
        <v>0</v>
      </c>
      <c r="AJ306" s="85" t="n">
        <v>0</v>
      </c>
      <c r="AK306" s="183" t="n">
        <f aca="false">IF(G306&gt;0,VLOOKUP(G306&amp;"-"&amp;H306&amp;"-"&amp;I306,LocCost,2,0),0)</f>
        <v>0.116037578077775</v>
      </c>
      <c r="AL306" s="183" t="n">
        <f aca="false">IF(J306&gt;0,VLOOKUP(J306&amp;"-"&amp;K306&amp;"-"&amp;L306,LocCost,2,0),0)</f>
        <v>0</v>
      </c>
      <c r="AM306" s="183" t="n">
        <f aca="false">IF(M306&gt;0,VLOOKUP(M306&amp;"-"&amp;N306&amp;"-"&amp;O306,LocCost,2,0),0)</f>
        <v>0</v>
      </c>
      <c r="AN306" s="183" t="n">
        <f aca="false">IF(P306&gt;0,VLOOKUP(P306&amp;"-"&amp;Q306&amp;"-"&amp;R306,LocCost,2,0),0)</f>
        <v>0</v>
      </c>
      <c r="AO306" s="183" t="n">
        <f aca="false">IF(S306&gt;0,VLOOKUP(S306&amp;"-"&amp;T306&amp;"-"&amp;U306,LocCost,2,0),0)</f>
        <v>0</v>
      </c>
      <c r="AP306" s="183" t="n">
        <f aca="false">IF(V306&gt;0,VLOOKUP(V306&amp;"-"&amp;W306&amp;"-"&amp;X306,LocCost,2,0),0)</f>
        <v>0</v>
      </c>
      <c r="AQ306" s="183" t="n">
        <f aca="false">IF(Y306&gt;0,VLOOKUP(Y306&amp;"-"&amp;Z306&amp;"-"&amp;AA306,LocCost,2,0),0)</f>
        <v>0</v>
      </c>
      <c r="AR306" s="183" t="n">
        <f aca="false">IF(AB306&gt;0,VLOOKUP(AB306&amp;"-"&amp;AC306&amp;"-"&amp;AD306,LocCost,2,0),0)</f>
        <v>0</v>
      </c>
      <c r="AS306" s="183" t="n">
        <f aca="false">IF(AE306&gt;0,VLOOKUP(AE306&amp;"-"&amp;AF306&amp;"-"&amp;AG306,LocCost,2,0),0)</f>
        <v>0</v>
      </c>
      <c r="AT306" s="183" t="n">
        <f aca="false">IF(AH306&gt;0,VLOOKUP(AH306&amp;"-"&amp;AI306&amp;"-"&amp;AJ306,LocCost,2,0),0)</f>
        <v>0</v>
      </c>
      <c r="AU306" s="184" t="n">
        <f aca="false">SUM(AK306:AT306)</f>
        <v>0.116037578077775</v>
      </c>
      <c r="DO306" s="85" t="n">
        <v>0</v>
      </c>
      <c r="DP306" s="85" t="n">
        <v>0</v>
      </c>
      <c r="DQ306" s="85" t="n">
        <v>0</v>
      </c>
      <c r="DR306" s="85" t="n">
        <v>0</v>
      </c>
      <c r="DS306" s="85" t="n">
        <v>0</v>
      </c>
      <c r="DT306" s="85" t="n">
        <v>0</v>
      </c>
      <c r="DU306" s="85" t="n">
        <v>0</v>
      </c>
      <c r="DV306" s="85" t="n">
        <v>0</v>
      </c>
      <c r="DW306" s="85" t="n">
        <v>0</v>
      </c>
      <c r="DX306" s="85" t="n">
        <v>0</v>
      </c>
      <c r="DY306" s="85" t="n">
        <v>0</v>
      </c>
    </row>
    <row r="307" customFormat="false" ht="14.65" hidden="false" customHeight="false" outlineLevel="0" collapsed="false">
      <c r="A307" s="85" t="n">
        <v>304</v>
      </c>
      <c r="B307" s="85" t="s">
        <v>199</v>
      </c>
      <c r="C307" s="85" t="s">
        <v>163</v>
      </c>
      <c r="D307" s="85" t="n">
        <v>1</v>
      </c>
      <c r="E307" s="85" t="s">
        <v>45</v>
      </c>
      <c r="F307" s="85" t="s">
        <v>494</v>
      </c>
      <c r="G307" s="85" t="s">
        <v>199</v>
      </c>
      <c r="H307" s="85" t="s">
        <v>163</v>
      </c>
      <c r="I307" s="85" t="s">
        <v>48</v>
      </c>
      <c r="J307" s="85" t="n">
        <v>0</v>
      </c>
      <c r="K307" s="85" t="n">
        <v>0</v>
      </c>
      <c r="L307" s="85" t="n">
        <v>0</v>
      </c>
      <c r="M307" s="85" t="n">
        <v>0</v>
      </c>
      <c r="N307" s="85" t="n">
        <v>0</v>
      </c>
      <c r="O307" s="85" t="n">
        <v>0</v>
      </c>
      <c r="P307" s="85" t="n">
        <v>0</v>
      </c>
      <c r="Q307" s="85" t="n">
        <v>0</v>
      </c>
      <c r="R307" s="85" t="n">
        <v>0</v>
      </c>
      <c r="S307" s="85" t="n">
        <v>0</v>
      </c>
      <c r="T307" s="85" t="n">
        <v>0</v>
      </c>
      <c r="U307" s="85" t="n">
        <v>0</v>
      </c>
      <c r="V307" s="85" t="n">
        <v>0</v>
      </c>
      <c r="W307" s="85" t="n">
        <v>0</v>
      </c>
      <c r="X307" s="85" t="n">
        <v>0</v>
      </c>
      <c r="Y307" s="85" t="n">
        <v>0</v>
      </c>
      <c r="Z307" s="85" t="n">
        <v>0</v>
      </c>
      <c r="AA307" s="85" t="n">
        <v>0</v>
      </c>
      <c r="AB307" s="85" t="n">
        <v>0</v>
      </c>
      <c r="AC307" s="85" t="n">
        <v>0</v>
      </c>
      <c r="AD307" s="85" t="n">
        <v>0</v>
      </c>
      <c r="AE307" s="85" t="n">
        <v>0</v>
      </c>
      <c r="AF307" s="85" t="n">
        <v>0</v>
      </c>
      <c r="AG307" s="85" t="n">
        <v>0</v>
      </c>
      <c r="AH307" s="85" t="n">
        <v>0</v>
      </c>
      <c r="AI307" s="85" t="n">
        <v>0</v>
      </c>
      <c r="AJ307" s="85" t="n">
        <v>0</v>
      </c>
      <c r="AK307" s="183" t="n">
        <f aca="false">IF(G307&gt;0,VLOOKUP(G307&amp;"-"&amp;H307&amp;"-"&amp;I307,LocCost,2,0),0)</f>
        <v>0.0280879563150976</v>
      </c>
      <c r="AL307" s="183" t="n">
        <f aca="false">IF(J307&gt;0,VLOOKUP(J307&amp;"-"&amp;K307&amp;"-"&amp;L307,LocCost,2,0),0)</f>
        <v>0</v>
      </c>
      <c r="AM307" s="183" t="n">
        <f aca="false">IF(M307&gt;0,VLOOKUP(M307&amp;"-"&amp;N307&amp;"-"&amp;O307,LocCost,2,0),0)</f>
        <v>0</v>
      </c>
      <c r="AN307" s="183" t="n">
        <f aca="false">IF(P307&gt;0,VLOOKUP(P307&amp;"-"&amp;Q307&amp;"-"&amp;R307,LocCost,2,0),0)</f>
        <v>0</v>
      </c>
      <c r="AO307" s="183" t="n">
        <f aca="false">IF(S307&gt;0,VLOOKUP(S307&amp;"-"&amp;T307&amp;"-"&amp;U307,LocCost,2,0),0)</f>
        <v>0</v>
      </c>
      <c r="AP307" s="183" t="n">
        <f aca="false">IF(V307&gt;0,VLOOKUP(V307&amp;"-"&amp;W307&amp;"-"&amp;X307,LocCost,2,0),0)</f>
        <v>0</v>
      </c>
      <c r="AQ307" s="183" t="n">
        <f aca="false">IF(Y307&gt;0,VLOOKUP(Y307&amp;"-"&amp;Z307&amp;"-"&amp;AA307,LocCost,2,0),0)</f>
        <v>0</v>
      </c>
      <c r="AR307" s="183" t="n">
        <f aca="false">IF(AB307&gt;0,VLOOKUP(AB307&amp;"-"&amp;AC307&amp;"-"&amp;AD307,LocCost,2,0),0)</f>
        <v>0</v>
      </c>
      <c r="AS307" s="183" t="n">
        <f aca="false">IF(AE307&gt;0,VLOOKUP(AE307&amp;"-"&amp;AF307&amp;"-"&amp;AG307,LocCost,2,0),0)</f>
        <v>0</v>
      </c>
      <c r="AT307" s="183" t="n">
        <f aca="false">IF(AH307&gt;0,VLOOKUP(AH307&amp;"-"&amp;AI307&amp;"-"&amp;AJ307,LocCost,2,0),0)</f>
        <v>0</v>
      </c>
      <c r="AU307" s="184" t="n">
        <f aca="false">SUM(AK307:AT307)</f>
        <v>0.0280879563150976</v>
      </c>
      <c r="DO307" s="85" t="n">
        <v>0</v>
      </c>
      <c r="DP307" s="85" t="n">
        <v>0</v>
      </c>
      <c r="DQ307" s="85" t="n">
        <v>0</v>
      </c>
      <c r="DR307" s="85" t="n">
        <v>0</v>
      </c>
      <c r="DS307" s="85" t="n">
        <v>0</v>
      </c>
      <c r="DT307" s="85" t="n">
        <v>0</v>
      </c>
      <c r="DU307" s="85" t="n">
        <v>0</v>
      </c>
      <c r="DV307" s="85" t="n">
        <v>0</v>
      </c>
      <c r="DW307" s="85" t="n">
        <v>0</v>
      </c>
      <c r="DX307" s="85" t="n">
        <v>0</v>
      </c>
      <c r="DY307" s="85" t="n">
        <v>0</v>
      </c>
    </row>
    <row r="308" customFormat="false" ht="14.65" hidden="false" customHeight="false" outlineLevel="0" collapsed="false">
      <c r="A308" s="85" t="n">
        <v>305</v>
      </c>
      <c r="B308" s="85" t="s">
        <v>199</v>
      </c>
      <c r="C308" s="85" t="s">
        <v>163</v>
      </c>
      <c r="D308" s="85" t="n">
        <v>2</v>
      </c>
      <c r="E308" s="85" t="s">
        <v>45</v>
      </c>
      <c r="F308" s="85" t="s">
        <v>495</v>
      </c>
      <c r="G308" s="85" t="s">
        <v>199</v>
      </c>
      <c r="H308" s="85" t="s">
        <v>163</v>
      </c>
      <c r="I308" s="85" t="s">
        <v>55</v>
      </c>
      <c r="J308" s="85" t="n">
        <v>0</v>
      </c>
      <c r="K308" s="85" t="n">
        <v>0</v>
      </c>
      <c r="L308" s="85" t="n">
        <v>0</v>
      </c>
      <c r="M308" s="85" t="n">
        <v>0</v>
      </c>
      <c r="N308" s="85" t="n">
        <v>0</v>
      </c>
      <c r="O308" s="85" t="n">
        <v>0</v>
      </c>
      <c r="P308" s="85" t="n">
        <v>0</v>
      </c>
      <c r="Q308" s="85" t="n">
        <v>0</v>
      </c>
      <c r="R308" s="85" t="n">
        <v>0</v>
      </c>
      <c r="S308" s="85" t="n">
        <v>0</v>
      </c>
      <c r="T308" s="85" t="n">
        <v>0</v>
      </c>
      <c r="U308" s="85" t="n">
        <v>0</v>
      </c>
      <c r="V308" s="85" t="n">
        <v>0</v>
      </c>
      <c r="W308" s="85" t="n">
        <v>0</v>
      </c>
      <c r="X308" s="85" t="n">
        <v>0</v>
      </c>
      <c r="Y308" s="85" t="n">
        <v>0</v>
      </c>
      <c r="Z308" s="85" t="n">
        <v>0</v>
      </c>
      <c r="AA308" s="85" t="n">
        <v>0</v>
      </c>
      <c r="AB308" s="85" t="n">
        <v>0</v>
      </c>
      <c r="AC308" s="85" t="n">
        <v>0</v>
      </c>
      <c r="AD308" s="85" t="n">
        <v>0</v>
      </c>
      <c r="AE308" s="85" t="n">
        <v>0</v>
      </c>
      <c r="AF308" s="85" t="n">
        <v>0</v>
      </c>
      <c r="AG308" s="85" t="n">
        <v>0</v>
      </c>
      <c r="AH308" s="85" t="n">
        <v>0</v>
      </c>
      <c r="AI308" s="85" t="n">
        <v>0</v>
      </c>
      <c r="AJ308" s="85" t="n">
        <v>0</v>
      </c>
      <c r="AK308" s="183" t="n">
        <f aca="false">IF(G308&gt;0,VLOOKUP(G308&amp;"-"&amp;H308&amp;"-"&amp;I308,LocCost,2,0),0)</f>
        <v>0.160787956315098</v>
      </c>
      <c r="AL308" s="183" t="n">
        <f aca="false">IF(J308&gt;0,VLOOKUP(J308&amp;"-"&amp;K308&amp;"-"&amp;L308,LocCost,2,0),0)</f>
        <v>0</v>
      </c>
      <c r="AM308" s="183" t="n">
        <f aca="false">IF(M308&gt;0,VLOOKUP(M308&amp;"-"&amp;N308&amp;"-"&amp;O308,LocCost,2,0),0)</f>
        <v>0</v>
      </c>
      <c r="AN308" s="183" t="n">
        <f aca="false">IF(P308&gt;0,VLOOKUP(P308&amp;"-"&amp;Q308&amp;"-"&amp;R308,LocCost,2,0),0)</f>
        <v>0</v>
      </c>
      <c r="AO308" s="183" t="n">
        <f aca="false">IF(S308&gt;0,VLOOKUP(S308&amp;"-"&amp;T308&amp;"-"&amp;U308,LocCost,2,0),0)</f>
        <v>0</v>
      </c>
      <c r="AP308" s="183" t="n">
        <f aca="false">IF(V308&gt;0,VLOOKUP(V308&amp;"-"&amp;W308&amp;"-"&amp;X308,LocCost,2,0),0)</f>
        <v>0</v>
      </c>
      <c r="AQ308" s="183" t="n">
        <f aca="false">IF(Y308&gt;0,VLOOKUP(Y308&amp;"-"&amp;Z308&amp;"-"&amp;AA308,LocCost,2,0),0)</f>
        <v>0</v>
      </c>
      <c r="AR308" s="183" t="n">
        <f aca="false">IF(AB308&gt;0,VLOOKUP(AB308&amp;"-"&amp;AC308&amp;"-"&amp;AD308,LocCost,2,0),0)</f>
        <v>0</v>
      </c>
      <c r="AS308" s="183" t="n">
        <f aca="false">IF(AE308&gt;0,VLOOKUP(AE308&amp;"-"&amp;AF308&amp;"-"&amp;AG308,LocCost,2,0),0)</f>
        <v>0</v>
      </c>
      <c r="AT308" s="183" t="n">
        <f aca="false">IF(AH308&gt;0,VLOOKUP(AH308&amp;"-"&amp;AI308&amp;"-"&amp;AJ308,LocCost,2,0),0)</f>
        <v>0</v>
      </c>
      <c r="AU308" s="184" t="n">
        <f aca="false">SUM(AK308:AT308)</f>
        <v>0.160787956315098</v>
      </c>
      <c r="DO308" s="85" t="n">
        <v>0</v>
      </c>
      <c r="DP308" s="85" t="n">
        <v>0</v>
      </c>
      <c r="DQ308" s="85" t="n">
        <v>0</v>
      </c>
      <c r="DR308" s="85" t="n">
        <v>0</v>
      </c>
      <c r="DS308" s="85" t="n">
        <v>0</v>
      </c>
      <c r="DT308" s="85" t="n">
        <v>0</v>
      </c>
      <c r="DU308" s="85" t="n">
        <v>0</v>
      </c>
      <c r="DV308" s="85" t="n">
        <v>0</v>
      </c>
      <c r="DW308" s="85" t="n">
        <v>0</v>
      </c>
      <c r="DX308" s="85" t="n">
        <v>0</v>
      </c>
      <c r="DY308" s="85" t="n">
        <v>0</v>
      </c>
    </row>
    <row r="309" customFormat="false" ht="14.65" hidden="false" customHeight="false" outlineLevel="0" collapsed="false">
      <c r="A309" s="85" t="n">
        <v>306</v>
      </c>
      <c r="B309" s="85" t="s">
        <v>199</v>
      </c>
      <c r="C309" s="85" t="s">
        <v>202</v>
      </c>
      <c r="D309" s="85" t="n">
        <v>1</v>
      </c>
      <c r="E309" s="85" t="s">
        <v>45</v>
      </c>
      <c r="F309" s="85" t="s">
        <v>496</v>
      </c>
      <c r="G309" s="85" t="s">
        <v>199</v>
      </c>
      <c r="H309" s="85" t="s">
        <v>202</v>
      </c>
      <c r="I309" s="85" t="s">
        <v>48</v>
      </c>
      <c r="J309" s="85" t="n">
        <v>0</v>
      </c>
      <c r="K309" s="85" t="n">
        <v>0</v>
      </c>
      <c r="L309" s="85" t="n">
        <v>0</v>
      </c>
      <c r="M309" s="85" t="n">
        <v>0</v>
      </c>
      <c r="N309" s="85" t="n">
        <v>0</v>
      </c>
      <c r="O309" s="85" t="n">
        <v>0</v>
      </c>
      <c r="P309" s="85" t="n">
        <v>0</v>
      </c>
      <c r="Q309" s="85" t="n">
        <v>0</v>
      </c>
      <c r="R309" s="85" t="n">
        <v>0</v>
      </c>
      <c r="S309" s="85" t="n">
        <v>0</v>
      </c>
      <c r="T309" s="85" t="n">
        <v>0</v>
      </c>
      <c r="U309" s="85" t="n">
        <v>0</v>
      </c>
      <c r="V309" s="85" t="n">
        <v>0</v>
      </c>
      <c r="W309" s="85" t="n">
        <v>0</v>
      </c>
      <c r="X309" s="85" t="n">
        <v>0</v>
      </c>
      <c r="Y309" s="85" t="n">
        <v>0</v>
      </c>
      <c r="Z309" s="85" t="n">
        <v>0</v>
      </c>
      <c r="AA309" s="85" t="n">
        <v>0</v>
      </c>
      <c r="AB309" s="85" t="n">
        <v>0</v>
      </c>
      <c r="AC309" s="85" t="n">
        <v>0</v>
      </c>
      <c r="AD309" s="85" t="n">
        <v>0</v>
      </c>
      <c r="AE309" s="85" t="n">
        <v>0</v>
      </c>
      <c r="AF309" s="85" t="n">
        <v>0</v>
      </c>
      <c r="AG309" s="85" t="n">
        <v>0</v>
      </c>
      <c r="AH309" s="85" t="n">
        <v>0</v>
      </c>
      <c r="AI309" s="85" t="n">
        <v>0</v>
      </c>
      <c r="AJ309" s="85" t="n">
        <v>0</v>
      </c>
      <c r="AK309" s="183" t="n">
        <f aca="false">IF(G309&gt;0,VLOOKUP(G309&amp;"-"&amp;H309&amp;"-"&amp;I309,LocCost,2,0),0)</f>
        <v>0.128404190736267</v>
      </c>
      <c r="AL309" s="183" t="n">
        <f aca="false">IF(J309&gt;0,VLOOKUP(J309&amp;"-"&amp;K309&amp;"-"&amp;L309,LocCost,2,0),0)</f>
        <v>0</v>
      </c>
      <c r="AM309" s="183" t="n">
        <f aca="false">IF(M309&gt;0,VLOOKUP(M309&amp;"-"&amp;N309&amp;"-"&amp;O309,LocCost,2,0),0)</f>
        <v>0</v>
      </c>
      <c r="AN309" s="183" t="n">
        <f aca="false">IF(P309&gt;0,VLOOKUP(P309&amp;"-"&amp;Q309&amp;"-"&amp;R309,LocCost,2,0),0)</f>
        <v>0</v>
      </c>
      <c r="AO309" s="183" t="n">
        <f aca="false">IF(S309&gt;0,VLOOKUP(S309&amp;"-"&amp;T309&amp;"-"&amp;U309,LocCost,2,0),0)</f>
        <v>0</v>
      </c>
      <c r="AP309" s="183" t="n">
        <f aca="false">IF(V309&gt;0,VLOOKUP(V309&amp;"-"&amp;W309&amp;"-"&amp;X309,LocCost,2,0),0)</f>
        <v>0</v>
      </c>
      <c r="AQ309" s="183" t="n">
        <f aca="false">IF(Y309&gt;0,VLOOKUP(Y309&amp;"-"&amp;Z309&amp;"-"&amp;AA309,LocCost,2,0),0)</f>
        <v>0</v>
      </c>
      <c r="AR309" s="183" t="n">
        <f aca="false">IF(AB309&gt;0,VLOOKUP(AB309&amp;"-"&amp;AC309&amp;"-"&amp;AD309,LocCost,2,0),0)</f>
        <v>0</v>
      </c>
      <c r="AS309" s="183" t="n">
        <f aca="false">IF(AE309&gt;0,VLOOKUP(AE309&amp;"-"&amp;AF309&amp;"-"&amp;AG309,LocCost,2,0),0)</f>
        <v>0</v>
      </c>
      <c r="AT309" s="183" t="n">
        <f aca="false">IF(AH309&gt;0,VLOOKUP(AH309&amp;"-"&amp;AI309&amp;"-"&amp;AJ309,LocCost,2,0),0)</f>
        <v>0</v>
      </c>
      <c r="AU309" s="184" t="n">
        <f aca="false">SUM(AK309:AT309)</f>
        <v>0.128404190736267</v>
      </c>
      <c r="DO309" s="85" t="n">
        <v>0</v>
      </c>
      <c r="DP309" s="85" t="n">
        <v>0</v>
      </c>
      <c r="DQ309" s="85" t="n">
        <v>0</v>
      </c>
      <c r="DR309" s="85" t="n">
        <v>0</v>
      </c>
      <c r="DS309" s="85" t="n">
        <v>0</v>
      </c>
      <c r="DT309" s="85" t="n">
        <v>0</v>
      </c>
      <c r="DU309" s="85" t="n">
        <v>0</v>
      </c>
      <c r="DV309" s="85" t="n">
        <v>0</v>
      </c>
      <c r="DW309" s="85" t="n">
        <v>0</v>
      </c>
      <c r="DX309" s="85" t="n">
        <v>0</v>
      </c>
      <c r="DY309" s="85" t="n">
        <v>0</v>
      </c>
    </row>
    <row r="310" customFormat="false" ht="14.65" hidden="false" customHeight="false" outlineLevel="0" collapsed="false">
      <c r="A310" s="85" t="n">
        <v>307</v>
      </c>
      <c r="B310" s="85" t="s">
        <v>201</v>
      </c>
      <c r="C310" s="85" t="s">
        <v>201</v>
      </c>
      <c r="D310" s="85" t="n">
        <v>1</v>
      </c>
      <c r="E310" s="85" t="s">
        <v>45</v>
      </c>
      <c r="F310" s="85" t="s">
        <v>497</v>
      </c>
      <c r="G310" s="85" t="s">
        <v>201</v>
      </c>
      <c r="H310" s="85" t="s">
        <v>201</v>
      </c>
      <c r="I310" s="85" t="s">
        <v>55</v>
      </c>
      <c r="J310" s="85" t="n">
        <v>0</v>
      </c>
      <c r="K310" s="85" t="n">
        <v>0</v>
      </c>
      <c r="L310" s="85" t="n">
        <v>0</v>
      </c>
      <c r="M310" s="85" t="n">
        <v>0</v>
      </c>
      <c r="N310" s="85" t="n">
        <v>0</v>
      </c>
      <c r="O310" s="85" t="n">
        <v>0</v>
      </c>
      <c r="P310" s="85" t="n">
        <v>0</v>
      </c>
      <c r="Q310" s="85" t="n">
        <v>0</v>
      </c>
      <c r="R310" s="85" t="n">
        <v>0</v>
      </c>
      <c r="S310" s="85" t="n">
        <v>0</v>
      </c>
      <c r="T310" s="85" t="n">
        <v>0</v>
      </c>
      <c r="U310" s="85" t="n">
        <v>0</v>
      </c>
      <c r="V310" s="85" t="n">
        <v>0</v>
      </c>
      <c r="W310" s="85" t="n">
        <v>0</v>
      </c>
      <c r="X310" s="85" t="n">
        <v>0</v>
      </c>
      <c r="Y310" s="85" t="n">
        <v>0</v>
      </c>
      <c r="Z310" s="85" t="n">
        <v>0</v>
      </c>
      <c r="AA310" s="85" t="n">
        <v>0</v>
      </c>
      <c r="AB310" s="85" t="n">
        <v>0</v>
      </c>
      <c r="AC310" s="85" t="n">
        <v>0</v>
      </c>
      <c r="AD310" s="85" t="n">
        <v>0</v>
      </c>
      <c r="AE310" s="85" t="n">
        <v>0</v>
      </c>
      <c r="AF310" s="85" t="n">
        <v>0</v>
      </c>
      <c r="AG310" s="85" t="n">
        <v>0</v>
      </c>
      <c r="AH310" s="85" t="n">
        <v>0</v>
      </c>
      <c r="AI310" s="85" t="n">
        <v>0</v>
      </c>
      <c r="AJ310" s="85" t="n">
        <v>0</v>
      </c>
      <c r="AK310" s="183" t="n">
        <f aca="false">IF(G310&gt;0,VLOOKUP(G310&amp;"-"&amp;H310&amp;"-"&amp;I310,LocCost,2,0),0)</f>
        <v>0.0891514208253842</v>
      </c>
      <c r="AL310" s="183" t="n">
        <f aca="false">IF(J310&gt;0,VLOOKUP(J310&amp;"-"&amp;K310&amp;"-"&amp;L310,LocCost,2,0),0)</f>
        <v>0</v>
      </c>
      <c r="AM310" s="183" t="n">
        <f aca="false">IF(M310&gt;0,VLOOKUP(M310&amp;"-"&amp;N310&amp;"-"&amp;O310,LocCost,2,0),0)</f>
        <v>0</v>
      </c>
      <c r="AN310" s="183" t="n">
        <f aca="false">IF(P310&gt;0,VLOOKUP(P310&amp;"-"&amp;Q310&amp;"-"&amp;R310,LocCost,2,0),0)</f>
        <v>0</v>
      </c>
      <c r="AO310" s="183" t="n">
        <f aca="false">IF(S310&gt;0,VLOOKUP(S310&amp;"-"&amp;T310&amp;"-"&amp;U310,LocCost,2,0),0)</f>
        <v>0</v>
      </c>
      <c r="AP310" s="183" t="n">
        <f aca="false">IF(V310&gt;0,VLOOKUP(V310&amp;"-"&amp;W310&amp;"-"&amp;X310,LocCost,2,0),0)</f>
        <v>0</v>
      </c>
      <c r="AQ310" s="183" t="n">
        <f aca="false">IF(Y310&gt;0,VLOOKUP(Y310&amp;"-"&amp;Z310&amp;"-"&amp;AA310,LocCost,2,0),0)</f>
        <v>0</v>
      </c>
      <c r="AR310" s="183" t="n">
        <f aca="false">IF(AB310&gt;0,VLOOKUP(AB310&amp;"-"&amp;AC310&amp;"-"&amp;AD310,LocCost,2,0),0)</f>
        <v>0</v>
      </c>
      <c r="AS310" s="183" t="n">
        <f aca="false">IF(AE310&gt;0,VLOOKUP(AE310&amp;"-"&amp;AF310&amp;"-"&amp;AG310,LocCost,2,0),0)</f>
        <v>0</v>
      </c>
      <c r="AT310" s="183" t="n">
        <f aca="false">IF(AH310&gt;0,VLOOKUP(AH310&amp;"-"&amp;AI310&amp;"-"&amp;AJ310,LocCost,2,0),0)</f>
        <v>0</v>
      </c>
      <c r="AU310" s="184" t="n">
        <f aca="false">SUM(AK310:AT310)</f>
        <v>0.0891514208253842</v>
      </c>
      <c r="DO310" s="85" t="n">
        <v>0</v>
      </c>
      <c r="DP310" s="85" t="n">
        <v>0</v>
      </c>
      <c r="DQ310" s="85" t="n">
        <v>0</v>
      </c>
      <c r="DR310" s="85" t="n">
        <v>0</v>
      </c>
      <c r="DS310" s="85" t="n">
        <v>0</v>
      </c>
      <c r="DT310" s="85" t="n">
        <v>0</v>
      </c>
      <c r="DU310" s="85" t="n">
        <v>0</v>
      </c>
      <c r="DV310" s="85" t="n">
        <v>0</v>
      </c>
      <c r="DW310" s="85" t="n">
        <v>0</v>
      </c>
      <c r="DX310" s="85" t="n">
        <v>0</v>
      </c>
      <c r="DY310" s="85" t="n">
        <v>0</v>
      </c>
    </row>
    <row r="311" customFormat="false" ht="14.65" hidden="false" customHeight="false" outlineLevel="0" collapsed="false">
      <c r="A311" s="85" t="n">
        <v>308</v>
      </c>
      <c r="B311" s="85" t="s">
        <v>201</v>
      </c>
      <c r="C311" s="85" t="s">
        <v>163</v>
      </c>
      <c r="D311" s="85" t="n">
        <v>1</v>
      </c>
      <c r="E311" s="85" t="s">
        <v>45</v>
      </c>
      <c r="F311" s="85" t="s">
        <v>498</v>
      </c>
      <c r="G311" s="85" t="s">
        <v>201</v>
      </c>
      <c r="H311" s="85" t="s">
        <v>163</v>
      </c>
      <c r="I311" s="85" t="s">
        <v>48</v>
      </c>
      <c r="J311" s="85" t="n">
        <v>0</v>
      </c>
      <c r="K311" s="85" t="n">
        <v>0</v>
      </c>
      <c r="L311" s="85" t="n">
        <v>0</v>
      </c>
      <c r="M311" s="85" t="n">
        <v>0</v>
      </c>
      <c r="N311" s="85" t="n">
        <v>0</v>
      </c>
      <c r="O311" s="85" t="n">
        <v>0</v>
      </c>
      <c r="P311" s="85" t="n">
        <v>0</v>
      </c>
      <c r="Q311" s="85" t="n">
        <v>0</v>
      </c>
      <c r="R311" s="85" t="n">
        <v>0</v>
      </c>
      <c r="S311" s="85" t="n">
        <v>0</v>
      </c>
      <c r="T311" s="85" t="n">
        <v>0</v>
      </c>
      <c r="U311" s="85" t="n">
        <v>0</v>
      </c>
      <c r="V311" s="85" t="n">
        <v>0</v>
      </c>
      <c r="W311" s="85" t="n">
        <v>0</v>
      </c>
      <c r="X311" s="85" t="n">
        <v>0</v>
      </c>
      <c r="Y311" s="85" t="n">
        <v>0</v>
      </c>
      <c r="Z311" s="85" t="n">
        <v>0</v>
      </c>
      <c r="AA311" s="85" t="n">
        <v>0</v>
      </c>
      <c r="AB311" s="85" t="n">
        <v>0</v>
      </c>
      <c r="AC311" s="85" t="n">
        <v>0</v>
      </c>
      <c r="AD311" s="85" t="n">
        <v>0</v>
      </c>
      <c r="AE311" s="85" t="n">
        <v>0</v>
      </c>
      <c r="AF311" s="85" t="n">
        <v>0</v>
      </c>
      <c r="AG311" s="85" t="n">
        <v>0</v>
      </c>
      <c r="AH311" s="85" t="n">
        <v>0</v>
      </c>
      <c r="AI311" s="85" t="n">
        <v>0</v>
      </c>
      <c r="AJ311" s="85" t="n">
        <v>0</v>
      </c>
      <c r="AK311" s="183" t="n">
        <f aca="false">IF(G311&gt;0,VLOOKUP(G311&amp;"-"&amp;H311&amp;"-"&amp;I311,LocCost,2,0),0)</f>
        <v>0.0202654101995567</v>
      </c>
      <c r="AL311" s="183" t="n">
        <f aca="false">IF(J311&gt;0,VLOOKUP(J311&amp;"-"&amp;K311&amp;"-"&amp;L311,LocCost,2,0),0)</f>
        <v>0</v>
      </c>
      <c r="AM311" s="183" t="n">
        <f aca="false">IF(M311&gt;0,VLOOKUP(M311&amp;"-"&amp;N311&amp;"-"&amp;O311,LocCost,2,0),0)</f>
        <v>0</v>
      </c>
      <c r="AN311" s="183" t="n">
        <f aca="false">IF(P311&gt;0,VLOOKUP(P311&amp;"-"&amp;Q311&amp;"-"&amp;R311,LocCost,2,0),0)</f>
        <v>0</v>
      </c>
      <c r="AO311" s="183" t="n">
        <f aca="false">IF(S311&gt;0,VLOOKUP(S311&amp;"-"&amp;T311&amp;"-"&amp;U311,LocCost,2,0),0)</f>
        <v>0</v>
      </c>
      <c r="AP311" s="183" t="n">
        <f aca="false">IF(V311&gt;0,VLOOKUP(V311&amp;"-"&amp;W311&amp;"-"&amp;X311,LocCost,2,0),0)</f>
        <v>0</v>
      </c>
      <c r="AQ311" s="183" t="n">
        <f aca="false">IF(Y311&gt;0,VLOOKUP(Y311&amp;"-"&amp;Z311&amp;"-"&amp;AA311,LocCost,2,0),0)</f>
        <v>0</v>
      </c>
      <c r="AR311" s="183" t="n">
        <f aca="false">IF(AB311&gt;0,VLOOKUP(AB311&amp;"-"&amp;AC311&amp;"-"&amp;AD311,LocCost,2,0),0)</f>
        <v>0</v>
      </c>
      <c r="AS311" s="183" t="n">
        <f aca="false">IF(AE311&gt;0,VLOOKUP(AE311&amp;"-"&amp;AF311&amp;"-"&amp;AG311,LocCost,2,0),0)</f>
        <v>0</v>
      </c>
      <c r="AT311" s="183" t="n">
        <f aca="false">IF(AH311&gt;0,VLOOKUP(AH311&amp;"-"&amp;AI311&amp;"-"&amp;AJ311,LocCost,2,0),0)</f>
        <v>0</v>
      </c>
      <c r="AU311" s="184" t="n">
        <f aca="false">SUM(AK311:AT311)</f>
        <v>0.0202654101995567</v>
      </c>
      <c r="DO311" s="85" t="n">
        <v>0</v>
      </c>
      <c r="DP311" s="85" t="n">
        <v>0</v>
      </c>
      <c r="DQ311" s="85" t="n">
        <v>0</v>
      </c>
      <c r="DR311" s="85" t="n">
        <v>0</v>
      </c>
      <c r="DS311" s="85" t="n">
        <v>0</v>
      </c>
      <c r="DT311" s="85" t="n">
        <v>0</v>
      </c>
      <c r="DU311" s="85" t="n">
        <v>0</v>
      </c>
      <c r="DV311" s="85" t="n">
        <v>0</v>
      </c>
      <c r="DW311" s="85" t="n">
        <v>0</v>
      </c>
      <c r="DX311" s="85" t="n">
        <v>0</v>
      </c>
      <c r="DY311" s="85" t="n">
        <v>0</v>
      </c>
    </row>
    <row r="312" customFormat="false" ht="14.65" hidden="false" customHeight="false" outlineLevel="0" collapsed="false">
      <c r="A312" s="85" t="n">
        <v>309</v>
      </c>
      <c r="B312" s="85" t="s">
        <v>201</v>
      </c>
      <c r="C312" s="85" t="s">
        <v>163</v>
      </c>
      <c r="D312" s="85" t="n">
        <v>2</v>
      </c>
      <c r="E312" s="85" t="s">
        <v>45</v>
      </c>
      <c r="F312" s="85" t="s">
        <v>499</v>
      </c>
      <c r="G312" s="85" t="s">
        <v>201</v>
      </c>
      <c r="H312" s="85" t="s">
        <v>163</v>
      </c>
      <c r="I312" s="85" t="s">
        <v>55</v>
      </c>
      <c r="J312" s="85" t="n">
        <v>0</v>
      </c>
      <c r="K312" s="85" t="n">
        <v>0</v>
      </c>
      <c r="L312" s="85" t="n">
        <v>0</v>
      </c>
      <c r="M312" s="85" t="n">
        <v>0</v>
      </c>
      <c r="N312" s="85" t="n">
        <v>0</v>
      </c>
      <c r="O312" s="85" t="n">
        <v>0</v>
      </c>
      <c r="P312" s="85" t="n">
        <v>0</v>
      </c>
      <c r="Q312" s="85" t="n">
        <v>0</v>
      </c>
      <c r="R312" s="85" t="n">
        <v>0</v>
      </c>
      <c r="S312" s="85" t="n">
        <v>0</v>
      </c>
      <c r="T312" s="85" t="n">
        <v>0</v>
      </c>
      <c r="U312" s="85" t="n">
        <v>0</v>
      </c>
      <c r="V312" s="85" t="n">
        <v>0</v>
      </c>
      <c r="W312" s="85" t="n">
        <v>0</v>
      </c>
      <c r="X312" s="85" t="n">
        <v>0</v>
      </c>
      <c r="Y312" s="85" t="n">
        <v>0</v>
      </c>
      <c r="Z312" s="85" t="n">
        <v>0</v>
      </c>
      <c r="AA312" s="85" t="n">
        <v>0</v>
      </c>
      <c r="AB312" s="85" t="n">
        <v>0</v>
      </c>
      <c r="AC312" s="85" t="n">
        <v>0</v>
      </c>
      <c r="AD312" s="85" t="n">
        <v>0</v>
      </c>
      <c r="AE312" s="85" t="n">
        <v>0</v>
      </c>
      <c r="AF312" s="85" t="n">
        <v>0</v>
      </c>
      <c r="AG312" s="85" t="n">
        <v>0</v>
      </c>
      <c r="AH312" s="85" t="n">
        <v>0</v>
      </c>
      <c r="AI312" s="85" t="n">
        <v>0</v>
      </c>
      <c r="AJ312" s="85" t="n">
        <v>0</v>
      </c>
      <c r="AK312" s="183" t="n">
        <f aca="false">IF(G312&gt;0,VLOOKUP(G312&amp;"-"&amp;H312&amp;"-"&amp;I312,LocCost,2,0),0)</f>
        <v>0.133965410199557</v>
      </c>
      <c r="AL312" s="183" t="n">
        <f aca="false">IF(J312&gt;0,VLOOKUP(J312&amp;"-"&amp;K312&amp;"-"&amp;L312,LocCost,2,0),0)</f>
        <v>0</v>
      </c>
      <c r="AM312" s="183" t="n">
        <f aca="false">IF(M312&gt;0,VLOOKUP(M312&amp;"-"&amp;N312&amp;"-"&amp;O312,LocCost,2,0),0)</f>
        <v>0</v>
      </c>
      <c r="AN312" s="183" t="n">
        <f aca="false">IF(P312&gt;0,VLOOKUP(P312&amp;"-"&amp;Q312&amp;"-"&amp;R312,LocCost,2,0),0)</f>
        <v>0</v>
      </c>
      <c r="AO312" s="183" t="n">
        <f aca="false">IF(S312&gt;0,VLOOKUP(S312&amp;"-"&amp;T312&amp;"-"&amp;U312,LocCost,2,0),0)</f>
        <v>0</v>
      </c>
      <c r="AP312" s="183" t="n">
        <f aca="false">IF(V312&gt;0,VLOOKUP(V312&amp;"-"&amp;W312&amp;"-"&amp;X312,LocCost,2,0),0)</f>
        <v>0</v>
      </c>
      <c r="AQ312" s="183" t="n">
        <f aca="false">IF(Y312&gt;0,VLOOKUP(Y312&amp;"-"&amp;Z312&amp;"-"&amp;AA312,LocCost,2,0),0)</f>
        <v>0</v>
      </c>
      <c r="AR312" s="183" t="n">
        <f aca="false">IF(AB312&gt;0,VLOOKUP(AB312&amp;"-"&amp;AC312&amp;"-"&amp;AD312,LocCost,2,0),0)</f>
        <v>0</v>
      </c>
      <c r="AS312" s="183" t="n">
        <f aca="false">IF(AE312&gt;0,VLOOKUP(AE312&amp;"-"&amp;AF312&amp;"-"&amp;AG312,LocCost,2,0),0)</f>
        <v>0</v>
      </c>
      <c r="AT312" s="183" t="n">
        <f aca="false">IF(AH312&gt;0,VLOOKUP(AH312&amp;"-"&amp;AI312&amp;"-"&amp;AJ312,LocCost,2,0),0)</f>
        <v>0</v>
      </c>
      <c r="AU312" s="184" t="n">
        <f aca="false">SUM(AK312:AT312)</f>
        <v>0.133965410199557</v>
      </c>
      <c r="DO312" s="85" t="n">
        <v>0</v>
      </c>
      <c r="DP312" s="85" t="n">
        <v>0</v>
      </c>
      <c r="DQ312" s="85" t="n">
        <v>0</v>
      </c>
      <c r="DR312" s="85" t="n">
        <v>0</v>
      </c>
      <c r="DS312" s="85" t="n">
        <v>0</v>
      </c>
      <c r="DT312" s="85" t="n">
        <v>0</v>
      </c>
      <c r="DU312" s="85" t="n">
        <v>0</v>
      </c>
      <c r="DV312" s="85" t="n">
        <v>0</v>
      </c>
      <c r="DW312" s="85" t="n">
        <v>0</v>
      </c>
      <c r="DX312" s="85" t="n">
        <v>0</v>
      </c>
      <c r="DY312" s="85" t="n">
        <v>0</v>
      </c>
    </row>
    <row r="313" customFormat="false" ht="14.65" hidden="false" customHeight="false" outlineLevel="0" collapsed="false">
      <c r="A313" s="85" t="n">
        <v>310</v>
      </c>
      <c r="B313" s="85" t="s">
        <v>201</v>
      </c>
      <c r="C313" s="85" t="s">
        <v>204</v>
      </c>
      <c r="D313" s="85" t="n">
        <v>1</v>
      </c>
      <c r="E313" s="85" t="s">
        <v>45</v>
      </c>
      <c r="F313" s="85" t="s">
        <v>500</v>
      </c>
      <c r="G313" s="85" t="s">
        <v>201</v>
      </c>
      <c r="H313" s="85" t="s">
        <v>204</v>
      </c>
      <c r="I313" s="85" t="s">
        <v>55</v>
      </c>
      <c r="J313" s="85" t="n">
        <v>0</v>
      </c>
      <c r="K313" s="85" t="n">
        <v>0</v>
      </c>
      <c r="L313" s="85" t="n">
        <v>0</v>
      </c>
      <c r="M313" s="85" t="n">
        <v>0</v>
      </c>
      <c r="N313" s="85" t="n">
        <v>0</v>
      </c>
      <c r="O313" s="85" t="n">
        <v>0</v>
      </c>
      <c r="P313" s="85" t="n">
        <v>0</v>
      </c>
      <c r="Q313" s="85" t="n">
        <v>0</v>
      </c>
      <c r="R313" s="85" t="n">
        <v>0</v>
      </c>
      <c r="S313" s="85" t="n">
        <v>0</v>
      </c>
      <c r="T313" s="85" t="n">
        <v>0</v>
      </c>
      <c r="U313" s="85" t="n">
        <v>0</v>
      </c>
      <c r="V313" s="85" t="n">
        <v>0</v>
      </c>
      <c r="W313" s="85" t="n">
        <v>0</v>
      </c>
      <c r="X313" s="85" t="n">
        <v>0</v>
      </c>
      <c r="Y313" s="85" t="n">
        <v>0</v>
      </c>
      <c r="Z313" s="85" t="n">
        <v>0</v>
      </c>
      <c r="AA313" s="85" t="n">
        <v>0</v>
      </c>
      <c r="AB313" s="85" t="n">
        <v>0</v>
      </c>
      <c r="AC313" s="85" t="n">
        <v>0</v>
      </c>
      <c r="AD313" s="85" t="n">
        <v>0</v>
      </c>
      <c r="AE313" s="85" t="n">
        <v>0</v>
      </c>
      <c r="AF313" s="85" t="n">
        <v>0</v>
      </c>
      <c r="AG313" s="85" t="n">
        <v>0</v>
      </c>
      <c r="AH313" s="85" t="n">
        <v>0</v>
      </c>
      <c r="AI313" s="85" t="n">
        <v>0</v>
      </c>
      <c r="AJ313" s="85" t="n">
        <v>0</v>
      </c>
      <c r="AK313" s="183" t="n">
        <f aca="false">IF(G313&gt;0,VLOOKUP(G313&amp;"-"&amp;H313&amp;"-"&amp;I313,LocCost,2,0),0)</f>
        <v>0.306928344438749</v>
      </c>
      <c r="AL313" s="183" t="n">
        <f aca="false">IF(J313&gt;0,VLOOKUP(J313&amp;"-"&amp;K313&amp;"-"&amp;L313,LocCost,2,0),0)</f>
        <v>0</v>
      </c>
      <c r="AM313" s="183" t="n">
        <f aca="false">IF(M313&gt;0,VLOOKUP(M313&amp;"-"&amp;N313&amp;"-"&amp;O313,LocCost,2,0),0)</f>
        <v>0</v>
      </c>
      <c r="AN313" s="183" t="n">
        <f aca="false">IF(P313&gt;0,VLOOKUP(P313&amp;"-"&amp;Q313&amp;"-"&amp;R313,LocCost,2,0),0)</f>
        <v>0</v>
      </c>
      <c r="AO313" s="183" t="n">
        <f aca="false">IF(S313&gt;0,VLOOKUP(S313&amp;"-"&amp;T313&amp;"-"&amp;U313,LocCost,2,0),0)</f>
        <v>0</v>
      </c>
      <c r="AP313" s="183" t="n">
        <f aca="false">IF(V313&gt;0,VLOOKUP(V313&amp;"-"&amp;W313&amp;"-"&amp;X313,LocCost,2,0),0)</f>
        <v>0</v>
      </c>
      <c r="AQ313" s="183" t="n">
        <f aca="false">IF(Y313&gt;0,VLOOKUP(Y313&amp;"-"&amp;Z313&amp;"-"&amp;AA313,LocCost,2,0),0)</f>
        <v>0</v>
      </c>
      <c r="AR313" s="183" t="n">
        <f aca="false">IF(AB313&gt;0,VLOOKUP(AB313&amp;"-"&amp;AC313&amp;"-"&amp;AD313,LocCost,2,0),0)</f>
        <v>0</v>
      </c>
      <c r="AS313" s="183" t="n">
        <f aca="false">IF(AE313&gt;0,VLOOKUP(AE313&amp;"-"&amp;AF313&amp;"-"&amp;AG313,LocCost,2,0),0)</f>
        <v>0</v>
      </c>
      <c r="AT313" s="183" t="n">
        <f aca="false">IF(AH313&gt;0,VLOOKUP(AH313&amp;"-"&amp;AI313&amp;"-"&amp;AJ313,LocCost,2,0),0)</f>
        <v>0</v>
      </c>
      <c r="AU313" s="184" t="n">
        <f aca="false">SUM(AK313:AT313)</f>
        <v>0.306928344438749</v>
      </c>
      <c r="DO313" s="85" t="n">
        <v>0</v>
      </c>
      <c r="DP313" s="85" t="n">
        <v>0</v>
      </c>
      <c r="DQ313" s="85" t="n">
        <v>0</v>
      </c>
      <c r="DR313" s="85" t="n">
        <v>0</v>
      </c>
      <c r="DS313" s="85" t="n">
        <v>0</v>
      </c>
      <c r="DT313" s="85" t="n">
        <v>0</v>
      </c>
      <c r="DU313" s="85" t="n">
        <v>0</v>
      </c>
      <c r="DV313" s="85" t="n">
        <v>0</v>
      </c>
      <c r="DW313" s="85" t="n">
        <v>0</v>
      </c>
      <c r="DX313" s="85" t="n">
        <v>0</v>
      </c>
      <c r="DY313" s="85" t="n">
        <v>0</v>
      </c>
    </row>
    <row r="314" customFormat="false" ht="14.65" hidden="false" customHeight="false" outlineLevel="0" collapsed="false">
      <c r="A314" s="85" t="n">
        <v>311</v>
      </c>
      <c r="B314" s="85" t="s">
        <v>201</v>
      </c>
      <c r="C314" s="85" t="s">
        <v>202</v>
      </c>
      <c r="D314" s="85" t="n">
        <v>1</v>
      </c>
      <c r="E314" s="85" t="s">
        <v>45</v>
      </c>
      <c r="F314" s="85" t="s">
        <v>501</v>
      </c>
      <c r="G314" s="85" t="s">
        <v>201</v>
      </c>
      <c r="H314" s="85" t="s">
        <v>202</v>
      </c>
      <c r="I314" s="85" t="s">
        <v>48</v>
      </c>
      <c r="J314" s="85" t="n">
        <v>0</v>
      </c>
      <c r="K314" s="85" t="n">
        <v>0</v>
      </c>
      <c r="L314" s="85" t="n">
        <v>0</v>
      </c>
      <c r="M314" s="85" t="n">
        <v>0</v>
      </c>
      <c r="N314" s="85" t="n">
        <v>0</v>
      </c>
      <c r="O314" s="85" t="n">
        <v>0</v>
      </c>
      <c r="P314" s="85" t="n">
        <v>0</v>
      </c>
      <c r="Q314" s="85" t="n">
        <v>0</v>
      </c>
      <c r="R314" s="85" t="n">
        <v>0</v>
      </c>
      <c r="S314" s="85" t="n">
        <v>0</v>
      </c>
      <c r="T314" s="85" t="n">
        <v>0</v>
      </c>
      <c r="U314" s="85" t="n">
        <v>0</v>
      </c>
      <c r="V314" s="85" t="n">
        <v>0</v>
      </c>
      <c r="W314" s="85" t="n">
        <v>0</v>
      </c>
      <c r="X314" s="85" t="n">
        <v>0</v>
      </c>
      <c r="Y314" s="85" t="n">
        <v>0</v>
      </c>
      <c r="Z314" s="85" t="n">
        <v>0</v>
      </c>
      <c r="AA314" s="85" t="n">
        <v>0</v>
      </c>
      <c r="AB314" s="85" t="n">
        <v>0</v>
      </c>
      <c r="AC314" s="85" t="n">
        <v>0</v>
      </c>
      <c r="AD314" s="85" t="n">
        <v>0</v>
      </c>
      <c r="AE314" s="85" t="n">
        <v>0</v>
      </c>
      <c r="AF314" s="85" t="n">
        <v>0</v>
      </c>
      <c r="AG314" s="85" t="n">
        <v>0</v>
      </c>
      <c r="AH314" s="85" t="n">
        <v>0</v>
      </c>
      <c r="AI314" s="85" t="n">
        <v>0</v>
      </c>
      <c r="AJ314" s="85" t="n">
        <v>0</v>
      </c>
      <c r="AK314" s="183" t="n">
        <f aca="false">IF(G314&gt;0,VLOOKUP(G314&amp;"-"&amp;H314&amp;"-"&amp;I314,LocCost,2,0),0)</f>
        <v>0.121230395645803</v>
      </c>
      <c r="AL314" s="183" t="n">
        <f aca="false">IF(J314&gt;0,VLOOKUP(J314&amp;"-"&amp;K314&amp;"-"&amp;L314,LocCost,2,0),0)</f>
        <v>0</v>
      </c>
      <c r="AM314" s="183" t="n">
        <f aca="false">IF(M314&gt;0,VLOOKUP(M314&amp;"-"&amp;N314&amp;"-"&amp;O314,LocCost,2,0),0)</f>
        <v>0</v>
      </c>
      <c r="AN314" s="183" t="n">
        <f aca="false">IF(P314&gt;0,VLOOKUP(P314&amp;"-"&amp;Q314&amp;"-"&amp;R314,LocCost,2,0),0)</f>
        <v>0</v>
      </c>
      <c r="AO314" s="183" t="n">
        <f aca="false">IF(S314&gt;0,VLOOKUP(S314&amp;"-"&amp;T314&amp;"-"&amp;U314,LocCost,2,0),0)</f>
        <v>0</v>
      </c>
      <c r="AP314" s="183" t="n">
        <f aca="false">IF(V314&gt;0,VLOOKUP(V314&amp;"-"&amp;W314&amp;"-"&amp;X314,LocCost,2,0),0)</f>
        <v>0</v>
      </c>
      <c r="AQ314" s="183" t="n">
        <f aca="false">IF(Y314&gt;0,VLOOKUP(Y314&amp;"-"&amp;Z314&amp;"-"&amp;AA314,LocCost,2,0),0)</f>
        <v>0</v>
      </c>
      <c r="AR314" s="183" t="n">
        <f aca="false">IF(AB314&gt;0,VLOOKUP(AB314&amp;"-"&amp;AC314&amp;"-"&amp;AD314,LocCost,2,0),0)</f>
        <v>0</v>
      </c>
      <c r="AS314" s="183" t="n">
        <f aca="false">IF(AE314&gt;0,VLOOKUP(AE314&amp;"-"&amp;AF314&amp;"-"&amp;AG314,LocCost,2,0),0)</f>
        <v>0</v>
      </c>
      <c r="AT314" s="183" t="n">
        <f aca="false">IF(AH314&gt;0,VLOOKUP(AH314&amp;"-"&amp;AI314&amp;"-"&amp;AJ314,LocCost,2,0),0)</f>
        <v>0</v>
      </c>
      <c r="AU314" s="184" t="n">
        <f aca="false">SUM(AK314:AT314)</f>
        <v>0.121230395645803</v>
      </c>
      <c r="DO314" s="85" t="n">
        <v>0</v>
      </c>
      <c r="DP314" s="85" t="n">
        <v>0</v>
      </c>
      <c r="DQ314" s="85" t="n">
        <v>0</v>
      </c>
      <c r="DR314" s="85" t="n">
        <v>0</v>
      </c>
      <c r="DS314" s="85" t="n">
        <v>0</v>
      </c>
      <c r="DT314" s="85" t="n">
        <v>0</v>
      </c>
      <c r="DU314" s="85" t="n">
        <v>0</v>
      </c>
      <c r="DV314" s="85" t="n">
        <v>0</v>
      </c>
      <c r="DW314" s="85" t="n">
        <v>0</v>
      </c>
      <c r="DX314" s="85" t="n">
        <v>0</v>
      </c>
      <c r="DY314" s="85" t="n">
        <v>0</v>
      </c>
    </row>
    <row r="315" customFormat="false" ht="14.65" hidden="false" customHeight="false" outlineLevel="0" collapsed="false">
      <c r="A315" s="85" t="n">
        <v>312</v>
      </c>
      <c r="B315" s="85" t="s">
        <v>163</v>
      </c>
      <c r="C315" s="85" t="s">
        <v>163</v>
      </c>
      <c r="D315" s="85" t="n">
        <v>1</v>
      </c>
      <c r="E315" s="85" t="s">
        <v>45</v>
      </c>
      <c r="F315" s="85" t="s">
        <v>502</v>
      </c>
      <c r="G315" s="85" t="s">
        <v>163</v>
      </c>
      <c r="H315" s="85" t="s">
        <v>163</v>
      </c>
      <c r="I315" s="85" t="s">
        <v>48</v>
      </c>
      <c r="J315" s="85" t="n">
        <v>0</v>
      </c>
      <c r="K315" s="85" t="n">
        <v>0</v>
      </c>
      <c r="L315" s="85" t="n">
        <v>0</v>
      </c>
      <c r="M315" s="85" t="n">
        <v>0</v>
      </c>
      <c r="N315" s="85" t="n">
        <v>0</v>
      </c>
      <c r="O315" s="85" t="n">
        <v>0</v>
      </c>
      <c r="P315" s="85" t="n">
        <v>0</v>
      </c>
      <c r="Q315" s="85" t="n">
        <v>0</v>
      </c>
      <c r="R315" s="85" t="n">
        <v>0</v>
      </c>
      <c r="S315" s="85" t="n">
        <v>0</v>
      </c>
      <c r="T315" s="85" t="n">
        <v>0</v>
      </c>
      <c r="U315" s="85" t="n">
        <v>0</v>
      </c>
      <c r="V315" s="85" t="n">
        <v>0</v>
      </c>
      <c r="W315" s="85" t="n">
        <v>0</v>
      </c>
      <c r="X315" s="85" t="n">
        <v>0</v>
      </c>
      <c r="Y315" s="85" t="n">
        <v>0</v>
      </c>
      <c r="Z315" s="85" t="n">
        <v>0</v>
      </c>
      <c r="AA315" s="85" t="n">
        <v>0</v>
      </c>
      <c r="AB315" s="85" t="n">
        <v>0</v>
      </c>
      <c r="AC315" s="85" t="n">
        <v>0</v>
      </c>
      <c r="AD315" s="85" t="n">
        <v>0</v>
      </c>
      <c r="AE315" s="85" t="n">
        <v>0</v>
      </c>
      <c r="AF315" s="85" t="n">
        <v>0</v>
      </c>
      <c r="AG315" s="85" t="n">
        <v>0</v>
      </c>
      <c r="AH315" s="85" t="n">
        <v>0</v>
      </c>
      <c r="AI315" s="85" t="n">
        <v>0</v>
      </c>
      <c r="AJ315" s="85" t="n">
        <v>0</v>
      </c>
      <c r="AK315" s="183" t="n">
        <f aca="false">IF(G315&gt;0,VLOOKUP(G315&amp;"-"&amp;H315&amp;"-"&amp;I315,LocCost,2,0),0)</f>
        <v>0.0130646190906353</v>
      </c>
      <c r="AL315" s="183" t="n">
        <f aca="false">IF(J315&gt;0,VLOOKUP(J315&amp;"-"&amp;K315&amp;"-"&amp;L315,LocCost,2,0),0)</f>
        <v>0</v>
      </c>
      <c r="AM315" s="183" t="n">
        <f aca="false">IF(M315&gt;0,VLOOKUP(M315&amp;"-"&amp;N315&amp;"-"&amp;O315,LocCost,2,0),0)</f>
        <v>0</v>
      </c>
      <c r="AN315" s="183" t="n">
        <f aca="false">IF(P315&gt;0,VLOOKUP(P315&amp;"-"&amp;Q315&amp;"-"&amp;R315,LocCost,2,0),0)</f>
        <v>0</v>
      </c>
      <c r="AO315" s="183" t="n">
        <f aca="false">IF(S315&gt;0,VLOOKUP(S315&amp;"-"&amp;T315&amp;"-"&amp;U315,LocCost,2,0),0)</f>
        <v>0</v>
      </c>
      <c r="AP315" s="183" t="n">
        <f aca="false">IF(V315&gt;0,VLOOKUP(V315&amp;"-"&amp;W315&amp;"-"&amp;X315,LocCost,2,0),0)</f>
        <v>0</v>
      </c>
      <c r="AQ315" s="183" t="n">
        <f aca="false">IF(Y315&gt;0,VLOOKUP(Y315&amp;"-"&amp;Z315&amp;"-"&amp;AA315,LocCost,2,0),0)</f>
        <v>0</v>
      </c>
      <c r="AR315" s="183" t="n">
        <f aca="false">IF(AB315&gt;0,VLOOKUP(AB315&amp;"-"&amp;AC315&amp;"-"&amp;AD315,LocCost,2,0),0)</f>
        <v>0</v>
      </c>
      <c r="AS315" s="183" t="n">
        <f aca="false">IF(AE315&gt;0,VLOOKUP(AE315&amp;"-"&amp;AF315&amp;"-"&amp;AG315,LocCost,2,0),0)</f>
        <v>0</v>
      </c>
      <c r="AT315" s="183" t="n">
        <f aca="false">IF(AH315&gt;0,VLOOKUP(AH315&amp;"-"&amp;AI315&amp;"-"&amp;AJ315,LocCost,2,0),0)</f>
        <v>0</v>
      </c>
      <c r="AU315" s="184" t="n">
        <f aca="false">SUM(AK315:AT315)</f>
        <v>0.0130646190906353</v>
      </c>
      <c r="DO315" s="85" t="n">
        <v>0</v>
      </c>
      <c r="DP315" s="85" t="n">
        <v>0</v>
      </c>
      <c r="DQ315" s="85" t="n">
        <v>0</v>
      </c>
      <c r="DR315" s="85" t="n">
        <v>0</v>
      </c>
      <c r="DS315" s="85" t="n">
        <v>0</v>
      </c>
      <c r="DT315" s="85" t="n">
        <v>0</v>
      </c>
      <c r="DU315" s="85" t="n">
        <v>0</v>
      </c>
      <c r="DV315" s="85" t="n">
        <v>0</v>
      </c>
      <c r="DW315" s="85" t="n">
        <v>0</v>
      </c>
      <c r="DX315" s="85" t="n">
        <v>0</v>
      </c>
      <c r="DY315" s="85" t="n">
        <v>0</v>
      </c>
    </row>
    <row r="316" customFormat="false" ht="14.65" hidden="false" customHeight="false" outlineLevel="0" collapsed="false">
      <c r="A316" s="85" t="n">
        <v>313</v>
      </c>
      <c r="B316" s="85" t="s">
        <v>163</v>
      </c>
      <c r="C316" s="85" t="s">
        <v>204</v>
      </c>
      <c r="D316" s="85" t="n">
        <v>1</v>
      </c>
      <c r="E316" s="85" t="s">
        <v>45</v>
      </c>
      <c r="F316" s="85" t="s">
        <v>503</v>
      </c>
      <c r="G316" s="85" t="s">
        <v>163</v>
      </c>
      <c r="H316" s="85" t="s">
        <v>204</v>
      </c>
      <c r="I316" s="85" t="s">
        <v>48</v>
      </c>
      <c r="J316" s="85" t="n">
        <v>0</v>
      </c>
      <c r="K316" s="85" t="n">
        <v>0</v>
      </c>
      <c r="L316" s="85" t="n">
        <v>0</v>
      </c>
      <c r="M316" s="85" t="n">
        <v>0</v>
      </c>
      <c r="N316" s="85" t="n">
        <v>0</v>
      </c>
      <c r="O316" s="85" t="n">
        <v>0</v>
      </c>
      <c r="P316" s="85" t="n">
        <v>0</v>
      </c>
      <c r="Q316" s="85" t="n">
        <v>0</v>
      </c>
      <c r="R316" s="85" t="n">
        <v>0</v>
      </c>
      <c r="S316" s="85" t="n">
        <v>0</v>
      </c>
      <c r="T316" s="85" t="n">
        <v>0</v>
      </c>
      <c r="U316" s="85" t="n">
        <v>0</v>
      </c>
      <c r="V316" s="85" t="n">
        <v>0</v>
      </c>
      <c r="W316" s="85" t="n">
        <v>0</v>
      </c>
      <c r="X316" s="85" t="n">
        <v>0</v>
      </c>
      <c r="Y316" s="85" t="n">
        <v>0</v>
      </c>
      <c r="Z316" s="85" t="n">
        <v>0</v>
      </c>
      <c r="AA316" s="85" t="n">
        <v>0</v>
      </c>
      <c r="AB316" s="85" t="n">
        <v>0</v>
      </c>
      <c r="AC316" s="85" t="n">
        <v>0</v>
      </c>
      <c r="AD316" s="85" t="n">
        <v>0</v>
      </c>
      <c r="AE316" s="85" t="n">
        <v>0</v>
      </c>
      <c r="AF316" s="85" t="n">
        <v>0</v>
      </c>
      <c r="AG316" s="85" t="n">
        <v>0</v>
      </c>
      <c r="AH316" s="85" t="n">
        <v>0</v>
      </c>
      <c r="AI316" s="85" t="n">
        <v>0</v>
      </c>
      <c r="AJ316" s="85" t="n">
        <v>0</v>
      </c>
      <c r="AK316" s="183" t="n">
        <f aca="false">IF(G316&gt;0,VLOOKUP(G316&amp;"-"&amp;H316&amp;"-"&amp;I316,LocCost,2,0),0)</f>
        <v>0.0569579011841567</v>
      </c>
      <c r="AL316" s="183" t="n">
        <f aca="false">IF(J316&gt;0,VLOOKUP(J316&amp;"-"&amp;K316&amp;"-"&amp;L316,LocCost,2,0),0)</f>
        <v>0</v>
      </c>
      <c r="AM316" s="183" t="n">
        <f aca="false">IF(M316&gt;0,VLOOKUP(M316&amp;"-"&amp;N316&amp;"-"&amp;O316,LocCost,2,0),0)</f>
        <v>0</v>
      </c>
      <c r="AN316" s="183" t="n">
        <f aca="false">IF(P316&gt;0,VLOOKUP(P316&amp;"-"&amp;Q316&amp;"-"&amp;R316,LocCost,2,0),0)</f>
        <v>0</v>
      </c>
      <c r="AO316" s="183" t="n">
        <f aca="false">IF(S316&gt;0,VLOOKUP(S316&amp;"-"&amp;T316&amp;"-"&amp;U316,LocCost,2,0),0)</f>
        <v>0</v>
      </c>
      <c r="AP316" s="183" t="n">
        <f aca="false">IF(V316&gt;0,VLOOKUP(V316&amp;"-"&amp;W316&amp;"-"&amp;X316,LocCost,2,0),0)</f>
        <v>0</v>
      </c>
      <c r="AQ316" s="183" t="n">
        <f aca="false">IF(Y316&gt;0,VLOOKUP(Y316&amp;"-"&amp;Z316&amp;"-"&amp;AA316,LocCost,2,0),0)</f>
        <v>0</v>
      </c>
      <c r="AR316" s="183" t="n">
        <f aca="false">IF(AB316&gt;0,VLOOKUP(AB316&amp;"-"&amp;AC316&amp;"-"&amp;AD316,LocCost,2,0),0)</f>
        <v>0</v>
      </c>
      <c r="AS316" s="183" t="n">
        <f aca="false">IF(AE316&gt;0,VLOOKUP(AE316&amp;"-"&amp;AF316&amp;"-"&amp;AG316,LocCost,2,0),0)</f>
        <v>0</v>
      </c>
      <c r="AT316" s="183" t="n">
        <f aca="false">IF(AH316&gt;0,VLOOKUP(AH316&amp;"-"&amp;AI316&amp;"-"&amp;AJ316,LocCost,2,0),0)</f>
        <v>0</v>
      </c>
      <c r="AU316" s="184" t="n">
        <f aca="false">SUM(AK316:AT316)</f>
        <v>0.0569579011841567</v>
      </c>
      <c r="DO316" s="85" t="n">
        <v>0</v>
      </c>
      <c r="DP316" s="85" t="n">
        <v>0</v>
      </c>
      <c r="DQ316" s="85" t="n">
        <v>0</v>
      </c>
      <c r="DR316" s="85" t="n">
        <v>0</v>
      </c>
      <c r="DS316" s="85" t="n">
        <v>0</v>
      </c>
      <c r="DT316" s="85" t="n">
        <v>0</v>
      </c>
      <c r="DU316" s="85" t="n">
        <v>0</v>
      </c>
      <c r="DV316" s="85" t="n">
        <v>0</v>
      </c>
      <c r="DW316" s="85" t="n">
        <v>0</v>
      </c>
      <c r="DX316" s="85" t="n">
        <v>0</v>
      </c>
      <c r="DY316" s="85" t="n">
        <v>0</v>
      </c>
    </row>
    <row r="317" customFormat="false" ht="14.65" hidden="false" customHeight="false" outlineLevel="0" collapsed="false">
      <c r="A317" s="85" t="n">
        <v>314</v>
      </c>
      <c r="B317" s="85" t="s">
        <v>163</v>
      </c>
      <c r="C317" s="85" t="s">
        <v>204</v>
      </c>
      <c r="D317" s="85" t="n">
        <v>2</v>
      </c>
      <c r="E317" s="85" t="s">
        <v>45</v>
      </c>
      <c r="F317" s="85" t="s">
        <v>504</v>
      </c>
      <c r="G317" s="85" t="s">
        <v>163</v>
      </c>
      <c r="H317" s="85" t="s">
        <v>204</v>
      </c>
      <c r="I317" s="85" t="s">
        <v>55</v>
      </c>
      <c r="J317" s="85" t="n">
        <v>0</v>
      </c>
      <c r="K317" s="85" t="n">
        <v>0</v>
      </c>
      <c r="L317" s="85" t="n">
        <v>0</v>
      </c>
      <c r="M317" s="85" t="n">
        <v>0</v>
      </c>
      <c r="N317" s="85" t="n">
        <v>0</v>
      </c>
      <c r="O317" s="85" t="n">
        <v>0</v>
      </c>
      <c r="P317" s="85" t="n">
        <v>0</v>
      </c>
      <c r="Q317" s="85" t="n">
        <v>0</v>
      </c>
      <c r="R317" s="85" t="n">
        <v>0</v>
      </c>
      <c r="S317" s="85" t="n">
        <v>0</v>
      </c>
      <c r="T317" s="85" t="n">
        <v>0</v>
      </c>
      <c r="U317" s="85" t="n">
        <v>0</v>
      </c>
      <c r="V317" s="85" t="n">
        <v>0</v>
      </c>
      <c r="W317" s="85" t="n">
        <v>0</v>
      </c>
      <c r="X317" s="85" t="n">
        <v>0</v>
      </c>
      <c r="Y317" s="85" t="n">
        <v>0</v>
      </c>
      <c r="Z317" s="85" t="n">
        <v>0</v>
      </c>
      <c r="AA317" s="85" t="n">
        <v>0</v>
      </c>
      <c r="AB317" s="85" t="n">
        <v>0</v>
      </c>
      <c r="AC317" s="85" t="n">
        <v>0</v>
      </c>
      <c r="AD317" s="85" t="n">
        <v>0</v>
      </c>
      <c r="AE317" s="85" t="n">
        <v>0</v>
      </c>
      <c r="AF317" s="85" t="n">
        <v>0</v>
      </c>
      <c r="AG317" s="85" t="n">
        <v>0</v>
      </c>
      <c r="AH317" s="85" t="n">
        <v>0</v>
      </c>
      <c r="AI317" s="85" t="n">
        <v>0</v>
      </c>
      <c r="AJ317" s="85" t="n">
        <v>0</v>
      </c>
      <c r="AK317" s="183" t="n">
        <f aca="false">IF(G317&gt;0,VLOOKUP(G317&amp;"-"&amp;H317&amp;"-"&amp;I317,LocCost,2,0),0)</f>
        <v>0.272857901184157</v>
      </c>
      <c r="AL317" s="183" t="n">
        <f aca="false">IF(J317&gt;0,VLOOKUP(J317&amp;"-"&amp;K317&amp;"-"&amp;L317,LocCost,2,0),0)</f>
        <v>0</v>
      </c>
      <c r="AM317" s="183" t="n">
        <f aca="false">IF(M317&gt;0,VLOOKUP(M317&amp;"-"&amp;N317&amp;"-"&amp;O317,LocCost,2,0),0)</f>
        <v>0</v>
      </c>
      <c r="AN317" s="183" t="n">
        <f aca="false">IF(P317&gt;0,VLOOKUP(P317&amp;"-"&amp;Q317&amp;"-"&amp;R317,LocCost,2,0),0)</f>
        <v>0</v>
      </c>
      <c r="AO317" s="183" t="n">
        <f aca="false">IF(S317&gt;0,VLOOKUP(S317&amp;"-"&amp;T317&amp;"-"&amp;U317,LocCost,2,0),0)</f>
        <v>0</v>
      </c>
      <c r="AP317" s="183" t="n">
        <f aca="false">IF(V317&gt;0,VLOOKUP(V317&amp;"-"&amp;W317&amp;"-"&amp;X317,LocCost,2,0),0)</f>
        <v>0</v>
      </c>
      <c r="AQ317" s="183" t="n">
        <f aca="false">IF(Y317&gt;0,VLOOKUP(Y317&amp;"-"&amp;Z317&amp;"-"&amp;AA317,LocCost,2,0),0)</f>
        <v>0</v>
      </c>
      <c r="AR317" s="183" t="n">
        <f aca="false">IF(AB317&gt;0,VLOOKUP(AB317&amp;"-"&amp;AC317&amp;"-"&amp;AD317,LocCost,2,0),0)</f>
        <v>0</v>
      </c>
      <c r="AS317" s="183" t="n">
        <f aca="false">IF(AE317&gt;0,VLOOKUP(AE317&amp;"-"&amp;AF317&amp;"-"&amp;AG317,LocCost,2,0),0)</f>
        <v>0</v>
      </c>
      <c r="AT317" s="183" t="n">
        <f aca="false">IF(AH317&gt;0,VLOOKUP(AH317&amp;"-"&amp;AI317&amp;"-"&amp;AJ317,LocCost,2,0),0)</f>
        <v>0</v>
      </c>
      <c r="AU317" s="184" t="n">
        <f aca="false">SUM(AK317:AT317)</f>
        <v>0.272857901184157</v>
      </c>
      <c r="DO317" s="85" t="n">
        <v>0</v>
      </c>
      <c r="DP317" s="85" t="n">
        <v>0</v>
      </c>
      <c r="DQ317" s="85" t="n">
        <v>0</v>
      </c>
      <c r="DR317" s="85" t="n">
        <v>0</v>
      </c>
      <c r="DS317" s="85" t="n">
        <v>0</v>
      </c>
      <c r="DT317" s="85" t="n">
        <v>0</v>
      </c>
      <c r="DU317" s="85" t="n">
        <v>0</v>
      </c>
      <c r="DV317" s="85" t="n">
        <v>0</v>
      </c>
      <c r="DW317" s="85" t="n">
        <v>0</v>
      </c>
      <c r="DX317" s="85" t="n">
        <v>0</v>
      </c>
      <c r="DY317" s="85" t="n">
        <v>0</v>
      </c>
    </row>
    <row r="318" customFormat="false" ht="14.65" hidden="false" customHeight="false" outlineLevel="0" collapsed="false">
      <c r="A318" s="85" t="n">
        <v>315</v>
      </c>
      <c r="B318" s="85" t="s">
        <v>163</v>
      </c>
      <c r="C318" s="85" t="s">
        <v>205</v>
      </c>
      <c r="D318" s="85" t="n">
        <v>1</v>
      </c>
      <c r="E318" s="85" t="s">
        <v>45</v>
      </c>
      <c r="F318" s="85" t="s">
        <v>505</v>
      </c>
      <c r="G318" s="85" t="s">
        <v>163</v>
      </c>
      <c r="H318" s="85" t="s">
        <v>205</v>
      </c>
      <c r="I318" s="85" t="s">
        <v>48</v>
      </c>
      <c r="J318" s="85" t="n">
        <v>0</v>
      </c>
      <c r="K318" s="85" t="n">
        <v>0</v>
      </c>
      <c r="L318" s="85" t="n">
        <v>0</v>
      </c>
      <c r="M318" s="85" t="n">
        <v>0</v>
      </c>
      <c r="N318" s="85" t="n">
        <v>0</v>
      </c>
      <c r="O318" s="85" t="n">
        <v>0</v>
      </c>
      <c r="P318" s="85" t="n">
        <v>0</v>
      </c>
      <c r="Q318" s="85" t="n">
        <v>0</v>
      </c>
      <c r="R318" s="85" t="n">
        <v>0</v>
      </c>
      <c r="S318" s="85" t="n">
        <v>0</v>
      </c>
      <c r="T318" s="85" t="n">
        <v>0</v>
      </c>
      <c r="U318" s="85" t="n">
        <v>0</v>
      </c>
      <c r="V318" s="85" t="n">
        <v>0</v>
      </c>
      <c r="W318" s="85" t="n">
        <v>0</v>
      </c>
      <c r="X318" s="85" t="n">
        <v>0</v>
      </c>
      <c r="Y318" s="85" t="n">
        <v>0</v>
      </c>
      <c r="Z318" s="85" t="n">
        <v>0</v>
      </c>
      <c r="AA318" s="85" t="n">
        <v>0</v>
      </c>
      <c r="AB318" s="85" t="n">
        <v>0</v>
      </c>
      <c r="AC318" s="85" t="n">
        <v>0</v>
      </c>
      <c r="AD318" s="85" t="n">
        <v>0</v>
      </c>
      <c r="AE318" s="85" t="n">
        <v>0</v>
      </c>
      <c r="AF318" s="85" t="n">
        <v>0</v>
      </c>
      <c r="AG318" s="85" t="n">
        <v>0</v>
      </c>
      <c r="AH318" s="85" t="n">
        <v>0</v>
      </c>
      <c r="AI318" s="85" t="n">
        <v>0</v>
      </c>
      <c r="AJ318" s="85" t="n">
        <v>0</v>
      </c>
      <c r="AK318" s="183" t="n">
        <f aca="false">IF(G318&gt;0,VLOOKUP(G318&amp;"-"&amp;H318&amp;"-"&amp;I318,LocCost,2,0),0)</f>
        <v>0.0918386469432087</v>
      </c>
      <c r="AL318" s="183" t="n">
        <f aca="false">IF(J318&gt;0,VLOOKUP(J318&amp;"-"&amp;K318&amp;"-"&amp;L318,LocCost,2,0),0)</f>
        <v>0</v>
      </c>
      <c r="AM318" s="183" t="n">
        <f aca="false">IF(M318&gt;0,VLOOKUP(M318&amp;"-"&amp;N318&amp;"-"&amp;O318,LocCost,2,0),0)</f>
        <v>0</v>
      </c>
      <c r="AN318" s="183" t="n">
        <f aca="false">IF(P318&gt;0,VLOOKUP(P318&amp;"-"&amp;Q318&amp;"-"&amp;R318,LocCost,2,0),0)</f>
        <v>0</v>
      </c>
      <c r="AO318" s="183" t="n">
        <f aca="false">IF(S318&gt;0,VLOOKUP(S318&amp;"-"&amp;T318&amp;"-"&amp;U318,LocCost,2,0),0)</f>
        <v>0</v>
      </c>
      <c r="AP318" s="183" t="n">
        <f aca="false">IF(V318&gt;0,VLOOKUP(V318&amp;"-"&amp;W318&amp;"-"&amp;X318,LocCost,2,0),0)</f>
        <v>0</v>
      </c>
      <c r="AQ318" s="183" t="n">
        <f aca="false">IF(Y318&gt;0,VLOOKUP(Y318&amp;"-"&amp;Z318&amp;"-"&amp;AA318,LocCost,2,0),0)</f>
        <v>0</v>
      </c>
      <c r="AR318" s="183" t="n">
        <f aca="false">IF(AB318&gt;0,VLOOKUP(AB318&amp;"-"&amp;AC318&amp;"-"&amp;AD318,LocCost,2,0),0)</f>
        <v>0</v>
      </c>
      <c r="AS318" s="183" t="n">
        <f aca="false">IF(AE318&gt;0,VLOOKUP(AE318&amp;"-"&amp;AF318&amp;"-"&amp;AG318,LocCost,2,0),0)</f>
        <v>0</v>
      </c>
      <c r="AT318" s="183" t="n">
        <f aca="false">IF(AH318&gt;0,VLOOKUP(AH318&amp;"-"&amp;AI318&amp;"-"&amp;AJ318,LocCost,2,0),0)</f>
        <v>0</v>
      </c>
      <c r="AU318" s="184" t="n">
        <f aca="false">SUM(AK318:AT318)</f>
        <v>0.0918386469432087</v>
      </c>
      <c r="DO318" s="85" t="n">
        <v>0</v>
      </c>
      <c r="DP318" s="85" t="n">
        <v>0</v>
      </c>
      <c r="DQ318" s="85" t="n">
        <v>0</v>
      </c>
      <c r="DR318" s="85" t="n">
        <v>0</v>
      </c>
      <c r="DS318" s="85" t="n">
        <v>0</v>
      </c>
      <c r="DT318" s="85" t="n">
        <v>0</v>
      </c>
      <c r="DU318" s="85" t="n">
        <v>0</v>
      </c>
      <c r="DV318" s="85" t="n">
        <v>0</v>
      </c>
      <c r="DW318" s="85" t="n">
        <v>0</v>
      </c>
      <c r="DX318" s="85" t="n">
        <v>0</v>
      </c>
      <c r="DY318" s="85" t="n">
        <v>0</v>
      </c>
    </row>
    <row r="319" customFormat="false" ht="14.65" hidden="false" customHeight="false" outlineLevel="0" collapsed="false">
      <c r="A319" s="85" t="n">
        <v>316</v>
      </c>
      <c r="B319" s="85" t="s">
        <v>163</v>
      </c>
      <c r="C319" s="85" t="s">
        <v>202</v>
      </c>
      <c r="D319" s="85" t="n">
        <v>1</v>
      </c>
      <c r="E319" s="85" t="s">
        <v>45</v>
      </c>
      <c r="F319" s="85" t="s">
        <v>506</v>
      </c>
      <c r="G319" s="85" t="s">
        <v>163</v>
      </c>
      <c r="H319" s="85" t="s">
        <v>202</v>
      </c>
      <c r="I319" s="85" t="s">
        <v>48</v>
      </c>
      <c r="J319" s="85" t="n">
        <v>0</v>
      </c>
      <c r="K319" s="85" t="n">
        <v>0</v>
      </c>
      <c r="L319" s="85" t="n">
        <v>0</v>
      </c>
      <c r="M319" s="85" t="n">
        <v>0</v>
      </c>
      <c r="N319" s="85" t="n">
        <v>0</v>
      </c>
      <c r="O319" s="85" t="n">
        <v>0</v>
      </c>
      <c r="P319" s="85" t="n">
        <v>0</v>
      </c>
      <c r="Q319" s="85" t="n">
        <v>0</v>
      </c>
      <c r="R319" s="85" t="n">
        <v>0</v>
      </c>
      <c r="S319" s="85" t="n">
        <v>0</v>
      </c>
      <c r="T319" s="85" t="n">
        <v>0</v>
      </c>
      <c r="U319" s="85" t="n">
        <v>0</v>
      </c>
      <c r="V319" s="85" t="n">
        <v>0</v>
      </c>
      <c r="W319" s="85" t="n">
        <v>0</v>
      </c>
      <c r="X319" s="85" t="n">
        <v>0</v>
      </c>
      <c r="Y319" s="85" t="n">
        <v>0</v>
      </c>
      <c r="Z319" s="85" t="n">
        <v>0</v>
      </c>
      <c r="AA319" s="85" t="n">
        <v>0</v>
      </c>
      <c r="AB319" s="85" t="n">
        <v>0</v>
      </c>
      <c r="AC319" s="85" t="n">
        <v>0</v>
      </c>
      <c r="AD319" s="85" t="n">
        <v>0</v>
      </c>
      <c r="AE319" s="85" t="n">
        <v>0</v>
      </c>
      <c r="AF319" s="85" t="n">
        <v>0</v>
      </c>
      <c r="AG319" s="85" t="n">
        <v>0</v>
      </c>
      <c r="AH319" s="85" t="n">
        <v>0</v>
      </c>
      <c r="AI319" s="85" t="n">
        <v>0</v>
      </c>
      <c r="AJ319" s="85" t="n">
        <v>0</v>
      </c>
      <c r="AK319" s="183" t="n">
        <f aca="false">IF(G319&gt;0,VLOOKUP(G319&amp;"-"&amp;H319&amp;"-"&amp;I319,LocCost,2,0),0)</f>
        <v>0.111341063053674</v>
      </c>
      <c r="AL319" s="183" t="n">
        <f aca="false">IF(J319&gt;0,VLOOKUP(J319&amp;"-"&amp;K319&amp;"-"&amp;L319,LocCost,2,0),0)</f>
        <v>0</v>
      </c>
      <c r="AM319" s="183" t="n">
        <f aca="false">IF(M319&gt;0,VLOOKUP(M319&amp;"-"&amp;N319&amp;"-"&amp;O319,LocCost,2,0),0)</f>
        <v>0</v>
      </c>
      <c r="AN319" s="183" t="n">
        <f aca="false">IF(P319&gt;0,VLOOKUP(P319&amp;"-"&amp;Q319&amp;"-"&amp;R319,LocCost,2,0),0)</f>
        <v>0</v>
      </c>
      <c r="AO319" s="183" t="n">
        <f aca="false">IF(S319&gt;0,VLOOKUP(S319&amp;"-"&amp;T319&amp;"-"&amp;U319,LocCost,2,0),0)</f>
        <v>0</v>
      </c>
      <c r="AP319" s="183" t="n">
        <f aca="false">IF(V319&gt;0,VLOOKUP(V319&amp;"-"&amp;W319&amp;"-"&amp;X319,LocCost,2,0),0)</f>
        <v>0</v>
      </c>
      <c r="AQ319" s="183" t="n">
        <f aca="false">IF(Y319&gt;0,VLOOKUP(Y319&amp;"-"&amp;Z319&amp;"-"&amp;AA319,LocCost,2,0),0)</f>
        <v>0</v>
      </c>
      <c r="AR319" s="183" t="n">
        <f aca="false">IF(AB319&gt;0,VLOOKUP(AB319&amp;"-"&amp;AC319&amp;"-"&amp;AD319,LocCost,2,0),0)</f>
        <v>0</v>
      </c>
      <c r="AS319" s="183" t="n">
        <f aca="false">IF(AE319&gt;0,VLOOKUP(AE319&amp;"-"&amp;AF319&amp;"-"&amp;AG319,LocCost,2,0),0)</f>
        <v>0</v>
      </c>
      <c r="AT319" s="183" t="n">
        <f aca="false">IF(AH319&gt;0,VLOOKUP(AH319&amp;"-"&amp;AI319&amp;"-"&amp;AJ319,LocCost,2,0),0)</f>
        <v>0</v>
      </c>
      <c r="AU319" s="184" t="n">
        <f aca="false">SUM(AK319:AT319)</f>
        <v>0.111341063053674</v>
      </c>
      <c r="DO319" s="85" t="n">
        <v>0</v>
      </c>
      <c r="DP319" s="85" t="n">
        <v>0</v>
      </c>
      <c r="DQ319" s="85" t="n">
        <v>0</v>
      </c>
      <c r="DR319" s="85" t="n">
        <v>0</v>
      </c>
      <c r="DS319" s="85" t="n">
        <v>0</v>
      </c>
      <c r="DT319" s="85" t="n">
        <v>0</v>
      </c>
      <c r="DU319" s="85" t="n">
        <v>0</v>
      </c>
      <c r="DV319" s="85" t="n">
        <v>0</v>
      </c>
      <c r="DW319" s="85" t="n">
        <v>0</v>
      </c>
      <c r="DX319" s="85" t="n">
        <v>0</v>
      </c>
      <c r="DY319" s="85" t="n">
        <v>0</v>
      </c>
    </row>
    <row r="320" customFormat="false" ht="14.65" hidden="false" customHeight="false" outlineLevel="0" collapsed="false">
      <c r="A320" s="85" t="n">
        <v>317</v>
      </c>
      <c r="B320" s="85" t="s">
        <v>204</v>
      </c>
      <c r="C320" s="85" t="s">
        <v>204</v>
      </c>
      <c r="D320" s="85" t="n">
        <v>1</v>
      </c>
      <c r="E320" s="85" t="s">
        <v>45</v>
      </c>
      <c r="F320" s="85" t="s">
        <v>507</v>
      </c>
      <c r="G320" s="85" t="s">
        <v>204</v>
      </c>
      <c r="H320" s="85" t="s">
        <v>204</v>
      </c>
      <c r="I320" s="85" t="s">
        <v>48</v>
      </c>
      <c r="J320" s="85" t="n">
        <v>0</v>
      </c>
      <c r="K320" s="85" t="n">
        <v>0</v>
      </c>
      <c r="L320" s="85" t="n">
        <v>0</v>
      </c>
      <c r="M320" s="85" t="n">
        <v>0</v>
      </c>
      <c r="N320" s="85" t="n">
        <v>0</v>
      </c>
      <c r="O320" s="85" t="n">
        <v>0</v>
      </c>
      <c r="P320" s="85" t="n">
        <v>0</v>
      </c>
      <c r="Q320" s="85" t="n">
        <v>0</v>
      </c>
      <c r="R320" s="85" t="n">
        <v>0</v>
      </c>
      <c r="S320" s="85" t="n">
        <v>0</v>
      </c>
      <c r="T320" s="85" t="n">
        <v>0</v>
      </c>
      <c r="U320" s="85" t="n">
        <v>0</v>
      </c>
      <c r="V320" s="85" t="n">
        <v>0</v>
      </c>
      <c r="W320" s="85" t="n">
        <v>0</v>
      </c>
      <c r="X320" s="85" t="n">
        <v>0</v>
      </c>
      <c r="Y320" s="85" t="n">
        <v>0</v>
      </c>
      <c r="Z320" s="85" t="n">
        <v>0</v>
      </c>
      <c r="AA320" s="85" t="n">
        <v>0</v>
      </c>
      <c r="AB320" s="85" t="n">
        <v>0</v>
      </c>
      <c r="AC320" s="85" t="n">
        <v>0</v>
      </c>
      <c r="AD320" s="85" t="n">
        <v>0</v>
      </c>
      <c r="AE320" s="85" t="n">
        <v>0</v>
      </c>
      <c r="AF320" s="85" t="n">
        <v>0</v>
      </c>
      <c r="AG320" s="85" t="n">
        <v>0</v>
      </c>
      <c r="AH320" s="85" t="n">
        <v>0</v>
      </c>
      <c r="AI320" s="85" t="n">
        <v>0</v>
      </c>
      <c r="AJ320" s="85" t="n">
        <v>0</v>
      </c>
      <c r="AK320" s="183" t="n">
        <f aca="false">IF(G320&gt;0,VLOOKUP(G320&amp;"-"&amp;H320&amp;"-"&amp;I320,LocCost,2,0),0)</f>
        <v>0.0474918437913149</v>
      </c>
      <c r="AL320" s="183" t="n">
        <f aca="false">IF(J320&gt;0,VLOOKUP(J320&amp;"-"&amp;K320&amp;"-"&amp;L320,LocCost,2,0),0)</f>
        <v>0</v>
      </c>
      <c r="AM320" s="183" t="n">
        <f aca="false">IF(M320&gt;0,VLOOKUP(M320&amp;"-"&amp;N320&amp;"-"&amp;O320,LocCost,2,0),0)</f>
        <v>0</v>
      </c>
      <c r="AN320" s="183" t="n">
        <f aca="false">IF(P320&gt;0,VLOOKUP(P320&amp;"-"&amp;Q320&amp;"-"&amp;R320,LocCost,2,0),0)</f>
        <v>0</v>
      </c>
      <c r="AO320" s="183" t="n">
        <f aca="false">IF(S320&gt;0,VLOOKUP(S320&amp;"-"&amp;T320&amp;"-"&amp;U320,LocCost,2,0),0)</f>
        <v>0</v>
      </c>
      <c r="AP320" s="183" t="n">
        <f aca="false">IF(V320&gt;0,VLOOKUP(V320&amp;"-"&amp;W320&amp;"-"&amp;X320,LocCost,2,0),0)</f>
        <v>0</v>
      </c>
      <c r="AQ320" s="183" t="n">
        <f aca="false">IF(Y320&gt;0,VLOOKUP(Y320&amp;"-"&amp;Z320&amp;"-"&amp;AA320,LocCost,2,0),0)</f>
        <v>0</v>
      </c>
      <c r="AR320" s="183" t="n">
        <f aca="false">IF(AB320&gt;0,VLOOKUP(AB320&amp;"-"&amp;AC320&amp;"-"&amp;AD320,LocCost,2,0),0)</f>
        <v>0</v>
      </c>
      <c r="AS320" s="183" t="n">
        <f aca="false">IF(AE320&gt;0,VLOOKUP(AE320&amp;"-"&amp;AF320&amp;"-"&amp;AG320,LocCost,2,0),0)</f>
        <v>0</v>
      </c>
      <c r="AT320" s="183" t="n">
        <f aca="false">IF(AH320&gt;0,VLOOKUP(AH320&amp;"-"&amp;AI320&amp;"-"&amp;AJ320,LocCost,2,0),0)</f>
        <v>0</v>
      </c>
      <c r="AU320" s="184" t="n">
        <f aca="false">SUM(AK320:AT320)</f>
        <v>0.0474918437913149</v>
      </c>
      <c r="DO320" s="85" t="n">
        <v>0</v>
      </c>
      <c r="DP320" s="85" t="n">
        <v>0</v>
      </c>
      <c r="DQ320" s="85" t="n">
        <v>0</v>
      </c>
      <c r="DR320" s="85" t="n">
        <v>0</v>
      </c>
      <c r="DS320" s="85" t="n">
        <v>0</v>
      </c>
      <c r="DT320" s="85" t="n">
        <v>0</v>
      </c>
      <c r="DU320" s="85" t="n">
        <v>0</v>
      </c>
      <c r="DV320" s="85" t="n">
        <v>0</v>
      </c>
      <c r="DW320" s="85" t="n">
        <v>0</v>
      </c>
      <c r="DX320" s="85" t="n">
        <v>0</v>
      </c>
      <c r="DY320" s="85" t="n">
        <v>0</v>
      </c>
    </row>
    <row r="321" customFormat="false" ht="14.65" hidden="false" customHeight="false" outlineLevel="0" collapsed="false">
      <c r="A321" s="85" t="n">
        <v>318</v>
      </c>
      <c r="B321" s="85" t="s">
        <v>204</v>
      </c>
      <c r="C321" s="85" t="s">
        <v>204</v>
      </c>
      <c r="D321" s="85" t="n">
        <v>2</v>
      </c>
      <c r="E321" s="85" t="s">
        <v>45</v>
      </c>
      <c r="F321" s="85" t="s">
        <v>508</v>
      </c>
      <c r="G321" s="85" t="s">
        <v>204</v>
      </c>
      <c r="H321" s="85" t="s">
        <v>204</v>
      </c>
      <c r="I321" s="85" t="s">
        <v>55</v>
      </c>
      <c r="J321" s="85" t="n">
        <v>0</v>
      </c>
      <c r="K321" s="85" t="n">
        <v>0</v>
      </c>
      <c r="L321" s="85" t="n">
        <v>0</v>
      </c>
      <c r="M321" s="85" t="n">
        <v>0</v>
      </c>
      <c r="N321" s="85" t="n">
        <v>0</v>
      </c>
      <c r="O321" s="85" t="n">
        <v>0</v>
      </c>
      <c r="P321" s="85" t="n">
        <v>0</v>
      </c>
      <c r="Q321" s="85" t="n">
        <v>0</v>
      </c>
      <c r="R321" s="85" t="n">
        <v>0</v>
      </c>
      <c r="S321" s="85" t="n">
        <v>0</v>
      </c>
      <c r="T321" s="85" t="n">
        <v>0</v>
      </c>
      <c r="U321" s="85" t="n">
        <v>0</v>
      </c>
      <c r="V321" s="85" t="n">
        <v>0</v>
      </c>
      <c r="W321" s="85" t="n">
        <v>0</v>
      </c>
      <c r="X321" s="85" t="n">
        <v>0</v>
      </c>
      <c r="Y321" s="85" t="n">
        <v>0</v>
      </c>
      <c r="Z321" s="85" t="n">
        <v>0</v>
      </c>
      <c r="AA321" s="85" t="n">
        <v>0</v>
      </c>
      <c r="AB321" s="85" t="n">
        <v>0</v>
      </c>
      <c r="AC321" s="85" t="n">
        <v>0</v>
      </c>
      <c r="AD321" s="85" t="n">
        <v>0</v>
      </c>
      <c r="AE321" s="85" t="n">
        <v>0</v>
      </c>
      <c r="AF321" s="85" t="n">
        <v>0</v>
      </c>
      <c r="AG321" s="85" t="n">
        <v>0</v>
      </c>
      <c r="AH321" s="85" t="n">
        <v>0</v>
      </c>
      <c r="AI321" s="85" t="n">
        <v>0</v>
      </c>
      <c r="AJ321" s="85" t="n">
        <v>0</v>
      </c>
      <c r="AK321" s="183" t="n">
        <f aca="false">IF(G321&gt;0,VLOOKUP(G321&amp;"-"&amp;H321&amp;"-"&amp;I321,LocCost,2,0),0)</f>
        <v>0.227991843791315</v>
      </c>
      <c r="AL321" s="183" t="n">
        <f aca="false">IF(J321&gt;0,VLOOKUP(J321&amp;"-"&amp;K321&amp;"-"&amp;L321,LocCost,2,0),0)</f>
        <v>0</v>
      </c>
      <c r="AM321" s="183" t="n">
        <f aca="false">IF(M321&gt;0,VLOOKUP(M321&amp;"-"&amp;N321&amp;"-"&amp;O321,LocCost,2,0),0)</f>
        <v>0</v>
      </c>
      <c r="AN321" s="183" t="n">
        <f aca="false">IF(P321&gt;0,VLOOKUP(P321&amp;"-"&amp;Q321&amp;"-"&amp;R321,LocCost,2,0),0)</f>
        <v>0</v>
      </c>
      <c r="AO321" s="183" t="n">
        <f aca="false">IF(S321&gt;0,VLOOKUP(S321&amp;"-"&amp;T321&amp;"-"&amp;U321,LocCost,2,0),0)</f>
        <v>0</v>
      </c>
      <c r="AP321" s="183" t="n">
        <f aca="false">IF(V321&gt;0,VLOOKUP(V321&amp;"-"&amp;W321&amp;"-"&amp;X321,LocCost,2,0),0)</f>
        <v>0</v>
      </c>
      <c r="AQ321" s="183" t="n">
        <f aca="false">IF(Y321&gt;0,VLOOKUP(Y321&amp;"-"&amp;Z321&amp;"-"&amp;AA321,LocCost,2,0),0)</f>
        <v>0</v>
      </c>
      <c r="AR321" s="183" t="n">
        <f aca="false">IF(AB321&gt;0,VLOOKUP(AB321&amp;"-"&amp;AC321&amp;"-"&amp;AD321,LocCost,2,0),0)</f>
        <v>0</v>
      </c>
      <c r="AS321" s="183" t="n">
        <f aca="false">IF(AE321&gt;0,VLOOKUP(AE321&amp;"-"&amp;AF321&amp;"-"&amp;AG321,LocCost,2,0),0)</f>
        <v>0</v>
      </c>
      <c r="AT321" s="183" t="n">
        <f aca="false">IF(AH321&gt;0,VLOOKUP(AH321&amp;"-"&amp;AI321&amp;"-"&amp;AJ321,LocCost,2,0),0)</f>
        <v>0</v>
      </c>
      <c r="AU321" s="184" t="n">
        <f aca="false">SUM(AK321:AT321)</f>
        <v>0.227991843791315</v>
      </c>
      <c r="DO321" s="85" t="n">
        <v>0</v>
      </c>
      <c r="DP321" s="85" t="n">
        <v>0</v>
      </c>
      <c r="DQ321" s="85" t="n">
        <v>0</v>
      </c>
      <c r="DR321" s="85" t="n">
        <v>0</v>
      </c>
      <c r="DS321" s="85" t="n">
        <v>0</v>
      </c>
      <c r="DT321" s="85" t="n">
        <v>0</v>
      </c>
      <c r="DU321" s="85" t="n">
        <v>0</v>
      </c>
      <c r="DV321" s="85" t="n">
        <v>0</v>
      </c>
      <c r="DW321" s="85" t="n">
        <v>0</v>
      </c>
      <c r="DX321" s="85" t="n">
        <v>0</v>
      </c>
      <c r="DY321" s="85" t="n">
        <v>0</v>
      </c>
    </row>
    <row r="322" customFormat="false" ht="14.65" hidden="false" customHeight="false" outlineLevel="0" collapsed="false">
      <c r="A322" s="85" t="n">
        <v>319</v>
      </c>
      <c r="B322" s="85" t="s">
        <v>204</v>
      </c>
      <c r="C322" s="85" t="s">
        <v>202</v>
      </c>
      <c r="D322" s="85" t="n">
        <v>1</v>
      </c>
      <c r="E322" s="85" t="s">
        <v>45</v>
      </c>
      <c r="F322" s="85" t="s">
        <v>509</v>
      </c>
      <c r="G322" s="85" t="s">
        <v>204</v>
      </c>
      <c r="H322" s="85" t="s">
        <v>202</v>
      </c>
      <c r="I322" s="85" t="s">
        <v>48</v>
      </c>
      <c r="J322" s="85" t="n">
        <v>0</v>
      </c>
      <c r="K322" s="85" t="n">
        <v>0</v>
      </c>
      <c r="L322" s="85" t="n">
        <v>0</v>
      </c>
      <c r="M322" s="85" t="n">
        <v>0</v>
      </c>
      <c r="N322" s="85" t="n">
        <v>0</v>
      </c>
      <c r="O322" s="85" t="n">
        <v>0</v>
      </c>
      <c r="P322" s="85" t="n">
        <v>0</v>
      </c>
      <c r="Q322" s="85" t="n">
        <v>0</v>
      </c>
      <c r="R322" s="85" t="n">
        <v>0</v>
      </c>
      <c r="S322" s="85" t="n">
        <v>0</v>
      </c>
      <c r="T322" s="85" t="n">
        <v>0</v>
      </c>
      <c r="U322" s="85" t="n">
        <v>0</v>
      </c>
      <c r="V322" s="85" t="n">
        <v>0</v>
      </c>
      <c r="W322" s="85" t="n">
        <v>0</v>
      </c>
      <c r="X322" s="85" t="n">
        <v>0</v>
      </c>
      <c r="Y322" s="85" t="n">
        <v>0</v>
      </c>
      <c r="Z322" s="85" t="n">
        <v>0</v>
      </c>
      <c r="AA322" s="85" t="n">
        <v>0</v>
      </c>
      <c r="AB322" s="85" t="n">
        <v>0</v>
      </c>
      <c r="AC322" s="85" t="n">
        <v>0</v>
      </c>
      <c r="AD322" s="85" t="n">
        <v>0</v>
      </c>
      <c r="AE322" s="85" t="n">
        <v>0</v>
      </c>
      <c r="AF322" s="85" t="n">
        <v>0</v>
      </c>
      <c r="AG322" s="85" t="n">
        <v>0</v>
      </c>
      <c r="AH322" s="85" t="n">
        <v>0</v>
      </c>
      <c r="AI322" s="85" t="n">
        <v>0</v>
      </c>
      <c r="AJ322" s="85" t="n">
        <v>0</v>
      </c>
      <c r="AK322" s="183" t="n">
        <f aca="false">IF(G322&gt;0,VLOOKUP(G322&amp;"-"&amp;H322&amp;"-"&amp;I322,LocCost,2,0),0)</f>
        <v>0.101867109634551</v>
      </c>
      <c r="AL322" s="183" t="n">
        <f aca="false">IF(J322&gt;0,VLOOKUP(J322&amp;"-"&amp;K322&amp;"-"&amp;L322,LocCost,2,0),0)</f>
        <v>0</v>
      </c>
      <c r="AM322" s="183" t="n">
        <f aca="false">IF(M322&gt;0,VLOOKUP(M322&amp;"-"&amp;N322&amp;"-"&amp;O322,LocCost,2,0),0)</f>
        <v>0</v>
      </c>
      <c r="AN322" s="183" t="n">
        <f aca="false">IF(P322&gt;0,VLOOKUP(P322&amp;"-"&amp;Q322&amp;"-"&amp;R322,LocCost,2,0),0)</f>
        <v>0</v>
      </c>
      <c r="AO322" s="183" t="n">
        <f aca="false">IF(S322&gt;0,VLOOKUP(S322&amp;"-"&amp;T322&amp;"-"&amp;U322,LocCost,2,0),0)</f>
        <v>0</v>
      </c>
      <c r="AP322" s="183" t="n">
        <f aca="false">IF(V322&gt;0,VLOOKUP(V322&amp;"-"&amp;W322&amp;"-"&amp;X322,LocCost,2,0),0)</f>
        <v>0</v>
      </c>
      <c r="AQ322" s="183" t="n">
        <f aca="false">IF(Y322&gt;0,VLOOKUP(Y322&amp;"-"&amp;Z322&amp;"-"&amp;AA322,LocCost,2,0),0)</f>
        <v>0</v>
      </c>
      <c r="AR322" s="183" t="n">
        <f aca="false">IF(AB322&gt;0,VLOOKUP(AB322&amp;"-"&amp;AC322&amp;"-"&amp;AD322,LocCost,2,0),0)</f>
        <v>0</v>
      </c>
      <c r="AS322" s="183" t="n">
        <f aca="false">IF(AE322&gt;0,VLOOKUP(AE322&amp;"-"&amp;AF322&amp;"-"&amp;AG322,LocCost,2,0),0)</f>
        <v>0</v>
      </c>
      <c r="AT322" s="183" t="n">
        <f aca="false">IF(AH322&gt;0,VLOOKUP(AH322&amp;"-"&amp;AI322&amp;"-"&amp;AJ322,LocCost,2,0),0)</f>
        <v>0</v>
      </c>
      <c r="AU322" s="184" t="n">
        <f aca="false">SUM(AK322:AT322)</f>
        <v>0.101867109634551</v>
      </c>
      <c r="DO322" s="85" t="n">
        <v>0</v>
      </c>
      <c r="DP322" s="85" t="n">
        <v>0</v>
      </c>
      <c r="DQ322" s="85" t="n">
        <v>0</v>
      </c>
      <c r="DR322" s="85" t="n">
        <v>0</v>
      </c>
      <c r="DS322" s="85" t="n">
        <v>0</v>
      </c>
      <c r="DT322" s="85" t="n">
        <v>0</v>
      </c>
      <c r="DU322" s="85" t="n">
        <v>0</v>
      </c>
      <c r="DV322" s="85" t="n">
        <v>0</v>
      </c>
      <c r="DW322" s="85" t="n">
        <v>0</v>
      </c>
      <c r="DX322" s="85" t="n">
        <v>0</v>
      </c>
      <c r="DY322" s="85" t="n">
        <v>0</v>
      </c>
    </row>
    <row r="323" customFormat="false" ht="14.65" hidden="false" customHeight="false" outlineLevel="0" collapsed="false">
      <c r="A323" s="85" t="n">
        <v>320</v>
      </c>
      <c r="B323" s="85" t="s">
        <v>207</v>
      </c>
      <c r="C323" s="85" t="s">
        <v>207</v>
      </c>
      <c r="D323" s="85" t="n">
        <v>1</v>
      </c>
      <c r="E323" s="85" t="s">
        <v>45</v>
      </c>
      <c r="F323" s="85" t="s">
        <v>510</v>
      </c>
      <c r="G323" s="85" t="s">
        <v>207</v>
      </c>
      <c r="H323" s="85" t="s">
        <v>207</v>
      </c>
      <c r="I323" s="85" t="s">
        <v>48</v>
      </c>
      <c r="J323" s="85" t="n">
        <v>0</v>
      </c>
      <c r="K323" s="85" t="n">
        <v>0</v>
      </c>
      <c r="L323" s="85" t="n">
        <v>0</v>
      </c>
      <c r="M323" s="85" t="n">
        <v>0</v>
      </c>
      <c r="N323" s="85" t="n">
        <v>0</v>
      </c>
      <c r="O323" s="85" t="n">
        <v>0</v>
      </c>
      <c r="P323" s="85" t="n">
        <v>0</v>
      </c>
      <c r="Q323" s="85" t="n">
        <v>0</v>
      </c>
      <c r="R323" s="85" t="n">
        <v>0</v>
      </c>
      <c r="S323" s="85" t="n">
        <v>0</v>
      </c>
      <c r="T323" s="85" t="n">
        <v>0</v>
      </c>
      <c r="U323" s="85" t="n">
        <v>0</v>
      </c>
      <c r="V323" s="85" t="n">
        <v>0</v>
      </c>
      <c r="W323" s="85" t="n">
        <v>0</v>
      </c>
      <c r="X323" s="85" t="n">
        <v>0</v>
      </c>
      <c r="Y323" s="85" t="n">
        <v>0</v>
      </c>
      <c r="Z323" s="85" t="n">
        <v>0</v>
      </c>
      <c r="AA323" s="85" t="n">
        <v>0</v>
      </c>
      <c r="AB323" s="85" t="n">
        <v>0</v>
      </c>
      <c r="AC323" s="85" t="n">
        <v>0</v>
      </c>
      <c r="AD323" s="85" t="n">
        <v>0</v>
      </c>
      <c r="AE323" s="85" t="n">
        <v>0</v>
      </c>
      <c r="AF323" s="85" t="n">
        <v>0</v>
      </c>
      <c r="AG323" s="85" t="n">
        <v>0</v>
      </c>
      <c r="AH323" s="85" t="n">
        <v>0</v>
      </c>
      <c r="AI323" s="85" t="n">
        <v>0</v>
      </c>
      <c r="AJ323" s="85" t="n">
        <v>0</v>
      </c>
      <c r="AK323" s="183" t="n">
        <f aca="false">IF(G323&gt;0,VLOOKUP(G323&amp;"-"&amp;H323&amp;"-"&amp;I323,LocCost,2,0),0)</f>
        <v>0.0128713596623455</v>
      </c>
      <c r="AL323" s="183" t="n">
        <f aca="false">IF(J323&gt;0,VLOOKUP(J323&amp;"-"&amp;K323&amp;"-"&amp;L323,LocCost,2,0),0)</f>
        <v>0</v>
      </c>
      <c r="AM323" s="183" t="n">
        <f aca="false">IF(M323&gt;0,VLOOKUP(M323&amp;"-"&amp;N323&amp;"-"&amp;O323,LocCost,2,0),0)</f>
        <v>0</v>
      </c>
      <c r="AN323" s="183" t="n">
        <f aca="false">IF(P323&gt;0,VLOOKUP(P323&amp;"-"&amp;Q323&amp;"-"&amp;R323,LocCost,2,0),0)</f>
        <v>0</v>
      </c>
      <c r="AO323" s="183" t="n">
        <f aca="false">IF(S323&gt;0,VLOOKUP(S323&amp;"-"&amp;T323&amp;"-"&amp;U323,LocCost,2,0),0)</f>
        <v>0</v>
      </c>
      <c r="AP323" s="183" t="n">
        <f aca="false">IF(V323&gt;0,VLOOKUP(V323&amp;"-"&amp;W323&amp;"-"&amp;X323,LocCost,2,0),0)</f>
        <v>0</v>
      </c>
      <c r="AQ323" s="183" t="n">
        <f aca="false">IF(Y323&gt;0,VLOOKUP(Y323&amp;"-"&amp;Z323&amp;"-"&amp;AA323,LocCost,2,0),0)</f>
        <v>0</v>
      </c>
      <c r="AR323" s="183" t="n">
        <f aca="false">IF(AB323&gt;0,VLOOKUP(AB323&amp;"-"&amp;AC323&amp;"-"&amp;AD323,LocCost,2,0),0)</f>
        <v>0</v>
      </c>
      <c r="AS323" s="183" t="n">
        <f aca="false">IF(AE323&gt;0,VLOOKUP(AE323&amp;"-"&amp;AF323&amp;"-"&amp;AG323,LocCost,2,0),0)</f>
        <v>0</v>
      </c>
      <c r="AT323" s="183" t="n">
        <f aca="false">IF(AH323&gt;0,VLOOKUP(AH323&amp;"-"&amp;AI323&amp;"-"&amp;AJ323,LocCost,2,0),0)</f>
        <v>0</v>
      </c>
      <c r="AU323" s="184" t="n">
        <f aca="false">SUM(AK323:AT323)</f>
        <v>0.0128713596623455</v>
      </c>
      <c r="DO323" s="85" t="n">
        <v>0</v>
      </c>
      <c r="DP323" s="85" t="n">
        <v>0</v>
      </c>
      <c r="DQ323" s="85" t="n">
        <v>0</v>
      </c>
      <c r="DR323" s="85" t="n">
        <v>0</v>
      </c>
      <c r="DS323" s="85" t="n">
        <v>0</v>
      </c>
      <c r="DT323" s="85" t="n">
        <v>0</v>
      </c>
      <c r="DU323" s="85" t="n">
        <v>0</v>
      </c>
      <c r="DV323" s="85" t="n">
        <v>0</v>
      </c>
      <c r="DW323" s="85" t="n">
        <v>0</v>
      </c>
      <c r="DX323" s="85" t="n">
        <v>0</v>
      </c>
      <c r="DY323" s="85" t="n">
        <v>0</v>
      </c>
    </row>
    <row r="324" customFormat="false" ht="14.65" hidden="false" customHeight="false" outlineLevel="0" collapsed="false">
      <c r="A324" s="85" t="n">
        <v>321</v>
      </c>
      <c r="B324" s="85" t="s">
        <v>207</v>
      </c>
      <c r="C324" s="85" t="s">
        <v>207</v>
      </c>
      <c r="D324" s="85" t="n">
        <v>2</v>
      </c>
      <c r="E324" s="85" t="s">
        <v>45</v>
      </c>
      <c r="F324" s="85" t="s">
        <v>511</v>
      </c>
      <c r="G324" s="85" t="s">
        <v>207</v>
      </c>
      <c r="H324" s="85" t="s">
        <v>207</v>
      </c>
      <c r="I324" s="85" t="s">
        <v>55</v>
      </c>
      <c r="J324" s="85" t="n">
        <v>0</v>
      </c>
      <c r="K324" s="85" t="n">
        <v>0</v>
      </c>
      <c r="L324" s="85" t="n">
        <v>0</v>
      </c>
      <c r="M324" s="85" t="n">
        <v>0</v>
      </c>
      <c r="N324" s="85" t="n">
        <v>0</v>
      </c>
      <c r="O324" s="85" t="n">
        <v>0</v>
      </c>
      <c r="P324" s="85" t="n">
        <v>0</v>
      </c>
      <c r="Q324" s="85" t="n">
        <v>0</v>
      </c>
      <c r="R324" s="85" t="n">
        <v>0</v>
      </c>
      <c r="S324" s="85" t="n">
        <v>0</v>
      </c>
      <c r="T324" s="85" t="n">
        <v>0</v>
      </c>
      <c r="U324" s="85" t="n">
        <v>0</v>
      </c>
      <c r="V324" s="85" t="n">
        <v>0</v>
      </c>
      <c r="W324" s="85" t="n">
        <v>0</v>
      </c>
      <c r="X324" s="85" t="n">
        <v>0</v>
      </c>
      <c r="Y324" s="85" t="n">
        <v>0</v>
      </c>
      <c r="Z324" s="85" t="n">
        <v>0</v>
      </c>
      <c r="AA324" s="85" t="n">
        <v>0</v>
      </c>
      <c r="AB324" s="85" t="n">
        <v>0</v>
      </c>
      <c r="AC324" s="85" t="n">
        <v>0</v>
      </c>
      <c r="AD324" s="85" t="n">
        <v>0</v>
      </c>
      <c r="AE324" s="85" t="n">
        <v>0</v>
      </c>
      <c r="AF324" s="85" t="n">
        <v>0</v>
      </c>
      <c r="AG324" s="85" t="n">
        <v>0</v>
      </c>
      <c r="AH324" s="85" t="n">
        <v>0</v>
      </c>
      <c r="AI324" s="85" t="n">
        <v>0</v>
      </c>
      <c r="AJ324" s="85" t="n">
        <v>0</v>
      </c>
      <c r="AK324" s="183" t="n">
        <f aca="false">IF(G324&gt;0,VLOOKUP(G324&amp;"-"&amp;H324&amp;"-"&amp;I324,LocCost,2,0),0)</f>
        <v>0.0987713596623455</v>
      </c>
      <c r="AL324" s="183" t="n">
        <f aca="false">IF(J324&gt;0,VLOOKUP(J324&amp;"-"&amp;K324&amp;"-"&amp;L324,LocCost,2,0),0)</f>
        <v>0</v>
      </c>
      <c r="AM324" s="183" t="n">
        <f aca="false">IF(M324&gt;0,VLOOKUP(M324&amp;"-"&amp;N324&amp;"-"&amp;O324,LocCost,2,0),0)</f>
        <v>0</v>
      </c>
      <c r="AN324" s="183" t="n">
        <f aca="false">IF(P324&gt;0,VLOOKUP(P324&amp;"-"&amp;Q324&amp;"-"&amp;R324,LocCost,2,0),0)</f>
        <v>0</v>
      </c>
      <c r="AO324" s="183" t="n">
        <f aca="false">IF(S324&gt;0,VLOOKUP(S324&amp;"-"&amp;T324&amp;"-"&amp;U324,LocCost,2,0),0)</f>
        <v>0</v>
      </c>
      <c r="AP324" s="183" t="n">
        <f aca="false">IF(V324&gt;0,VLOOKUP(V324&amp;"-"&amp;W324&amp;"-"&amp;X324,LocCost,2,0),0)</f>
        <v>0</v>
      </c>
      <c r="AQ324" s="183" t="n">
        <f aca="false">IF(Y324&gt;0,VLOOKUP(Y324&amp;"-"&amp;Z324&amp;"-"&amp;AA324,LocCost,2,0),0)</f>
        <v>0</v>
      </c>
      <c r="AR324" s="183" t="n">
        <f aca="false">IF(AB324&gt;0,VLOOKUP(AB324&amp;"-"&amp;AC324&amp;"-"&amp;AD324,LocCost,2,0),0)</f>
        <v>0</v>
      </c>
      <c r="AS324" s="183" t="n">
        <f aca="false">IF(AE324&gt;0,VLOOKUP(AE324&amp;"-"&amp;AF324&amp;"-"&amp;AG324,LocCost,2,0),0)</f>
        <v>0</v>
      </c>
      <c r="AT324" s="183" t="n">
        <f aca="false">IF(AH324&gt;0,VLOOKUP(AH324&amp;"-"&amp;AI324&amp;"-"&amp;AJ324,LocCost,2,0),0)</f>
        <v>0</v>
      </c>
      <c r="AU324" s="184" t="n">
        <f aca="false">SUM(AK324:AT324)</f>
        <v>0.0987713596623455</v>
      </c>
      <c r="DO324" s="85" t="n">
        <v>0</v>
      </c>
      <c r="DP324" s="85" t="n">
        <v>0</v>
      </c>
      <c r="DQ324" s="85" t="n">
        <v>0</v>
      </c>
      <c r="DR324" s="85" t="n">
        <v>0</v>
      </c>
      <c r="DS324" s="85" t="n">
        <v>0</v>
      </c>
      <c r="DT324" s="85" t="n">
        <v>0</v>
      </c>
      <c r="DU324" s="85" t="n">
        <v>0</v>
      </c>
      <c r="DV324" s="85" t="n">
        <v>0</v>
      </c>
      <c r="DW324" s="85" t="n">
        <v>0</v>
      </c>
      <c r="DX324" s="85" t="n">
        <v>0</v>
      </c>
      <c r="DY324" s="85" t="n">
        <v>0</v>
      </c>
    </row>
    <row r="325" customFormat="false" ht="14.65" hidden="false" customHeight="false" outlineLevel="0" collapsed="false">
      <c r="A325" s="85" t="n">
        <v>322</v>
      </c>
      <c r="B325" s="85" t="s">
        <v>205</v>
      </c>
      <c r="C325" s="85" t="s">
        <v>205</v>
      </c>
      <c r="D325" s="85" t="n">
        <v>1</v>
      </c>
      <c r="E325" s="85" t="s">
        <v>45</v>
      </c>
      <c r="F325" s="85" t="s">
        <v>512</v>
      </c>
      <c r="G325" s="85" t="s">
        <v>205</v>
      </c>
      <c r="H325" s="85" t="s">
        <v>205</v>
      </c>
      <c r="I325" s="85" t="s">
        <v>48</v>
      </c>
      <c r="J325" s="85" t="n">
        <v>0</v>
      </c>
      <c r="K325" s="85" t="n">
        <v>0</v>
      </c>
      <c r="L325" s="85" t="n">
        <v>0</v>
      </c>
      <c r="M325" s="85" t="n">
        <v>0</v>
      </c>
      <c r="N325" s="85" t="n">
        <v>0</v>
      </c>
      <c r="O325" s="85" t="n">
        <v>0</v>
      </c>
      <c r="P325" s="85" t="n">
        <v>0</v>
      </c>
      <c r="Q325" s="85" t="n">
        <v>0</v>
      </c>
      <c r="R325" s="85" t="n">
        <v>0</v>
      </c>
      <c r="S325" s="85" t="n">
        <v>0</v>
      </c>
      <c r="T325" s="85" t="n">
        <v>0</v>
      </c>
      <c r="U325" s="85" t="n">
        <v>0</v>
      </c>
      <c r="V325" s="85" t="n">
        <v>0</v>
      </c>
      <c r="W325" s="85" t="n">
        <v>0</v>
      </c>
      <c r="X325" s="85" t="n">
        <v>0</v>
      </c>
      <c r="Y325" s="85" t="n">
        <v>0</v>
      </c>
      <c r="Z325" s="85" t="n">
        <v>0</v>
      </c>
      <c r="AA325" s="85" t="n">
        <v>0</v>
      </c>
      <c r="AB325" s="85" t="n">
        <v>0</v>
      </c>
      <c r="AC325" s="85" t="n">
        <v>0</v>
      </c>
      <c r="AD325" s="85" t="n">
        <v>0</v>
      </c>
      <c r="AE325" s="85" t="n">
        <v>0</v>
      </c>
      <c r="AF325" s="85" t="n">
        <v>0</v>
      </c>
      <c r="AG325" s="85" t="n">
        <v>0</v>
      </c>
      <c r="AH325" s="85" t="n">
        <v>0</v>
      </c>
      <c r="AI325" s="85" t="n">
        <v>0</v>
      </c>
      <c r="AJ325" s="85" t="n">
        <v>0</v>
      </c>
      <c r="AK325" s="183" t="n">
        <f aca="false">IF(G325&gt;0,VLOOKUP(G325&amp;"-"&amp;H325&amp;"-"&amp;I325,LocCost,2,0),0)</f>
        <v>0.0415498024516259</v>
      </c>
      <c r="AL325" s="183" t="n">
        <f aca="false">IF(J325&gt;0,VLOOKUP(J325&amp;"-"&amp;K325&amp;"-"&amp;L325,LocCost,2,0),0)</f>
        <v>0</v>
      </c>
      <c r="AM325" s="183" t="n">
        <f aca="false">IF(M325&gt;0,VLOOKUP(M325&amp;"-"&amp;N325&amp;"-"&amp;O325,LocCost,2,0),0)</f>
        <v>0</v>
      </c>
      <c r="AN325" s="183" t="n">
        <f aca="false">IF(P325&gt;0,VLOOKUP(P325&amp;"-"&amp;Q325&amp;"-"&amp;R325,LocCost,2,0),0)</f>
        <v>0</v>
      </c>
      <c r="AO325" s="183" t="n">
        <f aca="false">IF(S325&gt;0,VLOOKUP(S325&amp;"-"&amp;T325&amp;"-"&amp;U325,LocCost,2,0),0)</f>
        <v>0</v>
      </c>
      <c r="AP325" s="183" t="n">
        <f aca="false">IF(V325&gt;0,VLOOKUP(V325&amp;"-"&amp;W325&amp;"-"&amp;X325,LocCost,2,0),0)</f>
        <v>0</v>
      </c>
      <c r="AQ325" s="183" t="n">
        <f aca="false">IF(Y325&gt;0,VLOOKUP(Y325&amp;"-"&amp;Z325&amp;"-"&amp;AA325,LocCost,2,0),0)</f>
        <v>0</v>
      </c>
      <c r="AR325" s="183" t="n">
        <f aca="false">IF(AB325&gt;0,VLOOKUP(AB325&amp;"-"&amp;AC325&amp;"-"&amp;AD325,LocCost,2,0),0)</f>
        <v>0</v>
      </c>
      <c r="AS325" s="183" t="n">
        <f aca="false">IF(AE325&gt;0,VLOOKUP(AE325&amp;"-"&amp;AF325&amp;"-"&amp;AG325,LocCost,2,0),0)</f>
        <v>0</v>
      </c>
      <c r="AT325" s="183" t="n">
        <f aca="false">IF(AH325&gt;0,VLOOKUP(AH325&amp;"-"&amp;AI325&amp;"-"&amp;AJ325,LocCost,2,0),0)</f>
        <v>0</v>
      </c>
      <c r="AU325" s="184" t="n">
        <f aca="false">SUM(AK325:AT325)</f>
        <v>0.0415498024516259</v>
      </c>
      <c r="DO325" s="85" t="n">
        <v>0</v>
      </c>
      <c r="DP325" s="85" t="n">
        <v>0</v>
      </c>
      <c r="DQ325" s="85" t="n">
        <v>0</v>
      </c>
      <c r="DR325" s="85" t="n">
        <v>0</v>
      </c>
      <c r="DS325" s="85" t="n">
        <v>0</v>
      </c>
      <c r="DT325" s="85" t="n">
        <v>0</v>
      </c>
      <c r="DU325" s="85" t="n">
        <v>0</v>
      </c>
      <c r="DV325" s="85" t="n">
        <v>0</v>
      </c>
      <c r="DW325" s="85" t="n">
        <v>0</v>
      </c>
      <c r="DX325" s="85" t="n">
        <v>0</v>
      </c>
      <c r="DY325" s="85" t="n">
        <v>0</v>
      </c>
    </row>
    <row r="326" customFormat="false" ht="14.65" hidden="false" customHeight="false" outlineLevel="0" collapsed="false">
      <c r="A326" s="85" t="n">
        <v>323</v>
      </c>
      <c r="B326" s="85" t="s">
        <v>202</v>
      </c>
      <c r="C326" s="85" t="s">
        <v>202</v>
      </c>
      <c r="D326" s="85" t="n">
        <v>1</v>
      </c>
      <c r="E326" s="85" t="s">
        <v>45</v>
      </c>
      <c r="F326" s="85" t="s">
        <v>513</v>
      </c>
      <c r="G326" s="85" t="s">
        <v>202</v>
      </c>
      <c r="H326" s="85" t="s">
        <v>202</v>
      </c>
      <c r="I326" s="85" t="s">
        <v>48</v>
      </c>
      <c r="J326" s="85" t="n">
        <v>0</v>
      </c>
      <c r="K326" s="85" t="n">
        <v>0</v>
      </c>
      <c r="L326" s="85" t="n">
        <v>0</v>
      </c>
      <c r="M326" s="85" t="n">
        <v>0</v>
      </c>
      <c r="N326" s="85" t="n">
        <v>0</v>
      </c>
      <c r="O326" s="85" t="n">
        <v>0</v>
      </c>
      <c r="P326" s="85" t="n">
        <v>0</v>
      </c>
      <c r="Q326" s="85" t="n">
        <v>0</v>
      </c>
      <c r="R326" s="85" t="n">
        <v>0</v>
      </c>
      <c r="S326" s="85" t="n">
        <v>0</v>
      </c>
      <c r="T326" s="85" t="n">
        <v>0</v>
      </c>
      <c r="U326" s="85" t="n">
        <v>0</v>
      </c>
      <c r="V326" s="85" t="n">
        <v>0</v>
      </c>
      <c r="W326" s="85" t="n">
        <v>0</v>
      </c>
      <c r="X326" s="85" t="n">
        <v>0</v>
      </c>
      <c r="Y326" s="85" t="n">
        <v>0</v>
      </c>
      <c r="Z326" s="85" t="n">
        <v>0</v>
      </c>
      <c r="AA326" s="85" t="n">
        <v>0</v>
      </c>
      <c r="AB326" s="85" t="n">
        <v>0</v>
      </c>
      <c r="AC326" s="85" t="n">
        <v>0</v>
      </c>
      <c r="AD326" s="85" t="n">
        <v>0</v>
      </c>
      <c r="AE326" s="85" t="n">
        <v>0</v>
      </c>
      <c r="AF326" s="85" t="n">
        <v>0</v>
      </c>
      <c r="AG326" s="85" t="n">
        <v>0</v>
      </c>
      <c r="AH326" s="85" t="n">
        <v>0</v>
      </c>
      <c r="AI326" s="85" t="n">
        <v>0</v>
      </c>
      <c r="AJ326" s="85" t="n">
        <v>0</v>
      </c>
      <c r="AK326" s="183" t="n">
        <f aca="false">IF(G326&gt;0,VLOOKUP(G326&amp;"-"&amp;H326&amp;"-"&amp;I326,LocCost,2,0),0)</f>
        <v>0.0243976631748591</v>
      </c>
      <c r="AL326" s="183" t="n">
        <f aca="false">IF(J326&gt;0,VLOOKUP(J326&amp;"-"&amp;K326&amp;"-"&amp;L326,LocCost,2,0),0)</f>
        <v>0</v>
      </c>
      <c r="AM326" s="183" t="n">
        <f aca="false">IF(M326&gt;0,VLOOKUP(M326&amp;"-"&amp;N326&amp;"-"&amp;O326,LocCost,2,0),0)</f>
        <v>0</v>
      </c>
      <c r="AN326" s="183" t="n">
        <f aca="false">IF(P326&gt;0,VLOOKUP(P326&amp;"-"&amp;Q326&amp;"-"&amp;R326,LocCost,2,0),0)</f>
        <v>0</v>
      </c>
      <c r="AO326" s="183" t="n">
        <f aca="false">IF(S326&gt;0,VLOOKUP(S326&amp;"-"&amp;T326&amp;"-"&amp;U326,LocCost,2,0),0)</f>
        <v>0</v>
      </c>
      <c r="AP326" s="183" t="n">
        <f aca="false">IF(V326&gt;0,VLOOKUP(V326&amp;"-"&amp;W326&amp;"-"&amp;X326,LocCost,2,0),0)</f>
        <v>0</v>
      </c>
      <c r="AQ326" s="183" t="n">
        <f aca="false">IF(Y326&gt;0,VLOOKUP(Y326&amp;"-"&amp;Z326&amp;"-"&amp;AA326,LocCost,2,0),0)</f>
        <v>0</v>
      </c>
      <c r="AR326" s="183" t="n">
        <f aca="false">IF(AB326&gt;0,VLOOKUP(AB326&amp;"-"&amp;AC326&amp;"-"&amp;AD326,LocCost,2,0),0)</f>
        <v>0</v>
      </c>
      <c r="AS326" s="183" t="n">
        <f aca="false">IF(AE326&gt;0,VLOOKUP(AE326&amp;"-"&amp;AF326&amp;"-"&amp;AG326,LocCost,2,0),0)</f>
        <v>0</v>
      </c>
      <c r="AT326" s="183" t="n">
        <f aca="false">IF(AH326&gt;0,VLOOKUP(AH326&amp;"-"&amp;AI326&amp;"-"&amp;AJ326,LocCost,2,0),0)</f>
        <v>0</v>
      </c>
      <c r="AU326" s="184" t="n">
        <f aca="false">SUM(AK326:AT326)</f>
        <v>0.0243976631748591</v>
      </c>
      <c r="DO326" s="85" t="n">
        <v>0</v>
      </c>
      <c r="DP326" s="85" t="n">
        <v>0</v>
      </c>
      <c r="DQ326" s="85" t="n">
        <v>0</v>
      </c>
      <c r="DR326" s="85" t="n">
        <v>0</v>
      </c>
      <c r="DS326" s="85" t="n">
        <v>0</v>
      </c>
      <c r="DT326" s="85" t="n">
        <v>0</v>
      </c>
      <c r="DU326" s="85" t="n">
        <v>0</v>
      </c>
      <c r="DV326" s="85" t="n">
        <v>0</v>
      </c>
      <c r="DW326" s="85" t="n">
        <v>0</v>
      </c>
      <c r="DX326" s="85" t="n">
        <v>0</v>
      </c>
      <c r="DY326" s="85" t="n">
        <v>0</v>
      </c>
    </row>
    <row r="327" customFormat="false" ht="14.65" hidden="false" customHeight="false" outlineLevel="0" collapsed="false">
      <c r="A327" s="85" t="n">
        <v>324</v>
      </c>
      <c r="B327" s="85" t="s">
        <v>202</v>
      </c>
      <c r="C327" s="85" t="s">
        <v>202</v>
      </c>
      <c r="D327" s="85" t="n">
        <v>2</v>
      </c>
      <c r="E327" s="85" t="s">
        <v>45</v>
      </c>
      <c r="F327" s="85" t="s">
        <v>514</v>
      </c>
      <c r="G327" s="85" t="s">
        <v>202</v>
      </c>
      <c r="H327" s="85" t="s">
        <v>202</v>
      </c>
      <c r="I327" s="85" t="s">
        <v>55</v>
      </c>
      <c r="J327" s="85" t="n">
        <v>0</v>
      </c>
      <c r="K327" s="85" t="n">
        <v>0</v>
      </c>
      <c r="L327" s="85" t="n">
        <v>0</v>
      </c>
      <c r="M327" s="85" t="n">
        <v>0</v>
      </c>
      <c r="N327" s="85" t="n">
        <v>0</v>
      </c>
      <c r="O327" s="85" t="n">
        <v>0</v>
      </c>
      <c r="P327" s="85" t="n">
        <v>0</v>
      </c>
      <c r="Q327" s="85" t="n">
        <v>0</v>
      </c>
      <c r="R327" s="85" t="n">
        <v>0</v>
      </c>
      <c r="S327" s="85" t="n">
        <v>0</v>
      </c>
      <c r="T327" s="85" t="n">
        <v>0</v>
      </c>
      <c r="U327" s="85" t="n">
        <v>0</v>
      </c>
      <c r="V327" s="85" t="n">
        <v>0</v>
      </c>
      <c r="W327" s="85" t="n">
        <v>0</v>
      </c>
      <c r="X327" s="85" t="n">
        <v>0</v>
      </c>
      <c r="Y327" s="85" t="n">
        <v>0</v>
      </c>
      <c r="Z327" s="85" t="n">
        <v>0</v>
      </c>
      <c r="AA327" s="85" t="n">
        <v>0</v>
      </c>
      <c r="AB327" s="85" t="n">
        <v>0</v>
      </c>
      <c r="AC327" s="85" t="n">
        <v>0</v>
      </c>
      <c r="AD327" s="85" t="n">
        <v>0</v>
      </c>
      <c r="AE327" s="85" t="n">
        <v>0</v>
      </c>
      <c r="AF327" s="85" t="n">
        <v>0</v>
      </c>
      <c r="AG327" s="85" t="n">
        <v>0</v>
      </c>
      <c r="AH327" s="85" t="n">
        <v>0</v>
      </c>
      <c r="AI327" s="85" t="n">
        <v>0</v>
      </c>
      <c r="AJ327" s="85" t="n">
        <v>0</v>
      </c>
      <c r="AK327" s="183" t="n">
        <f aca="false">IF(G327&gt;0,VLOOKUP(G327&amp;"-"&amp;H327&amp;"-"&amp;I327,LocCost,2,0),0)</f>
        <v>0.132097663174859</v>
      </c>
      <c r="AL327" s="183" t="n">
        <f aca="false">IF(J327&gt;0,VLOOKUP(J327&amp;"-"&amp;K327&amp;"-"&amp;L327,LocCost,2,0),0)</f>
        <v>0</v>
      </c>
      <c r="AM327" s="183" t="n">
        <f aca="false">IF(M327&gt;0,VLOOKUP(M327&amp;"-"&amp;N327&amp;"-"&amp;O327,LocCost,2,0),0)</f>
        <v>0</v>
      </c>
      <c r="AN327" s="183" t="n">
        <f aca="false">IF(P327&gt;0,VLOOKUP(P327&amp;"-"&amp;Q327&amp;"-"&amp;R327,LocCost,2,0),0)</f>
        <v>0</v>
      </c>
      <c r="AO327" s="183" t="n">
        <f aca="false">IF(S327&gt;0,VLOOKUP(S327&amp;"-"&amp;T327&amp;"-"&amp;U327,LocCost,2,0),0)</f>
        <v>0</v>
      </c>
      <c r="AP327" s="183" t="n">
        <f aca="false">IF(V327&gt;0,VLOOKUP(V327&amp;"-"&amp;W327&amp;"-"&amp;X327,LocCost,2,0),0)</f>
        <v>0</v>
      </c>
      <c r="AQ327" s="183" t="n">
        <f aca="false">IF(Y327&gt;0,VLOOKUP(Y327&amp;"-"&amp;Z327&amp;"-"&amp;AA327,LocCost,2,0),0)</f>
        <v>0</v>
      </c>
      <c r="AR327" s="183" t="n">
        <f aca="false">IF(AB327&gt;0,VLOOKUP(AB327&amp;"-"&amp;AC327&amp;"-"&amp;AD327,LocCost,2,0),0)</f>
        <v>0</v>
      </c>
      <c r="AS327" s="183" t="n">
        <f aca="false">IF(AE327&gt;0,VLOOKUP(AE327&amp;"-"&amp;AF327&amp;"-"&amp;AG327,LocCost,2,0),0)</f>
        <v>0</v>
      </c>
      <c r="AT327" s="183" t="n">
        <f aca="false">IF(AH327&gt;0,VLOOKUP(AH327&amp;"-"&amp;AI327&amp;"-"&amp;AJ327,LocCost,2,0),0)</f>
        <v>0</v>
      </c>
      <c r="AU327" s="184" t="n">
        <f aca="false">SUM(AK327:AT327)</f>
        <v>0.132097663174859</v>
      </c>
      <c r="DO327" s="85" t="n">
        <v>0</v>
      </c>
      <c r="DP327" s="85" t="n">
        <v>0</v>
      </c>
      <c r="DQ327" s="85" t="n">
        <v>0</v>
      </c>
      <c r="DR327" s="85" t="n">
        <v>0</v>
      </c>
      <c r="DS327" s="85" t="n">
        <v>0</v>
      </c>
      <c r="DT327" s="85" t="n">
        <v>0</v>
      </c>
      <c r="DU327" s="85" t="n">
        <v>0</v>
      </c>
      <c r="DV327" s="85" t="n">
        <v>0</v>
      </c>
      <c r="DW327" s="85" t="n">
        <v>0</v>
      </c>
      <c r="DX327" s="85" t="n">
        <v>0</v>
      </c>
      <c r="DY327" s="85" t="n">
        <v>0</v>
      </c>
    </row>
    <row r="328" customFormat="false" ht="14.65" hidden="false" customHeight="false" outlineLevel="0" collapsed="false">
      <c r="A328" s="85" t="n">
        <v>325</v>
      </c>
      <c r="B328" s="85" t="s">
        <v>178</v>
      </c>
      <c r="C328" s="85" t="s">
        <v>264</v>
      </c>
      <c r="D328" s="85" t="n">
        <v>1</v>
      </c>
      <c r="E328" s="85" t="s">
        <v>45</v>
      </c>
      <c r="F328" s="85" t="s">
        <v>515</v>
      </c>
      <c r="G328" s="85" t="s">
        <v>178</v>
      </c>
      <c r="H328" s="85" t="s">
        <v>180</v>
      </c>
      <c r="I328" s="85" t="s">
        <v>179</v>
      </c>
      <c r="J328" s="85" t="n">
        <v>0</v>
      </c>
      <c r="K328" s="85" t="n">
        <v>0</v>
      </c>
      <c r="L328" s="85" t="n">
        <v>0</v>
      </c>
      <c r="M328" s="85" t="n">
        <v>0</v>
      </c>
      <c r="N328" s="85" t="n">
        <v>0</v>
      </c>
      <c r="O328" s="85" t="n">
        <v>0</v>
      </c>
      <c r="P328" s="85" t="n">
        <v>0</v>
      </c>
      <c r="Q328" s="85" t="n">
        <v>0</v>
      </c>
      <c r="R328" s="85" t="n">
        <v>0</v>
      </c>
      <c r="S328" s="85" t="n">
        <v>0</v>
      </c>
      <c r="T328" s="85" t="n">
        <v>0</v>
      </c>
      <c r="U328" s="85" t="n">
        <v>0</v>
      </c>
      <c r="V328" s="85" t="n">
        <v>0</v>
      </c>
      <c r="W328" s="85" t="n">
        <v>0</v>
      </c>
      <c r="X328" s="85" t="n">
        <v>0</v>
      </c>
      <c r="Y328" s="85" t="n">
        <v>0</v>
      </c>
      <c r="Z328" s="85" t="n">
        <v>0</v>
      </c>
      <c r="AA328" s="85" t="n">
        <v>0</v>
      </c>
      <c r="AB328" s="85" t="n">
        <v>0</v>
      </c>
      <c r="AC328" s="85" t="n">
        <v>0</v>
      </c>
      <c r="AD328" s="85" t="n">
        <v>0</v>
      </c>
      <c r="AE328" s="85" t="n">
        <v>0</v>
      </c>
      <c r="AF328" s="85" t="n">
        <v>0</v>
      </c>
      <c r="AG328" s="85" t="n">
        <v>0</v>
      </c>
      <c r="AH328" s="85" t="n">
        <v>0</v>
      </c>
      <c r="AI328" s="85" t="n">
        <v>0</v>
      </c>
      <c r="AJ328" s="85" t="n">
        <v>0</v>
      </c>
      <c r="AK328" s="183" t="n">
        <f aca="false">IF(G328&gt;0,VLOOKUP(G328&amp;"-"&amp;H328&amp;"-"&amp;I328,LocCost,2,0),0)</f>
        <v>0.146561938072215</v>
      </c>
      <c r="AL328" s="183" t="n">
        <f aca="false">IF(J328&gt;0,VLOOKUP(J328&amp;"-"&amp;K328&amp;"-"&amp;L328,LocCost,2,0),0)</f>
        <v>0</v>
      </c>
      <c r="AM328" s="183" t="n">
        <f aca="false">IF(M328&gt;0,VLOOKUP(M328&amp;"-"&amp;N328&amp;"-"&amp;O328,LocCost,2,0),0)</f>
        <v>0</v>
      </c>
      <c r="AN328" s="183" t="n">
        <f aca="false">IF(P328&gt;0,VLOOKUP(P328&amp;"-"&amp;Q328&amp;"-"&amp;R328,LocCost,2,0),0)</f>
        <v>0</v>
      </c>
      <c r="AO328" s="183" t="n">
        <f aca="false">IF(S328&gt;0,VLOOKUP(S328&amp;"-"&amp;T328&amp;"-"&amp;U328,LocCost,2,0),0)</f>
        <v>0</v>
      </c>
      <c r="AP328" s="183" t="n">
        <f aca="false">IF(V328&gt;0,VLOOKUP(V328&amp;"-"&amp;W328&amp;"-"&amp;X328,LocCost,2,0),0)</f>
        <v>0</v>
      </c>
      <c r="AQ328" s="183" t="n">
        <f aca="false">IF(Y328&gt;0,VLOOKUP(Y328&amp;"-"&amp;Z328&amp;"-"&amp;AA328,LocCost,2,0),0)</f>
        <v>0</v>
      </c>
      <c r="AR328" s="183" t="n">
        <f aca="false">IF(AB328&gt;0,VLOOKUP(AB328&amp;"-"&amp;AC328&amp;"-"&amp;AD328,LocCost,2,0),0)</f>
        <v>0</v>
      </c>
      <c r="AS328" s="183" t="n">
        <f aca="false">IF(AE328&gt;0,VLOOKUP(AE328&amp;"-"&amp;AF328&amp;"-"&amp;AG328,LocCost,2,0),0)</f>
        <v>0</v>
      </c>
      <c r="AT328" s="183" t="n">
        <f aca="false">IF(AH328&gt;0,VLOOKUP(AH328&amp;"-"&amp;AI328&amp;"-"&amp;AJ328,LocCost,2,0),0)</f>
        <v>0</v>
      </c>
      <c r="AU328" s="184" t="n">
        <f aca="false">SUM(AK328:AT328)</f>
        <v>0.146561938072215</v>
      </c>
      <c r="DO328" s="85" t="n">
        <v>0</v>
      </c>
      <c r="DP328" s="85" t="n">
        <v>0</v>
      </c>
      <c r="DQ328" s="85" t="n">
        <v>0</v>
      </c>
      <c r="DR328" s="85" t="n">
        <v>0</v>
      </c>
      <c r="DS328" s="85" t="n">
        <v>0</v>
      </c>
      <c r="DT328" s="85" t="n">
        <v>0</v>
      </c>
      <c r="DU328" s="85" t="n">
        <v>0</v>
      </c>
      <c r="DV328" s="85" t="n">
        <v>0</v>
      </c>
      <c r="DW328" s="85" t="n">
        <v>0</v>
      </c>
      <c r="DX328" s="85" t="n">
        <v>0</v>
      </c>
      <c r="DY328" s="85" t="n">
        <v>0</v>
      </c>
    </row>
    <row r="329" customFormat="false" ht="14.65" hidden="false" customHeight="false" outlineLevel="0" collapsed="false">
      <c r="A329" s="85" t="n">
        <v>326</v>
      </c>
      <c r="B329" s="85" t="s">
        <v>178</v>
      </c>
      <c r="C329" s="85" t="s">
        <v>264</v>
      </c>
      <c r="D329" s="85" t="n">
        <v>2</v>
      </c>
      <c r="E329" s="85" t="s">
        <v>45</v>
      </c>
      <c r="F329" s="85" t="s">
        <v>516</v>
      </c>
      <c r="G329" s="85" t="s">
        <v>178</v>
      </c>
      <c r="H329" s="85" t="s">
        <v>180</v>
      </c>
      <c r="I329" s="85" t="s">
        <v>140</v>
      </c>
      <c r="J329" s="85" t="n">
        <v>0</v>
      </c>
      <c r="K329" s="85" t="n">
        <v>0</v>
      </c>
      <c r="L329" s="85" t="n">
        <v>0</v>
      </c>
      <c r="M329" s="85" t="n">
        <v>0</v>
      </c>
      <c r="N329" s="85" t="n">
        <v>0</v>
      </c>
      <c r="O329" s="85" t="n">
        <v>0</v>
      </c>
      <c r="P329" s="85" t="n">
        <v>0</v>
      </c>
      <c r="Q329" s="85" t="n">
        <v>0</v>
      </c>
      <c r="R329" s="85" t="n">
        <v>0</v>
      </c>
      <c r="S329" s="85" t="n">
        <v>0</v>
      </c>
      <c r="T329" s="85" t="n">
        <v>0</v>
      </c>
      <c r="U329" s="85" t="n">
        <v>0</v>
      </c>
      <c r="V329" s="85" t="n">
        <v>0</v>
      </c>
      <c r="W329" s="85" t="n">
        <v>0</v>
      </c>
      <c r="X329" s="85" t="n">
        <v>0</v>
      </c>
      <c r="Y329" s="85" t="n">
        <v>0</v>
      </c>
      <c r="Z329" s="85" t="n">
        <v>0</v>
      </c>
      <c r="AA329" s="85" t="n">
        <v>0</v>
      </c>
      <c r="AB329" s="85" t="n">
        <v>0</v>
      </c>
      <c r="AC329" s="85" t="n">
        <v>0</v>
      </c>
      <c r="AD329" s="85" t="n">
        <v>0</v>
      </c>
      <c r="AE329" s="85" t="n">
        <v>0</v>
      </c>
      <c r="AF329" s="85" t="n">
        <v>0</v>
      </c>
      <c r="AG329" s="85" t="n">
        <v>0</v>
      </c>
      <c r="AH329" s="85" t="n">
        <v>0</v>
      </c>
      <c r="AI329" s="85" t="n">
        <v>0</v>
      </c>
      <c r="AJ329" s="85" t="n">
        <v>0</v>
      </c>
      <c r="AK329" s="183" t="n">
        <f aca="false">IF(G329&gt;0,VLOOKUP(G329&amp;"-"&amp;H329&amp;"-"&amp;I329,LocCost,2,0),0)</f>
        <v>0.139494628946289</v>
      </c>
      <c r="AL329" s="183" t="n">
        <f aca="false">IF(J329&gt;0,VLOOKUP(J329&amp;"-"&amp;K329&amp;"-"&amp;L329,LocCost,2,0),0)</f>
        <v>0</v>
      </c>
      <c r="AM329" s="183" t="n">
        <f aca="false">IF(M329&gt;0,VLOOKUP(M329&amp;"-"&amp;N329&amp;"-"&amp;O329,LocCost,2,0),0)</f>
        <v>0</v>
      </c>
      <c r="AN329" s="183" t="n">
        <f aca="false">IF(P329&gt;0,VLOOKUP(P329&amp;"-"&amp;Q329&amp;"-"&amp;R329,LocCost,2,0),0)</f>
        <v>0</v>
      </c>
      <c r="AO329" s="183" t="n">
        <f aca="false">IF(S329&gt;0,VLOOKUP(S329&amp;"-"&amp;T329&amp;"-"&amp;U329,LocCost,2,0),0)</f>
        <v>0</v>
      </c>
      <c r="AP329" s="183" t="n">
        <f aca="false">IF(V329&gt;0,VLOOKUP(V329&amp;"-"&amp;W329&amp;"-"&amp;X329,LocCost,2,0),0)</f>
        <v>0</v>
      </c>
      <c r="AQ329" s="183" t="n">
        <f aca="false">IF(Y329&gt;0,VLOOKUP(Y329&amp;"-"&amp;Z329&amp;"-"&amp;AA329,LocCost,2,0),0)</f>
        <v>0</v>
      </c>
      <c r="AR329" s="183" t="n">
        <f aca="false">IF(AB329&gt;0,VLOOKUP(AB329&amp;"-"&amp;AC329&amp;"-"&amp;AD329,LocCost,2,0),0)</f>
        <v>0</v>
      </c>
      <c r="AS329" s="183" t="n">
        <f aca="false">IF(AE329&gt;0,VLOOKUP(AE329&amp;"-"&amp;AF329&amp;"-"&amp;AG329,LocCost,2,0),0)</f>
        <v>0</v>
      </c>
      <c r="AT329" s="183" t="n">
        <f aca="false">IF(AH329&gt;0,VLOOKUP(AH329&amp;"-"&amp;AI329&amp;"-"&amp;AJ329,LocCost,2,0),0)</f>
        <v>0</v>
      </c>
      <c r="AU329" s="184" t="n">
        <f aca="false">SUM(AK329:AT329)</f>
        <v>0.139494628946289</v>
      </c>
      <c r="DO329" s="85" t="n">
        <v>0</v>
      </c>
      <c r="DP329" s="85" t="n">
        <v>0</v>
      </c>
      <c r="DQ329" s="85" t="n">
        <v>0</v>
      </c>
      <c r="DR329" s="85" t="n">
        <v>0</v>
      </c>
      <c r="DS329" s="85" t="n">
        <v>0</v>
      </c>
      <c r="DT329" s="85" t="n">
        <v>0</v>
      </c>
      <c r="DU329" s="85" t="n">
        <v>0</v>
      </c>
      <c r="DV329" s="85" t="n">
        <v>0</v>
      </c>
      <c r="DW329" s="85" t="n">
        <v>0</v>
      </c>
      <c r="DX329" s="85" t="n">
        <v>0</v>
      </c>
      <c r="DY329" s="85" t="n">
        <v>0</v>
      </c>
    </row>
    <row r="330" customFormat="false" ht="14.65" hidden="false" customHeight="false" outlineLevel="0" collapsed="false">
      <c r="A330" s="85" t="n">
        <v>327</v>
      </c>
      <c r="B330" s="85" t="s">
        <v>178</v>
      </c>
      <c r="C330" s="85" t="s">
        <v>264</v>
      </c>
      <c r="D330" s="85" t="n">
        <v>3</v>
      </c>
      <c r="E330" s="85" t="s">
        <v>45</v>
      </c>
      <c r="F330" s="85" t="s">
        <v>517</v>
      </c>
      <c r="G330" s="85" t="s">
        <v>178</v>
      </c>
      <c r="H330" s="85" t="s">
        <v>180</v>
      </c>
      <c r="I330" s="85" t="s">
        <v>181</v>
      </c>
      <c r="J330" s="85" t="n">
        <v>0</v>
      </c>
      <c r="K330" s="85" t="n">
        <v>0</v>
      </c>
      <c r="L330" s="85" t="n">
        <v>0</v>
      </c>
      <c r="M330" s="85" t="n">
        <v>0</v>
      </c>
      <c r="N330" s="85" t="n">
        <v>0</v>
      </c>
      <c r="O330" s="85" t="n">
        <v>0</v>
      </c>
      <c r="P330" s="85" t="n">
        <v>0</v>
      </c>
      <c r="Q330" s="85" t="n">
        <v>0</v>
      </c>
      <c r="R330" s="85" t="n">
        <v>0</v>
      </c>
      <c r="S330" s="85" t="n">
        <v>0</v>
      </c>
      <c r="T330" s="85" t="n">
        <v>0</v>
      </c>
      <c r="U330" s="85" t="n">
        <v>0</v>
      </c>
      <c r="V330" s="85" t="n">
        <v>0</v>
      </c>
      <c r="W330" s="85" t="n">
        <v>0</v>
      </c>
      <c r="X330" s="85" t="n">
        <v>0</v>
      </c>
      <c r="Y330" s="85" t="n">
        <v>0</v>
      </c>
      <c r="Z330" s="85" t="n">
        <v>0</v>
      </c>
      <c r="AA330" s="85" t="n">
        <v>0</v>
      </c>
      <c r="AB330" s="85" t="n">
        <v>0</v>
      </c>
      <c r="AC330" s="85" t="n">
        <v>0</v>
      </c>
      <c r="AD330" s="85" t="n">
        <v>0</v>
      </c>
      <c r="AE330" s="85" t="n">
        <v>0</v>
      </c>
      <c r="AF330" s="85" t="n">
        <v>0</v>
      </c>
      <c r="AG330" s="85" t="n">
        <v>0</v>
      </c>
      <c r="AH330" s="85" t="n">
        <v>0</v>
      </c>
      <c r="AI330" s="85" t="n">
        <v>0</v>
      </c>
      <c r="AJ330" s="85" t="n">
        <v>0</v>
      </c>
      <c r="AK330" s="183" t="n">
        <f aca="false">IF(G330&gt;0,VLOOKUP(G330&amp;"-"&amp;H330&amp;"-"&amp;I330,LocCost,2,0),0)</f>
        <v>0.116994628946289</v>
      </c>
      <c r="AL330" s="183" t="n">
        <f aca="false">IF(J330&gt;0,VLOOKUP(J330&amp;"-"&amp;K330&amp;"-"&amp;L330,LocCost,2,0),0)</f>
        <v>0</v>
      </c>
      <c r="AM330" s="183" t="n">
        <f aca="false">IF(M330&gt;0,VLOOKUP(M330&amp;"-"&amp;N330&amp;"-"&amp;O330,LocCost,2,0),0)</f>
        <v>0</v>
      </c>
      <c r="AN330" s="183" t="n">
        <f aca="false">IF(P330&gt;0,VLOOKUP(P330&amp;"-"&amp;Q330&amp;"-"&amp;R330,LocCost,2,0),0)</f>
        <v>0</v>
      </c>
      <c r="AO330" s="183" t="n">
        <f aca="false">IF(S330&gt;0,VLOOKUP(S330&amp;"-"&amp;T330&amp;"-"&amp;U330,LocCost,2,0),0)</f>
        <v>0</v>
      </c>
      <c r="AP330" s="183" t="n">
        <f aca="false">IF(V330&gt;0,VLOOKUP(V330&amp;"-"&amp;W330&amp;"-"&amp;X330,LocCost,2,0),0)</f>
        <v>0</v>
      </c>
      <c r="AQ330" s="183" t="n">
        <f aca="false">IF(Y330&gt;0,VLOOKUP(Y330&amp;"-"&amp;Z330&amp;"-"&amp;AA330,LocCost,2,0),0)</f>
        <v>0</v>
      </c>
      <c r="AR330" s="183" t="n">
        <f aca="false">IF(AB330&gt;0,VLOOKUP(AB330&amp;"-"&amp;AC330&amp;"-"&amp;AD330,LocCost,2,0),0)</f>
        <v>0</v>
      </c>
      <c r="AS330" s="183" t="n">
        <f aca="false">IF(AE330&gt;0,VLOOKUP(AE330&amp;"-"&amp;AF330&amp;"-"&amp;AG330,LocCost,2,0),0)</f>
        <v>0</v>
      </c>
      <c r="AT330" s="183" t="n">
        <f aca="false">IF(AH330&gt;0,VLOOKUP(AH330&amp;"-"&amp;AI330&amp;"-"&amp;AJ330,LocCost,2,0),0)</f>
        <v>0</v>
      </c>
      <c r="AU330" s="184" t="n">
        <f aca="false">SUM(AK330:AT330)</f>
        <v>0.116994628946289</v>
      </c>
      <c r="DO330" s="85" t="n">
        <v>0</v>
      </c>
      <c r="DP330" s="85" t="n">
        <v>0</v>
      </c>
      <c r="DQ330" s="85" t="n">
        <v>0</v>
      </c>
      <c r="DR330" s="85" t="n">
        <v>0</v>
      </c>
      <c r="DS330" s="85" t="n">
        <v>0</v>
      </c>
      <c r="DT330" s="85" t="n">
        <v>0</v>
      </c>
      <c r="DU330" s="85" t="n">
        <v>0</v>
      </c>
      <c r="DV330" s="85" t="n">
        <v>0</v>
      </c>
      <c r="DW330" s="85" t="n">
        <v>0</v>
      </c>
      <c r="DX330" s="85" t="n">
        <v>0</v>
      </c>
      <c r="DY330" s="85" t="n">
        <v>0</v>
      </c>
    </row>
    <row r="331" customFormat="false" ht="14.65" hidden="false" customHeight="false" outlineLevel="0" collapsed="false">
      <c r="A331" s="85" t="n">
        <v>328</v>
      </c>
      <c r="B331" s="85" t="s">
        <v>178</v>
      </c>
      <c r="C331" s="85" t="s">
        <v>264</v>
      </c>
      <c r="D331" s="85" t="n">
        <v>4</v>
      </c>
      <c r="E331" s="85" t="s">
        <v>45</v>
      </c>
      <c r="F331" s="85" t="s">
        <v>518</v>
      </c>
      <c r="G331" s="85" t="s">
        <v>178</v>
      </c>
      <c r="H331" s="85" t="s">
        <v>180</v>
      </c>
      <c r="I331" s="85" t="s">
        <v>182</v>
      </c>
      <c r="J331" s="85" t="n">
        <v>0</v>
      </c>
      <c r="K331" s="85" t="n">
        <v>0</v>
      </c>
      <c r="L331" s="85" t="n">
        <v>0</v>
      </c>
      <c r="M331" s="85" t="n">
        <v>0</v>
      </c>
      <c r="N331" s="85" t="n">
        <v>0</v>
      </c>
      <c r="O331" s="85" t="n">
        <v>0</v>
      </c>
      <c r="P331" s="85" t="n">
        <v>0</v>
      </c>
      <c r="Q331" s="85" t="n">
        <v>0</v>
      </c>
      <c r="R331" s="85" t="n">
        <v>0</v>
      </c>
      <c r="S331" s="85" t="n">
        <v>0</v>
      </c>
      <c r="T331" s="85" t="n">
        <v>0</v>
      </c>
      <c r="U331" s="85" t="n">
        <v>0</v>
      </c>
      <c r="V331" s="85" t="n">
        <v>0</v>
      </c>
      <c r="W331" s="85" t="n">
        <v>0</v>
      </c>
      <c r="X331" s="85" t="n">
        <v>0</v>
      </c>
      <c r="Y331" s="85" t="n">
        <v>0</v>
      </c>
      <c r="Z331" s="85" t="n">
        <v>0</v>
      </c>
      <c r="AA331" s="85" t="n">
        <v>0</v>
      </c>
      <c r="AB331" s="85" t="n">
        <v>0</v>
      </c>
      <c r="AC331" s="85" t="n">
        <v>0</v>
      </c>
      <c r="AD331" s="85" t="n">
        <v>0</v>
      </c>
      <c r="AE331" s="85" t="n">
        <v>0</v>
      </c>
      <c r="AF331" s="85" t="n">
        <v>0</v>
      </c>
      <c r="AG331" s="85" t="n">
        <v>0</v>
      </c>
      <c r="AH331" s="85" t="n">
        <v>0</v>
      </c>
      <c r="AI331" s="85" t="n">
        <v>0</v>
      </c>
      <c r="AJ331" s="85" t="n">
        <v>0</v>
      </c>
      <c r="AK331" s="183" t="n">
        <f aca="false">IF(G331&gt;0,VLOOKUP(G331&amp;"-"&amp;H331&amp;"-"&amp;I331,LocCost,2,0),0)</f>
        <v>0.124061938072215</v>
      </c>
      <c r="AL331" s="183" t="n">
        <f aca="false">IF(J331&gt;0,VLOOKUP(J331&amp;"-"&amp;K331&amp;"-"&amp;L331,LocCost,2,0),0)</f>
        <v>0</v>
      </c>
      <c r="AM331" s="183" t="n">
        <f aca="false">IF(M331&gt;0,VLOOKUP(M331&amp;"-"&amp;N331&amp;"-"&amp;O331,LocCost,2,0),0)</f>
        <v>0</v>
      </c>
      <c r="AN331" s="183" t="n">
        <f aca="false">IF(P331&gt;0,VLOOKUP(P331&amp;"-"&amp;Q331&amp;"-"&amp;R331,LocCost,2,0),0)</f>
        <v>0</v>
      </c>
      <c r="AO331" s="183" t="n">
        <f aca="false">IF(S331&gt;0,VLOOKUP(S331&amp;"-"&amp;T331&amp;"-"&amp;U331,LocCost,2,0),0)</f>
        <v>0</v>
      </c>
      <c r="AP331" s="183" t="n">
        <f aca="false">IF(V331&gt;0,VLOOKUP(V331&amp;"-"&amp;W331&amp;"-"&amp;X331,LocCost,2,0),0)</f>
        <v>0</v>
      </c>
      <c r="AQ331" s="183" t="n">
        <f aca="false">IF(Y331&gt;0,VLOOKUP(Y331&amp;"-"&amp;Z331&amp;"-"&amp;AA331,LocCost,2,0),0)</f>
        <v>0</v>
      </c>
      <c r="AR331" s="183" t="n">
        <f aca="false">IF(AB331&gt;0,VLOOKUP(AB331&amp;"-"&amp;AC331&amp;"-"&amp;AD331,LocCost,2,0),0)</f>
        <v>0</v>
      </c>
      <c r="AS331" s="183" t="n">
        <f aca="false">IF(AE331&gt;0,VLOOKUP(AE331&amp;"-"&amp;AF331&amp;"-"&amp;AG331,LocCost,2,0),0)</f>
        <v>0</v>
      </c>
      <c r="AT331" s="183" t="n">
        <f aca="false">IF(AH331&gt;0,VLOOKUP(AH331&amp;"-"&amp;AI331&amp;"-"&amp;AJ331,LocCost,2,0),0)</f>
        <v>0</v>
      </c>
      <c r="AU331" s="184" t="n">
        <f aca="false">SUM(AK331:AT331)</f>
        <v>0.124061938072215</v>
      </c>
      <c r="DO331" s="85" t="n">
        <v>0</v>
      </c>
      <c r="DP331" s="85" t="n">
        <v>0</v>
      </c>
      <c r="DQ331" s="85" t="n">
        <v>0</v>
      </c>
      <c r="DR331" s="85" t="n">
        <v>0</v>
      </c>
      <c r="DS331" s="85" t="n">
        <v>0</v>
      </c>
      <c r="DT331" s="85" t="n">
        <v>0</v>
      </c>
      <c r="DU331" s="85" t="n">
        <v>0</v>
      </c>
      <c r="DV331" s="85" t="n">
        <v>0</v>
      </c>
      <c r="DW331" s="85" t="n">
        <v>0</v>
      </c>
      <c r="DX331" s="85" t="n">
        <v>0</v>
      </c>
      <c r="DY331" s="85" t="n">
        <v>0</v>
      </c>
    </row>
    <row r="332" customFormat="false" ht="14.65" hidden="false" customHeight="false" outlineLevel="0" collapsed="false">
      <c r="A332" s="85" t="n">
        <v>329</v>
      </c>
      <c r="B332" s="85" t="s">
        <v>178</v>
      </c>
      <c r="C332" s="85" t="s">
        <v>57</v>
      </c>
      <c r="D332" s="85" t="n">
        <v>1</v>
      </c>
      <c r="E332" s="85" t="s">
        <v>45</v>
      </c>
      <c r="F332" s="85" t="s">
        <v>120</v>
      </c>
      <c r="G332" s="85" t="s">
        <v>178</v>
      </c>
      <c r="H332" s="85" t="s">
        <v>185</v>
      </c>
      <c r="I332" s="85" t="s">
        <v>179</v>
      </c>
      <c r="J332" s="85" t="s">
        <v>59</v>
      </c>
      <c r="K332" s="85" t="s">
        <v>57</v>
      </c>
      <c r="L332" s="85" t="s">
        <v>48</v>
      </c>
      <c r="M332" s="85" t="n">
        <v>0</v>
      </c>
      <c r="N332" s="85" t="n">
        <v>0</v>
      </c>
      <c r="O332" s="85" t="n">
        <v>0</v>
      </c>
      <c r="P332" s="85" t="n">
        <v>0</v>
      </c>
      <c r="Q332" s="85" t="n">
        <v>0</v>
      </c>
      <c r="R332" s="85" t="n">
        <v>0</v>
      </c>
      <c r="S332" s="85" t="n">
        <v>0</v>
      </c>
      <c r="T332" s="85" t="n">
        <v>0</v>
      </c>
      <c r="U332" s="85" t="n">
        <v>0</v>
      </c>
      <c r="V332" s="85" t="n">
        <v>0</v>
      </c>
      <c r="W332" s="85" t="n">
        <v>0</v>
      </c>
      <c r="X332" s="85" t="n">
        <v>0</v>
      </c>
      <c r="Y332" s="85" t="n">
        <v>0</v>
      </c>
      <c r="Z332" s="85" t="n">
        <v>0</v>
      </c>
      <c r="AA332" s="85" t="n">
        <v>0</v>
      </c>
      <c r="AB332" s="85" t="n">
        <v>0</v>
      </c>
      <c r="AC332" s="85" t="n">
        <v>0</v>
      </c>
      <c r="AD332" s="85" t="n">
        <v>0</v>
      </c>
      <c r="AE332" s="85" t="n">
        <v>0</v>
      </c>
      <c r="AF332" s="85" t="n">
        <v>0</v>
      </c>
      <c r="AG332" s="85" t="n">
        <v>0</v>
      </c>
      <c r="AH332" s="85" t="n">
        <v>0</v>
      </c>
      <c r="AI332" s="85" t="n">
        <v>0</v>
      </c>
      <c r="AJ332" s="85" t="n">
        <v>0</v>
      </c>
      <c r="AK332" s="183" t="n">
        <f aca="false">IF(G332&gt;0,VLOOKUP(G332&amp;"-"&amp;H332&amp;"-"&amp;I332,LocCost,2,0),0)</f>
        <v>0.219736634084148</v>
      </c>
      <c r="AL332" s="183" t="n">
        <f aca="false">IF(J332&gt;0,VLOOKUP(J332&amp;"-"&amp;K332&amp;"-"&amp;L332,LocCost,2,0),0)</f>
        <v>0.0647000265941124</v>
      </c>
      <c r="AM332" s="183" t="n">
        <f aca="false">IF(M332&gt;0,VLOOKUP(M332&amp;"-"&amp;N332&amp;"-"&amp;O332,LocCost,2,0),0)</f>
        <v>0</v>
      </c>
      <c r="AN332" s="183" t="n">
        <f aca="false">IF(P332&gt;0,VLOOKUP(P332&amp;"-"&amp;Q332&amp;"-"&amp;R332,LocCost,2,0),0)</f>
        <v>0</v>
      </c>
      <c r="AO332" s="183" t="n">
        <f aca="false">IF(S332&gt;0,VLOOKUP(S332&amp;"-"&amp;T332&amp;"-"&amp;U332,LocCost,2,0),0)</f>
        <v>0</v>
      </c>
      <c r="AP332" s="183" t="n">
        <f aca="false">IF(V332&gt;0,VLOOKUP(V332&amp;"-"&amp;W332&amp;"-"&amp;X332,LocCost,2,0),0)</f>
        <v>0</v>
      </c>
      <c r="AQ332" s="183" t="n">
        <f aca="false">IF(Y332&gt;0,VLOOKUP(Y332&amp;"-"&amp;Z332&amp;"-"&amp;AA332,LocCost,2,0),0)</f>
        <v>0</v>
      </c>
      <c r="AR332" s="183" t="n">
        <f aca="false">IF(AB332&gt;0,VLOOKUP(AB332&amp;"-"&amp;AC332&amp;"-"&amp;AD332,LocCost,2,0),0)</f>
        <v>0</v>
      </c>
      <c r="AS332" s="183" t="n">
        <f aca="false">IF(AE332&gt;0,VLOOKUP(AE332&amp;"-"&amp;AF332&amp;"-"&amp;AG332,LocCost,2,0),0)</f>
        <v>0</v>
      </c>
      <c r="AT332" s="183" t="n">
        <f aca="false">IF(AH332&gt;0,VLOOKUP(AH332&amp;"-"&amp;AI332&amp;"-"&amp;AJ332,LocCost,2,0),0)</f>
        <v>0</v>
      </c>
      <c r="AU332" s="184" t="n">
        <f aca="false">SUM(AK332:AT332)</f>
        <v>0.28443666067826</v>
      </c>
      <c r="DO332" s="85" t="n">
        <v>0</v>
      </c>
      <c r="DP332" s="85" t="n">
        <v>0</v>
      </c>
      <c r="DQ332" s="85" t="n">
        <v>0</v>
      </c>
      <c r="DR332" s="85" t="n">
        <v>0</v>
      </c>
      <c r="DS332" s="85" t="n">
        <v>0</v>
      </c>
      <c r="DT332" s="85" t="n">
        <v>0</v>
      </c>
      <c r="DU332" s="85" t="n">
        <v>0</v>
      </c>
      <c r="DV332" s="85" t="n">
        <v>0</v>
      </c>
      <c r="DW332" s="85" t="n">
        <v>0</v>
      </c>
      <c r="DX332" s="85" t="n">
        <v>0</v>
      </c>
      <c r="DY332" s="85" t="n">
        <v>0</v>
      </c>
    </row>
    <row r="333" customFormat="false" ht="14.65" hidden="false" customHeight="false" outlineLevel="0" collapsed="false">
      <c r="A333" s="85" t="n">
        <v>330</v>
      </c>
      <c r="B333" s="85" t="s">
        <v>178</v>
      </c>
      <c r="C333" s="85" t="s">
        <v>57</v>
      </c>
      <c r="D333" s="85" t="n">
        <v>2</v>
      </c>
      <c r="E333" s="85" t="s">
        <v>45</v>
      </c>
      <c r="F333" s="85" t="s">
        <v>519</v>
      </c>
      <c r="G333" s="85" t="s">
        <v>178</v>
      </c>
      <c r="H333" s="85" t="s">
        <v>185</v>
      </c>
      <c r="I333" s="85" t="s">
        <v>140</v>
      </c>
      <c r="J333" s="85" t="s">
        <v>59</v>
      </c>
      <c r="K333" s="85" t="s">
        <v>57</v>
      </c>
      <c r="L333" s="85" t="s">
        <v>48</v>
      </c>
      <c r="M333" s="85" t="n">
        <v>0</v>
      </c>
      <c r="N333" s="85" t="n">
        <v>0</v>
      </c>
      <c r="O333" s="85" t="n">
        <v>0</v>
      </c>
      <c r="P333" s="85" t="n">
        <v>0</v>
      </c>
      <c r="Q333" s="85" t="n">
        <v>0</v>
      </c>
      <c r="R333" s="85" t="n">
        <v>0</v>
      </c>
      <c r="S333" s="85" t="n">
        <v>0</v>
      </c>
      <c r="T333" s="85" t="n">
        <v>0</v>
      </c>
      <c r="U333" s="85" t="n">
        <v>0</v>
      </c>
      <c r="V333" s="85" t="n">
        <v>0</v>
      </c>
      <c r="W333" s="85" t="n">
        <v>0</v>
      </c>
      <c r="X333" s="85" t="n">
        <v>0</v>
      </c>
      <c r="Y333" s="85" t="n">
        <v>0</v>
      </c>
      <c r="Z333" s="85" t="n">
        <v>0</v>
      </c>
      <c r="AA333" s="85" t="n">
        <v>0</v>
      </c>
      <c r="AB333" s="85" t="n">
        <v>0</v>
      </c>
      <c r="AC333" s="85" t="n">
        <v>0</v>
      </c>
      <c r="AD333" s="85" t="n">
        <v>0</v>
      </c>
      <c r="AE333" s="85" t="n">
        <v>0</v>
      </c>
      <c r="AF333" s="85" t="n">
        <v>0</v>
      </c>
      <c r="AG333" s="85" t="n">
        <v>0</v>
      </c>
      <c r="AH333" s="85" t="n">
        <v>0</v>
      </c>
      <c r="AI333" s="85" t="n">
        <v>0</v>
      </c>
      <c r="AJ333" s="85" t="n">
        <v>0</v>
      </c>
      <c r="AK333" s="183" t="n">
        <f aca="false">IF(G333&gt;0,VLOOKUP(G333&amp;"-"&amp;H333&amp;"-"&amp;I333,LocCost,2,0),0)</f>
        <v>0.201738584667228</v>
      </c>
      <c r="AL333" s="183" t="n">
        <f aca="false">IF(J333&gt;0,VLOOKUP(J333&amp;"-"&amp;K333&amp;"-"&amp;L333,LocCost,2,0),0)</f>
        <v>0.0647000265941124</v>
      </c>
      <c r="AM333" s="183" t="n">
        <f aca="false">IF(M333&gt;0,VLOOKUP(M333&amp;"-"&amp;N333&amp;"-"&amp;O333,LocCost,2,0),0)</f>
        <v>0</v>
      </c>
      <c r="AN333" s="183" t="n">
        <f aca="false">IF(P333&gt;0,VLOOKUP(P333&amp;"-"&amp;Q333&amp;"-"&amp;R333,LocCost,2,0),0)</f>
        <v>0</v>
      </c>
      <c r="AO333" s="183" t="n">
        <f aca="false">IF(S333&gt;0,VLOOKUP(S333&amp;"-"&amp;T333&amp;"-"&amp;U333,LocCost,2,0),0)</f>
        <v>0</v>
      </c>
      <c r="AP333" s="183" t="n">
        <f aca="false">IF(V333&gt;0,VLOOKUP(V333&amp;"-"&amp;W333&amp;"-"&amp;X333,LocCost,2,0),0)</f>
        <v>0</v>
      </c>
      <c r="AQ333" s="183" t="n">
        <f aca="false">IF(Y333&gt;0,VLOOKUP(Y333&amp;"-"&amp;Z333&amp;"-"&amp;AA333,LocCost,2,0),0)</f>
        <v>0</v>
      </c>
      <c r="AR333" s="183" t="n">
        <f aca="false">IF(AB333&gt;0,VLOOKUP(AB333&amp;"-"&amp;AC333&amp;"-"&amp;AD333,LocCost,2,0),0)</f>
        <v>0</v>
      </c>
      <c r="AS333" s="183" t="n">
        <f aca="false">IF(AE333&gt;0,VLOOKUP(AE333&amp;"-"&amp;AF333&amp;"-"&amp;AG333,LocCost,2,0),0)</f>
        <v>0</v>
      </c>
      <c r="AT333" s="183" t="n">
        <f aca="false">IF(AH333&gt;0,VLOOKUP(AH333&amp;"-"&amp;AI333&amp;"-"&amp;AJ333,LocCost,2,0),0)</f>
        <v>0</v>
      </c>
      <c r="AU333" s="184" t="n">
        <f aca="false">SUM(AK333:AT333)</f>
        <v>0.26643861126134</v>
      </c>
      <c r="DO333" s="85" t="n">
        <v>0</v>
      </c>
      <c r="DP333" s="85" t="n">
        <v>0</v>
      </c>
      <c r="DQ333" s="85" t="n">
        <v>0</v>
      </c>
      <c r="DR333" s="85" t="n">
        <v>0</v>
      </c>
      <c r="DS333" s="85" t="n">
        <v>0</v>
      </c>
      <c r="DT333" s="85" t="n">
        <v>0</v>
      </c>
      <c r="DU333" s="85" t="n">
        <v>0</v>
      </c>
      <c r="DV333" s="85" t="n">
        <v>0</v>
      </c>
      <c r="DW333" s="85" t="n">
        <v>0</v>
      </c>
      <c r="DX333" s="85" t="n">
        <v>0</v>
      </c>
      <c r="DY333" s="85" t="n">
        <v>0</v>
      </c>
    </row>
    <row r="334" customFormat="false" ht="14.65" hidden="false" customHeight="false" outlineLevel="0" collapsed="false">
      <c r="AK334" s="183" t="n">
        <f aca="false">IF(G334&gt;0,VLOOKUP(G334&amp;"-"&amp;H334&amp;"-"&amp;I334,LocCost,2,0),0)</f>
        <v>0</v>
      </c>
      <c r="AL334" s="183" t="n">
        <f aca="false">IF(J334&gt;0,VLOOKUP(J334&amp;"-"&amp;K334&amp;"-"&amp;L334,LocCost,2,0),0)</f>
        <v>0</v>
      </c>
      <c r="AM334" s="183" t="n">
        <f aca="false">IF(M334&gt;0,VLOOKUP(M334&amp;"-"&amp;N334&amp;"-"&amp;O334,LocCost,2,0),0)</f>
        <v>0</v>
      </c>
      <c r="AN334" s="183" t="n">
        <f aca="false">IF(P334&gt;0,VLOOKUP(P334&amp;"-"&amp;Q334&amp;"-"&amp;R334,LocCost,2,0),0)</f>
        <v>0</v>
      </c>
      <c r="AO334" s="183" t="n">
        <f aca="false">IF(S334&gt;0,VLOOKUP(S334&amp;"-"&amp;T334&amp;"-"&amp;U334,LocCost,2,0),0)</f>
        <v>0</v>
      </c>
      <c r="AP334" s="183" t="n">
        <f aca="false">IF(V334&gt;0,VLOOKUP(V334&amp;"-"&amp;W334&amp;"-"&amp;X334,LocCost,2,0),0)</f>
        <v>0</v>
      </c>
      <c r="AQ334" s="183" t="n">
        <f aca="false">IF(Y334&gt;0,VLOOKUP(Y334&amp;"-"&amp;Z334&amp;"-"&amp;AA334,LocCost,2,0),0)</f>
        <v>0</v>
      </c>
      <c r="AR334" s="183" t="n">
        <f aca="false">IF(AB334&gt;0,VLOOKUP(AB334&amp;"-"&amp;AC334&amp;"-"&amp;AD334,LocCost,2,0),0)</f>
        <v>0</v>
      </c>
      <c r="AS334" s="183" t="n">
        <f aca="false">IF(AE334&gt;0,VLOOKUP(AE334&amp;"-"&amp;AF334&amp;"-"&amp;AG334,LocCost,2,0),0)</f>
        <v>0</v>
      </c>
      <c r="AT334" s="183" t="n">
        <f aca="false">IF(AH334&gt;0,VLOOKUP(AH334&amp;"-"&amp;AI334&amp;"-"&amp;AJ334,LocCost,2,0),0)</f>
        <v>0</v>
      </c>
      <c r="AU334" s="184" t="n">
        <f aca="false">SUM(AK334:AT334)</f>
        <v>0</v>
      </c>
      <c r="DO334" s="85" t="n">
        <v>0</v>
      </c>
      <c r="DP334" s="85" t="n">
        <v>0</v>
      </c>
      <c r="DQ334" s="85" t="n">
        <v>0</v>
      </c>
      <c r="DR334" s="85" t="n">
        <v>0</v>
      </c>
      <c r="DS334" s="85" t="n">
        <v>0</v>
      </c>
      <c r="DT334" s="85" t="n">
        <v>0</v>
      </c>
      <c r="DU334" s="85" t="n">
        <v>0</v>
      </c>
      <c r="DV334" s="85" t="n">
        <v>0</v>
      </c>
      <c r="DW334" s="85" t="n">
        <v>0</v>
      </c>
      <c r="DX334" s="85" t="n">
        <v>0</v>
      </c>
      <c r="DY334" s="85" t="n">
        <v>0</v>
      </c>
    </row>
    <row r="335" customFormat="false" ht="14.65" hidden="false" customHeight="false" outlineLevel="0" collapsed="false">
      <c r="AK335" s="183" t="n">
        <f aca="false">IF(G335&gt;0,VLOOKUP(G335&amp;"-"&amp;H335&amp;"-"&amp;I335,LocCost,2,0),0)</f>
        <v>0</v>
      </c>
      <c r="AL335" s="183" t="n">
        <f aca="false">IF(J335&gt;0,VLOOKUP(J335&amp;"-"&amp;K335&amp;"-"&amp;L335,LocCost,2,0),0)</f>
        <v>0</v>
      </c>
      <c r="AM335" s="183" t="n">
        <f aca="false">IF(M335&gt;0,VLOOKUP(M335&amp;"-"&amp;N335&amp;"-"&amp;O335,LocCost,2,0),0)</f>
        <v>0</v>
      </c>
      <c r="AN335" s="183" t="n">
        <f aca="false">IF(P335&gt;0,VLOOKUP(P335&amp;"-"&amp;Q335&amp;"-"&amp;R335,LocCost,2,0),0)</f>
        <v>0</v>
      </c>
      <c r="AO335" s="183" t="n">
        <f aca="false">IF(S335&gt;0,VLOOKUP(S335&amp;"-"&amp;T335&amp;"-"&amp;U335,LocCost,2,0),0)</f>
        <v>0</v>
      </c>
      <c r="AP335" s="183" t="n">
        <f aca="false">IF(V335&gt;0,VLOOKUP(V335&amp;"-"&amp;W335&amp;"-"&amp;X335,LocCost,2,0),0)</f>
        <v>0</v>
      </c>
      <c r="AQ335" s="183" t="n">
        <f aca="false">IF(Y335&gt;0,VLOOKUP(Y335&amp;"-"&amp;Z335&amp;"-"&amp;AA335,LocCost,2,0),0)</f>
        <v>0</v>
      </c>
      <c r="AR335" s="183" t="n">
        <f aca="false">IF(AB335&gt;0,VLOOKUP(AB335&amp;"-"&amp;AC335&amp;"-"&amp;AD335,LocCost,2,0),0)</f>
        <v>0</v>
      </c>
      <c r="AS335" s="183" t="n">
        <f aca="false">IF(AE335&gt;0,VLOOKUP(AE335&amp;"-"&amp;AF335&amp;"-"&amp;AG335,LocCost,2,0),0)</f>
        <v>0</v>
      </c>
      <c r="AT335" s="183" t="n">
        <f aca="false">IF(AH335&gt;0,VLOOKUP(AH335&amp;"-"&amp;AI335&amp;"-"&amp;AJ335,LocCost,2,0),0)</f>
        <v>0</v>
      </c>
      <c r="AU335" s="184" t="n">
        <f aca="false">SUM(AK335:AT335)</f>
        <v>0</v>
      </c>
      <c r="DO335" s="85" t="n">
        <v>0</v>
      </c>
      <c r="DP335" s="85" t="n">
        <v>0</v>
      </c>
      <c r="DQ335" s="85" t="n">
        <v>0</v>
      </c>
      <c r="DR335" s="85" t="n">
        <v>0</v>
      </c>
      <c r="DS335" s="85" t="n">
        <v>0</v>
      </c>
      <c r="DT335" s="85" t="n">
        <v>0</v>
      </c>
      <c r="DU335" s="85" t="n">
        <v>0</v>
      </c>
      <c r="DV335" s="85" t="n">
        <v>0</v>
      </c>
      <c r="DW335" s="85" t="n">
        <v>0</v>
      </c>
      <c r="DX335" s="85" t="n">
        <v>0</v>
      </c>
      <c r="DY335" s="85" t="n">
        <v>0</v>
      </c>
    </row>
    <row r="336" customFormat="false" ht="14.65" hidden="false" customHeight="false" outlineLevel="0" collapsed="false">
      <c r="AK336" s="183" t="n">
        <f aca="false">IF(G336&gt;0,VLOOKUP(G336&amp;"-"&amp;H336&amp;"-"&amp;I336,LocCost,2,0),0)</f>
        <v>0</v>
      </c>
      <c r="AL336" s="183" t="n">
        <f aca="false">IF(J336&gt;0,VLOOKUP(J336&amp;"-"&amp;K336&amp;"-"&amp;L336,LocCost,2,0),0)</f>
        <v>0</v>
      </c>
      <c r="AM336" s="183" t="n">
        <f aca="false">IF(M336&gt;0,VLOOKUP(M336&amp;"-"&amp;N336&amp;"-"&amp;O336,LocCost,2,0),0)</f>
        <v>0</v>
      </c>
      <c r="AN336" s="183" t="n">
        <f aca="false">IF(P336&gt;0,VLOOKUP(P336&amp;"-"&amp;Q336&amp;"-"&amp;R336,LocCost,2,0),0)</f>
        <v>0</v>
      </c>
      <c r="AO336" s="183" t="n">
        <f aca="false">IF(S336&gt;0,VLOOKUP(S336&amp;"-"&amp;T336&amp;"-"&amp;U336,LocCost,2,0),0)</f>
        <v>0</v>
      </c>
      <c r="AP336" s="183" t="n">
        <f aca="false">IF(V336&gt;0,VLOOKUP(V336&amp;"-"&amp;W336&amp;"-"&amp;X336,LocCost,2,0),0)</f>
        <v>0</v>
      </c>
      <c r="AQ336" s="183" t="n">
        <f aca="false">IF(Y336&gt;0,VLOOKUP(Y336&amp;"-"&amp;Z336&amp;"-"&amp;AA336,LocCost,2,0),0)</f>
        <v>0</v>
      </c>
      <c r="AR336" s="183" t="n">
        <f aca="false">IF(AB336&gt;0,VLOOKUP(AB336&amp;"-"&amp;AC336&amp;"-"&amp;AD336,LocCost,2,0),0)</f>
        <v>0</v>
      </c>
      <c r="AS336" s="183" t="n">
        <f aca="false">IF(AE336&gt;0,VLOOKUP(AE336&amp;"-"&amp;AF336&amp;"-"&amp;AG336,LocCost,2,0),0)</f>
        <v>0</v>
      </c>
      <c r="AT336" s="183" t="n">
        <f aca="false">IF(AH336&gt;0,VLOOKUP(AH336&amp;"-"&amp;AI336&amp;"-"&amp;AJ336,LocCost,2,0),0)</f>
        <v>0</v>
      </c>
      <c r="AU336" s="184" t="n">
        <f aca="false">SUM(AK336:AT336)</f>
        <v>0</v>
      </c>
      <c r="DO336" s="85" t="n">
        <v>0</v>
      </c>
      <c r="DP336" s="85" t="n">
        <v>0</v>
      </c>
      <c r="DQ336" s="85" t="n">
        <v>0</v>
      </c>
      <c r="DR336" s="85" t="n">
        <v>0</v>
      </c>
      <c r="DS336" s="85" t="n">
        <v>0</v>
      </c>
      <c r="DT336" s="85" t="n">
        <v>0</v>
      </c>
      <c r="DU336" s="85" t="n">
        <v>0</v>
      </c>
      <c r="DV336" s="85" t="n">
        <v>0</v>
      </c>
      <c r="DW336" s="85" t="n">
        <v>0</v>
      </c>
      <c r="DX336" s="85" t="n">
        <v>0</v>
      </c>
      <c r="DY336" s="85" t="n">
        <v>0</v>
      </c>
    </row>
    <row r="337" customFormat="false" ht="14.65" hidden="false" customHeight="false" outlineLevel="0" collapsed="false">
      <c r="AK337" s="183" t="n">
        <f aca="false">IF(G337&gt;0,VLOOKUP(G337&amp;"-"&amp;H337&amp;"-"&amp;I337,LocCost,2,0),0)</f>
        <v>0</v>
      </c>
      <c r="AL337" s="183" t="n">
        <f aca="false">IF(J337&gt;0,VLOOKUP(J337&amp;"-"&amp;K337&amp;"-"&amp;L337,LocCost,2,0),0)</f>
        <v>0</v>
      </c>
      <c r="AM337" s="183" t="n">
        <f aca="false">IF(M337&gt;0,VLOOKUP(M337&amp;"-"&amp;N337&amp;"-"&amp;O337,LocCost,2,0),0)</f>
        <v>0</v>
      </c>
      <c r="AN337" s="183" t="n">
        <f aca="false">IF(P337&gt;0,VLOOKUP(P337&amp;"-"&amp;Q337&amp;"-"&amp;R337,LocCost,2,0),0)</f>
        <v>0</v>
      </c>
      <c r="AO337" s="183" t="n">
        <f aca="false">IF(S337&gt;0,VLOOKUP(S337&amp;"-"&amp;T337&amp;"-"&amp;U337,LocCost,2,0),0)</f>
        <v>0</v>
      </c>
      <c r="AP337" s="183" t="n">
        <f aca="false">IF(V337&gt;0,VLOOKUP(V337&amp;"-"&amp;W337&amp;"-"&amp;X337,LocCost,2,0),0)</f>
        <v>0</v>
      </c>
      <c r="AQ337" s="183" t="n">
        <f aca="false">IF(Y337&gt;0,VLOOKUP(Y337&amp;"-"&amp;Z337&amp;"-"&amp;AA337,LocCost,2,0),0)</f>
        <v>0</v>
      </c>
      <c r="AR337" s="183" t="n">
        <f aca="false">IF(AB337&gt;0,VLOOKUP(AB337&amp;"-"&amp;AC337&amp;"-"&amp;AD337,LocCost,2,0),0)</f>
        <v>0</v>
      </c>
      <c r="AS337" s="183" t="n">
        <f aca="false">IF(AE337&gt;0,VLOOKUP(AE337&amp;"-"&amp;AF337&amp;"-"&amp;AG337,LocCost,2,0),0)</f>
        <v>0</v>
      </c>
      <c r="AT337" s="183" t="n">
        <f aca="false">IF(AH337&gt;0,VLOOKUP(AH337&amp;"-"&amp;AI337&amp;"-"&amp;AJ337,LocCost,2,0),0)</f>
        <v>0</v>
      </c>
      <c r="AU337" s="184" t="n">
        <f aca="false">SUM(AK337:AT337)</f>
        <v>0</v>
      </c>
      <c r="DO337" s="85" t="n">
        <v>0</v>
      </c>
      <c r="DP337" s="85" t="n">
        <v>0</v>
      </c>
      <c r="DQ337" s="85" t="n">
        <v>0</v>
      </c>
      <c r="DR337" s="85" t="n">
        <v>0</v>
      </c>
      <c r="DS337" s="85" t="n">
        <v>0</v>
      </c>
      <c r="DT337" s="85" t="n">
        <v>0</v>
      </c>
      <c r="DU337" s="85" t="n">
        <v>0</v>
      </c>
      <c r="DV337" s="85" t="n">
        <v>0</v>
      </c>
      <c r="DW337" s="85" t="n">
        <v>0</v>
      </c>
      <c r="DX337" s="85" t="n">
        <v>0</v>
      </c>
      <c r="DY337" s="85" t="n">
        <v>0</v>
      </c>
    </row>
    <row r="338" customFormat="false" ht="14.65" hidden="false" customHeight="false" outlineLevel="0" collapsed="false">
      <c r="AK338" s="183" t="n">
        <f aca="false">IF(G338&gt;0,VLOOKUP(G338&amp;"-"&amp;H338&amp;"-"&amp;I338,LocCost,2,0),0)</f>
        <v>0</v>
      </c>
      <c r="AL338" s="183" t="n">
        <f aca="false">IF(J338&gt;0,VLOOKUP(J338&amp;"-"&amp;K338&amp;"-"&amp;L338,LocCost,2,0),0)</f>
        <v>0</v>
      </c>
      <c r="AM338" s="183" t="n">
        <f aca="false">IF(M338&gt;0,VLOOKUP(M338&amp;"-"&amp;N338&amp;"-"&amp;O338,LocCost,2,0),0)</f>
        <v>0</v>
      </c>
      <c r="AN338" s="183" t="n">
        <f aca="false">IF(P338&gt;0,VLOOKUP(P338&amp;"-"&amp;Q338&amp;"-"&amp;R338,LocCost,2,0),0)</f>
        <v>0</v>
      </c>
      <c r="AO338" s="183" t="n">
        <f aca="false">IF(S338&gt;0,VLOOKUP(S338&amp;"-"&amp;T338&amp;"-"&amp;U338,LocCost,2,0),0)</f>
        <v>0</v>
      </c>
      <c r="AP338" s="183" t="n">
        <f aca="false">IF(V338&gt;0,VLOOKUP(V338&amp;"-"&amp;W338&amp;"-"&amp;X338,LocCost,2,0),0)</f>
        <v>0</v>
      </c>
      <c r="AQ338" s="183" t="n">
        <f aca="false">IF(Y338&gt;0,VLOOKUP(Y338&amp;"-"&amp;Z338&amp;"-"&amp;AA338,LocCost,2,0),0)</f>
        <v>0</v>
      </c>
      <c r="AR338" s="183" t="n">
        <f aca="false">IF(AB338&gt;0,VLOOKUP(AB338&amp;"-"&amp;AC338&amp;"-"&amp;AD338,LocCost,2,0),0)</f>
        <v>0</v>
      </c>
      <c r="AS338" s="183" t="n">
        <f aca="false">IF(AE338&gt;0,VLOOKUP(AE338&amp;"-"&amp;AF338&amp;"-"&amp;AG338,LocCost,2,0),0)</f>
        <v>0</v>
      </c>
      <c r="AT338" s="183" t="n">
        <f aca="false">IF(AH338&gt;0,VLOOKUP(AH338&amp;"-"&amp;AI338&amp;"-"&amp;AJ338,LocCost,2,0),0)</f>
        <v>0</v>
      </c>
      <c r="AU338" s="184" t="n">
        <f aca="false">SUM(AK338:AT338)</f>
        <v>0</v>
      </c>
      <c r="DO338" s="85" t="n">
        <v>0</v>
      </c>
      <c r="DP338" s="85" t="n">
        <v>0</v>
      </c>
      <c r="DQ338" s="85" t="n">
        <v>0</v>
      </c>
      <c r="DR338" s="85" t="n">
        <v>0</v>
      </c>
      <c r="DS338" s="85" t="n">
        <v>0</v>
      </c>
      <c r="DT338" s="85" t="n">
        <v>0</v>
      </c>
      <c r="DU338" s="85" t="n">
        <v>0</v>
      </c>
      <c r="DV338" s="85" t="n">
        <v>0</v>
      </c>
      <c r="DW338" s="85" t="n">
        <v>0</v>
      </c>
      <c r="DX338" s="85" t="n">
        <v>0</v>
      </c>
      <c r="DY338" s="85" t="n">
        <v>0</v>
      </c>
    </row>
    <row r="339" customFormat="false" ht="14.65" hidden="false" customHeight="false" outlineLevel="0" collapsed="false">
      <c r="AK339" s="183" t="n">
        <f aca="false">IF(G339&gt;0,VLOOKUP(G339&amp;"-"&amp;H339&amp;"-"&amp;I339,LocCost,2,0),0)</f>
        <v>0</v>
      </c>
      <c r="AL339" s="183" t="n">
        <f aca="false">IF(J339&gt;0,VLOOKUP(J339&amp;"-"&amp;K339&amp;"-"&amp;L339,LocCost,2,0),0)</f>
        <v>0</v>
      </c>
      <c r="AM339" s="183" t="n">
        <f aca="false">IF(M339&gt;0,VLOOKUP(M339&amp;"-"&amp;N339&amp;"-"&amp;O339,LocCost,2,0),0)</f>
        <v>0</v>
      </c>
      <c r="AN339" s="183" t="n">
        <f aca="false">IF(P339&gt;0,VLOOKUP(P339&amp;"-"&amp;Q339&amp;"-"&amp;R339,LocCost,2,0),0)</f>
        <v>0</v>
      </c>
      <c r="AO339" s="183" t="n">
        <f aca="false">IF(S339&gt;0,VLOOKUP(S339&amp;"-"&amp;T339&amp;"-"&amp;U339,LocCost,2,0),0)</f>
        <v>0</v>
      </c>
      <c r="AP339" s="183" t="n">
        <f aca="false">IF(V339&gt;0,VLOOKUP(V339&amp;"-"&amp;W339&amp;"-"&amp;X339,LocCost,2,0),0)</f>
        <v>0</v>
      </c>
      <c r="AQ339" s="183" t="n">
        <f aca="false">IF(Y339&gt;0,VLOOKUP(Y339&amp;"-"&amp;Z339&amp;"-"&amp;AA339,LocCost,2,0),0)</f>
        <v>0</v>
      </c>
      <c r="AR339" s="183" t="n">
        <f aca="false">IF(AB339&gt;0,VLOOKUP(AB339&amp;"-"&amp;AC339&amp;"-"&amp;AD339,LocCost,2,0),0)</f>
        <v>0</v>
      </c>
      <c r="AS339" s="183" t="n">
        <f aca="false">IF(AE339&gt;0,VLOOKUP(AE339&amp;"-"&amp;AF339&amp;"-"&amp;AG339,LocCost,2,0),0)</f>
        <v>0</v>
      </c>
      <c r="AT339" s="183" t="n">
        <f aca="false">IF(AH339&gt;0,VLOOKUP(AH339&amp;"-"&amp;AI339&amp;"-"&amp;AJ339,LocCost,2,0),0)</f>
        <v>0</v>
      </c>
      <c r="AU339" s="184" t="n">
        <f aca="false">SUM(AK339:AT339)</f>
        <v>0</v>
      </c>
      <c r="DO339" s="85" t="n">
        <v>0</v>
      </c>
      <c r="DP339" s="85" t="n">
        <v>0</v>
      </c>
      <c r="DQ339" s="85" t="n">
        <v>0</v>
      </c>
      <c r="DR339" s="85" t="n">
        <v>0</v>
      </c>
      <c r="DS339" s="85" t="n">
        <v>0</v>
      </c>
      <c r="DT339" s="85" t="n">
        <v>0</v>
      </c>
      <c r="DU339" s="85" t="n">
        <v>0</v>
      </c>
      <c r="DV339" s="85" t="n">
        <v>0</v>
      </c>
      <c r="DW339" s="85" t="n">
        <v>0</v>
      </c>
      <c r="DX339" s="85" t="n">
        <v>0</v>
      </c>
      <c r="DY339" s="85" t="n">
        <v>0</v>
      </c>
    </row>
    <row r="340" customFormat="false" ht="14.65" hidden="false" customHeight="false" outlineLevel="0" collapsed="false">
      <c r="AK340" s="183" t="n">
        <f aca="false">IF(G340&gt;0,VLOOKUP(G340&amp;"-"&amp;H340&amp;"-"&amp;I340,LocCost,2,0),0)</f>
        <v>0</v>
      </c>
      <c r="AL340" s="183" t="n">
        <f aca="false">IF(J340&gt;0,VLOOKUP(J340&amp;"-"&amp;K340&amp;"-"&amp;L340,LocCost,2,0),0)</f>
        <v>0</v>
      </c>
      <c r="AM340" s="183" t="n">
        <f aca="false">IF(M340&gt;0,VLOOKUP(M340&amp;"-"&amp;N340&amp;"-"&amp;O340,LocCost,2,0),0)</f>
        <v>0</v>
      </c>
      <c r="AN340" s="183" t="n">
        <f aca="false">IF(P340&gt;0,VLOOKUP(P340&amp;"-"&amp;Q340&amp;"-"&amp;R340,LocCost,2,0),0)</f>
        <v>0</v>
      </c>
      <c r="AO340" s="183" t="n">
        <f aca="false">IF(S340&gt;0,VLOOKUP(S340&amp;"-"&amp;T340&amp;"-"&amp;U340,LocCost,2,0),0)</f>
        <v>0</v>
      </c>
      <c r="AP340" s="183" t="n">
        <f aca="false">IF(V340&gt;0,VLOOKUP(V340&amp;"-"&amp;W340&amp;"-"&amp;X340,LocCost,2,0),0)</f>
        <v>0</v>
      </c>
      <c r="AQ340" s="183" t="n">
        <f aca="false">IF(Y340&gt;0,VLOOKUP(Y340&amp;"-"&amp;Z340&amp;"-"&amp;AA340,LocCost,2,0),0)</f>
        <v>0</v>
      </c>
      <c r="AR340" s="183" t="n">
        <f aca="false">IF(AB340&gt;0,VLOOKUP(AB340&amp;"-"&amp;AC340&amp;"-"&amp;AD340,LocCost,2,0),0)</f>
        <v>0</v>
      </c>
      <c r="AS340" s="183" t="n">
        <f aca="false">IF(AE340&gt;0,VLOOKUP(AE340&amp;"-"&amp;AF340&amp;"-"&amp;AG340,LocCost,2,0),0)</f>
        <v>0</v>
      </c>
      <c r="AT340" s="183" t="n">
        <f aca="false">IF(AH340&gt;0,VLOOKUP(AH340&amp;"-"&amp;AI340&amp;"-"&amp;AJ340,LocCost,2,0),0)</f>
        <v>0</v>
      </c>
      <c r="AU340" s="184" t="n">
        <f aca="false">SUM(AK340:AT340)</f>
        <v>0</v>
      </c>
      <c r="DO340" s="85" t="n">
        <v>0</v>
      </c>
      <c r="DP340" s="85" t="n">
        <v>0</v>
      </c>
      <c r="DQ340" s="85" t="n">
        <v>0</v>
      </c>
      <c r="DR340" s="85" t="n">
        <v>0</v>
      </c>
      <c r="DS340" s="85" t="n">
        <v>0</v>
      </c>
      <c r="DT340" s="85" t="n">
        <v>0</v>
      </c>
      <c r="DU340" s="85" t="n">
        <v>0</v>
      </c>
      <c r="DV340" s="85" t="n">
        <v>0</v>
      </c>
      <c r="DW340" s="85" t="n">
        <v>0</v>
      </c>
      <c r="DX340" s="85" t="n">
        <v>0</v>
      </c>
      <c r="DY340" s="85" t="n">
        <v>0</v>
      </c>
    </row>
    <row r="341" customFormat="false" ht="14.65" hidden="false" customHeight="false" outlineLevel="0" collapsed="false">
      <c r="AK341" s="183" t="n">
        <f aca="false">IF(G341&gt;0,VLOOKUP(G341&amp;"-"&amp;H341&amp;"-"&amp;I341,LocCost,2,0),0)</f>
        <v>0</v>
      </c>
      <c r="AL341" s="183" t="n">
        <f aca="false">IF(J341&gt;0,VLOOKUP(J341&amp;"-"&amp;K341&amp;"-"&amp;L341,LocCost,2,0),0)</f>
        <v>0</v>
      </c>
      <c r="AM341" s="183" t="n">
        <f aca="false">IF(M341&gt;0,VLOOKUP(M341&amp;"-"&amp;N341&amp;"-"&amp;O341,LocCost,2,0),0)</f>
        <v>0</v>
      </c>
      <c r="AN341" s="183" t="n">
        <f aca="false">IF(P341&gt;0,VLOOKUP(P341&amp;"-"&amp;Q341&amp;"-"&amp;R341,LocCost,2,0),0)</f>
        <v>0</v>
      </c>
      <c r="AO341" s="183" t="n">
        <f aca="false">IF(S341&gt;0,VLOOKUP(S341&amp;"-"&amp;T341&amp;"-"&amp;U341,LocCost,2,0),0)</f>
        <v>0</v>
      </c>
      <c r="AP341" s="183" t="n">
        <f aca="false">IF(V341&gt;0,VLOOKUP(V341&amp;"-"&amp;W341&amp;"-"&amp;X341,LocCost,2,0),0)</f>
        <v>0</v>
      </c>
      <c r="AQ341" s="183" t="n">
        <f aca="false">IF(Y341&gt;0,VLOOKUP(Y341&amp;"-"&amp;Z341&amp;"-"&amp;AA341,LocCost,2,0),0)</f>
        <v>0</v>
      </c>
      <c r="AR341" s="183" t="n">
        <f aca="false">IF(AB341&gt;0,VLOOKUP(AB341&amp;"-"&amp;AC341&amp;"-"&amp;AD341,LocCost,2,0),0)</f>
        <v>0</v>
      </c>
      <c r="AS341" s="183" t="n">
        <f aca="false">IF(AE341&gt;0,VLOOKUP(AE341&amp;"-"&amp;AF341&amp;"-"&amp;AG341,LocCost,2,0),0)</f>
        <v>0</v>
      </c>
      <c r="AT341" s="183" t="n">
        <f aca="false">IF(AH341&gt;0,VLOOKUP(AH341&amp;"-"&amp;AI341&amp;"-"&amp;AJ341,LocCost,2,0),0)</f>
        <v>0</v>
      </c>
      <c r="AU341" s="184" t="n">
        <f aca="false">SUM(AK341:AT341)</f>
        <v>0</v>
      </c>
      <c r="DO341" s="85" t="n">
        <v>0</v>
      </c>
      <c r="DP341" s="85" t="n">
        <v>0</v>
      </c>
      <c r="DQ341" s="85" t="n">
        <v>0</v>
      </c>
      <c r="DR341" s="85" t="n">
        <v>0</v>
      </c>
      <c r="DS341" s="85" t="n">
        <v>0</v>
      </c>
      <c r="DT341" s="85" t="n">
        <v>0</v>
      </c>
      <c r="DU341" s="85" t="n">
        <v>0</v>
      </c>
      <c r="DV341" s="85" t="n">
        <v>0</v>
      </c>
      <c r="DW341" s="85" t="n">
        <v>0</v>
      </c>
      <c r="DX341" s="85" t="n">
        <v>0</v>
      </c>
      <c r="DY341" s="85" t="n">
        <v>0</v>
      </c>
    </row>
    <row r="342" customFormat="false" ht="14.65" hidden="false" customHeight="false" outlineLevel="0" collapsed="false">
      <c r="AK342" s="183" t="n">
        <f aca="false">IF(G342&gt;0,VLOOKUP(G342&amp;"-"&amp;H342&amp;"-"&amp;I342,LocCost,2,0),0)</f>
        <v>0</v>
      </c>
      <c r="AL342" s="183" t="n">
        <f aca="false">IF(J342&gt;0,VLOOKUP(J342&amp;"-"&amp;K342&amp;"-"&amp;L342,LocCost,2,0),0)</f>
        <v>0</v>
      </c>
      <c r="AM342" s="183" t="n">
        <f aca="false">IF(M342&gt;0,VLOOKUP(M342&amp;"-"&amp;N342&amp;"-"&amp;O342,LocCost,2,0),0)</f>
        <v>0</v>
      </c>
      <c r="AN342" s="183" t="n">
        <f aca="false">IF(P342&gt;0,VLOOKUP(P342&amp;"-"&amp;Q342&amp;"-"&amp;R342,LocCost,2,0),0)</f>
        <v>0</v>
      </c>
      <c r="AO342" s="183" t="n">
        <f aca="false">IF(S342&gt;0,VLOOKUP(S342&amp;"-"&amp;T342&amp;"-"&amp;U342,LocCost,2,0),0)</f>
        <v>0</v>
      </c>
      <c r="AP342" s="183" t="n">
        <f aca="false">IF(V342&gt;0,VLOOKUP(V342&amp;"-"&amp;W342&amp;"-"&amp;X342,LocCost,2,0),0)</f>
        <v>0</v>
      </c>
      <c r="AQ342" s="183" t="n">
        <f aca="false">IF(Y342&gt;0,VLOOKUP(Y342&amp;"-"&amp;Z342&amp;"-"&amp;AA342,LocCost,2,0),0)</f>
        <v>0</v>
      </c>
      <c r="AR342" s="183" t="n">
        <f aca="false">IF(AB342&gt;0,VLOOKUP(AB342&amp;"-"&amp;AC342&amp;"-"&amp;AD342,LocCost,2,0),0)</f>
        <v>0</v>
      </c>
      <c r="AS342" s="183" t="n">
        <f aca="false">IF(AE342&gt;0,VLOOKUP(AE342&amp;"-"&amp;AF342&amp;"-"&amp;AG342,LocCost,2,0),0)</f>
        <v>0</v>
      </c>
      <c r="AT342" s="183" t="n">
        <f aca="false">IF(AH342&gt;0,VLOOKUP(AH342&amp;"-"&amp;AI342&amp;"-"&amp;AJ342,LocCost,2,0),0)</f>
        <v>0</v>
      </c>
      <c r="AU342" s="184" t="n">
        <f aca="false">SUM(AK342:AT342)</f>
        <v>0</v>
      </c>
      <c r="DO342" s="85" t="n">
        <v>0</v>
      </c>
      <c r="DP342" s="85" t="n">
        <v>0</v>
      </c>
      <c r="DQ342" s="85" t="n">
        <v>0</v>
      </c>
      <c r="DR342" s="85" t="n">
        <v>0</v>
      </c>
      <c r="DS342" s="85" t="n">
        <v>0</v>
      </c>
      <c r="DT342" s="85" t="n">
        <v>0</v>
      </c>
      <c r="DU342" s="85" t="n">
        <v>0</v>
      </c>
      <c r="DV342" s="85" t="n">
        <v>0</v>
      </c>
      <c r="DW342" s="85" t="n">
        <v>0</v>
      </c>
      <c r="DX342" s="85" t="n">
        <v>0</v>
      </c>
      <c r="DY342" s="85" t="n">
        <v>0</v>
      </c>
    </row>
    <row r="343" customFormat="false" ht="14.65" hidden="false" customHeight="false" outlineLevel="0" collapsed="false">
      <c r="AK343" s="183" t="n">
        <f aca="false">IF(G343&gt;0,VLOOKUP(G343&amp;"-"&amp;H343&amp;"-"&amp;I343,LocCost,2,0),0)</f>
        <v>0</v>
      </c>
      <c r="AL343" s="183" t="n">
        <f aca="false">IF(J343&gt;0,VLOOKUP(J343&amp;"-"&amp;K343&amp;"-"&amp;L343,LocCost,2,0),0)</f>
        <v>0</v>
      </c>
      <c r="AM343" s="183" t="n">
        <f aca="false">IF(M343&gt;0,VLOOKUP(M343&amp;"-"&amp;N343&amp;"-"&amp;O343,LocCost,2,0),0)</f>
        <v>0</v>
      </c>
      <c r="AN343" s="183" t="n">
        <f aca="false">IF(P343&gt;0,VLOOKUP(P343&amp;"-"&amp;Q343&amp;"-"&amp;R343,LocCost,2,0),0)</f>
        <v>0</v>
      </c>
      <c r="AO343" s="183" t="n">
        <f aca="false">IF(S343&gt;0,VLOOKUP(S343&amp;"-"&amp;T343&amp;"-"&amp;U343,LocCost,2,0),0)</f>
        <v>0</v>
      </c>
      <c r="AP343" s="183" t="n">
        <f aca="false">IF(V343&gt;0,VLOOKUP(V343&amp;"-"&amp;W343&amp;"-"&amp;X343,LocCost,2,0),0)</f>
        <v>0</v>
      </c>
      <c r="AQ343" s="183" t="n">
        <f aca="false">IF(Y343&gt;0,VLOOKUP(Y343&amp;"-"&amp;Z343&amp;"-"&amp;AA343,LocCost,2,0),0)</f>
        <v>0</v>
      </c>
      <c r="AR343" s="183" t="n">
        <f aca="false">IF(AB343&gt;0,VLOOKUP(AB343&amp;"-"&amp;AC343&amp;"-"&amp;AD343,LocCost,2,0),0)</f>
        <v>0</v>
      </c>
      <c r="AS343" s="183" t="n">
        <f aca="false">IF(AE343&gt;0,VLOOKUP(AE343&amp;"-"&amp;AF343&amp;"-"&amp;AG343,LocCost,2,0),0)</f>
        <v>0</v>
      </c>
      <c r="AT343" s="183" t="n">
        <f aca="false">IF(AH343&gt;0,VLOOKUP(AH343&amp;"-"&amp;AI343&amp;"-"&amp;AJ343,LocCost,2,0),0)</f>
        <v>0</v>
      </c>
      <c r="AU343" s="184" t="n">
        <f aca="false">SUM(AK343:AT343)</f>
        <v>0</v>
      </c>
      <c r="DO343" s="85" t="n">
        <v>0</v>
      </c>
      <c r="DP343" s="85" t="n">
        <v>0</v>
      </c>
      <c r="DQ343" s="85" t="n">
        <v>0</v>
      </c>
      <c r="DR343" s="85" t="n">
        <v>0</v>
      </c>
      <c r="DS343" s="85" t="n">
        <v>0</v>
      </c>
      <c r="DT343" s="85" t="n">
        <v>0</v>
      </c>
      <c r="DU343" s="85" t="n">
        <v>0</v>
      </c>
      <c r="DV343" s="85" t="n">
        <v>0</v>
      </c>
      <c r="DW343" s="85" t="n">
        <v>0</v>
      </c>
      <c r="DX343" s="85" t="n">
        <v>0</v>
      </c>
      <c r="DY343" s="85" t="n">
        <v>0</v>
      </c>
    </row>
    <row r="344" customFormat="false" ht="14.65" hidden="false" customHeight="false" outlineLevel="0" collapsed="false">
      <c r="AK344" s="183" t="n">
        <f aca="false">IF(G344&gt;0,VLOOKUP(G344&amp;"-"&amp;H344&amp;"-"&amp;I344,LocCost,2,0),0)</f>
        <v>0</v>
      </c>
      <c r="AL344" s="183" t="n">
        <f aca="false">IF(J344&gt;0,VLOOKUP(J344&amp;"-"&amp;K344&amp;"-"&amp;L344,LocCost,2,0),0)</f>
        <v>0</v>
      </c>
      <c r="AM344" s="183" t="n">
        <f aca="false">IF(M344&gt;0,VLOOKUP(M344&amp;"-"&amp;N344&amp;"-"&amp;O344,LocCost,2,0),0)</f>
        <v>0</v>
      </c>
      <c r="AN344" s="183" t="n">
        <f aca="false">IF(P344&gt;0,VLOOKUP(P344&amp;"-"&amp;Q344&amp;"-"&amp;R344,LocCost,2,0),0)</f>
        <v>0</v>
      </c>
      <c r="AO344" s="183" t="n">
        <f aca="false">IF(S344&gt;0,VLOOKUP(S344&amp;"-"&amp;T344&amp;"-"&amp;U344,LocCost,2,0),0)</f>
        <v>0</v>
      </c>
      <c r="AP344" s="183" t="n">
        <f aca="false">IF(V344&gt;0,VLOOKUP(V344&amp;"-"&amp;W344&amp;"-"&amp;X344,LocCost,2,0),0)</f>
        <v>0</v>
      </c>
      <c r="AQ344" s="183" t="n">
        <f aca="false">IF(Y344&gt;0,VLOOKUP(Y344&amp;"-"&amp;Z344&amp;"-"&amp;AA344,LocCost,2,0),0)</f>
        <v>0</v>
      </c>
      <c r="AR344" s="183" t="n">
        <f aca="false">IF(AB344&gt;0,VLOOKUP(AB344&amp;"-"&amp;AC344&amp;"-"&amp;AD344,LocCost,2,0),0)</f>
        <v>0</v>
      </c>
      <c r="AS344" s="183" t="n">
        <f aca="false">IF(AE344&gt;0,VLOOKUP(AE344&amp;"-"&amp;AF344&amp;"-"&amp;AG344,LocCost,2,0),0)</f>
        <v>0</v>
      </c>
      <c r="AT344" s="183" t="n">
        <f aca="false">IF(AH344&gt;0,VLOOKUP(AH344&amp;"-"&amp;AI344&amp;"-"&amp;AJ344,LocCost,2,0),0)</f>
        <v>0</v>
      </c>
      <c r="AU344" s="184" t="n">
        <f aca="false">SUM(AK344:AT344)</f>
        <v>0</v>
      </c>
      <c r="DO344" s="85" t="n">
        <v>0</v>
      </c>
      <c r="DP344" s="85" t="n">
        <v>0</v>
      </c>
      <c r="DQ344" s="85" t="n">
        <v>0</v>
      </c>
      <c r="DR344" s="85" t="n">
        <v>0</v>
      </c>
      <c r="DS344" s="85" t="n">
        <v>0</v>
      </c>
      <c r="DT344" s="85" t="n">
        <v>0</v>
      </c>
      <c r="DU344" s="85" t="n">
        <v>0</v>
      </c>
      <c r="DV344" s="85" t="n">
        <v>0</v>
      </c>
      <c r="DW344" s="85" t="n">
        <v>0</v>
      </c>
      <c r="DX344" s="85" t="n">
        <v>0</v>
      </c>
      <c r="DY344" s="85" t="n">
        <v>0</v>
      </c>
    </row>
    <row r="345" customFormat="false" ht="14.65" hidden="false" customHeight="false" outlineLevel="0" collapsed="false">
      <c r="AK345" s="183" t="n">
        <f aca="false">IF(G345&gt;0,VLOOKUP(G345&amp;"-"&amp;H345&amp;"-"&amp;I345,LocCost,2,0),0)</f>
        <v>0</v>
      </c>
      <c r="AL345" s="183" t="n">
        <f aca="false">IF(J345&gt;0,VLOOKUP(J345&amp;"-"&amp;K345&amp;"-"&amp;L345,LocCost,2,0),0)</f>
        <v>0</v>
      </c>
      <c r="AM345" s="183" t="n">
        <f aca="false">IF(M345&gt;0,VLOOKUP(M345&amp;"-"&amp;N345&amp;"-"&amp;O345,LocCost,2,0),0)</f>
        <v>0</v>
      </c>
      <c r="AN345" s="183" t="n">
        <f aca="false">IF(P345&gt;0,VLOOKUP(P345&amp;"-"&amp;Q345&amp;"-"&amp;R345,LocCost,2,0),0)</f>
        <v>0</v>
      </c>
      <c r="AO345" s="183" t="n">
        <f aca="false">IF(S345&gt;0,VLOOKUP(S345&amp;"-"&amp;T345&amp;"-"&amp;U345,LocCost,2,0),0)</f>
        <v>0</v>
      </c>
      <c r="AP345" s="183" t="n">
        <f aca="false">IF(V345&gt;0,VLOOKUP(V345&amp;"-"&amp;W345&amp;"-"&amp;X345,LocCost,2,0),0)</f>
        <v>0</v>
      </c>
      <c r="AQ345" s="183" t="n">
        <f aca="false">IF(Y345&gt;0,VLOOKUP(Y345&amp;"-"&amp;Z345&amp;"-"&amp;AA345,LocCost,2,0),0)</f>
        <v>0</v>
      </c>
      <c r="AR345" s="183" t="n">
        <f aca="false">IF(AB345&gt;0,VLOOKUP(AB345&amp;"-"&amp;AC345&amp;"-"&amp;AD345,LocCost,2,0),0)</f>
        <v>0</v>
      </c>
      <c r="AS345" s="183" t="n">
        <f aca="false">IF(AE345&gt;0,VLOOKUP(AE345&amp;"-"&amp;AF345&amp;"-"&amp;AG345,LocCost,2,0),0)</f>
        <v>0</v>
      </c>
      <c r="AT345" s="183" t="n">
        <f aca="false">IF(AH345&gt;0,VLOOKUP(AH345&amp;"-"&amp;AI345&amp;"-"&amp;AJ345,LocCost,2,0),0)</f>
        <v>0</v>
      </c>
      <c r="AU345" s="184" t="n">
        <f aca="false">SUM(AK345:AT345)</f>
        <v>0</v>
      </c>
      <c r="DO345" s="85" t="n">
        <v>0</v>
      </c>
      <c r="DP345" s="85" t="n">
        <v>0</v>
      </c>
      <c r="DQ345" s="85" t="n">
        <v>0</v>
      </c>
      <c r="DR345" s="85" t="n">
        <v>0</v>
      </c>
      <c r="DS345" s="85" t="n">
        <v>0</v>
      </c>
      <c r="DT345" s="85" t="n">
        <v>0</v>
      </c>
      <c r="DU345" s="85" t="n">
        <v>0</v>
      </c>
      <c r="DV345" s="85" t="n">
        <v>0</v>
      </c>
      <c r="DW345" s="85" t="n">
        <v>0</v>
      </c>
      <c r="DX345" s="85" t="n">
        <v>0</v>
      </c>
      <c r="DY345" s="85" t="n">
        <v>0</v>
      </c>
    </row>
    <row r="346" customFormat="false" ht="14.65" hidden="false" customHeight="false" outlineLevel="0" collapsed="false">
      <c r="AK346" s="183" t="n">
        <f aca="false">IF(G346&gt;0,VLOOKUP(G346&amp;"-"&amp;H346&amp;"-"&amp;I346,LocCost,2,0),0)</f>
        <v>0</v>
      </c>
      <c r="AL346" s="183" t="n">
        <f aca="false">IF(J346&gt;0,VLOOKUP(J346&amp;"-"&amp;K346&amp;"-"&amp;L346,LocCost,2,0),0)</f>
        <v>0</v>
      </c>
      <c r="AM346" s="183" t="n">
        <f aca="false">IF(M346&gt;0,VLOOKUP(M346&amp;"-"&amp;N346&amp;"-"&amp;O346,LocCost,2,0),0)</f>
        <v>0</v>
      </c>
      <c r="AN346" s="183" t="n">
        <f aca="false">IF(P346&gt;0,VLOOKUP(P346&amp;"-"&amp;Q346&amp;"-"&amp;R346,LocCost,2,0),0)</f>
        <v>0</v>
      </c>
      <c r="AO346" s="183" t="n">
        <f aca="false">IF(S346&gt;0,VLOOKUP(S346&amp;"-"&amp;T346&amp;"-"&amp;U346,LocCost,2,0),0)</f>
        <v>0</v>
      </c>
      <c r="AP346" s="183" t="n">
        <f aca="false">IF(V346&gt;0,VLOOKUP(V346&amp;"-"&amp;W346&amp;"-"&amp;X346,LocCost,2,0),0)</f>
        <v>0</v>
      </c>
      <c r="AQ346" s="183" t="n">
        <f aca="false">IF(Y346&gt;0,VLOOKUP(Y346&amp;"-"&amp;Z346&amp;"-"&amp;AA346,LocCost,2,0),0)</f>
        <v>0</v>
      </c>
      <c r="AR346" s="183" t="n">
        <f aca="false">IF(AB346&gt;0,VLOOKUP(AB346&amp;"-"&amp;AC346&amp;"-"&amp;AD346,LocCost,2,0),0)</f>
        <v>0</v>
      </c>
      <c r="AS346" s="183" t="n">
        <f aca="false">IF(AE346&gt;0,VLOOKUP(AE346&amp;"-"&amp;AF346&amp;"-"&amp;AG346,LocCost,2,0),0)</f>
        <v>0</v>
      </c>
      <c r="AT346" s="183" t="n">
        <f aca="false">IF(AH346&gt;0,VLOOKUP(AH346&amp;"-"&amp;AI346&amp;"-"&amp;AJ346,LocCost,2,0),0)</f>
        <v>0</v>
      </c>
      <c r="AU346" s="184" t="n">
        <f aca="false">SUM(AK346:AT346)</f>
        <v>0</v>
      </c>
      <c r="DO346" s="85" t="n">
        <v>0</v>
      </c>
      <c r="DP346" s="85" t="n">
        <v>0</v>
      </c>
      <c r="DQ346" s="85" t="n">
        <v>0</v>
      </c>
      <c r="DR346" s="85" t="n">
        <v>0</v>
      </c>
      <c r="DS346" s="85" t="n">
        <v>0</v>
      </c>
      <c r="DT346" s="85" t="n">
        <v>0</v>
      </c>
      <c r="DU346" s="85" t="n">
        <v>0</v>
      </c>
      <c r="DV346" s="85" t="n">
        <v>0</v>
      </c>
      <c r="DW346" s="85" t="n">
        <v>0</v>
      </c>
      <c r="DX346" s="85" t="n">
        <v>0</v>
      </c>
      <c r="DY346" s="85" t="n">
        <v>0</v>
      </c>
    </row>
    <row r="347" customFormat="false" ht="14.65" hidden="false" customHeight="false" outlineLevel="0" collapsed="false">
      <c r="AK347" s="183" t="n">
        <f aca="false">IF(G347&gt;0,VLOOKUP(G347&amp;"-"&amp;H347&amp;"-"&amp;I347,LocCost,2,0),0)</f>
        <v>0</v>
      </c>
      <c r="AL347" s="183" t="n">
        <f aca="false">IF(J347&gt;0,VLOOKUP(J347&amp;"-"&amp;K347&amp;"-"&amp;L347,LocCost,2,0),0)</f>
        <v>0</v>
      </c>
      <c r="AM347" s="183" t="n">
        <f aca="false">IF(M347&gt;0,VLOOKUP(M347&amp;"-"&amp;N347&amp;"-"&amp;O347,LocCost,2,0),0)</f>
        <v>0</v>
      </c>
      <c r="AN347" s="183" t="n">
        <f aca="false">IF(P347&gt;0,VLOOKUP(P347&amp;"-"&amp;Q347&amp;"-"&amp;R347,LocCost,2,0),0)</f>
        <v>0</v>
      </c>
      <c r="AO347" s="183" t="n">
        <f aca="false">IF(S347&gt;0,VLOOKUP(S347&amp;"-"&amp;T347&amp;"-"&amp;U347,LocCost,2,0),0)</f>
        <v>0</v>
      </c>
      <c r="AP347" s="183" t="n">
        <f aca="false">IF(V347&gt;0,VLOOKUP(V347&amp;"-"&amp;W347&amp;"-"&amp;X347,LocCost,2,0),0)</f>
        <v>0</v>
      </c>
      <c r="AQ347" s="183" t="n">
        <f aca="false">IF(Y347&gt;0,VLOOKUP(Y347&amp;"-"&amp;Z347&amp;"-"&amp;AA347,LocCost,2,0),0)</f>
        <v>0</v>
      </c>
      <c r="AR347" s="183" t="n">
        <f aca="false">IF(AB347&gt;0,VLOOKUP(AB347&amp;"-"&amp;AC347&amp;"-"&amp;AD347,LocCost,2,0),0)</f>
        <v>0</v>
      </c>
      <c r="AS347" s="183" t="n">
        <f aca="false">IF(AE347&gt;0,VLOOKUP(AE347&amp;"-"&amp;AF347&amp;"-"&amp;AG347,LocCost,2,0),0)</f>
        <v>0</v>
      </c>
      <c r="AT347" s="183" t="n">
        <f aca="false">IF(AH347&gt;0,VLOOKUP(AH347&amp;"-"&amp;AI347&amp;"-"&amp;AJ347,LocCost,2,0),0)</f>
        <v>0</v>
      </c>
      <c r="AU347" s="184" t="n">
        <f aca="false">SUM(AK347:AT347)</f>
        <v>0</v>
      </c>
      <c r="DO347" s="85" t="n">
        <v>0</v>
      </c>
      <c r="DP347" s="85" t="n">
        <v>0</v>
      </c>
      <c r="DQ347" s="85" t="n">
        <v>0</v>
      </c>
      <c r="DR347" s="85" t="n">
        <v>0</v>
      </c>
      <c r="DS347" s="85" t="n">
        <v>0</v>
      </c>
      <c r="DT347" s="85" t="n">
        <v>0</v>
      </c>
      <c r="DU347" s="85" t="n">
        <v>0</v>
      </c>
      <c r="DV347" s="85" t="n">
        <v>0</v>
      </c>
      <c r="DW347" s="85" t="n">
        <v>0</v>
      </c>
      <c r="DX347" s="85" t="n">
        <v>0</v>
      </c>
      <c r="DY347" s="85" t="n">
        <v>0</v>
      </c>
    </row>
    <row r="348" customFormat="false" ht="14.65" hidden="false" customHeight="false" outlineLevel="0" collapsed="false">
      <c r="AK348" s="183" t="n">
        <f aca="false">IF(G348&gt;0,VLOOKUP(G348&amp;"-"&amp;H348&amp;"-"&amp;I348,LocCost,2,0),0)</f>
        <v>0</v>
      </c>
      <c r="AL348" s="183" t="n">
        <f aca="false">IF(J348&gt;0,VLOOKUP(J348&amp;"-"&amp;K348&amp;"-"&amp;L348,LocCost,2,0),0)</f>
        <v>0</v>
      </c>
      <c r="AM348" s="183" t="n">
        <f aca="false">IF(M348&gt;0,VLOOKUP(M348&amp;"-"&amp;N348&amp;"-"&amp;O348,LocCost,2,0),0)</f>
        <v>0</v>
      </c>
      <c r="AN348" s="183" t="n">
        <f aca="false">IF(P348&gt;0,VLOOKUP(P348&amp;"-"&amp;Q348&amp;"-"&amp;R348,LocCost,2,0),0)</f>
        <v>0</v>
      </c>
      <c r="AO348" s="183" t="n">
        <f aca="false">IF(S348&gt;0,VLOOKUP(S348&amp;"-"&amp;T348&amp;"-"&amp;U348,LocCost,2,0),0)</f>
        <v>0</v>
      </c>
      <c r="AP348" s="183" t="n">
        <f aca="false">IF(V348&gt;0,VLOOKUP(V348&amp;"-"&amp;W348&amp;"-"&amp;X348,LocCost,2,0),0)</f>
        <v>0</v>
      </c>
      <c r="AQ348" s="183" t="n">
        <f aca="false">IF(Y348&gt;0,VLOOKUP(Y348&amp;"-"&amp;Z348&amp;"-"&amp;AA348,LocCost,2,0),0)</f>
        <v>0</v>
      </c>
      <c r="AR348" s="183" t="n">
        <f aca="false">IF(AB348&gt;0,VLOOKUP(AB348&amp;"-"&amp;AC348&amp;"-"&amp;AD348,LocCost,2,0),0)</f>
        <v>0</v>
      </c>
      <c r="AS348" s="183" t="n">
        <f aca="false">IF(AE348&gt;0,VLOOKUP(AE348&amp;"-"&amp;AF348&amp;"-"&amp;AG348,LocCost,2,0),0)</f>
        <v>0</v>
      </c>
      <c r="AT348" s="183" t="n">
        <f aca="false">IF(AH348&gt;0,VLOOKUP(AH348&amp;"-"&amp;AI348&amp;"-"&amp;AJ348,LocCost,2,0),0)</f>
        <v>0</v>
      </c>
      <c r="AU348" s="184" t="n">
        <f aca="false">SUM(AK348:AT348)</f>
        <v>0</v>
      </c>
      <c r="DO348" s="85" t="n">
        <v>0</v>
      </c>
      <c r="DP348" s="85" t="n">
        <v>0</v>
      </c>
      <c r="DQ348" s="85" t="n">
        <v>0</v>
      </c>
      <c r="DR348" s="85" t="n">
        <v>0</v>
      </c>
      <c r="DS348" s="85" t="n">
        <v>0</v>
      </c>
      <c r="DT348" s="85" t="n">
        <v>0</v>
      </c>
      <c r="DU348" s="85" t="n">
        <v>0</v>
      </c>
      <c r="DV348" s="85" t="n">
        <v>0</v>
      </c>
      <c r="DW348" s="85" t="n">
        <v>0</v>
      </c>
      <c r="DX348" s="85" t="n">
        <v>0</v>
      </c>
      <c r="DY348" s="85" t="n">
        <v>0</v>
      </c>
    </row>
    <row r="349" customFormat="false" ht="14.65" hidden="false" customHeight="false" outlineLevel="0" collapsed="false">
      <c r="AK349" s="183" t="n">
        <f aca="false">IF(G349&gt;0,VLOOKUP(G349&amp;"-"&amp;H349&amp;"-"&amp;I349,LocCost,2,0),0)</f>
        <v>0</v>
      </c>
      <c r="AL349" s="183" t="n">
        <f aca="false">IF(J349&gt;0,VLOOKUP(J349&amp;"-"&amp;K349&amp;"-"&amp;L349,LocCost,2,0),0)</f>
        <v>0</v>
      </c>
      <c r="AM349" s="183" t="n">
        <f aca="false">IF(M349&gt;0,VLOOKUP(M349&amp;"-"&amp;N349&amp;"-"&amp;O349,LocCost,2,0),0)</f>
        <v>0</v>
      </c>
      <c r="AN349" s="183" t="n">
        <f aca="false">IF(P349&gt;0,VLOOKUP(P349&amp;"-"&amp;Q349&amp;"-"&amp;R349,LocCost,2,0),0)</f>
        <v>0</v>
      </c>
      <c r="AO349" s="183" t="n">
        <f aca="false">IF(S349&gt;0,VLOOKUP(S349&amp;"-"&amp;T349&amp;"-"&amp;U349,LocCost,2,0),0)</f>
        <v>0</v>
      </c>
      <c r="AP349" s="183" t="n">
        <f aca="false">IF(V349&gt;0,VLOOKUP(V349&amp;"-"&amp;W349&amp;"-"&amp;X349,LocCost,2,0),0)</f>
        <v>0</v>
      </c>
      <c r="AQ349" s="183" t="n">
        <f aca="false">IF(Y349&gt;0,VLOOKUP(Y349&amp;"-"&amp;Z349&amp;"-"&amp;AA349,LocCost,2,0),0)</f>
        <v>0</v>
      </c>
      <c r="AR349" s="183" t="n">
        <f aca="false">IF(AB349&gt;0,VLOOKUP(AB349&amp;"-"&amp;AC349&amp;"-"&amp;AD349,LocCost,2,0),0)</f>
        <v>0</v>
      </c>
      <c r="AS349" s="183" t="n">
        <f aca="false">IF(AE349&gt;0,VLOOKUP(AE349&amp;"-"&amp;AF349&amp;"-"&amp;AG349,LocCost,2,0),0)</f>
        <v>0</v>
      </c>
      <c r="AT349" s="183" t="n">
        <f aca="false">IF(AH349&gt;0,VLOOKUP(AH349&amp;"-"&amp;AI349&amp;"-"&amp;AJ349,LocCost,2,0),0)</f>
        <v>0</v>
      </c>
      <c r="AU349" s="184" t="n">
        <f aca="false">SUM(AK349:AT349)</f>
        <v>0</v>
      </c>
      <c r="DO349" s="85" t="n">
        <v>0</v>
      </c>
      <c r="DP349" s="85" t="n">
        <v>0</v>
      </c>
      <c r="DQ349" s="85" t="n">
        <v>0</v>
      </c>
      <c r="DR349" s="85" t="n">
        <v>0</v>
      </c>
      <c r="DS349" s="85" t="n">
        <v>0</v>
      </c>
      <c r="DT349" s="85" t="n">
        <v>0</v>
      </c>
      <c r="DU349" s="85" t="n">
        <v>0</v>
      </c>
      <c r="DV349" s="85" t="n">
        <v>0</v>
      </c>
      <c r="DW349" s="85" t="n">
        <v>0</v>
      </c>
      <c r="DX349" s="85" t="n">
        <v>0</v>
      </c>
      <c r="DY349" s="85" t="n">
        <v>0</v>
      </c>
    </row>
    <row r="350" customFormat="false" ht="14.65" hidden="false" customHeight="false" outlineLevel="0" collapsed="false">
      <c r="AK350" s="183" t="n">
        <f aca="false">IF(G350&gt;0,VLOOKUP(G350&amp;"-"&amp;H350&amp;"-"&amp;I350,LocCost,2,0),0)</f>
        <v>0</v>
      </c>
      <c r="AL350" s="183" t="n">
        <f aca="false">IF(J350&gt;0,VLOOKUP(J350&amp;"-"&amp;K350&amp;"-"&amp;L350,LocCost,2,0),0)</f>
        <v>0</v>
      </c>
      <c r="AM350" s="183" t="n">
        <f aca="false">IF(M350&gt;0,VLOOKUP(M350&amp;"-"&amp;N350&amp;"-"&amp;O350,LocCost,2,0),0)</f>
        <v>0</v>
      </c>
      <c r="AN350" s="183" t="n">
        <f aca="false">IF(P350&gt;0,VLOOKUP(P350&amp;"-"&amp;Q350&amp;"-"&amp;R350,LocCost,2,0),0)</f>
        <v>0</v>
      </c>
      <c r="AO350" s="183" t="n">
        <f aca="false">IF(S350&gt;0,VLOOKUP(S350&amp;"-"&amp;T350&amp;"-"&amp;U350,LocCost,2,0),0)</f>
        <v>0</v>
      </c>
      <c r="AP350" s="183" t="n">
        <f aca="false">IF(V350&gt;0,VLOOKUP(V350&amp;"-"&amp;W350&amp;"-"&amp;X350,LocCost,2,0),0)</f>
        <v>0</v>
      </c>
      <c r="AQ350" s="183" t="n">
        <f aca="false">IF(Y350&gt;0,VLOOKUP(Y350&amp;"-"&amp;Z350&amp;"-"&amp;AA350,LocCost,2,0),0)</f>
        <v>0</v>
      </c>
      <c r="AR350" s="183" t="n">
        <f aca="false">IF(AB350&gt;0,VLOOKUP(AB350&amp;"-"&amp;AC350&amp;"-"&amp;AD350,LocCost,2,0),0)</f>
        <v>0</v>
      </c>
      <c r="AS350" s="183" t="n">
        <f aca="false">IF(AE350&gt;0,VLOOKUP(AE350&amp;"-"&amp;AF350&amp;"-"&amp;AG350,LocCost,2,0),0)</f>
        <v>0</v>
      </c>
      <c r="AT350" s="183" t="n">
        <f aca="false">IF(AH350&gt;0,VLOOKUP(AH350&amp;"-"&amp;AI350&amp;"-"&amp;AJ350,LocCost,2,0),0)</f>
        <v>0</v>
      </c>
      <c r="AU350" s="184" t="n">
        <f aca="false">SUM(AK350:AT350)</f>
        <v>0</v>
      </c>
      <c r="DO350" s="85" t="n">
        <v>0</v>
      </c>
      <c r="DP350" s="85" t="n">
        <v>0</v>
      </c>
      <c r="DQ350" s="85" t="n">
        <v>0</v>
      </c>
      <c r="DR350" s="85" t="n">
        <v>0</v>
      </c>
      <c r="DS350" s="85" t="n">
        <v>0</v>
      </c>
      <c r="DT350" s="85" t="n">
        <v>0</v>
      </c>
      <c r="DU350" s="85" t="n">
        <v>0</v>
      </c>
      <c r="DV350" s="85" t="n">
        <v>0</v>
      </c>
      <c r="DW350" s="85" t="n">
        <v>0</v>
      </c>
      <c r="DX350" s="85" t="n">
        <v>0</v>
      </c>
      <c r="DY350" s="85" t="n">
        <v>0</v>
      </c>
    </row>
    <row r="351" customFormat="false" ht="14.65" hidden="false" customHeight="false" outlineLevel="0" collapsed="false">
      <c r="AK351" s="183" t="n">
        <f aca="false">IF(G351&gt;0,VLOOKUP(G351&amp;"-"&amp;H351&amp;"-"&amp;I351,LocCost,2,0),0)</f>
        <v>0</v>
      </c>
      <c r="AL351" s="183" t="n">
        <f aca="false">IF(J351&gt;0,VLOOKUP(J351&amp;"-"&amp;K351&amp;"-"&amp;L351,LocCost,2,0),0)</f>
        <v>0</v>
      </c>
      <c r="AM351" s="183" t="n">
        <f aca="false">IF(M351&gt;0,VLOOKUP(M351&amp;"-"&amp;N351&amp;"-"&amp;O351,LocCost,2,0),0)</f>
        <v>0</v>
      </c>
      <c r="AN351" s="183" t="n">
        <f aca="false">IF(P351&gt;0,VLOOKUP(P351&amp;"-"&amp;Q351&amp;"-"&amp;R351,LocCost,2,0),0)</f>
        <v>0</v>
      </c>
      <c r="AO351" s="183" t="n">
        <f aca="false">IF(S351&gt;0,VLOOKUP(S351&amp;"-"&amp;T351&amp;"-"&amp;U351,LocCost,2,0),0)</f>
        <v>0</v>
      </c>
      <c r="AP351" s="183" t="n">
        <f aca="false">IF(V351&gt;0,VLOOKUP(V351&amp;"-"&amp;W351&amp;"-"&amp;X351,LocCost,2,0),0)</f>
        <v>0</v>
      </c>
      <c r="AQ351" s="183" t="n">
        <f aca="false">IF(Y351&gt;0,VLOOKUP(Y351&amp;"-"&amp;Z351&amp;"-"&amp;AA351,LocCost,2,0),0)</f>
        <v>0</v>
      </c>
      <c r="AR351" s="183" t="n">
        <f aca="false">IF(AB351&gt;0,VLOOKUP(AB351&amp;"-"&amp;AC351&amp;"-"&amp;AD351,LocCost,2,0),0)</f>
        <v>0</v>
      </c>
      <c r="AS351" s="183" t="n">
        <f aca="false">IF(AE351&gt;0,VLOOKUP(AE351&amp;"-"&amp;AF351&amp;"-"&amp;AG351,LocCost,2,0),0)</f>
        <v>0</v>
      </c>
      <c r="AT351" s="183" t="n">
        <f aca="false">IF(AH351&gt;0,VLOOKUP(AH351&amp;"-"&amp;AI351&amp;"-"&amp;AJ351,LocCost,2,0),0)</f>
        <v>0</v>
      </c>
      <c r="AU351" s="184" t="n">
        <f aca="false">SUM(AK351:AT351)</f>
        <v>0</v>
      </c>
      <c r="DO351" s="85" t="n">
        <v>0</v>
      </c>
      <c r="DP351" s="85" t="n">
        <v>0</v>
      </c>
      <c r="DQ351" s="85" t="n">
        <v>0</v>
      </c>
      <c r="DR351" s="85" t="n">
        <v>0</v>
      </c>
      <c r="DS351" s="85" t="n">
        <v>0</v>
      </c>
      <c r="DT351" s="85" t="n">
        <v>0</v>
      </c>
      <c r="DU351" s="85" t="n">
        <v>0</v>
      </c>
      <c r="DV351" s="85" t="n">
        <v>0</v>
      </c>
      <c r="DW351" s="85" t="n">
        <v>0</v>
      </c>
      <c r="DX351" s="85" t="n">
        <v>0</v>
      </c>
      <c r="DY351" s="85" t="n">
        <v>0</v>
      </c>
    </row>
    <row r="352" customFormat="false" ht="14.65" hidden="false" customHeight="false" outlineLevel="0" collapsed="false">
      <c r="AK352" s="183" t="n">
        <f aca="false">IF(G352&gt;0,VLOOKUP(G352&amp;"-"&amp;H352&amp;"-"&amp;I352,LocCost,2,0),0)</f>
        <v>0</v>
      </c>
      <c r="AL352" s="183" t="n">
        <f aca="false">IF(J352&gt;0,VLOOKUP(J352&amp;"-"&amp;K352&amp;"-"&amp;L352,LocCost,2,0),0)</f>
        <v>0</v>
      </c>
      <c r="AM352" s="183" t="n">
        <f aca="false">IF(M352&gt;0,VLOOKUP(M352&amp;"-"&amp;N352&amp;"-"&amp;O352,LocCost,2,0),0)</f>
        <v>0</v>
      </c>
      <c r="AN352" s="183" t="n">
        <f aca="false">IF(P352&gt;0,VLOOKUP(P352&amp;"-"&amp;Q352&amp;"-"&amp;R352,LocCost,2,0),0)</f>
        <v>0</v>
      </c>
      <c r="AO352" s="183" t="n">
        <f aca="false">IF(S352&gt;0,VLOOKUP(S352&amp;"-"&amp;T352&amp;"-"&amp;U352,LocCost,2,0),0)</f>
        <v>0</v>
      </c>
      <c r="AP352" s="183" t="n">
        <f aca="false">IF(V352&gt;0,VLOOKUP(V352&amp;"-"&amp;W352&amp;"-"&amp;X352,LocCost,2,0),0)</f>
        <v>0</v>
      </c>
      <c r="AQ352" s="183" t="n">
        <f aca="false">IF(Y352&gt;0,VLOOKUP(Y352&amp;"-"&amp;Z352&amp;"-"&amp;AA352,LocCost,2,0),0)</f>
        <v>0</v>
      </c>
      <c r="AR352" s="183" t="n">
        <f aca="false">IF(AB352&gt;0,VLOOKUP(AB352&amp;"-"&amp;AC352&amp;"-"&amp;AD352,LocCost,2,0),0)</f>
        <v>0</v>
      </c>
      <c r="AS352" s="183" t="n">
        <f aca="false">IF(AE352&gt;0,VLOOKUP(AE352&amp;"-"&amp;AF352&amp;"-"&amp;AG352,LocCost,2,0),0)</f>
        <v>0</v>
      </c>
      <c r="AT352" s="183" t="n">
        <f aca="false">IF(AH352&gt;0,VLOOKUP(AH352&amp;"-"&amp;AI352&amp;"-"&amp;AJ352,LocCost,2,0),0)</f>
        <v>0</v>
      </c>
      <c r="AU352" s="184" t="n">
        <f aca="false">SUM(AK352:AT352)</f>
        <v>0</v>
      </c>
      <c r="DO352" s="85" t="n">
        <v>0</v>
      </c>
      <c r="DP352" s="85" t="n">
        <v>0</v>
      </c>
      <c r="DQ352" s="85" t="n">
        <v>0</v>
      </c>
      <c r="DR352" s="85" t="n">
        <v>0</v>
      </c>
      <c r="DS352" s="85" t="n">
        <v>0</v>
      </c>
      <c r="DT352" s="85" t="n">
        <v>0</v>
      </c>
      <c r="DU352" s="85" t="n">
        <v>0</v>
      </c>
      <c r="DV352" s="85" t="n">
        <v>0</v>
      </c>
      <c r="DW352" s="85" t="n">
        <v>0</v>
      </c>
      <c r="DX352" s="85" t="n">
        <v>0</v>
      </c>
      <c r="DY352" s="85" t="n">
        <v>0</v>
      </c>
    </row>
    <row r="353" customFormat="false" ht="14.65" hidden="false" customHeight="false" outlineLevel="0" collapsed="false">
      <c r="AK353" s="183" t="n">
        <f aca="false">IF(G353&gt;0,VLOOKUP(G353&amp;"-"&amp;H353&amp;"-"&amp;I353,LocCost,2,0),0)</f>
        <v>0</v>
      </c>
      <c r="AL353" s="183" t="n">
        <f aca="false">IF(J353&gt;0,VLOOKUP(J353&amp;"-"&amp;K353&amp;"-"&amp;L353,LocCost,2,0),0)</f>
        <v>0</v>
      </c>
      <c r="AM353" s="183" t="n">
        <f aca="false">IF(M353&gt;0,VLOOKUP(M353&amp;"-"&amp;N353&amp;"-"&amp;O353,LocCost,2,0),0)</f>
        <v>0</v>
      </c>
      <c r="AN353" s="183" t="n">
        <f aca="false">IF(P353&gt;0,VLOOKUP(P353&amp;"-"&amp;Q353&amp;"-"&amp;R353,LocCost,2,0),0)</f>
        <v>0</v>
      </c>
      <c r="AO353" s="183" t="n">
        <f aca="false">IF(S353&gt;0,VLOOKUP(S353&amp;"-"&amp;T353&amp;"-"&amp;U353,LocCost,2,0),0)</f>
        <v>0</v>
      </c>
      <c r="AP353" s="183" t="n">
        <f aca="false">IF(V353&gt;0,VLOOKUP(V353&amp;"-"&amp;W353&amp;"-"&amp;X353,LocCost,2,0),0)</f>
        <v>0</v>
      </c>
      <c r="AQ353" s="183" t="n">
        <f aca="false">IF(Y353&gt;0,VLOOKUP(Y353&amp;"-"&amp;Z353&amp;"-"&amp;AA353,LocCost,2,0),0)</f>
        <v>0</v>
      </c>
      <c r="AR353" s="183" t="n">
        <f aca="false">IF(AB353&gt;0,VLOOKUP(AB353&amp;"-"&amp;AC353&amp;"-"&amp;AD353,LocCost,2,0),0)</f>
        <v>0</v>
      </c>
      <c r="AS353" s="183" t="n">
        <f aca="false">IF(AE353&gt;0,VLOOKUP(AE353&amp;"-"&amp;AF353&amp;"-"&amp;AG353,LocCost,2,0),0)</f>
        <v>0</v>
      </c>
      <c r="AT353" s="183" t="n">
        <f aca="false">IF(AH353&gt;0,VLOOKUP(AH353&amp;"-"&amp;AI353&amp;"-"&amp;AJ353,LocCost,2,0),0)</f>
        <v>0</v>
      </c>
      <c r="AU353" s="184" t="n">
        <f aca="false">SUM(AK353:AT353)</f>
        <v>0</v>
      </c>
      <c r="DO353" s="85" t="n">
        <v>0</v>
      </c>
      <c r="DP353" s="85" t="n">
        <v>0</v>
      </c>
      <c r="DQ353" s="85" t="n">
        <v>0</v>
      </c>
      <c r="DR353" s="85" t="n">
        <v>0</v>
      </c>
      <c r="DS353" s="85" t="n">
        <v>0</v>
      </c>
      <c r="DT353" s="85" t="n">
        <v>0</v>
      </c>
      <c r="DU353" s="85" t="n">
        <v>0</v>
      </c>
      <c r="DV353" s="85" t="n">
        <v>0</v>
      </c>
      <c r="DW353" s="85" t="n">
        <v>0</v>
      </c>
      <c r="DX353" s="85" t="n">
        <v>0</v>
      </c>
      <c r="DY353" s="85" t="n">
        <v>0</v>
      </c>
    </row>
    <row r="354" customFormat="false" ht="14.65" hidden="false" customHeight="false" outlineLevel="0" collapsed="false">
      <c r="AK354" s="183" t="n">
        <f aca="false">IF(G354&gt;0,VLOOKUP(G354&amp;"-"&amp;H354&amp;"-"&amp;I354,LocCost,2,0),0)</f>
        <v>0</v>
      </c>
      <c r="AL354" s="183" t="n">
        <f aca="false">IF(J354&gt;0,VLOOKUP(J354&amp;"-"&amp;K354&amp;"-"&amp;L354,LocCost,2,0),0)</f>
        <v>0</v>
      </c>
      <c r="AM354" s="183" t="n">
        <f aca="false">IF(M354&gt;0,VLOOKUP(M354&amp;"-"&amp;N354&amp;"-"&amp;O354,LocCost,2,0),0)</f>
        <v>0</v>
      </c>
      <c r="AN354" s="183" t="n">
        <f aca="false">IF(P354&gt;0,VLOOKUP(P354&amp;"-"&amp;Q354&amp;"-"&amp;R354,LocCost,2,0),0)</f>
        <v>0</v>
      </c>
      <c r="AO354" s="183" t="n">
        <f aca="false">IF(S354&gt;0,VLOOKUP(S354&amp;"-"&amp;T354&amp;"-"&amp;U354,LocCost,2,0),0)</f>
        <v>0</v>
      </c>
      <c r="AP354" s="183" t="n">
        <f aca="false">IF(V354&gt;0,VLOOKUP(V354&amp;"-"&amp;W354&amp;"-"&amp;X354,LocCost,2,0),0)</f>
        <v>0</v>
      </c>
      <c r="AQ354" s="183" t="n">
        <f aca="false">IF(Y354&gt;0,VLOOKUP(Y354&amp;"-"&amp;Z354&amp;"-"&amp;AA354,LocCost,2,0),0)</f>
        <v>0</v>
      </c>
      <c r="AR354" s="183" t="n">
        <f aca="false">IF(AB354&gt;0,VLOOKUP(AB354&amp;"-"&amp;AC354&amp;"-"&amp;AD354,LocCost,2,0),0)</f>
        <v>0</v>
      </c>
      <c r="AS354" s="183" t="n">
        <f aca="false">IF(AE354&gt;0,VLOOKUP(AE354&amp;"-"&amp;AF354&amp;"-"&amp;AG354,LocCost,2,0),0)</f>
        <v>0</v>
      </c>
      <c r="AT354" s="183" t="n">
        <f aca="false">IF(AH354&gt;0,VLOOKUP(AH354&amp;"-"&amp;AI354&amp;"-"&amp;AJ354,LocCost,2,0),0)</f>
        <v>0</v>
      </c>
      <c r="AU354" s="184" t="n">
        <f aca="false">SUM(AK354:AT354)</f>
        <v>0</v>
      </c>
      <c r="DO354" s="85" t="n">
        <v>0</v>
      </c>
      <c r="DP354" s="85" t="n">
        <v>0</v>
      </c>
      <c r="DQ354" s="85" t="n">
        <v>0</v>
      </c>
      <c r="DR354" s="85" t="n">
        <v>0</v>
      </c>
      <c r="DS354" s="85" t="n">
        <v>0</v>
      </c>
      <c r="DT354" s="85" t="n">
        <v>0</v>
      </c>
      <c r="DU354" s="85" t="n">
        <v>0</v>
      </c>
      <c r="DV354" s="85" t="n">
        <v>0</v>
      </c>
      <c r="DW354" s="85" t="n">
        <v>0</v>
      </c>
      <c r="DX354" s="85" t="n">
        <v>0</v>
      </c>
      <c r="DY354" s="85" t="n">
        <v>0</v>
      </c>
    </row>
    <row r="355" customFormat="false" ht="14.65" hidden="false" customHeight="false" outlineLevel="0" collapsed="false">
      <c r="AK355" s="183" t="n">
        <f aca="false">IF(G355&gt;0,VLOOKUP(G355&amp;"-"&amp;H355&amp;"-"&amp;I355,LocCost,2,0),0)</f>
        <v>0</v>
      </c>
      <c r="AL355" s="183" t="n">
        <f aca="false">IF(J355&gt;0,VLOOKUP(J355&amp;"-"&amp;K355&amp;"-"&amp;L355,LocCost,2,0),0)</f>
        <v>0</v>
      </c>
      <c r="AM355" s="183" t="n">
        <f aca="false">IF(M355&gt;0,VLOOKUP(M355&amp;"-"&amp;N355&amp;"-"&amp;O355,LocCost,2,0),0)</f>
        <v>0</v>
      </c>
      <c r="AN355" s="183" t="n">
        <f aca="false">IF(P355&gt;0,VLOOKUP(P355&amp;"-"&amp;Q355&amp;"-"&amp;R355,LocCost,2,0),0)</f>
        <v>0</v>
      </c>
      <c r="AO355" s="183" t="n">
        <f aca="false">IF(S355&gt;0,VLOOKUP(S355&amp;"-"&amp;T355&amp;"-"&amp;U355,LocCost,2,0),0)</f>
        <v>0</v>
      </c>
      <c r="AP355" s="183" t="n">
        <f aca="false">IF(V355&gt;0,VLOOKUP(V355&amp;"-"&amp;W355&amp;"-"&amp;X355,LocCost,2,0),0)</f>
        <v>0</v>
      </c>
      <c r="AQ355" s="183" t="n">
        <f aca="false">IF(Y355&gt;0,VLOOKUP(Y355&amp;"-"&amp;Z355&amp;"-"&amp;AA355,LocCost,2,0),0)</f>
        <v>0</v>
      </c>
      <c r="AR355" s="183" t="n">
        <f aca="false">IF(AB355&gt;0,VLOOKUP(AB355&amp;"-"&amp;AC355&amp;"-"&amp;AD355,LocCost,2,0),0)</f>
        <v>0</v>
      </c>
      <c r="AS355" s="183" t="n">
        <f aca="false">IF(AE355&gt;0,VLOOKUP(AE355&amp;"-"&amp;AF355&amp;"-"&amp;AG355,LocCost,2,0),0)</f>
        <v>0</v>
      </c>
      <c r="AT355" s="183" t="n">
        <f aca="false">IF(AH355&gt;0,VLOOKUP(AH355&amp;"-"&amp;AI355&amp;"-"&amp;AJ355,LocCost,2,0),0)</f>
        <v>0</v>
      </c>
      <c r="AU355" s="184" t="n">
        <f aca="false">SUM(AK355:AT355)</f>
        <v>0</v>
      </c>
      <c r="DO355" s="85" t="n">
        <v>0</v>
      </c>
      <c r="DP355" s="85" t="n">
        <v>0</v>
      </c>
      <c r="DQ355" s="85" t="n">
        <v>0</v>
      </c>
      <c r="DR355" s="85" t="n">
        <v>0</v>
      </c>
      <c r="DS355" s="85" t="n">
        <v>0</v>
      </c>
      <c r="DT355" s="85" t="n">
        <v>0</v>
      </c>
      <c r="DU355" s="85" t="n">
        <v>0</v>
      </c>
      <c r="DV355" s="85" t="n">
        <v>0</v>
      </c>
      <c r="DW355" s="85" t="n">
        <v>0</v>
      </c>
      <c r="DX355" s="85" t="n">
        <v>0</v>
      </c>
      <c r="DY355" s="85" t="n">
        <v>0</v>
      </c>
    </row>
    <row r="356" customFormat="false" ht="14.65" hidden="false" customHeight="false" outlineLevel="0" collapsed="false">
      <c r="AK356" s="183" t="n">
        <f aca="false">IF(G356&gt;0,VLOOKUP(G356&amp;"-"&amp;H356&amp;"-"&amp;I356,LocCost,2,0),0)</f>
        <v>0</v>
      </c>
      <c r="AL356" s="183" t="n">
        <f aca="false">IF(J356&gt;0,VLOOKUP(J356&amp;"-"&amp;K356&amp;"-"&amp;L356,LocCost,2,0),0)</f>
        <v>0</v>
      </c>
      <c r="AM356" s="183" t="n">
        <f aca="false">IF(M356&gt;0,VLOOKUP(M356&amp;"-"&amp;N356&amp;"-"&amp;O356,LocCost,2,0),0)</f>
        <v>0</v>
      </c>
      <c r="AN356" s="183" t="n">
        <f aca="false">IF(P356&gt;0,VLOOKUP(P356&amp;"-"&amp;Q356&amp;"-"&amp;R356,LocCost,2,0),0)</f>
        <v>0</v>
      </c>
      <c r="AO356" s="183" t="n">
        <f aca="false">IF(S356&gt;0,VLOOKUP(S356&amp;"-"&amp;T356&amp;"-"&amp;U356,LocCost,2,0),0)</f>
        <v>0</v>
      </c>
      <c r="AP356" s="183" t="n">
        <f aca="false">IF(V356&gt;0,VLOOKUP(V356&amp;"-"&amp;W356&amp;"-"&amp;X356,LocCost,2,0),0)</f>
        <v>0</v>
      </c>
      <c r="AQ356" s="183" t="n">
        <f aca="false">IF(Y356&gt;0,VLOOKUP(Y356&amp;"-"&amp;Z356&amp;"-"&amp;AA356,LocCost,2,0),0)</f>
        <v>0</v>
      </c>
      <c r="AR356" s="183" t="n">
        <f aca="false">IF(AB356&gt;0,VLOOKUP(AB356&amp;"-"&amp;AC356&amp;"-"&amp;AD356,LocCost,2,0),0)</f>
        <v>0</v>
      </c>
      <c r="AS356" s="183" t="n">
        <f aca="false">IF(AE356&gt;0,VLOOKUP(AE356&amp;"-"&amp;AF356&amp;"-"&amp;AG356,LocCost,2,0),0)</f>
        <v>0</v>
      </c>
      <c r="AT356" s="183" t="n">
        <f aca="false">IF(AH356&gt;0,VLOOKUP(AH356&amp;"-"&amp;AI356&amp;"-"&amp;AJ356,LocCost,2,0),0)</f>
        <v>0</v>
      </c>
      <c r="AU356" s="184" t="n">
        <f aca="false">SUM(AK356:AT356)</f>
        <v>0</v>
      </c>
      <c r="DO356" s="85" t="n">
        <v>0</v>
      </c>
      <c r="DP356" s="85" t="n">
        <v>0</v>
      </c>
      <c r="DQ356" s="85" t="n">
        <v>0</v>
      </c>
      <c r="DR356" s="85" t="n">
        <v>0</v>
      </c>
      <c r="DS356" s="85" t="n">
        <v>0</v>
      </c>
      <c r="DT356" s="85" t="n">
        <v>0</v>
      </c>
      <c r="DU356" s="85" t="n">
        <v>0</v>
      </c>
      <c r="DV356" s="85" t="n">
        <v>0</v>
      </c>
      <c r="DW356" s="85" t="n">
        <v>0</v>
      </c>
      <c r="DX356" s="85" t="n">
        <v>0</v>
      </c>
      <c r="DY356" s="85" t="n">
        <v>0</v>
      </c>
    </row>
    <row r="357" customFormat="false" ht="14.65" hidden="false" customHeight="false" outlineLevel="0" collapsed="false">
      <c r="AK357" s="183" t="n">
        <f aca="false">IF(G357&gt;0,VLOOKUP(G357&amp;"-"&amp;H357&amp;"-"&amp;I357,LocCost,2,0),0)</f>
        <v>0</v>
      </c>
      <c r="AL357" s="183" t="n">
        <f aca="false">IF(J357&gt;0,VLOOKUP(J357&amp;"-"&amp;K357&amp;"-"&amp;L357,LocCost,2,0),0)</f>
        <v>0</v>
      </c>
      <c r="AM357" s="183" t="n">
        <f aca="false">IF(M357&gt;0,VLOOKUP(M357&amp;"-"&amp;N357&amp;"-"&amp;O357,LocCost,2,0),0)</f>
        <v>0</v>
      </c>
      <c r="AN357" s="183" t="n">
        <f aca="false">IF(P357&gt;0,VLOOKUP(P357&amp;"-"&amp;Q357&amp;"-"&amp;R357,LocCost,2,0),0)</f>
        <v>0</v>
      </c>
      <c r="AO357" s="183" t="n">
        <f aca="false">IF(S357&gt;0,VLOOKUP(S357&amp;"-"&amp;T357&amp;"-"&amp;U357,LocCost,2,0),0)</f>
        <v>0</v>
      </c>
      <c r="AP357" s="183" t="n">
        <f aca="false">IF(V357&gt;0,VLOOKUP(V357&amp;"-"&amp;W357&amp;"-"&amp;X357,LocCost,2,0),0)</f>
        <v>0</v>
      </c>
      <c r="AQ357" s="183" t="n">
        <f aca="false">IF(Y357&gt;0,VLOOKUP(Y357&amp;"-"&amp;Z357&amp;"-"&amp;AA357,LocCost,2,0),0)</f>
        <v>0</v>
      </c>
      <c r="AR357" s="183" t="n">
        <f aca="false">IF(AB357&gt;0,VLOOKUP(AB357&amp;"-"&amp;AC357&amp;"-"&amp;AD357,LocCost,2,0),0)</f>
        <v>0</v>
      </c>
      <c r="AS357" s="183" t="n">
        <f aca="false">IF(AE357&gt;0,VLOOKUP(AE357&amp;"-"&amp;AF357&amp;"-"&amp;AG357,LocCost,2,0),0)</f>
        <v>0</v>
      </c>
      <c r="AT357" s="183" t="n">
        <f aca="false">IF(AH357&gt;0,VLOOKUP(AH357&amp;"-"&amp;AI357&amp;"-"&amp;AJ357,LocCost,2,0),0)</f>
        <v>0</v>
      </c>
      <c r="AU357" s="184" t="n">
        <f aca="false">SUM(AK357:AT357)</f>
        <v>0</v>
      </c>
      <c r="DO357" s="85" t="n">
        <v>0</v>
      </c>
      <c r="DP357" s="85" t="n">
        <v>0</v>
      </c>
      <c r="DQ357" s="85" t="n">
        <v>0</v>
      </c>
      <c r="DR357" s="85" t="n">
        <v>0</v>
      </c>
      <c r="DS357" s="85" t="n">
        <v>0</v>
      </c>
      <c r="DT357" s="85" t="n">
        <v>0</v>
      </c>
      <c r="DU357" s="85" t="n">
        <v>0</v>
      </c>
      <c r="DV357" s="85" t="n">
        <v>0</v>
      </c>
      <c r="DW357" s="85" t="n">
        <v>0</v>
      </c>
      <c r="DX357" s="85" t="n">
        <v>0</v>
      </c>
      <c r="DY357" s="85" t="n">
        <v>0</v>
      </c>
    </row>
    <row r="358" customFormat="false" ht="14.65" hidden="false" customHeight="false" outlineLevel="0" collapsed="false">
      <c r="AK358" s="183" t="n">
        <f aca="false">IF(G358&gt;0,VLOOKUP(G358&amp;"-"&amp;H358&amp;"-"&amp;I358,LocCost,2,0),0)</f>
        <v>0</v>
      </c>
      <c r="AL358" s="183" t="n">
        <f aca="false">IF(J358&gt;0,VLOOKUP(J358&amp;"-"&amp;K358&amp;"-"&amp;L358,LocCost,2,0),0)</f>
        <v>0</v>
      </c>
      <c r="AM358" s="183" t="n">
        <f aca="false">IF(M358&gt;0,VLOOKUP(M358&amp;"-"&amp;N358&amp;"-"&amp;O358,LocCost,2,0),0)</f>
        <v>0</v>
      </c>
      <c r="AN358" s="183" t="n">
        <f aca="false">IF(P358&gt;0,VLOOKUP(P358&amp;"-"&amp;Q358&amp;"-"&amp;R358,LocCost,2,0),0)</f>
        <v>0</v>
      </c>
      <c r="AO358" s="183" t="n">
        <f aca="false">IF(S358&gt;0,VLOOKUP(S358&amp;"-"&amp;T358&amp;"-"&amp;U358,LocCost,2,0),0)</f>
        <v>0</v>
      </c>
      <c r="AP358" s="183" t="n">
        <f aca="false">IF(V358&gt;0,VLOOKUP(V358&amp;"-"&amp;W358&amp;"-"&amp;X358,LocCost,2,0),0)</f>
        <v>0</v>
      </c>
      <c r="AQ358" s="183" t="n">
        <f aca="false">IF(Y358&gt;0,VLOOKUP(Y358&amp;"-"&amp;Z358&amp;"-"&amp;AA358,LocCost,2,0),0)</f>
        <v>0</v>
      </c>
      <c r="AR358" s="183" t="n">
        <f aca="false">IF(AB358&gt;0,VLOOKUP(AB358&amp;"-"&amp;AC358&amp;"-"&amp;AD358,LocCost,2,0),0)</f>
        <v>0</v>
      </c>
      <c r="AS358" s="183" t="n">
        <f aca="false">IF(AE358&gt;0,VLOOKUP(AE358&amp;"-"&amp;AF358&amp;"-"&amp;AG358,LocCost,2,0),0)</f>
        <v>0</v>
      </c>
      <c r="AT358" s="183" t="n">
        <f aca="false">IF(AH358&gt;0,VLOOKUP(AH358&amp;"-"&amp;AI358&amp;"-"&amp;AJ358,LocCost,2,0),0)</f>
        <v>0</v>
      </c>
      <c r="AU358" s="184" t="n">
        <f aca="false">SUM(AK358:AT358)</f>
        <v>0</v>
      </c>
      <c r="DO358" s="85" t="n">
        <v>0</v>
      </c>
      <c r="DP358" s="85" t="n">
        <v>0</v>
      </c>
      <c r="DQ358" s="85" t="n">
        <v>0</v>
      </c>
      <c r="DR358" s="85" t="n">
        <v>0</v>
      </c>
      <c r="DS358" s="85" t="n">
        <v>0</v>
      </c>
      <c r="DT358" s="85" t="n">
        <v>0</v>
      </c>
      <c r="DU358" s="85" t="n">
        <v>0</v>
      </c>
      <c r="DV358" s="85" t="n">
        <v>0</v>
      </c>
      <c r="DW358" s="85" t="n">
        <v>0</v>
      </c>
      <c r="DX358" s="85" t="n">
        <v>0</v>
      </c>
      <c r="DY358" s="85" t="n">
        <v>0</v>
      </c>
    </row>
    <row r="359" customFormat="false" ht="14.65" hidden="false" customHeight="false" outlineLevel="0" collapsed="false">
      <c r="AK359" s="183" t="n">
        <f aca="false">IF(G359&gt;0,VLOOKUP(G359&amp;"-"&amp;H359&amp;"-"&amp;I359,LocCost,2,0),0)</f>
        <v>0</v>
      </c>
      <c r="AL359" s="183" t="n">
        <f aca="false">IF(J359&gt;0,VLOOKUP(J359&amp;"-"&amp;K359&amp;"-"&amp;L359,LocCost,2,0),0)</f>
        <v>0</v>
      </c>
      <c r="AM359" s="183" t="n">
        <f aca="false">IF(M359&gt;0,VLOOKUP(M359&amp;"-"&amp;N359&amp;"-"&amp;O359,LocCost,2,0),0)</f>
        <v>0</v>
      </c>
      <c r="AN359" s="183" t="n">
        <f aca="false">IF(P359&gt;0,VLOOKUP(P359&amp;"-"&amp;Q359&amp;"-"&amp;R359,LocCost,2,0),0)</f>
        <v>0</v>
      </c>
      <c r="AO359" s="183" t="n">
        <f aca="false">IF(S359&gt;0,VLOOKUP(S359&amp;"-"&amp;T359&amp;"-"&amp;U359,LocCost,2,0),0)</f>
        <v>0</v>
      </c>
      <c r="AP359" s="183" t="n">
        <f aca="false">IF(V359&gt;0,VLOOKUP(V359&amp;"-"&amp;W359&amp;"-"&amp;X359,LocCost,2,0),0)</f>
        <v>0</v>
      </c>
      <c r="AQ359" s="183" t="n">
        <f aca="false">IF(Y359&gt;0,VLOOKUP(Y359&amp;"-"&amp;Z359&amp;"-"&amp;AA359,LocCost,2,0),0)</f>
        <v>0</v>
      </c>
      <c r="AR359" s="183" t="n">
        <f aca="false">IF(AB359&gt;0,VLOOKUP(AB359&amp;"-"&amp;AC359&amp;"-"&amp;AD359,LocCost,2,0),0)</f>
        <v>0</v>
      </c>
      <c r="AS359" s="183" t="n">
        <f aca="false">IF(AE359&gt;0,VLOOKUP(AE359&amp;"-"&amp;AF359&amp;"-"&amp;AG359,LocCost,2,0),0)</f>
        <v>0</v>
      </c>
      <c r="AT359" s="183" t="n">
        <f aca="false">IF(AH359&gt;0,VLOOKUP(AH359&amp;"-"&amp;AI359&amp;"-"&amp;AJ359,LocCost,2,0),0)</f>
        <v>0</v>
      </c>
      <c r="AU359" s="184" t="n">
        <f aca="false">SUM(AK359:AT359)</f>
        <v>0</v>
      </c>
      <c r="DO359" s="85" t="n">
        <v>0</v>
      </c>
      <c r="DP359" s="85" t="n">
        <v>0</v>
      </c>
      <c r="DQ359" s="85" t="n">
        <v>0</v>
      </c>
      <c r="DR359" s="85" t="n">
        <v>0</v>
      </c>
      <c r="DS359" s="85" t="n">
        <v>0</v>
      </c>
      <c r="DT359" s="85" t="n">
        <v>0</v>
      </c>
      <c r="DU359" s="85" t="n">
        <v>0</v>
      </c>
      <c r="DV359" s="85" t="n">
        <v>0</v>
      </c>
      <c r="DW359" s="85" t="n">
        <v>0</v>
      </c>
      <c r="DX359" s="85" t="n">
        <v>0</v>
      </c>
      <c r="DY359" s="85" t="n">
        <v>0</v>
      </c>
    </row>
    <row r="360" customFormat="false" ht="14.65" hidden="false" customHeight="false" outlineLevel="0" collapsed="false">
      <c r="AK360" s="183" t="n">
        <f aca="false">IF(G360&gt;0,VLOOKUP(G360&amp;"-"&amp;H360&amp;"-"&amp;I360,LocCost,2,0),0)</f>
        <v>0</v>
      </c>
      <c r="AL360" s="183" t="n">
        <f aca="false">IF(J360&gt;0,VLOOKUP(J360&amp;"-"&amp;K360&amp;"-"&amp;L360,LocCost,2,0),0)</f>
        <v>0</v>
      </c>
      <c r="AM360" s="183" t="n">
        <f aca="false">IF(M360&gt;0,VLOOKUP(M360&amp;"-"&amp;N360&amp;"-"&amp;O360,LocCost,2,0),0)</f>
        <v>0</v>
      </c>
      <c r="AN360" s="183" t="n">
        <f aca="false">IF(P360&gt;0,VLOOKUP(P360&amp;"-"&amp;Q360&amp;"-"&amp;R360,LocCost,2,0),0)</f>
        <v>0</v>
      </c>
      <c r="AO360" s="183" t="n">
        <f aca="false">IF(S360&gt;0,VLOOKUP(S360&amp;"-"&amp;T360&amp;"-"&amp;U360,LocCost,2,0),0)</f>
        <v>0</v>
      </c>
      <c r="AP360" s="183" t="n">
        <f aca="false">IF(V360&gt;0,VLOOKUP(V360&amp;"-"&amp;W360&amp;"-"&amp;X360,LocCost,2,0),0)</f>
        <v>0</v>
      </c>
      <c r="AQ360" s="183" t="n">
        <f aca="false">IF(Y360&gt;0,VLOOKUP(Y360&amp;"-"&amp;Z360&amp;"-"&amp;AA360,LocCost,2,0),0)</f>
        <v>0</v>
      </c>
      <c r="AR360" s="183" t="n">
        <f aca="false">IF(AB360&gt;0,VLOOKUP(AB360&amp;"-"&amp;AC360&amp;"-"&amp;AD360,LocCost,2,0),0)</f>
        <v>0</v>
      </c>
      <c r="AS360" s="183" t="n">
        <f aca="false">IF(AE360&gt;0,VLOOKUP(AE360&amp;"-"&amp;AF360&amp;"-"&amp;AG360,LocCost,2,0),0)</f>
        <v>0</v>
      </c>
      <c r="AT360" s="183" t="n">
        <f aca="false">IF(AH360&gt;0,VLOOKUP(AH360&amp;"-"&amp;AI360&amp;"-"&amp;AJ360,LocCost,2,0),0)</f>
        <v>0</v>
      </c>
      <c r="AU360" s="184" t="n">
        <f aca="false">SUM(AK360:AT360)</f>
        <v>0</v>
      </c>
      <c r="DO360" s="85" t="n">
        <v>0</v>
      </c>
      <c r="DP360" s="85" t="n">
        <v>0</v>
      </c>
      <c r="DQ360" s="85" t="n">
        <v>0</v>
      </c>
      <c r="DR360" s="85" t="n">
        <v>0</v>
      </c>
      <c r="DS360" s="85" t="n">
        <v>0</v>
      </c>
      <c r="DT360" s="85" t="n">
        <v>0</v>
      </c>
      <c r="DU360" s="85" t="n">
        <v>0</v>
      </c>
      <c r="DV360" s="85" t="n">
        <v>0</v>
      </c>
      <c r="DW360" s="85" t="n">
        <v>0</v>
      </c>
      <c r="DX360" s="85" t="n">
        <v>0</v>
      </c>
      <c r="DY360" s="85" t="n">
        <v>0</v>
      </c>
    </row>
    <row r="361" customFormat="false" ht="14.65" hidden="false" customHeight="false" outlineLevel="0" collapsed="false">
      <c r="AK361" s="183" t="n">
        <f aca="false">IF(G361&gt;0,VLOOKUP(G361&amp;"-"&amp;H361&amp;"-"&amp;I361,LocCost,2,0),0)</f>
        <v>0</v>
      </c>
      <c r="AL361" s="183" t="n">
        <f aca="false">IF(J361&gt;0,VLOOKUP(J361&amp;"-"&amp;K361&amp;"-"&amp;L361,LocCost,2,0),0)</f>
        <v>0</v>
      </c>
      <c r="AM361" s="183" t="n">
        <f aca="false">IF(M361&gt;0,VLOOKUP(M361&amp;"-"&amp;N361&amp;"-"&amp;O361,LocCost,2,0),0)</f>
        <v>0</v>
      </c>
      <c r="AN361" s="183" t="n">
        <f aca="false">IF(P361&gt;0,VLOOKUP(P361&amp;"-"&amp;Q361&amp;"-"&amp;R361,LocCost,2,0),0)</f>
        <v>0</v>
      </c>
      <c r="AO361" s="183" t="n">
        <f aca="false">IF(S361&gt;0,VLOOKUP(S361&amp;"-"&amp;T361&amp;"-"&amp;U361,LocCost,2,0),0)</f>
        <v>0</v>
      </c>
      <c r="AP361" s="183" t="n">
        <f aca="false">IF(V361&gt;0,VLOOKUP(V361&amp;"-"&amp;W361&amp;"-"&amp;X361,LocCost,2,0),0)</f>
        <v>0</v>
      </c>
      <c r="AQ361" s="183" t="n">
        <f aca="false">IF(Y361&gt;0,VLOOKUP(Y361&amp;"-"&amp;Z361&amp;"-"&amp;AA361,LocCost,2,0),0)</f>
        <v>0</v>
      </c>
      <c r="AR361" s="183" t="n">
        <f aca="false">IF(AB361&gt;0,VLOOKUP(AB361&amp;"-"&amp;AC361&amp;"-"&amp;AD361,LocCost,2,0),0)</f>
        <v>0</v>
      </c>
      <c r="AS361" s="183" t="n">
        <f aca="false">IF(AE361&gt;0,VLOOKUP(AE361&amp;"-"&amp;AF361&amp;"-"&amp;AG361,LocCost,2,0),0)</f>
        <v>0</v>
      </c>
      <c r="AT361" s="183" t="n">
        <f aca="false">IF(AH361&gt;0,VLOOKUP(AH361&amp;"-"&amp;AI361&amp;"-"&amp;AJ361,LocCost,2,0),0)</f>
        <v>0</v>
      </c>
      <c r="AU361" s="184" t="n">
        <f aca="false">SUM(AK361:AT361)</f>
        <v>0</v>
      </c>
      <c r="DO361" s="85" t="n">
        <v>0</v>
      </c>
      <c r="DP361" s="85" t="n">
        <v>0</v>
      </c>
      <c r="DQ361" s="85" t="n">
        <v>0</v>
      </c>
      <c r="DR361" s="85" t="n">
        <v>0</v>
      </c>
      <c r="DS361" s="85" t="n">
        <v>0</v>
      </c>
      <c r="DT361" s="85" t="n">
        <v>0</v>
      </c>
      <c r="DU361" s="85" t="n">
        <v>0</v>
      </c>
      <c r="DV361" s="85" t="n">
        <v>0</v>
      </c>
      <c r="DW361" s="85" t="n">
        <v>0</v>
      </c>
      <c r="DX361" s="85" t="n">
        <v>0</v>
      </c>
      <c r="DY361" s="85" t="n">
        <v>0</v>
      </c>
    </row>
    <row r="362" customFormat="false" ht="14.65" hidden="false" customHeight="false" outlineLevel="0" collapsed="false">
      <c r="AK362" s="183" t="n">
        <f aca="false">IF(G362&gt;0,VLOOKUP(G362&amp;"-"&amp;H362&amp;"-"&amp;I362,LocCost,2,0),0)</f>
        <v>0</v>
      </c>
      <c r="AL362" s="183" t="n">
        <f aca="false">IF(J362&gt;0,VLOOKUP(J362&amp;"-"&amp;K362&amp;"-"&amp;L362,LocCost,2,0),0)</f>
        <v>0</v>
      </c>
      <c r="AM362" s="183" t="n">
        <f aca="false">IF(M362&gt;0,VLOOKUP(M362&amp;"-"&amp;N362&amp;"-"&amp;O362,LocCost,2,0),0)</f>
        <v>0</v>
      </c>
      <c r="AN362" s="183" t="n">
        <f aca="false">IF(P362&gt;0,VLOOKUP(P362&amp;"-"&amp;Q362&amp;"-"&amp;R362,LocCost,2,0),0)</f>
        <v>0</v>
      </c>
      <c r="AO362" s="183" t="n">
        <f aca="false">IF(S362&gt;0,VLOOKUP(S362&amp;"-"&amp;T362&amp;"-"&amp;U362,LocCost,2,0),0)</f>
        <v>0</v>
      </c>
      <c r="AP362" s="183" t="n">
        <f aca="false">IF(V362&gt;0,VLOOKUP(V362&amp;"-"&amp;W362&amp;"-"&amp;X362,LocCost,2,0),0)</f>
        <v>0</v>
      </c>
      <c r="AQ362" s="183" t="n">
        <f aca="false">IF(Y362&gt;0,VLOOKUP(Y362&amp;"-"&amp;Z362&amp;"-"&amp;AA362,LocCost,2,0),0)</f>
        <v>0</v>
      </c>
      <c r="AR362" s="183" t="n">
        <f aca="false">IF(AB362&gt;0,VLOOKUP(AB362&amp;"-"&amp;AC362&amp;"-"&amp;AD362,LocCost,2,0),0)</f>
        <v>0</v>
      </c>
      <c r="AS362" s="183" t="n">
        <f aca="false">IF(AE362&gt;0,VLOOKUP(AE362&amp;"-"&amp;AF362&amp;"-"&amp;AG362,LocCost,2,0),0)</f>
        <v>0</v>
      </c>
      <c r="AT362" s="183" t="n">
        <f aca="false">IF(AH362&gt;0,VLOOKUP(AH362&amp;"-"&amp;AI362&amp;"-"&amp;AJ362,LocCost,2,0),0)</f>
        <v>0</v>
      </c>
      <c r="AU362" s="184" t="n">
        <f aca="false">SUM(AK362:AT362)</f>
        <v>0</v>
      </c>
      <c r="DO362" s="85" t="n">
        <v>0</v>
      </c>
      <c r="DP362" s="85" t="n">
        <v>0</v>
      </c>
      <c r="DQ362" s="85" t="n">
        <v>0</v>
      </c>
      <c r="DR362" s="85" t="n">
        <v>0</v>
      </c>
      <c r="DS362" s="85" t="n">
        <v>0</v>
      </c>
      <c r="DT362" s="85" t="n">
        <v>0</v>
      </c>
      <c r="DU362" s="85" t="n">
        <v>0</v>
      </c>
      <c r="DV362" s="85" t="n">
        <v>0</v>
      </c>
      <c r="DW362" s="85" t="n">
        <v>0</v>
      </c>
      <c r="DX362" s="85" t="n">
        <v>0</v>
      </c>
      <c r="DY362" s="85" t="n">
        <v>0</v>
      </c>
    </row>
    <row r="363" customFormat="false" ht="14.65" hidden="false" customHeight="false" outlineLevel="0" collapsed="false">
      <c r="AK363" s="183" t="n">
        <f aca="false">IF(G363&gt;0,VLOOKUP(G363&amp;"-"&amp;H363&amp;"-"&amp;I363,LocCost,2,0),0)</f>
        <v>0</v>
      </c>
      <c r="AL363" s="183" t="n">
        <f aca="false">IF(J363&gt;0,VLOOKUP(J363&amp;"-"&amp;K363&amp;"-"&amp;L363,LocCost,2,0),0)</f>
        <v>0</v>
      </c>
      <c r="AM363" s="183" t="n">
        <f aca="false">IF(M363&gt;0,VLOOKUP(M363&amp;"-"&amp;N363&amp;"-"&amp;O363,LocCost,2,0),0)</f>
        <v>0</v>
      </c>
      <c r="AN363" s="183" t="n">
        <f aca="false">IF(P363&gt;0,VLOOKUP(P363&amp;"-"&amp;Q363&amp;"-"&amp;R363,LocCost,2,0),0)</f>
        <v>0</v>
      </c>
      <c r="AO363" s="183" t="n">
        <f aca="false">IF(S363&gt;0,VLOOKUP(S363&amp;"-"&amp;T363&amp;"-"&amp;U363,LocCost,2,0),0)</f>
        <v>0</v>
      </c>
      <c r="AP363" s="183" t="n">
        <f aca="false">IF(V363&gt;0,VLOOKUP(V363&amp;"-"&amp;W363&amp;"-"&amp;X363,LocCost,2,0),0)</f>
        <v>0</v>
      </c>
      <c r="AQ363" s="183" t="n">
        <f aca="false">IF(Y363&gt;0,VLOOKUP(Y363&amp;"-"&amp;Z363&amp;"-"&amp;AA363,LocCost,2,0),0)</f>
        <v>0</v>
      </c>
      <c r="AR363" s="183" t="n">
        <f aca="false">IF(AB363&gt;0,VLOOKUP(AB363&amp;"-"&amp;AC363&amp;"-"&amp;AD363,LocCost,2,0),0)</f>
        <v>0</v>
      </c>
      <c r="AS363" s="183" t="n">
        <f aca="false">IF(AE363&gt;0,VLOOKUP(AE363&amp;"-"&amp;AF363&amp;"-"&amp;AG363,LocCost,2,0),0)</f>
        <v>0</v>
      </c>
      <c r="AT363" s="183" t="n">
        <f aca="false">IF(AH363&gt;0,VLOOKUP(AH363&amp;"-"&amp;AI363&amp;"-"&amp;AJ363,LocCost,2,0),0)</f>
        <v>0</v>
      </c>
      <c r="AU363" s="184" t="n">
        <f aca="false">SUM(AK363:AT363)</f>
        <v>0</v>
      </c>
      <c r="DO363" s="85" t="n">
        <v>0</v>
      </c>
      <c r="DP363" s="85" t="n">
        <v>0</v>
      </c>
      <c r="DQ363" s="85" t="n">
        <v>0</v>
      </c>
      <c r="DR363" s="85" t="n">
        <v>0</v>
      </c>
      <c r="DS363" s="85" t="n">
        <v>0</v>
      </c>
      <c r="DT363" s="85" t="n">
        <v>0</v>
      </c>
      <c r="DU363" s="85" t="n">
        <v>0</v>
      </c>
      <c r="DV363" s="85" t="n">
        <v>0</v>
      </c>
      <c r="DW363" s="85" t="n">
        <v>0</v>
      </c>
      <c r="DX363" s="85" t="n">
        <v>0</v>
      </c>
      <c r="DY363" s="85" t="n">
        <v>0</v>
      </c>
    </row>
    <row r="364" customFormat="false" ht="14.65" hidden="false" customHeight="false" outlineLevel="0" collapsed="false">
      <c r="AK364" s="183" t="n">
        <f aca="false">IF(G364&gt;0,VLOOKUP(G364&amp;"-"&amp;H364&amp;"-"&amp;I364,LocCost,2,0),0)</f>
        <v>0</v>
      </c>
      <c r="AL364" s="183" t="n">
        <f aca="false">IF(J364&gt;0,VLOOKUP(J364&amp;"-"&amp;K364&amp;"-"&amp;L364,LocCost,2,0),0)</f>
        <v>0</v>
      </c>
      <c r="AM364" s="183" t="n">
        <f aca="false">IF(M364&gt;0,VLOOKUP(M364&amp;"-"&amp;N364&amp;"-"&amp;O364,LocCost,2,0),0)</f>
        <v>0</v>
      </c>
      <c r="AN364" s="183" t="n">
        <f aca="false">IF(P364&gt;0,VLOOKUP(P364&amp;"-"&amp;Q364&amp;"-"&amp;R364,LocCost,2,0),0)</f>
        <v>0</v>
      </c>
      <c r="AO364" s="183" t="n">
        <f aca="false">IF(S364&gt;0,VLOOKUP(S364&amp;"-"&amp;T364&amp;"-"&amp;U364,LocCost,2,0),0)</f>
        <v>0</v>
      </c>
      <c r="AP364" s="183" t="n">
        <f aca="false">IF(V364&gt;0,VLOOKUP(V364&amp;"-"&amp;W364&amp;"-"&amp;X364,LocCost,2,0),0)</f>
        <v>0</v>
      </c>
      <c r="AQ364" s="183" t="n">
        <f aca="false">IF(Y364&gt;0,VLOOKUP(Y364&amp;"-"&amp;Z364&amp;"-"&amp;AA364,LocCost,2,0),0)</f>
        <v>0</v>
      </c>
      <c r="AR364" s="183" t="n">
        <f aca="false">IF(AB364&gt;0,VLOOKUP(AB364&amp;"-"&amp;AC364&amp;"-"&amp;AD364,LocCost,2,0),0)</f>
        <v>0</v>
      </c>
      <c r="AS364" s="183" t="n">
        <f aca="false">IF(AE364&gt;0,VLOOKUP(AE364&amp;"-"&amp;AF364&amp;"-"&amp;AG364,LocCost,2,0),0)</f>
        <v>0</v>
      </c>
      <c r="AT364" s="183" t="n">
        <f aca="false">IF(AH364&gt;0,VLOOKUP(AH364&amp;"-"&amp;AI364&amp;"-"&amp;AJ364,LocCost,2,0),0)</f>
        <v>0</v>
      </c>
      <c r="AU364" s="184" t="n">
        <f aca="false">SUM(AK364:AT364)</f>
        <v>0</v>
      </c>
      <c r="DO364" s="85" t="n">
        <v>0</v>
      </c>
      <c r="DP364" s="85" t="n">
        <v>0</v>
      </c>
      <c r="DQ364" s="85" t="n">
        <v>0</v>
      </c>
      <c r="DR364" s="85" t="n">
        <v>0</v>
      </c>
      <c r="DS364" s="85" t="n">
        <v>0</v>
      </c>
      <c r="DT364" s="85" t="n">
        <v>0</v>
      </c>
      <c r="DU364" s="85" t="n">
        <v>0</v>
      </c>
      <c r="DV364" s="85" t="n">
        <v>0</v>
      </c>
      <c r="DW364" s="85" t="n">
        <v>0</v>
      </c>
      <c r="DX364" s="85" t="n">
        <v>0</v>
      </c>
      <c r="DY364" s="85" t="n">
        <v>0</v>
      </c>
    </row>
    <row r="365" customFormat="false" ht="14.65" hidden="false" customHeight="false" outlineLevel="0" collapsed="false">
      <c r="AK365" s="183" t="n">
        <f aca="false">IF(G365&gt;0,VLOOKUP(G365&amp;"-"&amp;H365&amp;"-"&amp;I365,LocCost,2,0),0)</f>
        <v>0</v>
      </c>
      <c r="AL365" s="183" t="n">
        <f aca="false">IF(J365&gt;0,VLOOKUP(J365&amp;"-"&amp;K365&amp;"-"&amp;L365,LocCost,2,0),0)</f>
        <v>0</v>
      </c>
      <c r="AM365" s="183" t="n">
        <f aca="false">IF(M365&gt;0,VLOOKUP(M365&amp;"-"&amp;N365&amp;"-"&amp;O365,LocCost,2,0),0)</f>
        <v>0</v>
      </c>
      <c r="AN365" s="183" t="n">
        <f aca="false">IF(P365&gt;0,VLOOKUP(P365&amp;"-"&amp;Q365&amp;"-"&amp;R365,LocCost,2,0),0)</f>
        <v>0</v>
      </c>
      <c r="AO365" s="183" t="n">
        <f aca="false">IF(S365&gt;0,VLOOKUP(S365&amp;"-"&amp;T365&amp;"-"&amp;U365,LocCost,2,0),0)</f>
        <v>0</v>
      </c>
      <c r="AP365" s="183" t="n">
        <f aca="false">IF(V365&gt;0,VLOOKUP(V365&amp;"-"&amp;W365&amp;"-"&amp;X365,LocCost,2,0),0)</f>
        <v>0</v>
      </c>
      <c r="AQ365" s="183" t="n">
        <f aca="false">IF(Y365&gt;0,VLOOKUP(Y365&amp;"-"&amp;Z365&amp;"-"&amp;AA365,LocCost,2,0),0)</f>
        <v>0</v>
      </c>
      <c r="AR365" s="183" t="n">
        <f aca="false">IF(AB365&gt;0,VLOOKUP(AB365&amp;"-"&amp;AC365&amp;"-"&amp;AD365,LocCost,2,0),0)</f>
        <v>0</v>
      </c>
      <c r="AS365" s="183" t="n">
        <f aca="false">IF(AE365&gt;0,VLOOKUP(AE365&amp;"-"&amp;AF365&amp;"-"&amp;AG365,LocCost,2,0),0)</f>
        <v>0</v>
      </c>
      <c r="AT365" s="183" t="n">
        <f aca="false">IF(AH365&gt;0,VLOOKUP(AH365&amp;"-"&amp;AI365&amp;"-"&amp;AJ365,LocCost,2,0),0)</f>
        <v>0</v>
      </c>
      <c r="AU365" s="184" t="n">
        <f aca="false">SUM(AK365:AT365)</f>
        <v>0</v>
      </c>
      <c r="DO365" s="85" t="n">
        <v>0</v>
      </c>
      <c r="DP365" s="85" t="n">
        <v>0</v>
      </c>
      <c r="DQ365" s="85" t="n">
        <v>0</v>
      </c>
      <c r="DR365" s="85" t="n">
        <v>0</v>
      </c>
      <c r="DS365" s="85" t="n">
        <v>0</v>
      </c>
      <c r="DT365" s="85" t="n">
        <v>0</v>
      </c>
      <c r="DU365" s="85" t="n">
        <v>0</v>
      </c>
      <c r="DV365" s="85" t="n">
        <v>0</v>
      </c>
      <c r="DW365" s="85" t="n">
        <v>0</v>
      </c>
      <c r="DX365" s="85" t="n">
        <v>0</v>
      </c>
      <c r="DY365" s="85" t="n">
        <v>0</v>
      </c>
    </row>
    <row r="366" customFormat="false" ht="14.65" hidden="false" customHeight="false" outlineLevel="0" collapsed="false">
      <c r="AK366" s="183" t="n">
        <f aca="false">IF(G366&gt;0,VLOOKUP(G366&amp;"-"&amp;H366&amp;"-"&amp;I366,LocCost,2,0),0)</f>
        <v>0</v>
      </c>
      <c r="AL366" s="183" t="n">
        <f aca="false">IF(J366&gt;0,VLOOKUP(J366&amp;"-"&amp;K366&amp;"-"&amp;L366,LocCost,2,0),0)</f>
        <v>0</v>
      </c>
      <c r="AM366" s="183" t="n">
        <f aca="false">IF(M366&gt;0,VLOOKUP(M366&amp;"-"&amp;N366&amp;"-"&amp;O366,LocCost,2,0),0)</f>
        <v>0</v>
      </c>
      <c r="AN366" s="183" t="n">
        <f aca="false">IF(P366&gt;0,VLOOKUP(P366&amp;"-"&amp;Q366&amp;"-"&amp;R366,LocCost,2,0),0)</f>
        <v>0</v>
      </c>
      <c r="AO366" s="183" t="n">
        <f aca="false">IF(S366&gt;0,VLOOKUP(S366&amp;"-"&amp;T366&amp;"-"&amp;U366,LocCost,2,0),0)</f>
        <v>0</v>
      </c>
      <c r="AP366" s="183" t="n">
        <f aca="false">IF(V366&gt;0,VLOOKUP(V366&amp;"-"&amp;W366&amp;"-"&amp;X366,LocCost,2,0),0)</f>
        <v>0</v>
      </c>
      <c r="AQ366" s="183" t="n">
        <f aca="false">IF(Y366&gt;0,VLOOKUP(Y366&amp;"-"&amp;Z366&amp;"-"&amp;AA366,LocCost,2,0),0)</f>
        <v>0</v>
      </c>
      <c r="AR366" s="183" t="n">
        <f aca="false">IF(AB366&gt;0,VLOOKUP(AB366&amp;"-"&amp;AC366&amp;"-"&amp;AD366,LocCost,2,0),0)</f>
        <v>0</v>
      </c>
      <c r="AS366" s="183" t="n">
        <f aca="false">IF(AE366&gt;0,VLOOKUP(AE366&amp;"-"&amp;AF366&amp;"-"&amp;AG366,LocCost,2,0),0)</f>
        <v>0</v>
      </c>
      <c r="AT366" s="183" t="n">
        <f aca="false">IF(AH366&gt;0,VLOOKUP(AH366&amp;"-"&amp;AI366&amp;"-"&amp;AJ366,LocCost,2,0),0)</f>
        <v>0</v>
      </c>
      <c r="AU366" s="184" t="n">
        <f aca="false">SUM(AK366:AT366)</f>
        <v>0</v>
      </c>
      <c r="DO366" s="85" t="n">
        <v>0</v>
      </c>
      <c r="DP366" s="85" t="n">
        <v>0</v>
      </c>
      <c r="DQ366" s="85" t="n">
        <v>0</v>
      </c>
      <c r="DR366" s="85" t="n">
        <v>0</v>
      </c>
      <c r="DS366" s="85" t="n">
        <v>0</v>
      </c>
      <c r="DT366" s="85" t="n">
        <v>0</v>
      </c>
      <c r="DU366" s="85" t="n">
        <v>0</v>
      </c>
      <c r="DV366" s="85" t="n">
        <v>0</v>
      </c>
      <c r="DW366" s="85" t="n">
        <v>0</v>
      </c>
      <c r="DX366" s="85" t="n">
        <v>0</v>
      </c>
      <c r="DY366" s="85" t="n">
        <v>0</v>
      </c>
    </row>
    <row r="367" customFormat="false" ht="14.65" hidden="false" customHeight="false" outlineLevel="0" collapsed="false">
      <c r="AK367" s="183" t="n">
        <f aca="false">IF(G367&gt;0,VLOOKUP(G367&amp;"-"&amp;H367&amp;"-"&amp;I367,LocCost,2,0),0)</f>
        <v>0</v>
      </c>
      <c r="AL367" s="183" t="n">
        <f aca="false">IF(J367&gt;0,VLOOKUP(J367&amp;"-"&amp;K367&amp;"-"&amp;L367,LocCost,2,0),0)</f>
        <v>0</v>
      </c>
      <c r="AM367" s="183" t="n">
        <f aca="false">IF(M367&gt;0,VLOOKUP(M367&amp;"-"&amp;N367&amp;"-"&amp;O367,LocCost,2,0),0)</f>
        <v>0</v>
      </c>
      <c r="AN367" s="183" t="n">
        <f aca="false">IF(P367&gt;0,VLOOKUP(P367&amp;"-"&amp;Q367&amp;"-"&amp;R367,LocCost,2,0),0)</f>
        <v>0</v>
      </c>
      <c r="AO367" s="183" t="n">
        <f aca="false">IF(S367&gt;0,VLOOKUP(S367&amp;"-"&amp;T367&amp;"-"&amp;U367,LocCost,2,0),0)</f>
        <v>0</v>
      </c>
      <c r="AP367" s="183" t="n">
        <f aca="false">IF(V367&gt;0,VLOOKUP(V367&amp;"-"&amp;W367&amp;"-"&amp;X367,LocCost,2,0),0)</f>
        <v>0</v>
      </c>
      <c r="AQ367" s="183" t="n">
        <f aca="false">IF(Y367&gt;0,VLOOKUP(Y367&amp;"-"&amp;Z367&amp;"-"&amp;AA367,LocCost,2,0),0)</f>
        <v>0</v>
      </c>
      <c r="AR367" s="183" t="n">
        <f aca="false">IF(AB367&gt;0,VLOOKUP(AB367&amp;"-"&amp;AC367&amp;"-"&amp;AD367,LocCost,2,0),0)</f>
        <v>0</v>
      </c>
      <c r="AS367" s="183" t="n">
        <f aca="false">IF(AE367&gt;0,VLOOKUP(AE367&amp;"-"&amp;AF367&amp;"-"&amp;AG367,LocCost,2,0),0)</f>
        <v>0</v>
      </c>
      <c r="AT367" s="183" t="n">
        <f aca="false">IF(AH367&gt;0,VLOOKUP(AH367&amp;"-"&amp;AI367&amp;"-"&amp;AJ367,LocCost,2,0),0)</f>
        <v>0</v>
      </c>
      <c r="AU367" s="184" t="n">
        <f aca="false">SUM(AK367:AT367)</f>
        <v>0</v>
      </c>
      <c r="DO367" s="85" t="n">
        <v>0</v>
      </c>
      <c r="DP367" s="85" t="n">
        <v>0</v>
      </c>
      <c r="DQ367" s="85" t="n">
        <v>0</v>
      </c>
      <c r="DR367" s="85" t="n">
        <v>0</v>
      </c>
      <c r="DS367" s="85" t="n">
        <v>0</v>
      </c>
      <c r="DT367" s="85" t="n">
        <v>0</v>
      </c>
      <c r="DU367" s="85" t="n">
        <v>0</v>
      </c>
      <c r="DV367" s="85" t="n">
        <v>0</v>
      </c>
      <c r="DW367" s="85" t="n">
        <v>0</v>
      </c>
      <c r="DX367" s="85" t="n">
        <v>0</v>
      </c>
      <c r="DY367" s="85" t="n">
        <v>0</v>
      </c>
    </row>
    <row r="368" customFormat="false" ht="14.65" hidden="false" customHeight="false" outlineLevel="0" collapsed="false">
      <c r="AK368" s="183" t="n">
        <f aca="false">IF(G368&gt;0,VLOOKUP(G368&amp;"-"&amp;H368&amp;"-"&amp;I368,LocCost,2,0),0)</f>
        <v>0</v>
      </c>
      <c r="AL368" s="183" t="n">
        <f aca="false">IF(J368&gt;0,VLOOKUP(J368&amp;"-"&amp;K368&amp;"-"&amp;L368,LocCost,2,0),0)</f>
        <v>0</v>
      </c>
      <c r="AM368" s="183" t="n">
        <f aca="false">IF(M368&gt;0,VLOOKUP(M368&amp;"-"&amp;N368&amp;"-"&amp;O368,LocCost,2,0),0)</f>
        <v>0</v>
      </c>
      <c r="AN368" s="183" t="n">
        <f aca="false">IF(P368&gt;0,VLOOKUP(P368&amp;"-"&amp;Q368&amp;"-"&amp;R368,LocCost,2,0),0)</f>
        <v>0</v>
      </c>
      <c r="AO368" s="183" t="n">
        <f aca="false">IF(S368&gt;0,VLOOKUP(S368&amp;"-"&amp;T368&amp;"-"&amp;U368,LocCost,2,0),0)</f>
        <v>0</v>
      </c>
      <c r="AP368" s="183" t="n">
        <f aca="false">IF(V368&gt;0,VLOOKUP(V368&amp;"-"&amp;W368&amp;"-"&amp;X368,LocCost,2,0),0)</f>
        <v>0</v>
      </c>
      <c r="AQ368" s="183" t="n">
        <f aca="false">IF(Y368&gt;0,VLOOKUP(Y368&amp;"-"&amp;Z368&amp;"-"&amp;AA368,LocCost,2,0),0)</f>
        <v>0</v>
      </c>
      <c r="AR368" s="183" t="n">
        <f aca="false">IF(AB368&gt;0,VLOOKUP(AB368&amp;"-"&amp;AC368&amp;"-"&amp;AD368,LocCost,2,0),0)</f>
        <v>0</v>
      </c>
      <c r="AS368" s="183" t="n">
        <f aca="false">IF(AE368&gt;0,VLOOKUP(AE368&amp;"-"&amp;AF368&amp;"-"&amp;AG368,LocCost,2,0),0)</f>
        <v>0</v>
      </c>
      <c r="AT368" s="183" t="n">
        <f aca="false">IF(AH368&gt;0,VLOOKUP(AH368&amp;"-"&amp;AI368&amp;"-"&amp;AJ368,LocCost,2,0),0)</f>
        <v>0</v>
      </c>
      <c r="AU368" s="184" t="n">
        <f aca="false">SUM(AK368:AT368)</f>
        <v>0</v>
      </c>
      <c r="DO368" s="85" t="n">
        <v>0</v>
      </c>
      <c r="DP368" s="85" t="n">
        <v>0</v>
      </c>
      <c r="DQ368" s="85" t="n">
        <v>0</v>
      </c>
      <c r="DR368" s="85" t="n">
        <v>0</v>
      </c>
      <c r="DS368" s="85" t="n">
        <v>0</v>
      </c>
      <c r="DT368" s="85" t="n">
        <v>0</v>
      </c>
      <c r="DU368" s="85" t="n">
        <v>0</v>
      </c>
      <c r="DV368" s="85" t="n">
        <v>0</v>
      </c>
      <c r="DW368" s="85" t="n">
        <v>0</v>
      </c>
      <c r="DX368" s="85" t="n">
        <v>0</v>
      </c>
      <c r="DY368" s="85" t="n">
        <v>0</v>
      </c>
    </row>
    <row r="369" customFormat="false" ht="14.65" hidden="false" customHeight="false" outlineLevel="0" collapsed="false">
      <c r="AK369" s="183" t="n">
        <f aca="false">IF(G369&gt;0,VLOOKUP(G369&amp;"-"&amp;H369&amp;"-"&amp;I369,LocCost,2,0),0)</f>
        <v>0</v>
      </c>
      <c r="AL369" s="183" t="n">
        <f aca="false">IF(J369&gt;0,VLOOKUP(J369&amp;"-"&amp;K369&amp;"-"&amp;L369,LocCost,2,0),0)</f>
        <v>0</v>
      </c>
      <c r="AM369" s="183" t="n">
        <f aca="false">IF(M369&gt;0,VLOOKUP(M369&amp;"-"&amp;N369&amp;"-"&amp;O369,LocCost,2,0),0)</f>
        <v>0</v>
      </c>
      <c r="AN369" s="183" t="n">
        <f aca="false">IF(P369&gt;0,VLOOKUP(P369&amp;"-"&amp;Q369&amp;"-"&amp;R369,LocCost,2,0),0)</f>
        <v>0</v>
      </c>
      <c r="AO369" s="183" t="n">
        <f aca="false">IF(S369&gt;0,VLOOKUP(S369&amp;"-"&amp;T369&amp;"-"&amp;U369,LocCost,2,0),0)</f>
        <v>0</v>
      </c>
      <c r="AP369" s="183" t="n">
        <f aca="false">IF(V369&gt;0,VLOOKUP(V369&amp;"-"&amp;W369&amp;"-"&amp;X369,LocCost,2,0),0)</f>
        <v>0</v>
      </c>
      <c r="AQ369" s="183" t="n">
        <f aca="false">IF(Y369&gt;0,VLOOKUP(Y369&amp;"-"&amp;Z369&amp;"-"&amp;AA369,LocCost,2,0),0)</f>
        <v>0</v>
      </c>
      <c r="AR369" s="183" t="n">
        <f aca="false">IF(AB369&gt;0,VLOOKUP(AB369&amp;"-"&amp;AC369&amp;"-"&amp;AD369,LocCost,2,0),0)</f>
        <v>0</v>
      </c>
      <c r="AS369" s="183" t="n">
        <f aca="false">IF(AE369&gt;0,VLOOKUP(AE369&amp;"-"&amp;AF369&amp;"-"&amp;AG369,LocCost,2,0),0)</f>
        <v>0</v>
      </c>
      <c r="AT369" s="183" t="n">
        <f aca="false">IF(AH369&gt;0,VLOOKUP(AH369&amp;"-"&amp;AI369&amp;"-"&amp;AJ369,LocCost,2,0),0)</f>
        <v>0</v>
      </c>
      <c r="AU369" s="184" t="n">
        <f aca="false">SUM(AK369:AT369)</f>
        <v>0</v>
      </c>
      <c r="DO369" s="85" t="n">
        <v>0</v>
      </c>
      <c r="DP369" s="85" t="n">
        <v>0</v>
      </c>
      <c r="DQ369" s="85" t="n">
        <v>0</v>
      </c>
      <c r="DR369" s="85" t="n">
        <v>0</v>
      </c>
      <c r="DS369" s="85" t="n">
        <v>0</v>
      </c>
      <c r="DT369" s="85" t="n">
        <v>0</v>
      </c>
      <c r="DU369" s="85" t="n">
        <v>0</v>
      </c>
      <c r="DV369" s="85" t="n">
        <v>0</v>
      </c>
      <c r="DW369" s="85" t="n">
        <v>0</v>
      </c>
      <c r="DX369" s="85" t="n">
        <v>0</v>
      </c>
      <c r="DY369" s="85" t="n">
        <v>0</v>
      </c>
    </row>
    <row r="370" customFormat="false" ht="14.65" hidden="false" customHeight="false" outlineLevel="0" collapsed="false">
      <c r="AK370" s="183" t="n">
        <f aca="false">IF(G370&gt;0,VLOOKUP(G370&amp;"-"&amp;H370&amp;"-"&amp;I370,LocCost,2,0),0)</f>
        <v>0</v>
      </c>
      <c r="AL370" s="183" t="n">
        <f aca="false">IF(J370&gt;0,VLOOKUP(J370&amp;"-"&amp;K370&amp;"-"&amp;L370,LocCost,2,0),0)</f>
        <v>0</v>
      </c>
      <c r="AM370" s="183" t="n">
        <f aca="false">IF(M370&gt;0,VLOOKUP(M370&amp;"-"&amp;N370&amp;"-"&amp;O370,LocCost,2,0),0)</f>
        <v>0</v>
      </c>
      <c r="AN370" s="183" t="n">
        <f aca="false">IF(P370&gt;0,VLOOKUP(P370&amp;"-"&amp;Q370&amp;"-"&amp;R370,LocCost,2,0),0)</f>
        <v>0</v>
      </c>
      <c r="AO370" s="183" t="n">
        <f aca="false">IF(S370&gt;0,VLOOKUP(S370&amp;"-"&amp;T370&amp;"-"&amp;U370,LocCost,2,0),0)</f>
        <v>0</v>
      </c>
      <c r="AP370" s="183" t="n">
        <f aca="false">IF(V370&gt;0,VLOOKUP(V370&amp;"-"&amp;W370&amp;"-"&amp;X370,LocCost,2,0),0)</f>
        <v>0</v>
      </c>
      <c r="AQ370" s="183" t="n">
        <f aca="false">IF(Y370&gt;0,VLOOKUP(Y370&amp;"-"&amp;Z370&amp;"-"&amp;AA370,LocCost,2,0),0)</f>
        <v>0</v>
      </c>
      <c r="AR370" s="183" t="n">
        <f aca="false">IF(AB370&gt;0,VLOOKUP(AB370&amp;"-"&amp;AC370&amp;"-"&amp;AD370,LocCost,2,0),0)</f>
        <v>0</v>
      </c>
      <c r="AS370" s="183" t="n">
        <f aca="false">IF(AE370&gt;0,VLOOKUP(AE370&amp;"-"&amp;AF370&amp;"-"&amp;AG370,LocCost,2,0),0)</f>
        <v>0</v>
      </c>
      <c r="AT370" s="183" t="n">
        <f aca="false">IF(AH370&gt;0,VLOOKUP(AH370&amp;"-"&amp;AI370&amp;"-"&amp;AJ370,LocCost,2,0),0)</f>
        <v>0</v>
      </c>
      <c r="AU370" s="184" t="n">
        <f aca="false">SUM(AK370:AT370)</f>
        <v>0</v>
      </c>
      <c r="DO370" s="85" t="n">
        <v>0</v>
      </c>
      <c r="DP370" s="85" t="n">
        <v>0</v>
      </c>
      <c r="DQ370" s="85" t="n">
        <v>0</v>
      </c>
      <c r="DR370" s="85" t="n">
        <v>0</v>
      </c>
      <c r="DS370" s="85" t="n">
        <v>0</v>
      </c>
      <c r="DT370" s="85" t="n">
        <v>0</v>
      </c>
      <c r="DU370" s="85" t="n">
        <v>0</v>
      </c>
      <c r="DV370" s="85" t="n">
        <v>0</v>
      </c>
      <c r="DW370" s="85" t="n">
        <v>0</v>
      </c>
      <c r="DX370" s="85" t="n">
        <v>0</v>
      </c>
      <c r="DY370" s="85" t="n">
        <v>0</v>
      </c>
    </row>
    <row r="371" customFormat="false" ht="14.65" hidden="false" customHeight="false" outlineLevel="0" collapsed="false">
      <c r="AK371" s="183" t="n">
        <f aca="false">IF(G371&gt;0,VLOOKUP(G371&amp;"-"&amp;H371&amp;"-"&amp;I371,LocCost,2,0),0)</f>
        <v>0</v>
      </c>
      <c r="AL371" s="183" t="n">
        <f aca="false">IF(J371&gt;0,VLOOKUP(J371&amp;"-"&amp;K371&amp;"-"&amp;L371,LocCost,2,0),0)</f>
        <v>0</v>
      </c>
      <c r="AM371" s="183" t="n">
        <f aca="false">IF(M371&gt;0,VLOOKUP(M371&amp;"-"&amp;N371&amp;"-"&amp;O371,LocCost,2,0),0)</f>
        <v>0</v>
      </c>
      <c r="AN371" s="183" t="n">
        <f aca="false">IF(P371&gt;0,VLOOKUP(P371&amp;"-"&amp;Q371&amp;"-"&amp;R371,LocCost,2,0),0)</f>
        <v>0</v>
      </c>
      <c r="AO371" s="183" t="n">
        <f aca="false">IF(S371&gt;0,VLOOKUP(S371&amp;"-"&amp;T371&amp;"-"&amp;U371,LocCost,2,0),0)</f>
        <v>0</v>
      </c>
      <c r="AP371" s="183" t="n">
        <f aca="false">IF(V371&gt;0,VLOOKUP(V371&amp;"-"&amp;W371&amp;"-"&amp;X371,LocCost,2,0),0)</f>
        <v>0</v>
      </c>
      <c r="AQ371" s="183" t="n">
        <f aca="false">IF(Y371&gt;0,VLOOKUP(Y371&amp;"-"&amp;Z371&amp;"-"&amp;AA371,LocCost,2,0),0)</f>
        <v>0</v>
      </c>
      <c r="AR371" s="183" t="n">
        <f aca="false">IF(AB371&gt;0,VLOOKUP(AB371&amp;"-"&amp;AC371&amp;"-"&amp;AD371,LocCost,2,0),0)</f>
        <v>0</v>
      </c>
      <c r="AS371" s="183" t="n">
        <f aca="false">IF(AE371&gt;0,VLOOKUP(AE371&amp;"-"&amp;AF371&amp;"-"&amp;AG371,LocCost,2,0),0)</f>
        <v>0</v>
      </c>
      <c r="AT371" s="183" t="n">
        <f aca="false">IF(AH371&gt;0,VLOOKUP(AH371&amp;"-"&amp;AI371&amp;"-"&amp;AJ371,LocCost,2,0),0)</f>
        <v>0</v>
      </c>
      <c r="AU371" s="184" t="n">
        <f aca="false">SUM(AK371:AT371)</f>
        <v>0</v>
      </c>
      <c r="DO371" s="85" t="n">
        <v>0</v>
      </c>
      <c r="DP371" s="85" t="n">
        <v>0</v>
      </c>
      <c r="DQ371" s="85" t="n">
        <v>0</v>
      </c>
      <c r="DR371" s="85" t="n">
        <v>0</v>
      </c>
      <c r="DS371" s="85" t="n">
        <v>0</v>
      </c>
      <c r="DT371" s="85" t="n">
        <v>0</v>
      </c>
      <c r="DU371" s="85" t="n">
        <v>0</v>
      </c>
      <c r="DV371" s="85" t="n">
        <v>0</v>
      </c>
      <c r="DW371" s="85" t="n">
        <v>0</v>
      </c>
      <c r="DX371" s="85" t="n">
        <v>0</v>
      </c>
      <c r="DY371" s="85" t="n">
        <v>0</v>
      </c>
    </row>
    <row r="372" customFormat="false" ht="14.65" hidden="false" customHeight="false" outlineLevel="0" collapsed="false">
      <c r="AK372" s="183" t="n">
        <f aca="false">IF(G372&gt;0,VLOOKUP(G372&amp;"-"&amp;H372&amp;"-"&amp;I372,LocCost,2,0),0)</f>
        <v>0</v>
      </c>
      <c r="AL372" s="183" t="n">
        <f aca="false">IF(J372&gt;0,VLOOKUP(J372&amp;"-"&amp;K372&amp;"-"&amp;L372,LocCost,2,0),0)</f>
        <v>0</v>
      </c>
      <c r="AM372" s="183" t="n">
        <f aca="false">IF(M372&gt;0,VLOOKUP(M372&amp;"-"&amp;N372&amp;"-"&amp;O372,LocCost,2,0),0)</f>
        <v>0</v>
      </c>
      <c r="AN372" s="183" t="n">
        <f aca="false">IF(P372&gt;0,VLOOKUP(P372&amp;"-"&amp;Q372&amp;"-"&amp;R372,LocCost,2,0),0)</f>
        <v>0</v>
      </c>
      <c r="AO372" s="183" t="n">
        <f aca="false">IF(S372&gt;0,VLOOKUP(S372&amp;"-"&amp;T372&amp;"-"&amp;U372,LocCost,2,0),0)</f>
        <v>0</v>
      </c>
      <c r="AP372" s="183" t="n">
        <f aca="false">IF(V372&gt;0,VLOOKUP(V372&amp;"-"&amp;W372&amp;"-"&amp;X372,LocCost,2,0),0)</f>
        <v>0</v>
      </c>
      <c r="AQ372" s="183" t="n">
        <f aca="false">IF(Y372&gt;0,VLOOKUP(Y372&amp;"-"&amp;Z372&amp;"-"&amp;AA372,LocCost,2,0),0)</f>
        <v>0</v>
      </c>
      <c r="AR372" s="183" t="n">
        <f aca="false">IF(AB372&gt;0,VLOOKUP(AB372&amp;"-"&amp;AC372&amp;"-"&amp;AD372,LocCost,2,0),0)</f>
        <v>0</v>
      </c>
      <c r="AS372" s="183" t="n">
        <f aca="false">IF(AE372&gt;0,VLOOKUP(AE372&amp;"-"&amp;AF372&amp;"-"&amp;AG372,LocCost,2,0),0)</f>
        <v>0</v>
      </c>
      <c r="AT372" s="183" t="n">
        <f aca="false">IF(AH372&gt;0,VLOOKUP(AH372&amp;"-"&amp;AI372&amp;"-"&amp;AJ372,LocCost,2,0),0)</f>
        <v>0</v>
      </c>
      <c r="AU372" s="184" t="n">
        <f aca="false">SUM(AK372:AT372)</f>
        <v>0</v>
      </c>
      <c r="DO372" s="85" t="n">
        <v>0</v>
      </c>
      <c r="DP372" s="85" t="n">
        <v>0</v>
      </c>
      <c r="DQ372" s="85" t="n">
        <v>0</v>
      </c>
      <c r="DR372" s="85" t="n">
        <v>0</v>
      </c>
      <c r="DS372" s="85" t="n">
        <v>0</v>
      </c>
      <c r="DT372" s="85" t="n">
        <v>0</v>
      </c>
      <c r="DU372" s="85" t="n">
        <v>0</v>
      </c>
      <c r="DV372" s="85" t="n">
        <v>0</v>
      </c>
      <c r="DW372" s="85" t="n">
        <v>0</v>
      </c>
      <c r="DX372" s="85" t="n">
        <v>0</v>
      </c>
      <c r="DY372" s="85" t="n">
        <v>0</v>
      </c>
    </row>
    <row r="373" customFormat="false" ht="14.65" hidden="false" customHeight="false" outlineLevel="0" collapsed="false">
      <c r="AK373" s="183" t="n">
        <f aca="false">IF(G373&gt;0,VLOOKUP(G373&amp;"-"&amp;H373&amp;"-"&amp;I373,LocCost,2,0),0)</f>
        <v>0</v>
      </c>
      <c r="AL373" s="183" t="n">
        <f aca="false">IF(J373&gt;0,VLOOKUP(J373&amp;"-"&amp;K373&amp;"-"&amp;L373,LocCost,2,0),0)</f>
        <v>0</v>
      </c>
      <c r="AM373" s="183" t="n">
        <f aca="false">IF(M373&gt;0,VLOOKUP(M373&amp;"-"&amp;N373&amp;"-"&amp;O373,LocCost,2,0),0)</f>
        <v>0</v>
      </c>
      <c r="AN373" s="183" t="n">
        <f aca="false">IF(P373&gt;0,VLOOKUP(P373&amp;"-"&amp;Q373&amp;"-"&amp;R373,LocCost,2,0),0)</f>
        <v>0</v>
      </c>
      <c r="AO373" s="183" t="n">
        <f aca="false">IF(S373&gt;0,VLOOKUP(S373&amp;"-"&amp;T373&amp;"-"&amp;U373,LocCost,2,0),0)</f>
        <v>0</v>
      </c>
      <c r="AP373" s="183" t="n">
        <f aca="false">IF(V373&gt;0,VLOOKUP(V373&amp;"-"&amp;W373&amp;"-"&amp;X373,LocCost,2,0),0)</f>
        <v>0</v>
      </c>
      <c r="AQ373" s="183" t="n">
        <f aca="false">IF(Y373&gt;0,VLOOKUP(Y373&amp;"-"&amp;Z373&amp;"-"&amp;AA373,LocCost,2,0),0)</f>
        <v>0</v>
      </c>
      <c r="AR373" s="183" t="n">
        <f aca="false">IF(AB373&gt;0,VLOOKUP(AB373&amp;"-"&amp;AC373&amp;"-"&amp;AD373,LocCost,2,0),0)</f>
        <v>0</v>
      </c>
      <c r="AS373" s="183" t="n">
        <f aca="false">IF(AE373&gt;0,VLOOKUP(AE373&amp;"-"&amp;AF373&amp;"-"&amp;AG373,LocCost,2,0),0)</f>
        <v>0</v>
      </c>
      <c r="AT373" s="183" t="n">
        <f aca="false">IF(AH373&gt;0,VLOOKUP(AH373&amp;"-"&amp;AI373&amp;"-"&amp;AJ373,LocCost,2,0),0)</f>
        <v>0</v>
      </c>
      <c r="AU373" s="184" t="n">
        <f aca="false">SUM(AK373:AT373)</f>
        <v>0</v>
      </c>
      <c r="DO373" s="85" t="n">
        <v>0</v>
      </c>
      <c r="DP373" s="85" t="n">
        <v>0</v>
      </c>
      <c r="DQ373" s="85" t="n">
        <v>0</v>
      </c>
      <c r="DR373" s="85" t="n">
        <v>0</v>
      </c>
      <c r="DS373" s="85" t="n">
        <v>0</v>
      </c>
      <c r="DT373" s="85" t="n">
        <v>0</v>
      </c>
      <c r="DU373" s="85" t="n">
        <v>0</v>
      </c>
      <c r="DV373" s="85" t="n">
        <v>0</v>
      </c>
      <c r="DW373" s="85" t="n">
        <v>0</v>
      </c>
      <c r="DX373" s="85" t="n">
        <v>0</v>
      </c>
      <c r="DY373" s="85" t="n">
        <v>0</v>
      </c>
    </row>
    <row r="374" customFormat="false" ht="14.65" hidden="false" customHeight="false" outlineLevel="0" collapsed="false">
      <c r="AK374" s="183" t="n">
        <f aca="false">IF(G374&gt;0,VLOOKUP(G374&amp;"-"&amp;H374&amp;"-"&amp;I374,LocCost,2,0),0)</f>
        <v>0</v>
      </c>
      <c r="AL374" s="183" t="n">
        <f aca="false">IF(J374&gt;0,VLOOKUP(J374&amp;"-"&amp;K374&amp;"-"&amp;L374,LocCost,2,0),0)</f>
        <v>0</v>
      </c>
      <c r="AM374" s="183" t="n">
        <f aca="false">IF(M374&gt;0,VLOOKUP(M374&amp;"-"&amp;N374&amp;"-"&amp;O374,LocCost,2,0),0)</f>
        <v>0</v>
      </c>
      <c r="AN374" s="183" t="n">
        <f aca="false">IF(P374&gt;0,VLOOKUP(P374&amp;"-"&amp;Q374&amp;"-"&amp;R374,LocCost,2,0),0)</f>
        <v>0</v>
      </c>
      <c r="AO374" s="183" t="n">
        <f aca="false">IF(S374&gt;0,VLOOKUP(S374&amp;"-"&amp;T374&amp;"-"&amp;U374,LocCost,2,0),0)</f>
        <v>0</v>
      </c>
      <c r="AP374" s="183" t="n">
        <f aca="false">IF(V374&gt;0,VLOOKUP(V374&amp;"-"&amp;W374&amp;"-"&amp;X374,LocCost,2,0),0)</f>
        <v>0</v>
      </c>
      <c r="AQ374" s="183" t="n">
        <f aca="false">IF(Y374&gt;0,VLOOKUP(Y374&amp;"-"&amp;Z374&amp;"-"&amp;AA374,LocCost,2,0),0)</f>
        <v>0</v>
      </c>
      <c r="AR374" s="183" t="n">
        <f aca="false">IF(AB374&gt;0,VLOOKUP(AB374&amp;"-"&amp;AC374&amp;"-"&amp;AD374,LocCost,2,0),0)</f>
        <v>0</v>
      </c>
      <c r="AS374" s="183" t="n">
        <f aca="false">IF(AE374&gt;0,VLOOKUP(AE374&amp;"-"&amp;AF374&amp;"-"&amp;AG374,LocCost,2,0),0)</f>
        <v>0</v>
      </c>
      <c r="AT374" s="183" t="n">
        <f aca="false">IF(AH374&gt;0,VLOOKUP(AH374&amp;"-"&amp;AI374&amp;"-"&amp;AJ374,LocCost,2,0),0)</f>
        <v>0</v>
      </c>
      <c r="AU374" s="184" t="n">
        <f aca="false">SUM(AK374:AT374)</f>
        <v>0</v>
      </c>
      <c r="DO374" s="85" t="n">
        <v>0</v>
      </c>
      <c r="DP374" s="85" t="n">
        <v>0</v>
      </c>
      <c r="DQ374" s="85" t="n">
        <v>0</v>
      </c>
      <c r="DR374" s="85" t="n">
        <v>0</v>
      </c>
      <c r="DS374" s="85" t="n">
        <v>0</v>
      </c>
      <c r="DT374" s="85" t="n">
        <v>0</v>
      </c>
      <c r="DU374" s="85" t="n">
        <v>0</v>
      </c>
      <c r="DV374" s="85" t="n">
        <v>0</v>
      </c>
      <c r="DW374" s="85" t="n">
        <v>0</v>
      </c>
      <c r="DX374" s="85" t="n">
        <v>0</v>
      </c>
      <c r="DY374" s="85" t="n">
        <v>0</v>
      </c>
    </row>
    <row r="375" customFormat="false" ht="14.65" hidden="false" customHeight="false" outlineLevel="0" collapsed="false">
      <c r="AK375" s="183" t="n">
        <f aca="false">IF(G375&gt;0,VLOOKUP(G375&amp;"-"&amp;H375&amp;"-"&amp;I375,LocCost,2,0),0)</f>
        <v>0</v>
      </c>
      <c r="AL375" s="183" t="n">
        <f aca="false">IF(J375&gt;0,VLOOKUP(J375&amp;"-"&amp;K375&amp;"-"&amp;L375,LocCost,2,0),0)</f>
        <v>0</v>
      </c>
      <c r="AM375" s="183" t="n">
        <f aca="false">IF(M375&gt;0,VLOOKUP(M375&amp;"-"&amp;N375&amp;"-"&amp;O375,LocCost,2,0),0)</f>
        <v>0</v>
      </c>
      <c r="AN375" s="183" t="n">
        <f aca="false">IF(P375&gt;0,VLOOKUP(P375&amp;"-"&amp;Q375&amp;"-"&amp;R375,LocCost,2,0),0)</f>
        <v>0</v>
      </c>
      <c r="AO375" s="183" t="n">
        <f aca="false">IF(S375&gt;0,VLOOKUP(S375&amp;"-"&amp;T375&amp;"-"&amp;U375,LocCost,2,0),0)</f>
        <v>0</v>
      </c>
      <c r="AP375" s="183" t="n">
        <f aca="false">IF(V375&gt;0,VLOOKUP(V375&amp;"-"&amp;W375&amp;"-"&amp;X375,LocCost,2,0),0)</f>
        <v>0</v>
      </c>
      <c r="AQ375" s="183" t="n">
        <f aca="false">IF(Y375&gt;0,VLOOKUP(Y375&amp;"-"&amp;Z375&amp;"-"&amp;AA375,LocCost,2,0),0)</f>
        <v>0</v>
      </c>
      <c r="AR375" s="183" t="n">
        <f aca="false">IF(AB375&gt;0,VLOOKUP(AB375&amp;"-"&amp;AC375&amp;"-"&amp;AD375,LocCost,2,0),0)</f>
        <v>0</v>
      </c>
      <c r="AS375" s="183" t="n">
        <f aca="false">IF(AE375&gt;0,VLOOKUP(AE375&amp;"-"&amp;AF375&amp;"-"&amp;AG375,LocCost,2,0),0)</f>
        <v>0</v>
      </c>
      <c r="AT375" s="183" t="n">
        <f aca="false">IF(AH375&gt;0,VLOOKUP(AH375&amp;"-"&amp;AI375&amp;"-"&amp;AJ375,LocCost,2,0),0)</f>
        <v>0</v>
      </c>
      <c r="AU375" s="184" t="n">
        <f aca="false">SUM(AK375:AT375)</f>
        <v>0</v>
      </c>
      <c r="DO375" s="85" t="n">
        <v>0</v>
      </c>
      <c r="DP375" s="85" t="n">
        <v>0</v>
      </c>
      <c r="DQ375" s="85" t="n">
        <v>0</v>
      </c>
      <c r="DR375" s="85" t="n">
        <v>0</v>
      </c>
      <c r="DS375" s="85" t="n">
        <v>0</v>
      </c>
      <c r="DT375" s="85" t="n">
        <v>0</v>
      </c>
      <c r="DU375" s="85" t="n">
        <v>0</v>
      </c>
      <c r="DV375" s="85" t="n">
        <v>0</v>
      </c>
      <c r="DW375" s="85" t="n">
        <v>0</v>
      </c>
      <c r="DX375" s="85" t="n">
        <v>0</v>
      </c>
      <c r="DY375" s="85" t="n">
        <v>0</v>
      </c>
    </row>
    <row r="376" customFormat="false" ht="14.65" hidden="false" customHeight="false" outlineLevel="0" collapsed="false">
      <c r="AK376" s="183" t="n">
        <f aca="false">IF(G376&gt;0,VLOOKUP(G376&amp;"-"&amp;H376&amp;"-"&amp;I376,LocCost,2,0),0)</f>
        <v>0</v>
      </c>
      <c r="AL376" s="183" t="n">
        <f aca="false">IF(J376&gt;0,VLOOKUP(J376&amp;"-"&amp;K376&amp;"-"&amp;L376,LocCost,2,0),0)</f>
        <v>0</v>
      </c>
      <c r="AM376" s="183" t="n">
        <f aca="false">IF(M376&gt;0,VLOOKUP(M376&amp;"-"&amp;N376&amp;"-"&amp;O376,LocCost,2,0),0)</f>
        <v>0</v>
      </c>
      <c r="AN376" s="183" t="n">
        <f aca="false">IF(P376&gt;0,VLOOKUP(P376&amp;"-"&amp;Q376&amp;"-"&amp;R376,LocCost,2,0),0)</f>
        <v>0</v>
      </c>
      <c r="AO376" s="183" t="n">
        <f aca="false">IF(S376&gt;0,VLOOKUP(S376&amp;"-"&amp;T376&amp;"-"&amp;U376,LocCost,2,0),0)</f>
        <v>0</v>
      </c>
      <c r="AP376" s="183" t="n">
        <f aca="false">IF(V376&gt;0,VLOOKUP(V376&amp;"-"&amp;W376&amp;"-"&amp;X376,LocCost,2,0),0)</f>
        <v>0</v>
      </c>
      <c r="AQ376" s="183" t="n">
        <f aca="false">IF(Y376&gt;0,VLOOKUP(Y376&amp;"-"&amp;Z376&amp;"-"&amp;AA376,LocCost,2,0),0)</f>
        <v>0</v>
      </c>
      <c r="AR376" s="183" t="n">
        <f aca="false">IF(AB376&gt;0,VLOOKUP(AB376&amp;"-"&amp;AC376&amp;"-"&amp;AD376,LocCost,2,0),0)</f>
        <v>0</v>
      </c>
      <c r="AS376" s="183" t="n">
        <f aca="false">IF(AE376&gt;0,VLOOKUP(AE376&amp;"-"&amp;AF376&amp;"-"&amp;AG376,LocCost,2,0),0)</f>
        <v>0</v>
      </c>
      <c r="AT376" s="183" t="n">
        <f aca="false">IF(AH376&gt;0,VLOOKUP(AH376&amp;"-"&amp;AI376&amp;"-"&amp;AJ376,LocCost,2,0),0)</f>
        <v>0</v>
      </c>
      <c r="AU376" s="184" t="n">
        <f aca="false">SUM(AK376:AT376)</f>
        <v>0</v>
      </c>
      <c r="DO376" s="85" t="n">
        <v>0</v>
      </c>
      <c r="DP376" s="85" t="n">
        <v>0</v>
      </c>
      <c r="DQ376" s="85" t="n">
        <v>0</v>
      </c>
      <c r="DR376" s="85" t="n">
        <v>0</v>
      </c>
      <c r="DS376" s="85" t="n">
        <v>0</v>
      </c>
      <c r="DT376" s="85" t="n">
        <v>0</v>
      </c>
      <c r="DU376" s="85" t="n">
        <v>0</v>
      </c>
      <c r="DV376" s="85" t="n">
        <v>0</v>
      </c>
      <c r="DW376" s="85" t="n">
        <v>0</v>
      </c>
      <c r="DX376" s="85" t="n">
        <v>0</v>
      </c>
      <c r="DY376" s="85" t="n">
        <v>0</v>
      </c>
    </row>
    <row r="377" customFormat="false" ht="14.65" hidden="false" customHeight="false" outlineLevel="0" collapsed="false">
      <c r="AK377" s="183" t="n">
        <f aca="false">IF(G377&gt;0,VLOOKUP(G377&amp;"-"&amp;H377&amp;"-"&amp;I377,LocCost,2,0),0)</f>
        <v>0</v>
      </c>
      <c r="AL377" s="183" t="n">
        <f aca="false">IF(J377&gt;0,VLOOKUP(J377&amp;"-"&amp;K377&amp;"-"&amp;L377,LocCost,2,0),0)</f>
        <v>0</v>
      </c>
      <c r="AM377" s="183" t="n">
        <f aca="false">IF(M377&gt;0,VLOOKUP(M377&amp;"-"&amp;N377&amp;"-"&amp;O377,LocCost,2,0),0)</f>
        <v>0</v>
      </c>
      <c r="AN377" s="183" t="n">
        <f aca="false">IF(P377&gt;0,VLOOKUP(P377&amp;"-"&amp;Q377&amp;"-"&amp;R377,LocCost,2,0),0)</f>
        <v>0</v>
      </c>
      <c r="AO377" s="183" t="n">
        <f aca="false">IF(S377&gt;0,VLOOKUP(S377&amp;"-"&amp;T377&amp;"-"&amp;U377,LocCost,2,0),0)</f>
        <v>0</v>
      </c>
      <c r="AP377" s="183" t="n">
        <f aca="false">IF(V377&gt;0,VLOOKUP(V377&amp;"-"&amp;W377&amp;"-"&amp;X377,LocCost,2,0),0)</f>
        <v>0</v>
      </c>
      <c r="AQ377" s="183" t="n">
        <f aca="false">IF(Y377&gt;0,VLOOKUP(Y377&amp;"-"&amp;Z377&amp;"-"&amp;AA377,LocCost,2,0),0)</f>
        <v>0</v>
      </c>
      <c r="AR377" s="183" t="n">
        <f aca="false">IF(AB377&gt;0,VLOOKUP(AB377&amp;"-"&amp;AC377&amp;"-"&amp;AD377,LocCost,2,0),0)</f>
        <v>0</v>
      </c>
      <c r="AS377" s="183" t="n">
        <f aca="false">IF(AE377&gt;0,VLOOKUP(AE377&amp;"-"&amp;AF377&amp;"-"&amp;AG377,LocCost,2,0),0)</f>
        <v>0</v>
      </c>
      <c r="AT377" s="183" t="n">
        <f aca="false">IF(AH377&gt;0,VLOOKUP(AH377&amp;"-"&amp;AI377&amp;"-"&amp;AJ377,LocCost,2,0),0)</f>
        <v>0</v>
      </c>
      <c r="AU377" s="184" t="n">
        <f aca="false">SUM(AK377:AT377)</f>
        <v>0</v>
      </c>
      <c r="DO377" s="85" t="n">
        <v>0</v>
      </c>
      <c r="DP377" s="85" t="n">
        <v>0</v>
      </c>
      <c r="DQ377" s="85" t="n">
        <v>0</v>
      </c>
      <c r="DR377" s="85" t="n">
        <v>0</v>
      </c>
      <c r="DS377" s="85" t="n">
        <v>0</v>
      </c>
      <c r="DT377" s="85" t="n">
        <v>0</v>
      </c>
      <c r="DU377" s="85" t="n">
        <v>0</v>
      </c>
      <c r="DV377" s="85" t="n">
        <v>0</v>
      </c>
      <c r="DW377" s="85" t="n">
        <v>0</v>
      </c>
      <c r="DX377" s="85" t="n">
        <v>0</v>
      </c>
      <c r="DY377" s="85" t="n">
        <v>0</v>
      </c>
    </row>
    <row r="378" customFormat="false" ht="14.65" hidden="false" customHeight="false" outlineLevel="0" collapsed="false">
      <c r="AK378" s="183" t="n">
        <f aca="false">IF(G378&gt;0,VLOOKUP(G378&amp;"-"&amp;H378&amp;"-"&amp;I378,LocCost,2,0),0)</f>
        <v>0</v>
      </c>
      <c r="AL378" s="183" t="n">
        <f aca="false">IF(J378&gt;0,VLOOKUP(J378&amp;"-"&amp;K378&amp;"-"&amp;L378,LocCost,2,0),0)</f>
        <v>0</v>
      </c>
      <c r="AM378" s="183" t="n">
        <f aca="false">IF(M378&gt;0,VLOOKUP(M378&amp;"-"&amp;N378&amp;"-"&amp;O378,LocCost,2,0),0)</f>
        <v>0</v>
      </c>
      <c r="AN378" s="183" t="n">
        <f aca="false">IF(P378&gt;0,VLOOKUP(P378&amp;"-"&amp;Q378&amp;"-"&amp;R378,LocCost,2,0),0)</f>
        <v>0</v>
      </c>
      <c r="AO378" s="183" t="n">
        <f aca="false">IF(S378&gt;0,VLOOKUP(S378&amp;"-"&amp;T378&amp;"-"&amp;U378,LocCost,2,0),0)</f>
        <v>0</v>
      </c>
      <c r="AP378" s="183" t="n">
        <f aca="false">IF(V378&gt;0,VLOOKUP(V378&amp;"-"&amp;W378&amp;"-"&amp;X378,LocCost,2,0),0)</f>
        <v>0</v>
      </c>
      <c r="AQ378" s="183" t="n">
        <f aca="false">IF(Y378&gt;0,VLOOKUP(Y378&amp;"-"&amp;Z378&amp;"-"&amp;AA378,LocCost,2,0),0)</f>
        <v>0</v>
      </c>
      <c r="AR378" s="183" t="n">
        <f aca="false">IF(AB378&gt;0,VLOOKUP(AB378&amp;"-"&amp;AC378&amp;"-"&amp;AD378,LocCost,2,0),0)</f>
        <v>0</v>
      </c>
      <c r="AS378" s="183" t="n">
        <f aca="false">IF(AE378&gt;0,VLOOKUP(AE378&amp;"-"&amp;AF378&amp;"-"&amp;AG378,LocCost,2,0),0)</f>
        <v>0</v>
      </c>
      <c r="AT378" s="183" t="n">
        <f aca="false">IF(AH378&gt;0,VLOOKUP(AH378&amp;"-"&amp;AI378&amp;"-"&amp;AJ378,LocCost,2,0),0)</f>
        <v>0</v>
      </c>
      <c r="AU378" s="184" t="n">
        <f aca="false">SUM(AK378:AT378)</f>
        <v>0</v>
      </c>
      <c r="DO378" s="85" t="n">
        <v>0</v>
      </c>
      <c r="DP378" s="85" t="n">
        <v>0</v>
      </c>
      <c r="DQ378" s="85" t="n">
        <v>0</v>
      </c>
      <c r="DR378" s="85" t="n">
        <v>0</v>
      </c>
      <c r="DS378" s="85" t="n">
        <v>0</v>
      </c>
      <c r="DT378" s="85" t="n">
        <v>0</v>
      </c>
      <c r="DU378" s="85" t="n">
        <v>0</v>
      </c>
      <c r="DV378" s="85" t="n">
        <v>0</v>
      </c>
      <c r="DW378" s="85" t="n">
        <v>0</v>
      </c>
      <c r="DX378" s="85" t="n">
        <v>0</v>
      </c>
      <c r="DY378" s="85" t="n">
        <v>0</v>
      </c>
    </row>
    <row r="379" customFormat="false" ht="14.65" hidden="false" customHeight="false" outlineLevel="0" collapsed="false">
      <c r="AK379" s="183" t="n">
        <f aca="false">IF(G379&gt;0,VLOOKUP(G379&amp;"-"&amp;H379&amp;"-"&amp;I379,LocCost,2,0),0)</f>
        <v>0</v>
      </c>
      <c r="AL379" s="183" t="n">
        <f aca="false">IF(J379&gt;0,VLOOKUP(J379&amp;"-"&amp;K379&amp;"-"&amp;L379,LocCost,2,0),0)</f>
        <v>0</v>
      </c>
      <c r="AM379" s="183" t="n">
        <f aca="false">IF(M379&gt;0,VLOOKUP(M379&amp;"-"&amp;N379&amp;"-"&amp;O379,LocCost,2,0),0)</f>
        <v>0</v>
      </c>
      <c r="AN379" s="183" t="n">
        <f aca="false">IF(P379&gt;0,VLOOKUP(P379&amp;"-"&amp;Q379&amp;"-"&amp;R379,LocCost,2,0),0)</f>
        <v>0</v>
      </c>
      <c r="AO379" s="183" t="n">
        <f aca="false">IF(S379&gt;0,VLOOKUP(S379&amp;"-"&amp;T379&amp;"-"&amp;U379,LocCost,2,0),0)</f>
        <v>0</v>
      </c>
      <c r="AP379" s="183" t="n">
        <f aca="false">IF(V379&gt;0,VLOOKUP(V379&amp;"-"&amp;W379&amp;"-"&amp;X379,LocCost,2,0),0)</f>
        <v>0</v>
      </c>
      <c r="AQ379" s="183" t="n">
        <f aca="false">IF(Y379&gt;0,VLOOKUP(Y379&amp;"-"&amp;Z379&amp;"-"&amp;AA379,LocCost,2,0),0)</f>
        <v>0</v>
      </c>
      <c r="AR379" s="183" t="n">
        <f aca="false">IF(AB379&gt;0,VLOOKUP(AB379&amp;"-"&amp;AC379&amp;"-"&amp;AD379,LocCost,2,0),0)</f>
        <v>0</v>
      </c>
      <c r="AS379" s="183" t="n">
        <f aca="false">IF(AE379&gt;0,VLOOKUP(AE379&amp;"-"&amp;AF379&amp;"-"&amp;AG379,LocCost,2,0),0)</f>
        <v>0</v>
      </c>
      <c r="AT379" s="183" t="n">
        <f aca="false">IF(AH379&gt;0,VLOOKUP(AH379&amp;"-"&amp;AI379&amp;"-"&amp;AJ379,LocCost,2,0),0)</f>
        <v>0</v>
      </c>
      <c r="AU379" s="184" t="n">
        <f aca="false">SUM(AK379:AT379)</f>
        <v>0</v>
      </c>
      <c r="DO379" s="85" t="n">
        <v>0</v>
      </c>
      <c r="DP379" s="85" t="n">
        <v>0</v>
      </c>
      <c r="DQ379" s="85" t="n">
        <v>0</v>
      </c>
      <c r="DR379" s="85" t="n">
        <v>0</v>
      </c>
      <c r="DS379" s="85" t="n">
        <v>0</v>
      </c>
      <c r="DT379" s="85" t="n">
        <v>0</v>
      </c>
      <c r="DU379" s="85" t="n">
        <v>0</v>
      </c>
      <c r="DV379" s="85" t="n">
        <v>0</v>
      </c>
      <c r="DW379" s="85" t="n">
        <v>0</v>
      </c>
      <c r="DX379" s="85" t="n">
        <v>0</v>
      </c>
      <c r="DY379" s="85" t="n">
        <v>0</v>
      </c>
    </row>
    <row r="380" customFormat="false" ht="14.65" hidden="false" customHeight="false" outlineLevel="0" collapsed="false">
      <c r="AK380" s="183" t="n">
        <f aca="false">IF(G380&gt;0,VLOOKUP(G380&amp;"-"&amp;H380&amp;"-"&amp;I380,LocCost,2,0),0)</f>
        <v>0</v>
      </c>
      <c r="AL380" s="183" t="n">
        <f aca="false">IF(J380&gt;0,VLOOKUP(J380&amp;"-"&amp;K380&amp;"-"&amp;L380,LocCost,2,0),0)</f>
        <v>0</v>
      </c>
      <c r="AM380" s="183" t="n">
        <f aca="false">IF(M380&gt;0,VLOOKUP(M380&amp;"-"&amp;N380&amp;"-"&amp;O380,LocCost,2,0),0)</f>
        <v>0</v>
      </c>
      <c r="AN380" s="183" t="n">
        <f aca="false">IF(P380&gt;0,VLOOKUP(P380&amp;"-"&amp;Q380&amp;"-"&amp;R380,LocCost,2,0),0)</f>
        <v>0</v>
      </c>
      <c r="AO380" s="183" t="n">
        <f aca="false">IF(S380&gt;0,VLOOKUP(S380&amp;"-"&amp;T380&amp;"-"&amp;U380,LocCost,2,0),0)</f>
        <v>0</v>
      </c>
      <c r="AP380" s="183" t="n">
        <f aca="false">IF(V380&gt;0,VLOOKUP(V380&amp;"-"&amp;W380&amp;"-"&amp;X380,LocCost,2,0),0)</f>
        <v>0</v>
      </c>
      <c r="AQ380" s="183" t="n">
        <f aca="false">IF(Y380&gt;0,VLOOKUP(Y380&amp;"-"&amp;Z380&amp;"-"&amp;AA380,LocCost,2,0),0)</f>
        <v>0</v>
      </c>
      <c r="AR380" s="183" t="n">
        <f aca="false">IF(AB380&gt;0,VLOOKUP(AB380&amp;"-"&amp;AC380&amp;"-"&amp;AD380,LocCost,2,0),0)</f>
        <v>0</v>
      </c>
      <c r="AS380" s="183" t="n">
        <f aca="false">IF(AE380&gt;0,VLOOKUP(AE380&amp;"-"&amp;AF380&amp;"-"&amp;AG380,LocCost,2,0),0)</f>
        <v>0</v>
      </c>
      <c r="AT380" s="183" t="n">
        <f aca="false">IF(AH380&gt;0,VLOOKUP(AH380&amp;"-"&amp;AI380&amp;"-"&amp;AJ380,LocCost,2,0),0)</f>
        <v>0</v>
      </c>
      <c r="AU380" s="184" t="n">
        <f aca="false">SUM(AK380:AT380)</f>
        <v>0</v>
      </c>
      <c r="DO380" s="85" t="n">
        <v>0</v>
      </c>
      <c r="DP380" s="85" t="n">
        <v>0</v>
      </c>
      <c r="DQ380" s="85" t="n">
        <v>0</v>
      </c>
      <c r="DR380" s="85" t="n">
        <v>0</v>
      </c>
      <c r="DS380" s="85" t="n">
        <v>0</v>
      </c>
      <c r="DT380" s="85" t="n">
        <v>0</v>
      </c>
      <c r="DU380" s="85" t="n">
        <v>0</v>
      </c>
      <c r="DV380" s="85" t="n">
        <v>0</v>
      </c>
      <c r="DW380" s="85" t="n">
        <v>0</v>
      </c>
      <c r="DX380" s="85" t="n">
        <v>0</v>
      </c>
      <c r="DY380" s="85" t="n">
        <v>0</v>
      </c>
    </row>
    <row r="381" customFormat="false" ht="14.65" hidden="false" customHeight="false" outlineLevel="0" collapsed="false">
      <c r="AK381" s="183" t="n">
        <f aca="false">IF(G381&gt;0,VLOOKUP(G381&amp;"-"&amp;H381&amp;"-"&amp;I381,LocCost,2,0),0)</f>
        <v>0</v>
      </c>
      <c r="AL381" s="183" t="n">
        <f aca="false">IF(J381&gt;0,VLOOKUP(J381&amp;"-"&amp;K381&amp;"-"&amp;L381,LocCost,2,0),0)</f>
        <v>0</v>
      </c>
      <c r="AM381" s="183" t="n">
        <f aca="false">IF(M381&gt;0,VLOOKUP(M381&amp;"-"&amp;N381&amp;"-"&amp;O381,LocCost,2,0),0)</f>
        <v>0</v>
      </c>
      <c r="AN381" s="183" t="n">
        <f aca="false">IF(P381&gt;0,VLOOKUP(P381&amp;"-"&amp;Q381&amp;"-"&amp;R381,LocCost,2,0),0)</f>
        <v>0</v>
      </c>
      <c r="AO381" s="183" t="n">
        <f aca="false">IF(S381&gt;0,VLOOKUP(S381&amp;"-"&amp;T381&amp;"-"&amp;U381,LocCost,2,0),0)</f>
        <v>0</v>
      </c>
      <c r="AP381" s="183" t="n">
        <f aca="false">IF(V381&gt;0,VLOOKUP(V381&amp;"-"&amp;W381&amp;"-"&amp;X381,LocCost,2,0),0)</f>
        <v>0</v>
      </c>
      <c r="AQ381" s="183" t="n">
        <f aca="false">IF(Y381&gt;0,VLOOKUP(Y381&amp;"-"&amp;Z381&amp;"-"&amp;AA381,LocCost,2,0),0)</f>
        <v>0</v>
      </c>
      <c r="AR381" s="183" t="n">
        <f aca="false">IF(AB381&gt;0,VLOOKUP(AB381&amp;"-"&amp;AC381&amp;"-"&amp;AD381,LocCost,2,0),0)</f>
        <v>0</v>
      </c>
      <c r="AS381" s="183" t="n">
        <f aca="false">IF(AE381&gt;0,VLOOKUP(AE381&amp;"-"&amp;AF381&amp;"-"&amp;AG381,LocCost,2,0),0)</f>
        <v>0</v>
      </c>
      <c r="AT381" s="183" t="n">
        <f aca="false">IF(AH381&gt;0,VLOOKUP(AH381&amp;"-"&amp;AI381&amp;"-"&amp;AJ381,LocCost,2,0),0)</f>
        <v>0</v>
      </c>
      <c r="AU381" s="184" t="n">
        <f aca="false">SUM(AK381:AT381)</f>
        <v>0</v>
      </c>
      <c r="DO381" s="85" t="n">
        <v>0</v>
      </c>
      <c r="DP381" s="85" t="n">
        <v>0</v>
      </c>
      <c r="DQ381" s="85" t="n">
        <v>0</v>
      </c>
      <c r="DR381" s="85" t="n">
        <v>0</v>
      </c>
      <c r="DS381" s="85" t="n">
        <v>0</v>
      </c>
      <c r="DT381" s="85" t="n">
        <v>0</v>
      </c>
      <c r="DU381" s="85" t="n">
        <v>0</v>
      </c>
      <c r="DV381" s="85" t="n">
        <v>0</v>
      </c>
      <c r="DW381" s="85" t="n">
        <v>0</v>
      </c>
      <c r="DX381" s="85" t="n">
        <v>0</v>
      </c>
      <c r="DY381" s="85" t="n">
        <v>0</v>
      </c>
    </row>
    <row r="382" customFormat="false" ht="14.65" hidden="false" customHeight="false" outlineLevel="0" collapsed="false">
      <c r="AK382" s="183" t="n">
        <f aca="false">IF(G382&gt;0,VLOOKUP(G382&amp;"-"&amp;H382&amp;"-"&amp;I382,LocCost,2,0),0)</f>
        <v>0</v>
      </c>
      <c r="AL382" s="183" t="n">
        <f aca="false">IF(J382&gt;0,VLOOKUP(J382&amp;"-"&amp;K382&amp;"-"&amp;L382,LocCost,2,0),0)</f>
        <v>0</v>
      </c>
      <c r="AM382" s="183" t="n">
        <f aca="false">IF(M382&gt;0,VLOOKUP(M382&amp;"-"&amp;N382&amp;"-"&amp;O382,LocCost,2,0),0)</f>
        <v>0</v>
      </c>
      <c r="AN382" s="183" t="n">
        <f aca="false">IF(P382&gt;0,VLOOKUP(P382&amp;"-"&amp;Q382&amp;"-"&amp;R382,LocCost,2,0),0)</f>
        <v>0</v>
      </c>
      <c r="AO382" s="183" t="n">
        <f aca="false">IF(S382&gt;0,VLOOKUP(S382&amp;"-"&amp;T382&amp;"-"&amp;U382,LocCost,2,0),0)</f>
        <v>0</v>
      </c>
      <c r="AP382" s="183" t="n">
        <f aca="false">IF(V382&gt;0,VLOOKUP(V382&amp;"-"&amp;W382&amp;"-"&amp;X382,LocCost,2,0),0)</f>
        <v>0</v>
      </c>
      <c r="AQ382" s="183" t="n">
        <f aca="false">IF(Y382&gt;0,VLOOKUP(Y382&amp;"-"&amp;Z382&amp;"-"&amp;AA382,LocCost,2,0),0)</f>
        <v>0</v>
      </c>
      <c r="AR382" s="183" t="n">
        <f aca="false">IF(AB382&gt;0,VLOOKUP(AB382&amp;"-"&amp;AC382&amp;"-"&amp;AD382,LocCost,2,0),0)</f>
        <v>0</v>
      </c>
      <c r="AS382" s="183" t="n">
        <f aca="false">IF(AE382&gt;0,VLOOKUP(AE382&amp;"-"&amp;AF382&amp;"-"&amp;AG382,LocCost,2,0),0)</f>
        <v>0</v>
      </c>
      <c r="AT382" s="183" t="n">
        <f aca="false">IF(AH382&gt;0,VLOOKUP(AH382&amp;"-"&amp;AI382&amp;"-"&amp;AJ382,LocCost,2,0),0)</f>
        <v>0</v>
      </c>
      <c r="AU382" s="184" t="n">
        <f aca="false">SUM(AK382:AT382)</f>
        <v>0</v>
      </c>
      <c r="DO382" s="85" t="n">
        <v>0</v>
      </c>
      <c r="DP382" s="85" t="n">
        <v>0</v>
      </c>
      <c r="DQ382" s="85" t="n">
        <v>0</v>
      </c>
      <c r="DR382" s="85" t="n">
        <v>0</v>
      </c>
      <c r="DS382" s="85" t="n">
        <v>0</v>
      </c>
      <c r="DT382" s="85" t="n">
        <v>0</v>
      </c>
      <c r="DU382" s="85" t="n">
        <v>0</v>
      </c>
      <c r="DV382" s="85" t="n">
        <v>0</v>
      </c>
      <c r="DW382" s="85" t="n">
        <v>0</v>
      </c>
      <c r="DX382" s="85" t="n">
        <v>0</v>
      </c>
      <c r="DY382" s="85" t="n">
        <v>0</v>
      </c>
    </row>
    <row r="383" customFormat="false" ht="14.65" hidden="false" customHeight="false" outlineLevel="0" collapsed="false">
      <c r="AK383" s="183" t="n">
        <f aca="false">IF(G383&gt;0,VLOOKUP(G383&amp;"-"&amp;H383&amp;"-"&amp;I383,LocCost,2,0),0)</f>
        <v>0</v>
      </c>
      <c r="AL383" s="183" t="n">
        <f aca="false">IF(J383&gt;0,VLOOKUP(J383&amp;"-"&amp;K383&amp;"-"&amp;L383,LocCost,2,0),0)</f>
        <v>0</v>
      </c>
      <c r="AM383" s="183" t="n">
        <f aca="false">IF(M383&gt;0,VLOOKUP(M383&amp;"-"&amp;N383&amp;"-"&amp;O383,LocCost,2,0),0)</f>
        <v>0</v>
      </c>
      <c r="AN383" s="183" t="n">
        <f aca="false">IF(P383&gt;0,VLOOKUP(P383&amp;"-"&amp;Q383&amp;"-"&amp;R383,LocCost,2,0),0)</f>
        <v>0</v>
      </c>
      <c r="AO383" s="183" t="n">
        <f aca="false">IF(S383&gt;0,VLOOKUP(S383&amp;"-"&amp;T383&amp;"-"&amp;U383,LocCost,2,0),0)</f>
        <v>0</v>
      </c>
      <c r="AP383" s="183" t="n">
        <f aca="false">IF(V383&gt;0,VLOOKUP(V383&amp;"-"&amp;W383&amp;"-"&amp;X383,LocCost,2,0),0)</f>
        <v>0</v>
      </c>
      <c r="AQ383" s="183" t="n">
        <f aca="false">IF(Y383&gt;0,VLOOKUP(Y383&amp;"-"&amp;Z383&amp;"-"&amp;AA383,LocCost,2,0),0)</f>
        <v>0</v>
      </c>
      <c r="AR383" s="183" t="n">
        <f aca="false">IF(AB383&gt;0,VLOOKUP(AB383&amp;"-"&amp;AC383&amp;"-"&amp;AD383,LocCost,2,0),0)</f>
        <v>0</v>
      </c>
      <c r="AS383" s="183" t="n">
        <f aca="false">IF(AE383&gt;0,VLOOKUP(AE383&amp;"-"&amp;AF383&amp;"-"&amp;AG383,LocCost,2,0),0)</f>
        <v>0</v>
      </c>
      <c r="AT383" s="183" t="n">
        <f aca="false">IF(AH383&gt;0,VLOOKUP(AH383&amp;"-"&amp;AI383&amp;"-"&amp;AJ383,LocCost,2,0),0)</f>
        <v>0</v>
      </c>
      <c r="AU383" s="184" t="n">
        <f aca="false">SUM(AK383:AT383)</f>
        <v>0</v>
      </c>
      <c r="DO383" s="85" t="n">
        <v>0</v>
      </c>
      <c r="DP383" s="85" t="n">
        <v>0</v>
      </c>
      <c r="DQ383" s="85" t="n">
        <v>0</v>
      </c>
      <c r="DR383" s="85" t="n">
        <v>0</v>
      </c>
      <c r="DS383" s="85" t="n">
        <v>0</v>
      </c>
      <c r="DT383" s="85" t="n">
        <v>0</v>
      </c>
      <c r="DU383" s="85" t="n">
        <v>0</v>
      </c>
      <c r="DV383" s="85" t="n">
        <v>0</v>
      </c>
      <c r="DW383" s="85" t="n">
        <v>0</v>
      </c>
      <c r="DX383" s="85" t="n">
        <v>0</v>
      </c>
      <c r="DY383" s="85" t="n">
        <v>0</v>
      </c>
    </row>
    <row r="384" customFormat="false" ht="14.65" hidden="false" customHeight="false" outlineLevel="0" collapsed="false">
      <c r="AK384" s="183" t="n">
        <f aca="false">IF(G384&gt;0,VLOOKUP(G384&amp;"-"&amp;H384&amp;"-"&amp;I384,LocCost,2,0),0)</f>
        <v>0</v>
      </c>
      <c r="AL384" s="183" t="n">
        <f aca="false">IF(J384&gt;0,VLOOKUP(J384&amp;"-"&amp;K384&amp;"-"&amp;L384,LocCost,2,0),0)</f>
        <v>0</v>
      </c>
      <c r="AM384" s="183" t="n">
        <f aca="false">IF(M384&gt;0,VLOOKUP(M384&amp;"-"&amp;N384&amp;"-"&amp;O384,LocCost,2,0),0)</f>
        <v>0</v>
      </c>
      <c r="AN384" s="183" t="n">
        <f aca="false">IF(P384&gt;0,VLOOKUP(P384&amp;"-"&amp;Q384&amp;"-"&amp;R384,LocCost,2,0),0)</f>
        <v>0</v>
      </c>
      <c r="AO384" s="183" t="n">
        <f aca="false">IF(S384&gt;0,VLOOKUP(S384&amp;"-"&amp;T384&amp;"-"&amp;U384,LocCost,2,0),0)</f>
        <v>0</v>
      </c>
      <c r="AP384" s="183" t="n">
        <f aca="false">IF(V384&gt;0,VLOOKUP(V384&amp;"-"&amp;W384&amp;"-"&amp;X384,LocCost,2,0),0)</f>
        <v>0</v>
      </c>
      <c r="AQ384" s="183" t="n">
        <f aca="false">IF(Y384&gt;0,VLOOKUP(Y384&amp;"-"&amp;Z384&amp;"-"&amp;AA384,LocCost,2,0),0)</f>
        <v>0</v>
      </c>
      <c r="AR384" s="183" t="n">
        <f aca="false">IF(AB384&gt;0,VLOOKUP(AB384&amp;"-"&amp;AC384&amp;"-"&amp;AD384,LocCost,2,0),0)</f>
        <v>0</v>
      </c>
      <c r="AS384" s="183" t="n">
        <f aca="false">IF(AE384&gt;0,VLOOKUP(AE384&amp;"-"&amp;AF384&amp;"-"&amp;AG384,LocCost,2,0),0)</f>
        <v>0</v>
      </c>
      <c r="AT384" s="183" t="n">
        <f aca="false">IF(AH384&gt;0,VLOOKUP(AH384&amp;"-"&amp;AI384&amp;"-"&amp;AJ384,LocCost,2,0),0)</f>
        <v>0</v>
      </c>
      <c r="AU384" s="184" t="n">
        <f aca="false">SUM(AK384:AT384)</f>
        <v>0</v>
      </c>
      <c r="DO384" s="85" t="n">
        <v>0</v>
      </c>
      <c r="DP384" s="85" t="n">
        <v>0</v>
      </c>
      <c r="DQ384" s="85" t="n">
        <v>0</v>
      </c>
      <c r="DR384" s="85" t="n">
        <v>0</v>
      </c>
      <c r="DS384" s="85" t="n">
        <v>0</v>
      </c>
      <c r="DT384" s="85" t="n">
        <v>0</v>
      </c>
      <c r="DU384" s="85" t="n">
        <v>0</v>
      </c>
      <c r="DV384" s="85" t="n">
        <v>0</v>
      </c>
      <c r="DW384" s="85" t="n">
        <v>0</v>
      </c>
      <c r="DX384" s="85" t="n">
        <v>0</v>
      </c>
      <c r="DY384" s="85" t="n">
        <v>0</v>
      </c>
    </row>
    <row r="385" customFormat="false" ht="14.65" hidden="false" customHeight="false" outlineLevel="0" collapsed="false">
      <c r="AK385" s="183" t="n">
        <f aca="false">IF(G385&gt;0,VLOOKUP(G385&amp;"-"&amp;H385&amp;"-"&amp;I385,LocCost,2,0),0)</f>
        <v>0</v>
      </c>
      <c r="AL385" s="183" t="n">
        <f aca="false">IF(J385&gt;0,VLOOKUP(J385&amp;"-"&amp;K385&amp;"-"&amp;L385,LocCost,2,0),0)</f>
        <v>0</v>
      </c>
      <c r="AM385" s="183" t="n">
        <f aca="false">IF(M385&gt;0,VLOOKUP(M385&amp;"-"&amp;N385&amp;"-"&amp;O385,LocCost,2,0),0)</f>
        <v>0</v>
      </c>
      <c r="AN385" s="183" t="n">
        <f aca="false">IF(P385&gt;0,VLOOKUP(P385&amp;"-"&amp;Q385&amp;"-"&amp;R385,LocCost,2,0),0)</f>
        <v>0</v>
      </c>
      <c r="AO385" s="183" t="n">
        <f aca="false">IF(S385&gt;0,VLOOKUP(S385&amp;"-"&amp;T385&amp;"-"&amp;U385,LocCost,2,0),0)</f>
        <v>0</v>
      </c>
      <c r="AP385" s="183" t="n">
        <f aca="false">IF(V385&gt;0,VLOOKUP(V385&amp;"-"&amp;W385&amp;"-"&amp;X385,LocCost,2,0),0)</f>
        <v>0</v>
      </c>
      <c r="AQ385" s="183" t="n">
        <f aca="false">IF(Y385&gt;0,VLOOKUP(Y385&amp;"-"&amp;Z385&amp;"-"&amp;AA385,LocCost,2,0),0)</f>
        <v>0</v>
      </c>
      <c r="AR385" s="183" t="n">
        <f aca="false">IF(AB385&gt;0,VLOOKUP(AB385&amp;"-"&amp;AC385&amp;"-"&amp;AD385,LocCost,2,0),0)</f>
        <v>0</v>
      </c>
      <c r="AS385" s="183" t="n">
        <f aca="false">IF(AE385&gt;0,VLOOKUP(AE385&amp;"-"&amp;AF385&amp;"-"&amp;AG385,LocCost,2,0),0)</f>
        <v>0</v>
      </c>
      <c r="AT385" s="183" t="n">
        <f aca="false">IF(AH385&gt;0,VLOOKUP(AH385&amp;"-"&amp;AI385&amp;"-"&amp;AJ385,LocCost,2,0),0)</f>
        <v>0</v>
      </c>
      <c r="AU385" s="184" t="n">
        <f aca="false">SUM(AK385:AT385)</f>
        <v>0</v>
      </c>
      <c r="DO385" s="85" t="n">
        <v>0</v>
      </c>
      <c r="DP385" s="85" t="n">
        <v>0</v>
      </c>
      <c r="DQ385" s="85" t="n">
        <v>0</v>
      </c>
      <c r="DR385" s="85" t="n">
        <v>0</v>
      </c>
      <c r="DS385" s="85" t="n">
        <v>0</v>
      </c>
      <c r="DT385" s="85" t="n">
        <v>0</v>
      </c>
      <c r="DU385" s="85" t="n">
        <v>0</v>
      </c>
      <c r="DV385" s="85" t="n">
        <v>0</v>
      </c>
      <c r="DW385" s="85" t="n">
        <v>0</v>
      </c>
      <c r="DX385" s="85" t="n">
        <v>0</v>
      </c>
      <c r="DY385" s="85" t="n">
        <v>0</v>
      </c>
    </row>
    <row r="386" customFormat="false" ht="14.65" hidden="false" customHeight="false" outlineLevel="0" collapsed="false">
      <c r="AK386" s="183" t="n">
        <f aca="false">IF(G386&gt;0,VLOOKUP(G386&amp;"-"&amp;H386&amp;"-"&amp;I386,LocCost,2,0),0)</f>
        <v>0</v>
      </c>
      <c r="AL386" s="183" t="n">
        <f aca="false">IF(J386&gt;0,VLOOKUP(J386&amp;"-"&amp;K386&amp;"-"&amp;L386,LocCost,2,0),0)</f>
        <v>0</v>
      </c>
      <c r="AM386" s="183" t="n">
        <f aca="false">IF(M386&gt;0,VLOOKUP(M386&amp;"-"&amp;N386&amp;"-"&amp;O386,LocCost,2,0),0)</f>
        <v>0</v>
      </c>
      <c r="AN386" s="183" t="n">
        <f aca="false">IF(P386&gt;0,VLOOKUP(P386&amp;"-"&amp;Q386&amp;"-"&amp;R386,LocCost,2,0),0)</f>
        <v>0</v>
      </c>
      <c r="AO386" s="183" t="n">
        <f aca="false">IF(S386&gt;0,VLOOKUP(S386&amp;"-"&amp;T386&amp;"-"&amp;U386,LocCost,2,0),0)</f>
        <v>0</v>
      </c>
      <c r="AP386" s="183" t="n">
        <f aca="false">IF(V386&gt;0,VLOOKUP(V386&amp;"-"&amp;W386&amp;"-"&amp;X386,LocCost,2,0),0)</f>
        <v>0</v>
      </c>
      <c r="AQ386" s="183" t="n">
        <f aca="false">IF(Y386&gt;0,VLOOKUP(Y386&amp;"-"&amp;Z386&amp;"-"&amp;AA386,LocCost,2,0),0)</f>
        <v>0</v>
      </c>
      <c r="AR386" s="183" t="n">
        <f aca="false">IF(AB386&gt;0,VLOOKUP(AB386&amp;"-"&amp;AC386&amp;"-"&amp;AD386,LocCost,2,0),0)</f>
        <v>0</v>
      </c>
      <c r="AS386" s="183" t="n">
        <f aca="false">IF(AE386&gt;0,VLOOKUP(AE386&amp;"-"&amp;AF386&amp;"-"&amp;AG386,LocCost,2,0),0)</f>
        <v>0</v>
      </c>
      <c r="AT386" s="183" t="n">
        <f aca="false">IF(AH386&gt;0,VLOOKUP(AH386&amp;"-"&amp;AI386&amp;"-"&amp;AJ386,LocCost,2,0),0)</f>
        <v>0</v>
      </c>
      <c r="AU386" s="184" t="n">
        <f aca="false">SUM(AK386:AT386)</f>
        <v>0</v>
      </c>
      <c r="DO386" s="85" t="n">
        <v>0</v>
      </c>
      <c r="DP386" s="85" t="n">
        <v>0</v>
      </c>
      <c r="DQ386" s="85" t="n">
        <v>0</v>
      </c>
      <c r="DR386" s="85" t="n">
        <v>0</v>
      </c>
      <c r="DS386" s="85" t="n">
        <v>0</v>
      </c>
      <c r="DT386" s="85" t="n">
        <v>0</v>
      </c>
      <c r="DU386" s="85" t="n">
        <v>0</v>
      </c>
      <c r="DV386" s="85" t="n">
        <v>0</v>
      </c>
      <c r="DW386" s="85" t="n">
        <v>0</v>
      </c>
      <c r="DX386" s="85" t="n">
        <v>0</v>
      </c>
      <c r="DY386" s="85" t="n">
        <v>0</v>
      </c>
    </row>
    <row r="387" customFormat="false" ht="14.65" hidden="false" customHeight="false" outlineLevel="0" collapsed="false">
      <c r="AK387" s="183" t="n">
        <f aca="false">IF(G387&gt;0,VLOOKUP(G387&amp;"-"&amp;H387&amp;"-"&amp;I387,LocCost,2,0),0)</f>
        <v>0</v>
      </c>
      <c r="AL387" s="183" t="n">
        <f aca="false">IF(J387&gt;0,VLOOKUP(J387&amp;"-"&amp;K387&amp;"-"&amp;L387,LocCost,2,0),0)</f>
        <v>0</v>
      </c>
      <c r="AM387" s="183" t="n">
        <f aca="false">IF(M387&gt;0,VLOOKUP(M387&amp;"-"&amp;N387&amp;"-"&amp;O387,LocCost,2,0),0)</f>
        <v>0</v>
      </c>
      <c r="AN387" s="183" t="n">
        <f aca="false">IF(P387&gt;0,VLOOKUP(P387&amp;"-"&amp;Q387&amp;"-"&amp;R387,LocCost,2,0),0)</f>
        <v>0</v>
      </c>
      <c r="AO387" s="183" t="n">
        <f aca="false">IF(S387&gt;0,VLOOKUP(S387&amp;"-"&amp;T387&amp;"-"&amp;U387,LocCost,2,0),0)</f>
        <v>0</v>
      </c>
      <c r="AP387" s="183" t="n">
        <f aca="false">IF(V387&gt;0,VLOOKUP(V387&amp;"-"&amp;W387&amp;"-"&amp;X387,LocCost,2,0),0)</f>
        <v>0</v>
      </c>
      <c r="AQ387" s="183" t="n">
        <f aca="false">IF(Y387&gt;0,VLOOKUP(Y387&amp;"-"&amp;Z387&amp;"-"&amp;AA387,LocCost,2,0),0)</f>
        <v>0</v>
      </c>
      <c r="AR387" s="183" t="n">
        <f aca="false">IF(AB387&gt;0,VLOOKUP(AB387&amp;"-"&amp;AC387&amp;"-"&amp;AD387,LocCost,2,0),0)</f>
        <v>0</v>
      </c>
      <c r="AS387" s="183" t="n">
        <f aca="false">IF(AE387&gt;0,VLOOKUP(AE387&amp;"-"&amp;AF387&amp;"-"&amp;AG387,LocCost,2,0),0)</f>
        <v>0</v>
      </c>
      <c r="AT387" s="183" t="n">
        <f aca="false">IF(AH387&gt;0,VLOOKUP(AH387&amp;"-"&amp;AI387&amp;"-"&amp;AJ387,LocCost,2,0),0)</f>
        <v>0</v>
      </c>
      <c r="AU387" s="184" t="n">
        <f aca="false">SUM(AK387:AT387)</f>
        <v>0</v>
      </c>
      <c r="DO387" s="85" t="n">
        <v>0</v>
      </c>
      <c r="DP387" s="85" t="n">
        <v>0</v>
      </c>
      <c r="DQ387" s="85" t="n">
        <v>0</v>
      </c>
      <c r="DR387" s="85" t="n">
        <v>0</v>
      </c>
      <c r="DS387" s="85" t="n">
        <v>0</v>
      </c>
      <c r="DT387" s="85" t="n">
        <v>0</v>
      </c>
      <c r="DU387" s="85" t="n">
        <v>0</v>
      </c>
      <c r="DV387" s="85" t="n">
        <v>0</v>
      </c>
      <c r="DW387" s="85" t="n">
        <v>0</v>
      </c>
      <c r="DX387" s="85" t="n">
        <v>0</v>
      </c>
      <c r="DY387" s="85" t="n">
        <v>0</v>
      </c>
    </row>
    <row r="388" customFormat="false" ht="14.65" hidden="false" customHeight="false" outlineLevel="0" collapsed="false">
      <c r="AK388" s="183" t="n">
        <f aca="false">IF(G388&gt;0,VLOOKUP(G388&amp;"-"&amp;H388&amp;"-"&amp;I388,LocCost,2,0),0)</f>
        <v>0</v>
      </c>
      <c r="AL388" s="183" t="n">
        <f aca="false">IF(J388&gt;0,VLOOKUP(J388&amp;"-"&amp;K388&amp;"-"&amp;L388,LocCost,2,0),0)</f>
        <v>0</v>
      </c>
      <c r="AM388" s="183" t="n">
        <f aca="false">IF(M388&gt;0,VLOOKUP(M388&amp;"-"&amp;N388&amp;"-"&amp;O388,LocCost,2,0),0)</f>
        <v>0</v>
      </c>
      <c r="AN388" s="183" t="n">
        <f aca="false">IF(P388&gt;0,VLOOKUP(P388&amp;"-"&amp;Q388&amp;"-"&amp;R388,LocCost,2,0),0)</f>
        <v>0</v>
      </c>
      <c r="AO388" s="183" t="n">
        <f aca="false">IF(S388&gt;0,VLOOKUP(S388&amp;"-"&amp;T388&amp;"-"&amp;U388,LocCost,2,0),0)</f>
        <v>0</v>
      </c>
      <c r="AP388" s="183" t="n">
        <f aca="false">IF(V388&gt;0,VLOOKUP(V388&amp;"-"&amp;W388&amp;"-"&amp;X388,LocCost,2,0),0)</f>
        <v>0</v>
      </c>
      <c r="AQ388" s="183" t="n">
        <f aca="false">IF(Y388&gt;0,VLOOKUP(Y388&amp;"-"&amp;Z388&amp;"-"&amp;AA388,LocCost,2,0),0)</f>
        <v>0</v>
      </c>
      <c r="AR388" s="183" t="n">
        <f aca="false">IF(AB388&gt;0,VLOOKUP(AB388&amp;"-"&amp;AC388&amp;"-"&amp;AD388,LocCost,2,0),0)</f>
        <v>0</v>
      </c>
      <c r="AS388" s="183" t="n">
        <f aca="false">IF(AE388&gt;0,VLOOKUP(AE388&amp;"-"&amp;AF388&amp;"-"&amp;AG388,LocCost,2,0),0)</f>
        <v>0</v>
      </c>
      <c r="AT388" s="183" t="n">
        <f aca="false">IF(AH388&gt;0,VLOOKUP(AH388&amp;"-"&amp;AI388&amp;"-"&amp;AJ388,LocCost,2,0),0)</f>
        <v>0</v>
      </c>
      <c r="AU388" s="184" t="n">
        <f aca="false">SUM(AK388:AT388)</f>
        <v>0</v>
      </c>
      <c r="DO388" s="85" t="n">
        <v>0</v>
      </c>
      <c r="DP388" s="85" t="n">
        <v>0</v>
      </c>
      <c r="DQ388" s="85" t="n">
        <v>0</v>
      </c>
      <c r="DR388" s="85" t="n">
        <v>0</v>
      </c>
      <c r="DS388" s="85" t="n">
        <v>0</v>
      </c>
      <c r="DT388" s="85" t="n">
        <v>0</v>
      </c>
      <c r="DU388" s="85" t="n">
        <v>0</v>
      </c>
      <c r="DV388" s="85" t="n">
        <v>0</v>
      </c>
      <c r="DW388" s="85" t="n">
        <v>0</v>
      </c>
      <c r="DX388" s="85" t="n">
        <v>0</v>
      </c>
      <c r="DY388" s="85" t="n">
        <v>0</v>
      </c>
    </row>
    <row r="389" customFormat="false" ht="14.65" hidden="false" customHeight="false" outlineLevel="0" collapsed="false">
      <c r="AK389" s="183" t="n">
        <f aca="false">IF(G389&gt;0,VLOOKUP(G389&amp;"-"&amp;H389&amp;"-"&amp;I389,LocCost,2,0),0)</f>
        <v>0</v>
      </c>
      <c r="AL389" s="183" t="n">
        <f aca="false">IF(J389&gt;0,VLOOKUP(J389&amp;"-"&amp;K389&amp;"-"&amp;L389,LocCost,2,0),0)</f>
        <v>0</v>
      </c>
      <c r="AM389" s="183" t="n">
        <f aca="false">IF(M389&gt;0,VLOOKUP(M389&amp;"-"&amp;N389&amp;"-"&amp;O389,LocCost,2,0),0)</f>
        <v>0</v>
      </c>
      <c r="AN389" s="183" t="n">
        <f aca="false">IF(P389&gt;0,VLOOKUP(P389&amp;"-"&amp;Q389&amp;"-"&amp;R389,LocCost,2,0),0)</f>
        <v>0</v>
      </c>
      <c r="AO389" s="183" t="n">
        <f aca="false">IF(S389&gt;0,VLOOKUP(S389&amp;"-"&amp;T389&amp;"-"&amp;U389,LocCost,2,0),0)</f>
        <v>0</v>
      </c>
      <c r="AP389" s="183" t="n">
        <f aca="false">IF(V389&gt;0,VLOOKUP(V389&amp;"-"&amp;W389&amp;"-"&amp;X389,LocCost,2,0),0)</f>
        <v>0</v>
      </c>
      <c r="AQ389" s="183" t="n">
        <f aca="false">IF(Y389&gt;0,VLOOKUP(Y389&amp;"-"&amp;Z389&amp;"-"&amp;AA389,LocCost,2,0),0)</f>
        <v>0</v>
      </c>
      <c r="AR389" s="183" t="n">
        <f aca="false">IF(AB389&gt;0,VLOOKUP(AB389&amp;"-"&amp;AC389&amp;"-"&amp;AD389,LocCost,2,0),0)</f>
        <v>0</v>
      </c>
      <c r="AS389" s="183" t="n">
        <f aca="false">IF(AE389&gt;0,VLOOKUP(AE389&amp;"-"&amp;AF389&amp;"-"&amp;AG389,LocCost,2,0),0)</f>
        <v>0</v>
      </c>
      <c r="AT389" s="183" t="n">
        <f aca="false">IF(AH389&gt;0,VLOOKUP(AH389&amp;"-"&amp;AI389&amp;"-"&amp;AJ389,LocCost,2,0),0)</f>
        <v>0</v>
      </c>
      <c r="AU389" s="184" t="n">
        <f aca="false">SUM(AK389:AT389)</f>
        <v>0</v>
      </c>
      <c r="DO389" s="85" t="n">
        <v>0</v>
      </c>
      <c r="DP389" s="85" t="n">
        <v>0</v>
      </c>
      <c r="DQ389" s="85" t="n">
        <v>0</v>
      </c>
      <c r="DR389" s="85" t="n">
        <v>0</v>
      </c>
      <c r="DS389" s="85" t="n">
        <v>0</v>
      </c>
      <c r="DT389" s="85" t="n">
        <v>0</v>
      </c>
      <c r="DU389" s="85" t="n">
        <v>0</v>
      </c>
      <c r="DV389" s="85" t="n">
        <v>0</v>
      </c>
      <c r="DW389" s="85" t="n">
        <v>0</v>
      </c>
      <c r="DX389" s="85" t="n">
        <v>0</v>
      </c>
      <c r="DY389" s="85" t="n">
        <v>0</v>
      </c>
    </row>
    <row r="390" customFormat="false" ht="14.65" hidden="false" customHeight="false" outlineLevel="0" collapsed="false">
      <c r="AK390" s="183" t="n">
        <f aca="false">IF(G390&gt;0,VLOOKUP(G390&amp;"-"&amp;H390&amp;"-"&amp;I390,LocCost,2,0),0)</f>
        <v>0</v>
      </c>
      <c r="AL390" s="183" t="n">
        <f aca="false">IF(J390&gt;0,VLOOKUP(J390&amp;"-"&amp;K390&amp;"-"&amp;L390,LocCost,2,0),0)</f>
        <v>0</v>
      </c>
      <c r="AM390" s="183" t="n">
        <f aca="false">IF(M390&gt;0,VLOOKUP(M390&amp;"-"&amp;N390&amp;"-"&amp;O390,LocCost,2,0),0)</f>
        <v>0</v>
      </c>
      <c r="AN390" s="183" t="n">
        <f aca="false">IF(P390&gt;0,VLOOKUP(P390&amp;"-"&amp;Q390&amp;"-"&amp;R390,LocCost,2,0),0)</f>
        <v>0</v>
      </c>
      <c r="AO390" s="183" t="n">
        <f aca="false">IF(S390&gt;0,VLOOKUP(S390&amp;"-"&amp;T390&amp;"-"&amp;U390,LocCost,2,0),0)</f>
        <v>0</v>
      </c>
      <c r="AP390" s="183" t="n">
        <f aca="false">IF(V390&gt;0,VLOOKUP(V390&amp;"-"&amp;W390&amp;"-"&amp;X390,LocCost,2,0),0)</f>
        <v>0</v>
      </c>
      <c r="AQ390" s="183" t="n">
        <f aca="false">IF(Y390&gt;0,VLOOKUP(Y390&amp;"-"&amp;Z390&amp;"-"&amp;AA390,LocCost,2,0),0)</f>
        <v>0</v>
      </c>
      <c r="AR390" s="183" t="n">
        <f aca="false">IF(AB390&gt;0,VLOOKUP(AB390&amp;"-"&amp;AC390&amp;"-"&amp;AD390,LocCost,2,0),0)</f>
        <v>0</v>
      </c>
      <c r="AS390" s="183" t="n">
        <f aca="false">IF(AE390&gt;0,VLOOKUP(AE390&amp;"-"&amp;AF390&amp;"-"&amp;AG390,LocCost,2,0),0)</f>
        <v>0</v>
      </c>
      <c r="AT390" s="183" t="n">
        <f aca="false">IF(AH390&gt;0,VLOOKUP(AH390&amp;"-"&amp;AI390&amp;"-"&amp;AJ390,LocCost,2,0),0)</f>
        <v>0</v>
      </c>
      <c r="AU390" s="184" t="n">
        <f aca="false">SUM(AK390:AT390)</f>
        <v>0</v>
      </c>
      <c r="DO390" s="85" t="n">
        <v>0</v>
      </c>
      <c r="DP390" s="85" t="n">
        <v>0</v>
      </c>
      <c r="DQ390" s="85" t="n">
        <v>0</v>
      </c>
      <c r="DR390" s="85" t="n">
        <v>0</v>
      </c>
      <c r="DS390" s="85" t="n">
        <v>0</v>
      </c>
      <c r="DT390" s="85" t="n">
        <v>0</v>
      </c>
      <c r="DU390" s="85" t="n">
        <v>0</v>
      </c>
      <c r="DV390" s="85" t="n">
        <v>0</v>
      </c>
      <c r="DW390" s="85" t="n">
        <v>0</v>
      </c>
      <c r="DX390" s="85" t="n">
        <v>0</v>
      </c>
      <c r="DY390" s="85" t="n">
        <v>0</v>
      </c>
    </row>
    <row r="391" customFormat="false" ht="14.65" hidden="false" customHeight="false" outlineLevel="0" collapsed="false">
      <c r="AK391" s="183" t="n">
        <f aca="false">IF(G391&gt;0,VLOOKUP(G391&amp;"-"&amp;H391&amp;"-"&amp;I391,LocCost,2,0),0)</f>
        <v>0</v>
      </c>
      <c r="AL391" s="183" t="n">
        <f aca="false">IF(J391&gt;0,VLOOKUP(J391&amp;"-"&amp;K391&amp;"-"&amp;L391,LocCost,2,0),0)</f>
        <v>0</v>
      </c>
      <c r="AM391" s="183" t="n">
        <f aca="false">IF(M391&gt;0,VLOOKUP(M391&amp;"-"&amp;N391&amp;"-"&amp;O391,LocCost,2,0),0)</f>
        <v>0</v>
      </c>
      <c r="AN391" s="183" t="n">
        <f aca="false">IF(P391&gt;0,VLOOKUP(P391&amp;"-"&amp;Q391&amp;"-"&amp;R391,LocCost,2,0),0)</f>
        <v>0</v>
      </c>
      <c r="AO391" s="183" t="n">
        <f aca="false">IF(S391&gt;0,VLOOKUP(S391&amp;"-"&amp;T391&amp;"-"&amp;U391,LocCost,2,0),0)</f>
        <v>0</v>
      </c>
      <c r="AP391" s="183" t="n">
        <f aca="false">IF(V391&gt;0,VLOOKUP(V391&amp;"-"&amp;W391&amp;"-"&amp;X391,LocCost,2,0),0)</f>
        <v>0</v>
      </c>
      <c r="AQ391" s="183" t="n">
        <f aca="false">IF(Y391&gt;0,VLOOKUP(Y391&amp;"-"&amp;Z391&amp;"-"&amp;AA391,LocCost,2,0),0)</f>
        <v>0</v>
      </c>
      <c r="AR391" s="183" t="n">
        <f aca="false">IF(AB391&gt;0,VLOOKUP(AB391&amp;"-"&amp;AC391&amp;"-"&amp;AD391,LocCost,2,0),0)</f>
        <v>0</v>
      </c>
      <c r="AS391" s="183" t="n">
        <f aca="false">IF(AE391&gt;0,VLOOKUP(AE391&amp;"-"&amp;AF391&amp;"-"&amp;AG391,LocCost,2,0),0)</f>
        <v>0</v>
      </c>
      <c r="AT391" s="183" t="n">
        <f aca="false">IF(AH391&gt;0,VLOOKUP(AH391&amp;"-"&amp;AI391&amp;"-"&amp;AJ391,LocCost,2,0),0)</f>
        <v>0</v>
      </c>
      <c r="AU391" s="184" t="n">
        <f aca="false">SUM(AK391:AT391)</f>
        <v>0</v>
      </c>
      <c r="DO391" s="85" t="n">
        <v>0</v>
      </c>
      <c r="DP391" s="85" t="n">
        <v>0</v>
      </c>
      <c r="DQ391" s="85" t="n">
        <v>0</v>
      </c>
      <c r="DR391" s="85" t="n">
        <v>0</v>
      </c>
      <c r="DS391" s="85" t="n">
        <v>0</v>
      </c>
      <c r="DT391" s="85" t="n">
        <v>0</v>
      </c>
      <c r="DU391" s="85" t="n">
        <v>0</v>
      </c>
      <c r="DV391" s="85" t="n">
        <v>0</v>
      </c>
      <c r="DW391" s="85" t="n">
        <v>0</v>
      </c>
      <c r="DX391" s="85" t="n">
        <v>0</v>
      </c>
      <c r="DY391" s="85" t="n">
        <v>0</v>
      </c>
    </row>
    <row r="392" customFormat="false" ht="14.65" hidden="false" customHeight="false" outlineLevel="0" collapsed="false">
      <c r="AK392" s="183" t="n">
        <f aca="false">IF(G392&gt;0,VLOOKUP(G392&amp;"-"&amp;H392&amp;"-"&amp;I392,LocCost,2,0),0)</f>
        <v>0</v>
      </c>
      <c r="AL392" s="183" t="n">
        <f aca="false">IF(J392&gt;0,VLOOKUP(J392&amp;"-"&amp;K392&amp;"-"&amp;L392,LocCost,2,0),0)</f>
        <v>0</v>
      </c>
      <c r="AM392" s="183" t="n">
        <f aca="false">IF(M392&gt;0,VLOOKUP(M392&amp;"-"&amp;N392&amp;"-"&amp;O392,LocCost,2,0),0)</f>
        <v>0</v>
      </c>
      <c r="AN392" s="183" t="n">
        <f aca="false">IF(P392&gt;0,VLOOKUP(P392&amp;"-"&amp;Q392&amp;"-"&amp;R392,LocCost,2,0),0)</f>
        <v>0</v>
      </c>
      <c r="AO392" s="183" t="n">
        <f aca="false">IF(S392&gt;0,VLOOKUP(S392&amp;"-"&amp;T392&amp;"-"&amp;U392,LocCost,2,0),0)</f>
        <v>0</v>
      </c>
      <c r="AP392" s="183" t="n">
        <f aca="false">IF(V392&gt;0,VLOOKUP(V392&amp;"-"&amp;W392&amp;"-"&amp;X392,LocCost,2,0),0)</f>
        <v>0</v>
      </c>
      <c r="AQ392" s="183" t="n">
        <f aca="false">IF(Y392&gt;0,VLOOKUP(Y392&amp;"-"&amp;Z392&amp;"-"&amp;AA392,LocCost,2,0),0)</f>
        <v>0</v>
      </c>
      <c r="AR392" s="183" t="n">
        <f aca="false">IF(AB392&gt;0,VLOOKUP(AB392&amp;"-"&amp;AC392&amp;"-"&amp;AD392,LocCost,2,0),0)</f>
        <v>0</v>
      </c>
      <c r="AS392" s="183" t="n">
        <f aca="false">IF(AE392&gt;0,VLOOKUP(AE392&amp;"-"&amp;AF392&amp;"-"&amp;AG392,LocCost,2,0),0)</f>
        <v>0</v>
      </c>
      <c r="AT392" s="183" t="n">
        <f aca="false">IF(AH392&gt;0,VLOOKUP(AH392&amp;"-"&amp;AI392&amp;"-"&amp;AJ392,LocCost,2,0),0)</f>
        <v>0</v>
      </c>
      <c r="AU392" s="184" t="n">
        <f aca="false">SUM(AK392:AT392)</f>
        <v>0</v>
      </c>
      <c r="DO392" s="85" t="n">
        <v>0</v>
      </c>
      <c r="DP392" s="85" t="n">
        <v>0</v>
      </c>
      <c r="DQ392" s="85" t="n">
        <v>0</v>
      </c>
      <c r="DR392" s="85" t="n">
        <v>0</v>
      </c>
      <c r="DS392" s="85" t="n">
        <v>0</v>
      </c>
      <c r="DT392" s="85" t="n">
        <v>0</v>
      </c>
      <c r="DU392" s="85" t="n">
        <v>0</v>
      </c>
      <c r="DV392" s="85" t="n">
        <v>0</v>
      </c>
      <c r="DW392" s="85" t="n">
        <v>0</v>
      </c>
      <c r="DX392" s="85" t="n">
        <v>0</v>
      </c>
      <c r="DY392" s="85" t="n">
        <v>0</v>
      </c>
    </row>
    <row r="393" customFormat="false" ht="14.65" hidden="false" customHeight="false" outlineLevel="0" collapsed="false">
      <c r="AK393" s="183" t="n">
        <f aca="false">IF(G393&gt;0,VLOOKUP(G393&amp;"-"&amp;H393&amp;"-"&amp;I393,LocCost,2,0),0)</f>
        <v>0</v>
      </c>
      <c r="AL393" s="183" t="n">
        <f aca="false">IF(J393&gt;0,VLOOKUP(J393&amp;"-"&amp;K393&amp;"-"&amp;L393,LocCost,2,0),0)</f>
        <v>0</v>
      </c>
      <c r="AM393" s="183" t="n">
        <f aca="false">IF(M393&gt;0,VLOOKUP(M393&amp;"-"&amp;N393&amp;"-"&amp;O393,LocCost,2,0),0)</f>
        <v>0</v>
      </c>
      <c r="AN393" s="183" t="n">
        <f aca="false">IF(P393&gt;0,VLOOKUP(P393&amp;"-"&amp;Q393&amp;"-"&amp;R393,LocCost,2,0),0)</f>
        <v>0</v>
      </c>
      <c r="AO393" s="183" t="n">
        <f aca="false">IF(S393&gt;0,VLOOKUP(S393&amp;"-"&amp;T393&amp;"-"&amp;U393,LocCost,2,0),0)</f>
        <v>0</v>
      </c>
      <c r="AP393" s="183" t="n">
        <f aca="false">IF(V393&gt;0,VLOOKUP(V393&amp;"-"&amp;W393&amp;"-"&amp;X393,LocCost,2,0),0)</f>
        <v>0</v>
      </c>
      <c r="AQ393" s="183" t="n">
        <f aca="false">IF(Y393&gt;0,VLOOKUP(Y393&amp;"-"&amp;Z393&amp;"-"&amp;AA393,LocCost,2,0),0)</f>
        <v>0</v>
      </c>
      <c r="AR393" s="183" t="n">
        <f aca="false">IF(AB393&gt;0,VLOOKUP(AB393&amp;"-"&amp;AC393&amp;"-"&amp;AD393,LocCost,2,0),0)</f>
        <v>0</v>
      </c>
      <c r="AS393" s="183" t="n">
        <f aca="false">IF(AE393&gt;0,VLOOKUP(AE393&amp;"-"&amp;AF393&amp;"-"&amp;AG393,LocCost,2,0),0)</f>
        <v>0</v>
      </c>
      <c r="AT393" s="183" t="n">
        <f aca="false">IF(AH393&gt;0,VLOOKUP(AH393&amp;"-"&amp;AI393&amp;"-"&amp;AJ393,LocCost,2,0),0)</f>
        <v>0</v>
      </c>
      <c r="AU393" s="184" t="n">
        <f aca="false">SUM(AK393:AT393)</f>
        <v>0</v>
      </c>
      <c r="DO393" s="85" t="n">
        <v>0</v>
      </c>
      <c r="DP393" s="85" t="n">
        <v>0</v>
      </c>
      <c r="DQ393" s="85" t="n">
        <v>0</v>
      </c>
      <c r="DR393" s="85" t="n">
        <v>0</v>
      </c>
      <c r="DS393" s="85" t="n">
        <v>0</v>
      </c>
      <c r="DT393" s="85" t="n">
        <v>0</v>
      </c>
      <c r="DU393" s="85" t="n">
        <v>0</v>
      </c>
      <c r="DV393" s="85" t="n">
        <v>0</v>
      </c>
      <c r="DW393" s="85" t="n">
        <v>0</v>
      </c>
      <c r="DX393" s="85" t="n">
        <v>0</v>
      </c>
      <c r="DY393" s="85" t="n">
        <v>0</v>
      </c>
    </row>
    <row r="394" customFormat="false" ht="14.65" hidden="false" customHeight="false" outlineLevel="0" collapsed="false">
      <c r="AK394" s="183" t="n">
        <f aca="false">IF(G394&gt;0,VLOOKUP(G394&amp;"-"&amp;H394&amp;"-"&amp;I394,LocCost,2,0),0)</f>
        <v>0</v>
      </c>
      <c r="AL394" s="183" t="n">
        <f aca="false">IF(J394&gt;0,VLOOKUP(J394&amp;"-"&amp;K394&amp;"-"&amp;L394,LocCost,2,0),0)</f>
        <v>0</v>
      </c>
      <c r="AM394" s="183" t="n">
        <f aca="false">IF(M394&gt;0,VLOOKUP(M394&amp;"-"&amp;N394&amp;"-"&amp;O394,LocCost,2,0),0)</f>
        <v>0</v>
      </c>
      <c r="AN394" s="183" t="n">
        <f aca="false">IF(P394&gt;0,VLOOKUP(P394&amp;"-"&amp;Q394&amp;"-"&amp;R394,LocCost,2,0),0)</f>
        <v>0</v>
      </c>
      <c r="AO394" s="183" t="n">
        <f aca="false">IF(S394&gt;0,VLOOKUP(S394&amp;"-"&amp;T394&amp;"-"&amp;U394,LocCost,2,0),0)</f>
        <v>0</v>
      </c>
      <c r="AP394" s="183" t="n">
        <f aca="false">IF(V394&gt;0,VLOOKUP(V394&amp;"-"&amp;W394&amp;"-"&amp;X394,LocCost,2,0),0)</f>
        <v>0</v>
      </c>
      <c r="AQ394" s="183" t="n">
        <f aca="false">IF(Y394&gt;0,VLOOKUP(Y394&amp;"-"&amp;Z394&amp;"-"&amp;AA394,LocCost,2,0),0)</f>
        <v>0</v>
      </c>
      <c r="AR394" s="183" t="n">
        <f aca="false">IF(AB394&gt;0,VLOOKUP(AB394&amp;"-"&amp;AC394&amp;"-"&amp;AD394,LocCost,2,0),0)</f>
        <v>0</v>
      </c>
      <c r="AS394" s="183" t="n">
        <f aca="false">IF(AE394&gt;0,VLOOKUP(AE394&amp;"-"&amp;AF394&amp;"-"&amp;AG394,LocCost,2,0),0)</f>
        <v>0</v>
      </c>
      <c r="AT394" s="183" t="n">
        <f aca="false">IF(AH394&gt;0,VLOOKUP(AH394&amp;"-"&amp;AI394&amp;"-"&amp;AJ394,LocCost,2,0),0)</f>
        <v>0</v>
      </c>
      <c r="AU394" s="184" t="n">
        <f aca="false">SUM(AK394:AT394)</f>
        <v>0</v>
      </c>
      <c r="DO394" s="85" t="n">
        <v>0</v>
      </c>
      <c r="DP394" s="85" t="n">
        <v>0</v>
      </c>
      <c r="DQ394" s="85" t="n">
        <v>0</v>
      </c>
      <c r="DR394" s="85" t="n">
        <v>0</v>
      </c>
      <c r="DS394" s="85" t="n">
        <v>0</v>
      </c>
      <c r="DT394" s="85" t="n">
        <v>0</v>
      </c>
      <c r="DU394" s="85" t="n">
        <v>0</v>
      </c>
      <c r="DV394" s="85" t="n">
        <v>0</v>
      </c>
      <c r="DW394" s="85" t="n">
        <v>0</v>
      </c>
      <c r="DX394" s="85" t="n">
        <v>0</v>
      </c>
      <c r="DY394" s="85" t="n">
        <v>0</v>
      </c>
    </row>
    <row r="395" customFormat="false" ht="14.65" hidden="false" customHeight="false" outlineLevel="0" collapsed="false">
      <c r="AK395" s="183" t="n">
        <f aca="false">IF(G395&gt;0,VLOOKUP(G395&amp;"-"&amp;H395&amp;"-"&amp;I395,LocCost,2,0),0)</f>
        <v>0</v>
      </c>
      <c r="AL395" s="183" t="n">
        <f aca="false">IF(J395&gt;0,VLOOKUP(J395&amp;"-"&amp;K395&amp;"-"&amp;L395,LocCost,2,0),0)</f>
        <v>0</v>
      </c>
      <c r="AM395" s="183" t="n">
        <f aca="false">IF(M395&gt;0,VLOOKUP(M395&amp;"-"&amp;N395&amp;"-"&amp;O395,LocCost,2,0),0)</f>
        <v>0</v>
      </c>
      <c r="AN395" s="183" t="n">
        <f aca="false">IF(P395&gt;0,VLOOKUP(P395&amp;"-"&amp;Q395&amp;"-"&amp;R395,LocCost,2,0),0)</f>
        <v>0</v>
      </c>
      <c r="AO395" s="183" t="n">
        <f aca="false">IF(S395&gt;0,VLOOKUP(S395&amp;"-"&amp;T395&amp;"-"&amp;U395,LocCost,2,0),0)</f>
        <v>0</v>
      </c>
      <c r="AP395" s="183" t="n">
        <f aca="false">IF(V395&gt;0,VLOOKUP(V395&amp;"-"&amp;W395&amp;"-"&amp;X395,LocCost,2,0),0)</f>
        <v>0</v>
      </c>
      <c r="AQ395" s="183" t="n">
        <f aca="false">IF(Y395&gt;0,VLOOKUP(Y395&amp;"-"&amp;Z395&amp;"-"&amp;AA395,LocCost,2,0),0)</f>
        <v>0</v>
      </c>
      <c r="AR395" s="183" t="n">
        <f aca="false">IF(AB395&gt;0,VLOOKUP(AB395&amp;"-"&amp;AC395&amp;"-"&amp;AD395,LocCost,2,0),0)</f>
        <v>0</v>
      </c>
      <c r="AS395" s="183" t="n">
        <f aca="false">IF(AE395&gt;0,VLOOKUP(AE395&amp;"-"&amp;AF395&amp;"-"&amp;AG395,LocCost,2,0),0)</f>
        <v>0</v>
      </c>
      <c r="AT395" s="183" t="n">
        <f aca="false">IF(AH395&gt;0,VLOOKUP(AH395&amp;"-"&amp;AI395&amp;"-"&amp;AJ395,LocCost,2,0),0)</f>
        <v>0</v>
      </c>
      <c r="AU395" s="184" t="n">
        <f aca="false">SUM(AK395:AT395)</f>
        <v>0</v>
      </c>
      <c r="DO395" s="85" t="n">
        <v>0</v>
      </c>
      <c r="DP395" s="85" t="n">
        <v>0</v>
      </c>
      <c r="DQ395" s="85" t="n">
        <v>0</v>
      </c>
      <c r="DR395" s="85" t="n">
        <v>0</v>
      </c>
      <c r="DS395" s="85" t="n">
        <v>0</v>
      </c>
      <c r="DT395" s="85" t="n">
        <v>0</v>
      </c>
      <c r="DU395" s="85" t="n">
        <v>0</v>
      </c>
      <c r="DV395" s="85" t="n">
        <v>0</v>
      </c>
      <c r="DW395" s="85" t="n">
        <v>0</v>
      </c>
      <c r="DX395" s="85" t="n">
        <v>0</v>
      </c>
      <c r="DY395" s="85" t="n">
        <v>0</v>
      </c>
    </row>
    <row r="396" customFormat="false" ht="14.65" hidden="false" customHeight="false" outlineLevel="0" collapsed="false">
      <c r="AK396" s="183" t="n">
        <f aca="false">IF(G396&gt;0,VLOOKUP(G396&amp;"-"&amp;H396&amp;"-"&amp;I396,LocCost,2,0),0)</f>
        <v>0</v>
      </c>
      <c r="AL396" s="183" t="n">
        <f aca="false">IF(J396&gt;0,VLOOKUP(J396&amp;"-"&amp;K396&amp;"-"&amp;L396,LocCost,2,0),0)</f>
        <v>0</v>
      </c>
      <c r="AM396" s="183" t="n">
        <f aca="false">IF(M396&gt;0,VLOOKUP(M396&amp;"-"&amp;N396&amp;"-"&amp;O396,LocCost,2,0),0)</f>
        <v>0</v>
      </c>
      <c r="AN396" s="183" t="n">
        <f aca="false">IF(P396&gt;0,VLOOKUP(P396&amp;"-"&amp;Q396&amp;"-"&amp;R396,LocCost,2,0),0)</f>
        <v>0</v>
      </c>
      <c r="AO396" s="183" t="n">
        <f aca="false">IF(S396&gt;0,VLOOKUP(S396&amp;"-"&amp;T396&amp;"-"&amp;U396,LocCost,2,0),0)</f>
        <v>0</v>
      </c>
      <c r="AP396" s="183" t="n">
        <f aca="false">IF(V396&gt;0,VLOOKUP(V396&amp;"-"&amp;W396&amp;"-"&amp;X396,LocCost,2,0),0)</f>
        <v>0</v>
      </c>
      <c r="AQ396" s="183" t="n">
        <f aca="false">IF(Y396&gt;0,VLOOKUP(Y396&amp;"-"&amp;Z396&amp;"-"&amp;AA396,LocCost,2,0),0)</f>
        <v>0</v>
      </c>
      <c r="AR396" s="183" t="n">
        <f aca="false">IF(AB396&gt;0,VLOOKUP(AB396&amp;"-"&amp;AC396&amp;"-"&amp;AD396,LocCost,2,0),0)</f>
        <v>0</v>
      </c>
      <c r="AS396" s="183" t="n">
        <f aca="false">IF(AE396&gt;0,VLOOKUP(AE396&amp;"-"&amp;AF396&amp;"-"&amp;AG396,LocCost,2,0),0)</f>
        <v>0</v>
      </c>
      <c r="AT396" s="183" t="n">
        <f aca="false">IF(AH396&gt;0,VLOOKUP(AH396&amp;"-"&amp;AI396&amp;"-"&amp;AJ396,LocCost,2,0),0)</f>
        <v>0</v>
      </c>
      <c r="AU396" s="184" t="n">
        <f aca="false">SUM(AK396:AT396)</f>
        <v>0</v>
      </c>
      <c r="DO396" s="85" t="n">
        <v>0</v>
      </c>
      <c r="DP396" s="85" t="n">
        <v>0</v>
      </c>
      <c r="DQ396" s="85" t="n">
        <v>0</v>
      </c>
      <c r="DR396" s="85" t="n">
        <v>0</v>
      </c>
      <c r="DS396" s="85" t="n">
        <v>0</v>
      </c>
      <c r="DT396" s="85" t="n">
        <v>0</v>
      </c>
      <c r="DU396" s="85" t="n">
        <v>0</v>
      </c>
      <c r="DV396" s="85" t="n">
        <v>0</v>
      </c>
      <c r="DW396" s="85" t="n">
        <v>0</v>
      </c>
      <c r="DX396" s="85" t="n">
        <v>0</v>
      </c>
      <c r="DY396" s="85" t="n">
        <v>0</v>
      </c>
    </row>
    <row r="397" customFormat="false" ht="14.65" hidden="false" customHeight="false" outlineLevel="0" collapsed="false">
      <c r="AK397" s="183" t="n">
        <f aca="false">IF(G397&gt;0,VLOOKUP(G397&amp;"-"&amp;H397&amp;"-"&amp;I397,LocCost,2,0),0)</f>
        <v>0</v>
      </c>
      <c r="AL397" s="183" t="n">
        <f aca="false">IF(J397&gt;0,VLOOKUP(J397&amp;"-"&amp;K397&amp;"-"&amp;L397,LocCost,2,0),0)</f>
        <v>0</v>
      </c>
      <c r="AM397" s="183" t="n">
        <f aca="false">IF(M397&gt;0,VLOOKUP(M397&amp;"-"&amp;N397&amp;"-"&amp;O397,LocCost,2,0),0)</f>
        <v>0</v>
      </c>
      <c r="AN397" s="183" t="n">
        <f aca="false">IF(P397&gt;0,VLOOKUP(P397&amp;"-"&amp;Q397&amp;"-"&amp;R397,LocCost,2,0),0)</f>
        <v>0</v>
      </c>
      <c r="AO397" s="183" t="n">
        <f aca="false">IF(S397&gt;0,VLOOKUP(S397&amp;"-"&amp;T397&amp;"-"&amp;U397,LocCost,2,0),0)</f>
        <v>0</v>
      </c>
      <c r="AP397" s="183" t="n">
        <f aca="false">IF(V397&gt;0,VLOOKUP(V397&amp;"-"&amp;W397&amp;"-"&amp;X397,LocCost,2,0),0)</f>
        <v>0</v>
      </c>
      <c r="AQ397" s="183" t="n">
        <f aca="false">IF(Y397&gt;0,VLOOKUP(Y397&amp;"-"&amp;Z397&amp;"-"&amp;AA397,LocCost,2,0),0)</f>
        <v>0</v>
      </c>
      <c r="AR397" s="183" t="n">
        <f aca="false">IF(AB397&gt;0,VLOOKUP(AB397&amp;"-"&amp;AC397&amp;"-"&amp;AD397,LocCost,2,0),0)</f>
        <v>0</v>
      </c>
      <c r="AS397" s="183" t="n">
        <f aca="false">IF(AE397&gt;0,VLOOKUP(AE397&amp;"-"&amp;AF397&amp;"-"&amp;AG397,LocCost,2,0),0)</f>
        <v>0</v>
      </c>
      <c r="AT397" s="183" t="n">
        <f aca="false">IF(AH397&gt;0,VLOOKUP(AH397&amp;"-"&amp;AI397&amp;"-"&amp;AJ397,LocCost,2,0),0)</f>
        <v>0</v>
      </c>
      <c r="AU397" s="184" t="n">
        <f aca="false">SUM(AK397:AT397)</f>
        <v>0</v>
      </c>
      <c r="DO397" s="85" t="n">
        <v>0</v>
      </c>
      <c r="DP397" s="85" t="n">
        <v>0</v>
      </c>
      <c r="DQ397" s="85" t="n">
        <v>0</v>
      </c>
      <c r="DR397" s="85" t="n">
        <v>0</v>
      </c>
      <c r="DS397" s="85" t="n">
        <v>0</v>
      </c>
      <c r="DT397" s="85" t="n">
        <v>0</v>
      </c>
      <c r="DU397" s="85" t="n">
        <v>0</v>
      </c>
      <c r="DV397" s="85" t="n">
        <v>0</v>
      </c>
      <c r="DW397" s="85" t="n">
        <v>0</v>
      </c>
      <c r="DX397" s="85" t="n">
        <v>0</v>
      </c>
      <c r="DY397" s="85" t="n">
        <v>0</v>
      </c>
    </row>
    <row r="398" customFormat="false" ht="14.65" hidden="false" customHeight="false" outlineLevel="0" collapsed="false">
      <c r="AK398" s="183" t="n">
        <f aca="false">IF(G398&gt;0,VLOOKUP(G398&amp;"-"&amp;H398&amp;"-"&amp;I398,LocCost,2,0),0)</f>
        <v>0</v>
      </c>
      <c r="AL398" s="183" t="n">
        <f aca="false">IF(J398&gt;0,VLOOKUP(J398&amp;"-"&amp;K398&amp;"-"&amp;L398,LocCost,2,0),0)</f>
        <v>0</v>
      </c>
      <c r="AM398" s="183" t="n">
        <f aca="false">IF(M398&gt;0,VLOOKUP(M398&amp;"-"&amp;N398&amp;"-"&amp;O398,LocCost,2,0),0)</f>
        <v>0</v>
      </c>
      <c r="AN398" s="183" t="n">
        <f aca="false">IF(P398&gt;0,VLOOKUP(P398&amp;"-"&amp;Q398&amp;"-"&amp;R398,LocCost,2,0),0)</f>
        <v>0</v>
      </c>
      <c r="AO398" s="183" t="n">
        <f aca="false">IF(S398&gt;0,VLOOKUP(S398&amp;"-"&amp;T398&amp;"-"&amp;U398,LocCost,2,0),0)</f>
        <v>0</v>
      </c>
      <c r="AP398" s="183" t="n">
        <f aca="false">IF(V398&gt;0,VLOOKUP(V398&amp;"-"&amp;W398&amp;"-"&amp;X398,LocCost,2,0),0)</f>
        <v>0</v>
      </c>
      <c r="AQ398" s="183" t="n">
        <f aca="false">IF(Y398&gt;0,VLOOKUP(Y398&amp;"-"&amp;Z398&amp;"-"&amp;AA398,LocCost,2,0),0)</f>
        <v>0</v>
      </c>
      <c r="AR398" s="183" t="n">
        <f aca="false">IF(AB398&gt;0,VLOOKUP(AB398&amp;"-"&amp;AC398&amp;"-"&amp;AD398,LocCost,2,0),0)</f>
        <v>0</v>
      </c>
      <c r="AS398" s="183" t="n">
        <f aca="false">IF(AE398&gt;0,VLOOKUP(AE398&amp;"-"&amp;AF398&amp;"-"&amp;AG398,LocCost,2,0),0)</f>
        <v>0</v>
      </c>
      <c r="AT398" s="183" t="n">
        <f aca="false">IF(AH398&gt;0,VLOOKUP(AH398&amp;"-"&amp;AI398&amp;"-"&amp;AJ398,LocCost,2,0),0)</f>
        <v>0</v>
      </c>
      <c r="AU398" s="184" t="n">
        <f aca="false">SUM(AK398:AT398)</f>
        <v>0</v>
      </c>
      <c r="DO398" s="85" t="n">
        <v>0</v>
      </c>
      <c r="DP398" s="85" t="n">
        <v>0</v>
      </c>
      <c r="DQ398" s="85" t="n">
        <v>0</v>
      </c>
      <c r="DR398" s="85" t="n">
        <v>0</v>
      </c>
      <c r="DS398" s="85" t="n">
        <v>0</v>
      </c>
      <c r="DT398" s="85" t="n">
        <v>0</v>
      </c>
      <c r="DU398" s="85" t="n">
        <v>0</v>
      </c>
      <c r="DV398" s="85" t="n">
        <v>0</v>
      </c>
      <c r="DW398" s="85" t="n">
        <v>0</v>
      </c>
      <c r="DX398" s="85" t="n">
        <v>0</v>
      </c>
      <c r="DY398" s="85" t="n">
        <v>0</v>
      </c>
    </row>
    <row r="399" customFormat="false" ht="14.65" hidden="false" customHeight="false" outlineLevel="0" collapsed="false">
      <c r="AK399" s="183" t="n">
        <f aca="false">IF(G399&gt;0,VLOOKUP(G399&amp;"-"&amp;H399&amp;"-"&amp;I399,LocCost,2,0),0)</f>
        <v>0</v>
      </c>
      <c r="AL399" s="183" t="n">
        <f aca="false">IF(J399&gt;0,VLOOKUP(J399&amp;"-"&amp;K399&amp;"-"&amp;L399,LocCost,2,0),0)</f>
        <v>0</v>
      </c>
      <c r="AM399" s="183" t="n">
        <f aca="false">IF(M399&gt;0,VLOOKUP(M399&amp;"-"&amp;N399&amp;"-"&amp;O399,LocCost,2,0),0)</f>
        <v>0</v>
      </c>
      <c r="AN399" s="183" t="n">
        <f aca="false">IF(P399&gt;0,VLOOKUP(P399&amp;"-"&amp;Q399&amp;"-"&amp;R399,LocCost,2,0),0)</f>
        <v>0</v>
      </c>
      <c r="AO399" s="183" t="n">
        <f aca="false">IF(S399&gt;0,VLOOKUP(S399&amp;"-"&amp;T399&amp;"-"&amp;U399,LocCost,2,0),0)</f>
        <v>0</v>
      </c>
      <c r="AP399" s="183" t="n">
        <f aca="false">IF(V399&gt;0,VLOOKUP(V399&amp;"-"&amp;W399&amp;"-"&amp;X399,LocCost,2,0),0)</f>
        <v>0</v>
      </c>
      <c r="AQ399" s="183" t="n">
        <f aca="false">IF(Y399&gt;0,VLOOKUP(Y399&amp;"-"&amp;Z399&amp;"-"&amp;AA399,LocCost,2,0),0)</f>
        <v>0</v>
      </c>
      <c r="AR399" s="183" t="n">
        <f aca="false">IF(AB399&gt;0,VLOOKUP(AB399&amp;"-"&amp;AC399&amp;"-"&amp;AD399,LocCost,2,0),0)</f>
        <v>0</v>
      </c>
      <c r="AS399" s="183" t="n">
        <f aca="false">IF(AE399&gt;0,VLOOKUP(AE399&amp;"-"&amp;AF399&amp;"-"&amp;AG399,LocCost,2,0),0)</f>
        <v>0</v>
      </c>
      <c r="AT399" s="183" t="n">
        <f aca="false">IF(AH399&gt;0,VLOOKUP(AH399&amp;"-"&amp;AI399&amp;"-"&amp;AJ399,LocCost,2,0),0)</f>
        <v>0</v>
      </c>
      <c r="AU399" s="184" t="n">
        <f aca="false">SUM(AK399:AT399)</f>
        <v>0</v>
      </c>
      <c r="DO399" s="85" t="n">
        <v>0</v>
      </c>
      <c r="DP399" s="85" t="n">
        <v>0</v>
      </c>
      <c r="DQ399" s="85" t="n">
        <v>0</v>
      </c>
      <c r="DR399" s="85" t="n">
        <v>0</v>
      </c>
      <c r="DS399" s="85" t="n">
        <v>0</v>
      </c>
      <c r="DT399" s="85" t="n">
        <v>0</v>
      </c>
      <c r="DU399" s="85" t="n">
        <v>0</v>
      </c>
      <c r="DV399" s="85" t="n">
        <v>0</v>
      </c>
      <c r="DW399" s="85" t="n">
        <v>0</v>
      </c>
      <c r="DX399" s="85" t="n">
        <v>0</v>
      </c>
      <c r="DY399" s="85" t="n">
        <v>0</v>
      </c>
    </row>
    <row r="400" customFormat="false" ht="14.65" hidden="false" customHeight="false" outlineLevel="0" collapsed="false">
      <c r="AK400" s="183" t="n">
        <f aca="false">IF(G400&gt;0,VLOOKUP(G400&amp;"-"&amp;H400&amp;"-"&amp;I400,LocCost,2,0),0)</f>
        <v>0</v>
      </c>
      <c r="AL400" s="183" t="n">
        <f aca="false">IF(J400&gt;0,VLOOKUP(J400&amp;"-"&amp;K400&amp;"-"&amp;L400,LocCost,2,0),0)</f>
        <v>0</v>
      </c>
      <c r="AM400" s="183" t="n">
        <f aca="false">IF(M400&gt;0,VLOOKUP(M400&amp;"-"&amp;N400&amp;"-"&amp;O400,LocCost,2,0),0)</f>
        <v>0</v>
      </c>
      <c r="AN400" s="183" t="n">
        <f aca="false">IF(P400&gt;0,VLOOKUP(P400&amp;"-"&amp;Q400&amp;"-"&amp;R400,LocCost,2,0),0)</f>
        <v>0</v>
      </c>
      <c r="AO400" s="183" t="n">
        <f aca="false">IF(S400&gt;0,VLOOKUP(S400&amp;"-"&amp;T400&amp;"-"&amp;U400,LocCost,2,0),0)</f>
        <v>0</v>
      </c>
      <c r="AP400" s="183" t="n">
        <f aca="false">IF(V400&gt;0,VLOOKUP(V400&amp;"-"&amp;W400&amp;"-"&amp;X400,LocCost,2,0),0)</f>
        <v>0</v>
      </c>
      <c r="AQ400" s="183" t="n">
        <f aca="false">IF(Y400&gt;0,VLOOKUP(Y400&amp;"-"&amp;Z400&amp;"-"&amp;AA400,LocCost,2,0),0)</f>
        <v>0</v>
      </c>
      <c r="AR400" s="183" t="n">
        <f aca="false">IF(AB400&gt;0,VLOOKUP(AB400&amp;"-"&amp;AC400&amp;"-"&amp;AD400,LocCost,2,0),0)</f>
        <v>0</v>
      </c>
      <c r="AS400" s="183" t="n">
        <f aca="false">IF(AE400&gt;0,VLOOKUP(AE400&amp;"-"&amp;AF400&amp;"-"&amp;AG400,LocCost,2,0),0)</f>
        <v>0</v>
      </c>
      <c r="AT400" s="183" t="n">
        <f aca="false">IF(AH400&gt;0,VLOOKUP(AH400&amp;"-"&amp;AI400&amp;"-"&amp;AJ400,LocCost,2,0),0)</f>
        <v>0</v>
      </c>
      <c r="AU400" s="184" t="n">
        <f aca="false">SUM(AK400:AT400)</f>
        <v>0</v>
      </c>
      <c r="DO400" s="85" t="n">
        <v>0</v>
      </c>
      <c r="DP400" s="85" t="n">
        <v>0</v>
      </c>
      <c r="DQ400" s="85" t="n">
        <v>0</v>
      </c>
      <c r="DR400" s="85" t="n">
        <v>0</v>
      </c>
      <c r="DS400" s="85" t="n">
        <v>0</v>
      </c>
      <c r="DT400" s="85" t="n">
        <v>0</v>
      </c>
      <c r="DU400" s="85" t="n">
        <v>0</v>
      </c>
      <c r="DV400" s="85" t="n">
        <v>0</v>
      </c>
      <c r="DW400" s="85" t="n">
        <v>0</v>
      </c>
      <c r="DX400" s="85" t="n">
        <v>0</v>
      </c>
      <c r="DY400" s="85" t="n">
        <v>0</v>
      </c>
    </row>
    <row r="401" customFormat="false" ht="14.65" hidden="false" customHeight="false" outlineLevel="0" collapsed="false">
      <c r="DN401" s="85" t="n">
        <v>0</v>
      </c>
      <c r="DO401" s="85" t="n">
        <v>0</v>
      </c>
      <c r="DP401" s="85" t="n">
        <v>0</v>
      </c>
      <c r="DQ401" s="85" t="n">
        <v>0</v>
      </c>
      <c r="DR401" s="85" t="n">
        <v>0</v>
      </c>
      <c r="DS401" s="85" t="n">
        <v>0</v>
      </c>
      <c r="DT401" s="85" t="n">
        <v>0</v>
      </c>
      <c r="DU401" s="85" t="n">
        <v>0</v>
      </c>
      <c r="DV401" s="85" t="n">
        <v>0</v>
      </c>
      <c r="DW401" s="85" t="n">
        <v>0</v>
      </c>
      <c r="DX401" s="85" t="n">
        <v>0</v>
      </c>
      <c r="DY401" s="85" t="n">
        <v>0.0148823434991974</v>
      </c>
      <c r="DZ401" s="85" t="n">
        <v>0</v>
      </c>
      <c r="EA401" s="85" t="n">
        <v>0</v>
      </c>
      <c r="EB401" s="85" t="n">
        <v>0</v>
      </c>
      <c r="EC401" s="85" t="n">
        <v>0</v>
      </c>
      <c r="ED401" s="85" t="n">
        <v>0</v>
      </c>
      <c r="EE401" s="85" t="n">
        <v>0</v>
      </c>
      <c r="EF401" s="85" t="n">
        <v>0</v>
      </c>
      <c r="EG401" s="85" t="n">
        <v>0</v>
      </c>
      <c r="EH401" s="85" t="n">
        <v>0</v>
      </c>
      <c r="EI401" s="85" t="n">
        <v>0.0148823434991974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R1230"/>
  <sheetViews>
    <sheetView showFormulas="false" showGridLines="true" showRowColHeaders="true" showZeros="true" rightToLeft="false" tabSelected="false" showOutlineSymbols="true" defaultGridColor="true" view="normal" topLeftCell="S7" colorId="64" zoomScale="100" zoomScaleNormal="100" zoomScalePageLayoutView="100" workbookViewId="0">
      <selection pane="topLeft" activeCell="T7" activeCellId="0" sqref="T7 T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7.42"/>
    <col collapsed="false" customWidth="true" hidden="false" outlineLevel="0" max="3" min="3" style="1" width="18.56"/>
    <col collapsed="false" customWidth="true" hidden="false" outlineLevel="0" max="4" min="4" style="1" width="6.28"/>
    <col collapsed="false" customWidth="true" hidden="false" outlineLevel="0" max="5" min="5" style="1" width="5.56"/>
    <col collapsed="false" customWidth="true" hidden="false" outlineLevel="0" max="6" min="6" style="1" width="5.71"/>
    <col collapsed="false" customWidth="false" hidden="false" outlineLevel="0" max="7" min="7" style="1" width="9.14"/>
    <col collapsed="false" customWidth="true" hidden="false" outlineLevel="0" max="8" min="8" style="1" width="8.14"/>
    <col collapsed="false" customWidth="true" hidden="false" outlineLevel="0" max="9" min="9" style="1" width="19.56"/>
    <col collapsed="false" customWidth="false" hidden="false" outlineLevel="0" max="10" min="10" style="1" width="9.14"/>
    <col collapsed="false" customWidth="true" hidden="false" outlineLevel="0" max="11" min="11" style="1" width="8.14"/>
    <col collapsed="false" customWidth="true" hidden="false" outlineLevel="0" max="12" min="12" style="1" width="12.99"/>
    <col collapsed="false" customWidth="true" hidden="false" outlineLevel="0" max="13" min="13" style="1" width="8.14"/>
    <col collapsed="false" customWidth="true" hidden="false" outlineLevel="0" max="14" min="14" style="1" width="8.85"/>
    <col collapsed="false" customWidth="false" hidden="false" outlineLevel="0" max="15" min="15" style="1" width="9.14"/>
    <col collapsed="false" customWidth="true" hidden="false" outlineLevel="0" max="16" min="16" style="1" width="1.56"/>
    <col collapsed="false" customWidth="true" hidden="false" outlineLevel="0" max="17" min="17" style="1" width="42.99"/>
    <col collapsed="false" customWidth="true" hidden="false" outlineLevel="0" max="18" min="18" style="1" width="9.56"/>
    <col collapsed="false" customWidth="false" hidden="false" outlineLevel="0" max="257" min="19" style="1" width="9.14"/>
  </cols>
  <sheetData>
    <row r="2" customFormat="false" ht="19.35" hidden="false" customHeight="false" outlineLevel="0" collapsed="false">
      <c r="A2" s="1" t="s">
        <v>520</v>
      </c>
      <c r="B2" s="1" t="n">
        <f aca="false">MAX(A6:A174)</f>
        <v>24</v>
      </c>
    </row>
    <row r="3" customFormat="false" ht="17" hidden="false" customHeight="false" outlineLevel="0" collapsed="false">
      <c r="A3" s="193" t="s">
        <v>521</v>
      </c>
      <c r="B3" s="193"/>
      <c r="C3" s="193"/>
      <c r="D3" s="193"/>
      <c r="E3" s="193"/>
      <c r="F3" s="193"/>
      <c r="H3" s="193" t="s">
        <v>522</v>
      </c>
      <c r="I3" s="193"/>
      <c r="K3" s="193" t="s">
        <v>523</v>
      </c>
      <c r="L3" s="193"/>
      <c r="P3" s="1" t="s">
        <v>524</v>
      </c>
      <c r="Q3" s="193" t="s">
        <v>525</v>
      </c>
      <c r="R3" s="193"/>
      <c r="S3" s="193"/>
    </row>
    <row r="4" customFormat="false" ht="17" hidden="false" customHeight="false" outlineLevel="0" collapsed="false">
      <c r="B4" s="194" t="s">
        <v>526</v>
      </c>
      <c r="C4" s="194" t="s">
        <v>527</v>
      </c>
      <c r="D4" s="194" t="s">
        <v>527</v>
      </c>
      <c r="E4" s="194" t="s">
        <v>528</v>
      </c>
      <c r="Q4" s="194" t="s">
        <v>529</v>
      </c>
      <c r="R4" s="194" t="s">
        <v>523</v>
      </c>
    </row>
    <row r="5" customFormat="false" ht="14.65" hidden="false" customHeight="false" outlineLevel="0" collapsed="false">
      <c r="A5" s="195" t="s">
        <v>8</v>
      </c>
      <c r="B5" s="195" t="s">
        <v>92</v>
      </c>
      <c r="C5" s="195" t="s">
        <v>92</v>
      </c>
      <c r="D5" s="195" t="s">
        <v>76</v>
      </c>
      <c r="E5" s="195" t="s">
        <v>76</v>
      </c>
      <c r="F5" s="195" t="s">
        <v>530</v>
      </c>
      <c r="H5" s="195" t="s">
        <v>8</v>
      </c>
      <c r="I5" s="195" t="s">
        <v>92</v>
      </c>
      <c r="K5" s="195" t="s">
        <v>8</v>
      </c>
      <c r="L5" s="195" t="s">
        <v>92</v>
      </c>
      <c r="M5" s="195" t="s">
        <v>8</v>
      </c>
      <c r="N5" s="195" t="s">
        <v>92</v>
      </c>
      <c r="Q5" s="195" t="s">
        <v>92</v>
      </c>
      <c r="R5" s="195" t="s">
        <v>531</v>
      </c>
      <c r="T5" s="196" t="s">
        <v>532</v>
      </c>
    </row>
    <row r="6" customFormat="false" ht="14.65" hidden="false" customHeight="false" outlineLevel="0" collapsed="false">
      <c r="A6" s="1" t="n">
        <v>1</v>
      </c>
      <c r="B6" s="1" t="s">
        <v>171</v>
      </c>
      <c r="C6" s="1" t="s">
        <v>533</v>
      </c>
      <c r="D6" s="1" t="s">
        <v>534</v>
      </c>
      <c r="E6" s="1" t="s">
        <v>535</v>
      </c>
      <c r="F6" s="197" t="n">
        <f aca="false">IF(Input!J3="",Input!I3,Input!J3)</f>
        <v>2.165</v>
      </c>
      <c r="H6" s="1" t="n">
        <v>1</v>
      </c>
      <c r="I6" s="1" t="s">
        <v>536</v>
      </c>
      <c r="K6" s="1" t="n">
        <v>1</v>
      </c>
      <c r="L6" s="1" t="s">
        <v>48</v>
      </c>
      <c r="M6" s="1" t="n">
        <v>1</v>
      </c>
      <c r="N6" s="1" t="s">
        <v>48</v>
      </c>
      <c r="Q6" s="198" t="str">
        <f aca="false">Database!B4&amp;"-"&amp;Database!C4&amp;"-"&amp;Database!D4</f>
        <v>Cgulf Mainline (Rayne)-Cgulf Leach-FTS1</v>
      </c>
      <c r="R6" s="199" t="n">
        <f aca="false">Database!K4</f>
        <v>0.0800367044014795</v>
      </c>
      <c r="T6" s="200" t="n">
        <f aca="true">TODAY()+30</f>
        <v>45956</v>
      </c>
    </row>
    <row r="7" customFormat="false" ht="14.65" hidden="false" customHeight="false" outlineLevel="0" collapsed="false">
      <c r="A7" s="1" t="n">
        <v>2</v>
      </c>
      <c r="B7" s="1" t="s">
        <v>44</v>
      </c>
      <c r="C7" s="1" t="s">
        <v>537</v>
      </c>
      <c r="D7" s="1" t="s">
        <v>534</v>
      </c>
      <c r="E7" s="1" t="s">
        <v>535</v>
      </c>
      <c r="F7" s="197" t="n">
        <f aca="false">IF(Input!J4="",Input!I4,Input!J4)</f>
        <v>2.17</v>
      </c>
      <c r="H7" s="1" t="n">
        <v>2</v>
      </c>
      <c r="I7" s="1" t="s">
        <v>159</v>
      </c>
      <c r="K7" s="1" t="n">
        <v>2</v>
      </c>
      <c r="L7" s="1" t="s">
        <v>55</v>
      </c>
      <c r="M7" s="1" t="n">
        <v>2</v>
      </c>
      <c r="N7" s="1" t="s">
        <v>55</v>
      </c>
      <c r="Q7" s="198" t="str">
        <f aca="false">Database!B5&amp;"-"&amp;Database!C5&amp;"-"&amp;Database!D5</f>
        <v>Cgulf Mainline (Rayne)-Cgulf Leach-ITS1</v>
      </c>
      <c r="R7" s="199" t="n">
        <f aca="false">Database!K5</f>
        <v>0.19323670440148</v>
      </c>
      <c r="T7" s="201" t="n">
        <f aca="true">IF(Stop_Date&gt;TODAY(),TRUE(),FALSE())</f>
        <v>1</v>
      </c>
    </row>
    <row r="8" customFormat="false" ht="14.65" hidden="false" customHeight="false" outlineLevel="0" collapsed="false">
      <c r="A8" s="1" t="n">
        <v>3</v>
      </c>
      <c r="B8" s="1" t="s">
        <v>161</v>
      </c>
      <c r="C8" s="1" t="s">
        <v>538</v>
      </c>
      <c r="D8" s="1" t="s">
        <v>534</v>
      </c>
      <c r="E8" s="1" t="s">
        <v>535</v>
      </c>
      <c r="F8" s="197" t="n">
        <f aca="false">IF(Input!J5="",Input!I5,Input!J5)</f>
        <v>2.02</v>
      </c>
      <c r="H8" s="1" t="n">
        <v>3</v>
      </c>
      <c r="I8" s="1" t="s">
        <v>158</v>
      </c>
      <c r="K8" s="1" t="n">
        <v>3</v>
      </c>
      <c r="L8" s="1" t="s">
        <v>140</v>
      </c>
      <c r="M8" s="1" t="n">
        <v>3</v>
      </c>
      <c r="N8" s="1" t="s">
        <v>79</v>
      </c>
      <c r="Q8" s="198" t="str">
        <f aca="false">Database!B6&amp;"-"&amp;Database!C6&amp;"-"&amp;Database!D6</f>
        <v>Cgulf Offshore-Cgulf Mainline (Rayne)-ITS2</v>
      </c>
      <c r="R8" s="199" t="n">
        <f aca="false">Database!K6</f>
        <v>0.150121417069243</v>
      </c>
    </row>
    <row r="9" customFormat="false" ht="14.65" hidden="false" customHeight="false" outlineLevel="0" collapsed="false">
      <c r="A9" s="1" t="n">
        <v>4</v>
      </c>
      <c r="B9" s="1" t="s">
        <v>168</v>
      </c>
      <c r="C9" s="1" t="s">
        <v>539</v>
      </c>
      <c r="D9" s="1" t="s">
        <v>534</v>
      </c>
      <c r="E9" s="1" t="s">
        <v>535</v>
      </c>
      <c r="F9" s="197" t="n">
        <f aca="false">IF(Input!J6="",Input!I6,Input!J6)</f>
        <v>1.975</v>
      </c>
      <c r="H9" s="1" t="n">
        <v>4</v>
      </c>
      <c r="I9" s="1" t="s">
        <v>166</v>
      </c>
      <c r="K9" s="1" t="n">
        <v>4</v>
      </c>
      <c r="L9" s="1" t="s">
        <v>179</v>
      </c>
      <c r="Q9" s="198" t="str">
        <f aca="false">Database!B7&amp;"-"&amp;Database!C7&amp;"-"&amp;Database!D7</f>
        <v>Cgulf Offshore-Cgulf Offshore-ITS2</v>
      </c>
      <c r="R9" s="199" t="n">
        <f aca="false">Database!K7</f>
        <v>0.104665320108931</v>
      </c>
    </row>
    <row r="10" customFormat="false" ht="14.65" hidden="false" customHeight="false" outlineLevel="0" collapsed="false">
      <c r="A10" s="1" t="n">
        <v>5</v>
      </c>
      <c r="B10" s="1" t="s">
        <v>59</v>
      </c>
      <c r="C10" s="1" t="s">
        <v>540</v>
      </c>
      <c r="D10" s="1" t="s">
        <v>534</v>
      </c>
      <c r="E10" s="1" t="s">
        <v>535</v>
      </c>
      <c r="F10" s="197" t="n">
        <f aca="false">IF(Input!J7="",Input!I7,Input!J7)</f>
        <v>2.14</v>
      </c>
      <c r="H10" s="1" t="n">
        <v>5</v>
      </c>
      <c r="I10" s="1" t="s">
        <v>169</v>
      </c>
      <c r="K10" s="1" t="n">
        <v>5</v>
      </c>
      <c r="L10" s="1" t="s">
        <v>173</v>
      </c>
      <c r="Q10" s="198" t="str">
        <f aca="false">Database!B8&amp;"-"&amp;Database!C8&amp;"-"&amp;Database!D8</f>
        <v>Cgulf Offshore-Cgulf Onshore-FTS2</v>
      </c>
      <c r="R10" s="199" t="n">
        <f aca="false">Database!K8</f>
        <v>0.0120653201089305</v>
      </c>
    </row>
    <row r="11" customFormat="false" ht="14.65" hidden="false" customHeight="false" outlineLevel="0" collapsed="false">
      <c r="A11" s="1" t="n">
        <v>6</v>
      </c>
      <c r="B11" s="1" t="s">
        <v>178</v>
      </c>
      <c r="C11" s="1" t="s">
        <v>541</v>
      </c>
      <c r="D11" s="1" t="s">
        <v>534</v>
      </c>
      <c r="E11" s="1" t="s">
        <v>535</v>
      </c>
      <c r="F11" s="197" t="n">
        <f aca="false">IF(Input!J8="",Input!I8,Input!J8)</f>
        <v>1.915</v>
      </c>
      <c r="H11" s="1" t="n">
        <v>6</v>
      </c>
      <c r="I11" s="1" t="s">
        <v>171</v>
      </c>
      <c r="K11" s="1" t="n">
        <v>6</v>
      </c>
      <c r="L11" s="1" t="s">
        <v>88</v>
      </c>
      <c r="Q11" s="198" t="str">
        <f aca="false">Database!B9&amp;"-"&amp;Database!C9&amp;"-"&amp;Database!D9</f>
        <v>Cgulf Onshore-Cgulf Onshore-FTS2</v>
      </c>
      <c r="R11" s="199" t="n">
        <f aca="false">Database!K9</f>
        <v>0.0143014478172067</v>
      </c>
    </row>
    <row r="12" customFormat="false" ht="14.65" hidden="false" customHeight="false" outlineLevel="0" collapsed="false">
      <c r="A12" s="1" t="n">
        <v>7</v>
      </c>
      <c r="B12" s="1" t="s">
        <v>187</v>
      </c>
      <c r="C12" s="1" t="s">
        <v>542</v>
      </c>
      <c r="D12" s="1" t="s">
        <v>543</v>
      </c>
      <c r="E12" s="1" t="s">
        <v>544</v>
      </c>
      <c r="F12" s="197" t="n">
        <f aca="false">IF(Input!J9="",Input!I9,Input!J9)</f>
        <v>2.15</v>
      </c>
      <c r="H12" s="1" t="n">
        <v>7</v>
      </c>
      <c r="I12" s="1" t="s">
        <v>44</v>
      </c>
      <c r="K12" s="1" t="n">
        <v>7</v>
      </c>
      <c r="L12" s="1" t="s">
        <v>160</v>
      </c>
      <c r="Q12" s="198" t="str">
        <f aca="false">Database!B10&amp;"-"&amp;Database!C10&amp;"-"&amp;Database!D10</f>
        <v>Cgulf Onshore-Cgulf Onshore-ITS2</v>
      </c>
      <c r="R12" s="199" t="n">
        <f aca="false">Database!K10</f>
        <v>0.0545014478172067</v>
      </c>
    </row>
    <row r="13" customFormat="false" ht="14.65" hidden="false" customHeight="false" outlineLevel="0" collapsed="false">
      <c r="A13" s="1" t="n">
        <v>8</v>
      </c>
      <c r="B13" s="1" t="s">
        <v>190</v>
      </c>
      <c r="C13" s="1" t="s">
        <v>545</v>
      </c>
      <c r="D13" s="1" t="s">
        <v>534</v>
      </c>
      <c r="E13" s="1" t="s">
        <v>535</v>
      </c>
      <c r="F13" s="197" t="n">
        <f aca="false">IF(Input!J10="",Input!I10,Input!J10)</f>
        <v>1.945</v>
      </c>
      <c r="H13" s="1" t="n">
        <v>8</v>
      </c>
      <c r="I13" s="1" t="s">
        <v>172</v>
      </c>
      <c r="K13" s="1" t="n">
        <v>8</v>
      </c>
      <c r="L13" s="1" t="s">
        <v>181</v>
      </c>
      <c r="Q13" s="198" t="str">
        <f aca="false">Database!B11&amp;"-"&amp;Database!C11&amp;"-"&amp;Database!D11</f>
        <v>CNG-N-CNG-N-FT  </v>
      </c>
      <c r="R13" s="199" t="n">
        <f aca="false">Database!K11</f>
        <v>0.082513712648383</v>
      </c>
    </row>
    <row r="14" customFormat="false" ht="14.65" hidden="false" customHeight="false" outlineLevel="0" collapsed="false">
      <c r="A14" s="1" t="n">
        <v>9</v>
      </c>
      <c r="B14" s="202" t="s">
        <v>193</v>
      </c>
      <c r="C14" s="1" t="s">
        <v>546</v>
      </c>
      <c r="D14" s="202" t="s">
        <v>534</v>
      </c>
      <c r="E14" s="1" t="s">
        <v>535</v>
      </c>
      <c r="F14" s="197" t="n">
        <f aca="false">IF(Input!J11="",Input!I11,Input!J11)</f>
        <v>1.95</v>
      </c>
      <c r="H14" s="1" t="n">
        <v>9</v>
      </c>
      <c r="I14" s="1" t="s">
        <v>52</v>
      </c>
      <c r="J14" s="202"/>
      <c r="K14" s="1" t="n">
        <v>9</v>
      </c>
      <c r="L14" s="1" t="s">
        <v>182</v>
      </c>
      <c r="N14" s="202"/>
      <c r="P14" s="202"/>
      <c r="Q14" s="198" t="str">
        <f aca="false">Database!B12&amp;"-"&amp;Database!C12&amp;"-"&amp;Database!D12</f>
        <v>CNG-N-CNG N/Citygate-FT  </v>
      </c>
      <c r="R14" s="199" t="n">
        <f aca="false">Database!K12</f>
        <v>0.082513712648383</v>
      </c>
      <c r="T14" s="202"/>
      <c r="V14" s="202"/>
      <c r="X14" s="202"/>
      <c r="Z14" s="202"/>
      <c r="AB14" s="202"/>
      <c r="AD14" s="202"/>
      <c r="AF14" s="202"/>
      <c r="AH14" s="202"/>
      <c r="AJ14" s="202"/>
      <c r="AL14" s="202"/>
      <c r="AN14" s="202"/>
      <c r="AP14" s="202"/>
      <c r="AR14" s="202"/>
    </row>
    <row r="15" customFormat="false" ht="14.65" hidden="false" customHeight="false" outlineLevel="0" collapsed="false">
      <c r="A15" s="1" t="n">
        <v>10</v>
      </c>
      <c r="B15" s="1" t="s">
        <v>49</v>
      </c>
      <c r="C15" s="1" t="s">
        <v>547</v>
      </c>
      <c r="D15" s="1" t="s">
        <v>534</v>
      </c>
      <c r="E15" s="1" t="s">
        <v>535</v>
      </c>
      <c r="F15" s="197" t="n">
        <f aca="false">IF(Input!J12="",Input!I12,Input!J12)</f>
        <v>1.93</v>
      </c>
      <c r="H15" s="1" t="n">
        <v>10</v>
      </c>
      <c r="I15" s="1" t="s">
        <v>548</v>
      </c>
      <c r="K15" s="1" t="n">
        <v>10</v>
      </c>
      <c r="L15" s="1" t="s">
        <v>170</v>
      </c>
      <c r="N15" s="202"/>
      <c r="Q15" s="198" t="str">
        <f aca="false">Database!B13&amp;"-"&amp;Database!C13&amp;"-"&amp;Database!D13</f>
        <v>CNG-S-CNG-N-FT  </v>
      </c>
      <c r="R15" s="199" t="n">
        <f aca="false">Database!K13</f>
        <v>0.0826303724928366</v>
      </c>
    </row>
    <row r="16" customFormat="false" ht="14.65" hidden="false" customHeight="false" outlineLevel="0" collapsed="false">
      <c r="A16" s="1" t="n">
        <v>11</v>
      </c>
      <c r="B16" s="1" t="s">
        <v>71</v>
      </c>
      <c r="C16" s="1" t="s">
        <v>549</v>
      </c>
      <c r="D16" s="1" t="s">
        <v>534</v>
      </c>
      <c r="E16" s="1" t="s">
        <v>535</v>
      </c>
      <c r="F16" s="197" t="n">
        <f aca="false">IF(Input!J13="",Input!I13,Input!J13)</f>
        <v>1.975</v>
      </c>
      <c r="H16" s="1" t="n">
        <v>11</v>
      </c>
      <c r="I16" s="1" t="s">
        <v>550</v>
      </c>
      <c r="K16" s="1" t="n">
        <v>11</v>
      </c>
      <c r="L16" s="1" t="s">
        <v>165</v>
      </c>
      <c r="N16" s="202"/>
      <c r="Q16" s="198" t="str">
        <f aca="false">Database!B14&amp;"-"&amp;Database!C14&amp;"-"&amp;Database!D14</f>
        <v>CNG-S-CNG-S-FT  </v>
      </c>
      <c r="R16" s="199" t="n">
        <f aca="false">Database!K14</f>
        <v>0.0826303724928366</v>
      </c>
    </row>
    <row r="17" customFormat="false" ht="14.65" hidden="false" customHeight="false" outlineLevel="0" collapsed="false">
      <c r="A17" s="1" t="n">
        <v>12</v>
      </c>
      <c r="B17" s="1" t="s">
        <v>60</v>
      </c>
      <c r="C17" s="1" t="s">
        <v>551</v>
      </c>
      <c r="D17" s="1" t="s">
        <v>534</v>
      </c>
      <c r="E17" s="1" t="s">
        <v>535</v>
      </c>
      <c r="F17" s="197" t="n">
        <f aca="false">IF(Input!J14="",Input!I14,Input!J14)</f>
        <v>1.955</v>
      </c>
      <c r="H17" s="1" t="n">
        <v>12</v>
      </c>
      <c r="I17" s="1" t="s">
        <v>264</v>
      </c>
      <c r="K17" s="1" t="n">
        <v>12</v>
      </c>
      <c r="L17" s="1" t="s">
        <v>191</v>
      </c>
      <c r="N17" s="202"/>
      <c r="Q17" s="198" t="str">
        <f aca="false">Database!B15&amp;"-"&amp;Database!C15&amp;"-"&amp;Database!D15</f>
        <v>CNG-S-CNG N/Citygate-FT  </v>
      </c>
      <c r="R17" s="199" t="n">
        <f aca="false">Database!K15</f>
        <v>0.0826303724928366</v>
      </c>
    </row>
    <row r="18" customFormat="false" ht="14.65" hidden="false" customHeight="false" outlineLevel="0" collapsed="false">
      <c r="A18" s="1" t="n">
        <v>13</v>
      </c>
      <c r="B18" s="1" t="s">
        <v>43</v>
      </c>
      <c r="C18" s="1" t="s">
        <v>552</v>
      </c>
      <c r="D18" s="1" t="s">
        <v>534</v>
      </c>
      <c r="E18" s="1" t="s">
        <v>535</v>
      </c>
      <c r="F18" s="197" t="n">
        <f aca="false">IF(Input!J15="",Input!I15,Input!J15)</f>
        <v>1.955</v>
      </c>
      <c r="H18" s="1" t="n">
        <v>13</v>
      </c>
      <c r="I18" s="1" t="s">
        <v>57</v>
      </c>
      <c r="K18" s="1" t="n">
        <v>13</v>
      </c>
      <c r="L18" s="1" t="s">
        <v>89</v>
      </c>
      <c r="N18" s="202"/>
      <c r="Q18" s="198" t="str">
        <f aca="false">Database!B16&amp;"-"&amp;Database!C16&amp;"-"&amp;Database!D16</f>
        <v>CNG-S-CNG S/Citygate-FT  </v>
      </c>
      <c r="R18" s="199" t="n">
        <f aca="false">Database!K16</f>
        <v>0.0826303724928366</v>
      </c>
    </row>
    <row r="19" customFormat="false" ht="14.65" hidden="false" customHeight="false" outlineLevel="0" collapsed="false">
      <c r="A19" s="1" t="n">
        <v>14</v>
      </c>
      <c r="B19" s="1" t="s">
        <v>77</v>
      </c>
      <c r="C19" s="1" t="s">
        <v>553</v>
      </c>
      <c r="D19" s="1" t="s">
        <v>534</v>
      </c>
      <c r="E19" s="1" t="s">
        <v>535</v>
      </c>
      <c r="F19" s="197" t="n">
        <f aca="false">IF(Input!J16="",Input!I16,Input!J16)</f>
        <v>2.015</v>
      </c>
      <c r="H19" s="1" t="n">
        <v>14</v>
      </c>
      <c r="I19" s="1" t="s">
        <v>59</v>
      </c>
      <c r="K19" s="1" t="n">
        <v>14</v>
      </c>
      <c r="L19" s="1" t="s">
        <v>167</v>
      </c>
      <c r="N19" s="202"/>
      <c r="Q19" s="198" t="str">
        <f aca="false">Database!B17&amp;"-"&amp;Database!C17&amp;"-"&amp;Database!D17</f>
        <v>CNG-S-CNG S/Citygate-IT Summer</v>
      </c>
      <c r="R19" s="199" t="n">
        <f aca="false">Database!K17</f>
        <v>0.203930372492837</v>
      </c>
    </row>
    <row r="20" customFormat="false" ht="14.65" hidden="false" customHeight="false" outlineLevel="0" collapsed="false">
      <c r="A20" s="1" t="n">
        <v>15</v>
      </c>
      <c r="B20" s="1" t="s">
        <v>47</v>
      </c>
      <c r="C20" s="1" t="s">
        <v>554</v>
      </c>
      <c r="D20" s="1" t="s">
        <v>543</v>
      </c>
      <c r="E20" s="1" t="s">
        <v>544</v>
      </c>
      <c r="F20" s="197" t="n">
        <f aca="false">IF(Input!J17="",Input!I17,Input!J17)</f>
        <v>2.13</v>
      </c>
      <c r="H20" s="1" t="n">
        <v>15</v>
      </c>
      <c r="I20" s="1" t="s">
        <v>178</v>
      </c>
      <c r="K20" s="1" t="n">
        <v>15</v>
      </c>
      <c r="L20" s="202" t="s">
        <v>555</v>
      </c>
      <c r="N20" s="202"/>
      <c r="Q20" s="198" t="str">
        <f aca="false">Database!B18&amp;"-"&amp;Database!C18&amp;"-"&amp;Database!D18</f>
        <v>CNG-S-CNG S/Citygate-IT Winter</v>
      </c>
      <c r="R20" s="199" t="n">
        <f aca="false">Database!K18</f>
        <v>0.265430372492837</v>
      </c>
    </row>
    <row r="21" customFormat="false" ht="14.65" hidden="false" customHeight="false" outlineLevel="0" collapsed="false">
      <c r="A21" s="1" t="n">
        <v>16</v>
      </c>
      <c r="B21" s="1" t="s">
        <v>84</v>
      </c>
      <c r="C21" s="1" t="s">
        <v>556</v>
      </c>
      <c r="D21" s="1" t="s">
        <v>534</v>
      </c>
      <c r="E21" s="1" t="s">
        <v>535</v>
      </c>
      <c r="F21" s="197" t="n">
        <f aca="false">IF(Input!J18="",Input!I18,Input!J18)</f>
        <v>2.28</v>
      </c>
      <c r="H21" s="1" t="n">
        <v>16</v>
      </c>
      <c r="I21" s="1" t="s">
        <v>189</v>
      </c>
      <c r="K21" s="1" t="n">
        <v>16</v>
      </c>
      <c r="L21" s="1" t="s">
        <v>174</v>
      </c>
      <c r="N21" s="202"/>
      <c r="Q21" s="198" t="str">
        <f aca="false">Database!B19&amp;"-"&amp;Database!C19&amp;"-"&amp;Database!D19</f>
        <v>TCO-TC0/Citygate-FT  </v>
      </c>
      <c r="R21" s="199" t="n">
        <f aca="false">Database!K19</f>
        <v>0.0647000265941124</v>
      </c>
    </row>
    <row r="22" customFormat="false" ht="14.65" hidden="false" customHeight="false" outlineLevel="0" collapsed="false">
      <c r="A22" s="1" t="n">
        <v>17</v>
      </c>
      <c r="B22" s="1" t="s">
        <v>557</v>
      </c>
      <c r="C22" s="1" t="s">
        <v>558</v>
      </c>
      <c r="D22" s="1" t="s">
        <v>534</v>
      </c>
      <c r="E22" s="1" t="s">
        <v>535</v>
      </c>
      <c r="F22" s="197" t="n">
        <f aca="false">IF(Input!J19="",Input!I19,Input!J19)</f>
        <v>2.01</v>
      </c>
      <c r="H22" s="1" t="n">
        <v>17</v>
      </c>
      <c r="I22" s="1" t="s">
        <v>192</v>
      </c>
      <c r="N22" s="202"/>
      <c r="Q22" s="198" t="str">
        <f aca="false">Database!B20&amp;"-"&amp;Database!C20&amp;"-"&amp;Database!D20</f>
        <v>TCO-TC0/Citygate-IT Gathering</v>
      </c>
      <c r="R22" s="199" t="n">
        <f aca="false">Database!K20</f>
        <v>0.0489000265941124</v>
      </c>
    </row>
    <row r="23" customFormat="false" ht="17" hidden="false" customHeight="false" outlineLevel="0" collapsed="false">
      <c r="A23" s="1" t="n">
        <v>18</v>
      </c>
      <c r="B23" s="1" t="s">
        <v>195</v>
      </c>
      <c r="C23" s="1" t="s">
        <v>559</v>
      </c>
      <c r="D23" s="1" t="s">
        <v>534</v>
      </c>
      <c r="E23" s="1" t="s">
        <v>535</v>
      </c>
      <c r="F23" s="197" t="n">
        <f aca="false">IF(Input!J20="",Input!I20,Input!J20)</f>
        <v>1.985</v>
      </c>
      <c r="H23" s="1" t="n">
        <v>18</v>
      </c>
      <c r="I23" s="203" t="s">
        <v>180</v>
      </c>
      <c r="K23" s="204" t="s">
        <v>9</v>
      </c>
      <c r="N23" s="202"/>
      <c r="Q23" s="198" t="str">
        <f aca="false">Database!B21&amp;"-"&amp;Database!C21&amp;"-"&amp;Database!D21</f>
        <v>TCO-TC0/Citygate-IT Summer</v>
      </c>
      <c r="R23" s="199" t="n">
        <f aca="false">Database!K21</f>
        <v>0.210900026594112</v>
      </c>
    </row>
    <row r="24" customFormat="false" ht="14.65" hidden="false" customHeight="false" outlineLevel="0" collapsed="false">
      <c r="A24" s="1" t="n">
        <v>19</v>
      </c>
      <c r="B24" s="1" t="s">
        <v>200</v>
      </c>
      <c r="C24" s="1" t="s">
        <v>560</v>
      </c>
      <c r="D24" s="1" t="s">
        <v>534</v>
      </c>
      <c r="E24" s="1" t="s">
        <v>535</v>
      </c>
      <c r="F24" s="197" t="n">
        <f aca="false">IF(Input!J21="",Input!I21,Input!J21)</f>
        <v>1.95</v>
      </c>
      <c r="H24" s="1" t="n">
        <v>19</v>
      </c>
      <c r="I24" s="1" t="s">
        <v>183</v>
      </c>
      <c r="K24" s="205" t="s">
        <v>8</v>
      </c>
      <c r="N24" s="202"/>
      <c r="Q24" s="198" t="str">
        <f aca="false">Database!B22&amp;"-"&amp;Database!C22&amp;"-"&amp;Database!D22</f>
        <v>TCO-TC0/Citygate-IT Winter</v>
      </c>
      <c r="R24" s="199" t="n">
        <f aca="false">Database!K22</f>
        <v>0.279300026594112</v>
      </c>
    </row>
    <row r="25" customFormat="false" ht="14.65" hidden="false" customHeight="false" outlineLevel="0" collapsed="false">
      <c r="A25" s="1" t="n">
        <v>20</v>
      </c>
      <c r="B25" s="1" t="s">
        <v>203</v>
      </c>
      <c r="C25" s="1" t="s">
        <v>561</v>
      </c>
      <c r="D25" s="1" t="s">
        <v>534</v>
      </c>
      <c r="E25" s="1" t="s">
        <v>535</v>
      </c>
      <c r="F25" s="197" t="n">
        <f aca="false">IF(Input!J22="",Input!I22,Input!J22)</f>
        <v>1.98</v>
      </c>
      <c r="H25" s="1" t="n">
        <v>20</v>
      </c>
      <c r="I25" s="1" t="s">
        <v>184</v>
      </c>
      <c r="K25" s="1" t="n">
        <v>1</v>
      </c>
      <c r="N25" s="202"/>
      <c r="Q25" s="198" t="str">
        <f aca="false">Database!B23&amp;"-"&amp;Database!C23&amp;"-"&amp;Database!D23</f>
        <v>TCO-TCO-FT  </v>
      </c>
      <c r="R25" s="199" t="n">
        <f aca="false">Database!K23</f>
        <v>0</v>
      </c>
    </row>
    <row r="26" customFormat="false" ht="14.65" hidden="false" customHeight="false" outlineLevel="0" collapsed="false">
      <c r="A26" s="1" t="n">
        <v>21</v>
      </c>
      <c r="B26" s="1" t="s">
        <v>164</v>
      </c>
      <c r="C26" s="1" t="s">
        <v>562</v>
      </c>
      <c r="D26" s="1" t="s">
        <v>534</v>
      </c>
      <c r="E26" s="1" t="s">
        <v>535</v>
      </c>
      <c r="F26" s="197" t="n">
        <f aca="false">IF(Input!J23="",Input!I23,Input!J23)</f>
        <v>2.01</v>
      </c>
      <c r="H26" s="1" t="n">
        <v>21</v>
      </c>
      <c r="I26" s="1" t="s">
        <v>185</v>
      </c>
      <c r="K26" s="1" t="n">
        <v>2</v>
      </c>
      <c r="N26" s="202"/>
      <c r="Q26" s="198" t="str">
        <f aca="false">Database!B24&amp;"-"&amp;Database!C24&amp;"-"&amp;Database!D24</f>
        <v>TCO-TCO-Gathering</v>
      </c>
      <c r="R26" s="199" t="n">
        <f aca="false">Database!K24</f>
        <v>0.0489000265941124</v>
      </c>
    </row>
    <row r="27" customFormat="false" ht="14.65" hidden="false" customHeight="false" outlineLevel="0" collapsed="false">
      <c r="A27" s="1" t="n">
        <v>22</v>
      </c>
      <c r="B27" s="1" t="s">
        <v>206</v>
      </c>
      <c r="C27" s="1" t="s">
        <v>563</v>
      </c>
      <c r="D27" s="1" t="s">
        <v>534</v>
      </c>
      <c r="E27" s="1" t="s">
        <v>535</v>
      </c>
      <c r="F27" s="197" t="n">
        <f aca="false">IF(Input!J24="",Input!I24,Input!J24)</f>
        <v>2.025</v>
      </c>
      <c r="H27" s="1" t="n">
        <v>22</v>
      </c>
      <c r="I27" s="1" t="s">
        <v>186</v>
      </c>
      <c r="K27" s="1" t="n">
        <v>3</v>
      </c>
      <c r="N27" s="202"/>
      <c r="Q27" s="198" t="str">
        <f aca="false">Database!B25&amp;"-"&amp;Database!C25&amp;"-"&amp;Database!D25</f>
        <v>TCO-TCO-Summer</v>
      </c>
      <c r="R27" s="199" t="n">
        <f aca="false">Database!K25</f>
        <v>0</v>
      </c>
    </row>
    <row r="28" customFormat="false" ht="14.65" hidden="false" customHeight="false" outlineLevel="0" collapsed="false">
      <c r="A28" s="1" t="n">
        <v>23</v>
      </c>
      <c r="B28" s="1" t="s">
        <v>564</v>
      </c>
      <c r="C28" s="1" t="s">
        <v>565</v>
      </c>
      <c r="D28" s="1" t="s">
        <v>534</v>
      </c>
      <c r="E28" s="1" t="s">
        <v>535</v>
      </c>
      <c r="F28" s="197" t="n">
        <f aca="false">IF(Input!J25="",Input!I25,Input!J25)</f>
        <v>2.27</v>
      </c>
      <c r="H28" s="1" t="n">
        <v>23</v>
      </c>
      <c r="I28" s="1" t="s">
        <v>187</v>
      </c>
      <c r="K28" s="1" t="n">
        <v>4</v>
      </c>
      <c r="N28" s="202"/>
      <c r="Q28" s="198" t="str">
        <f aca="false">Database!B26&amp;"-"&amp;Database!C26&amp;"-"&amp;Database!D26</f>
        <v>TCO-TCO-Winter</v>
      </c>
      <c r="R28" s="199" t="n">
        <f aca="false">Database!K26</f>
        <v>0</v>
      </c>
    </row>
    <row r="29" customFormat="false" ht="14.65" hidden="false" customHeight="false" outlineLevel="0" collapsed="false">
      <c r="A29" s="1" t="n">
        <v>24</v>
      </c>
      <c r="B29" s="1" t="s">
        <v>202</v>
      </c>
      <c r="C29" s="1" t="s">
        <v>566</v>
      </c>
      <c r="D29" s="1" t="s">
        <v>534</v>
      </c>
      <c r="E29" s="1" t="s">
        <v>535</v>
      </c>
      <c r="F29" s="197" t="n">
        <f aca="false">IF(Input!J26="",Input!I26,Input!J26)</f>
        <v>2.33</v>
      </c>
      <c r="H29" s="1" t="n">
        <v>24</v>
      </c>
      <c r="I29" s="1" t="s">
        <v>188</v>
      </c>
      <c r="K29" s="1" t="n">
        <v>5</v>
      </c>
      <c r="N29" s="202"/>
      <c r="Q29" s="198" t="str">
        <f aca="false">Database!B27&amp;"-"&amp;Database!C27&amp;"-"&amp;Database!D27</f>
        <v>Tenn Zone  0-Tenn Zone  0-FT Summer</v>
      </c>
      <c r="R29" s="199" t="n">
        <f aca="false">Database!K27</f>
        <v>0.0848222670431625</v>
      </c>
    </row>
    <row r="30" customFormat="false" ht="14.65" hidden="false" customHeight="false" outlineLevel="0" collapsed="false">
      <c r="F30" s="197" t="n">
        <f aca="false">IF(Input!J27="",Input!I27,Input!J27)</f>
        <v>0</v>
      </c>
      <c r="H30" s="1" t="n">
        <v>25</v>
      </c>
      <c r="I30" s="1" t="s">
        <v>49</v>
      </c>
      <c r="K30" s="1" t="n">
        <v>6</v>
      </c>
      <c r="N30" s="202"/>
      <c r="Q30" s="198" t="str">
        <f aca="false">Database!B28&amp;"-"&amp;Database!C28&amp;"-"&amp;Database!D28</f>
        <v>Tenn Zone  0-Tenn Zone  0-FT Winter</v>
      </c>
      <c r="R30" s="199" t="n">
        <f aca="false">Database!K28</f>
        <v>0.0857965492886694</v>
      </c>
    </row>
    <row r="31" customFormat="false" ht="14.65" hidden="false" customHeight="false" outlineLevel="0" collapsed="false">
      <c r="F31" s="197" t="n">
        <f aca="false">IF(Input!J28="",Input!I28,Input!J28)</f>
        <v>0</v>
      </c>
      <c r="H31" s="1" t="n">
        <v>26</v>
      </c>
      <c r="I31" s="1" t="s">
        <v>71</v>
      </c>
      <c r="K31" s="1" t="n">
        <v>7</v>
      </c>
      <c r="N31" s="202"/>
      <c r="Q31" s="198" t="str">
        <f aca="false">Database!B29&amp;"-"&amp;Database!C29&amp;"-"&amp;Database!D29</f>
        <v>Tenn Zone  0-Tenn Zone 1 500-FT Summer</v>
      </c>
      <c r="R31" s="199" t="n">
        <f aca="false">Database!K29</f>
        <v>0.139494628946289</v>
      </c>
    </row>
    <row r="32" customFormat="false" ht="14.65" hidden="false" customHeight="false" outlineLevel="0" collapsed="false">
      <c r="F32" s="197" t="n">
        <f aca="false">IF(Input!J29="",Input!I29,Input!J29)</f>
        <v>0</v>
      </c>
      <c r="H32" s="1" t="n">
        <v>27</v>
      </c>
      <c r="I32" s="1" t="s">
        <v>60</v>
      </c>
      <c r="K32" s="1" t="n">
        <v>8</v>
      </c>
      <c r="N32" s="202"/>
      <c r="Q32" s="198" t="str">
        <f aca="false">Database!B30&amp;"-"&amp;Database!C30&amp;"-"&amp;Database!D30</f>
        <v>Tenn Zone  0-Tenn Zone 1 500-FT Winter</v>
      </c>
      <c r="R32" s="199" t="n">
        <f aca="false">Database!K30</f>
        <v>0.146561938072215</v>
      </c>
    </row>
    <row r="33" customFormat="false" ht="14.65" hidden="false" customHeight="false" outlineLevel="0" collapsed="false">
      <c r="F33" s="197" t="n">
        <f aca="false">IF(Input!J30="",Input!I30,Input!J30)</f>
        <v>0</v>
      </c>
      <c r="H33" s="1" t="n">
        <v>28</v>
      </c>
      <c r="I33" s="1" t="s">
        <v>43</v>
      </c>
      <c r="K33" s="1" t="n">
        <v>9</v>
      </c>
      <c r="N33" s="202"/>
      <c r="Q33" s="198" t="str">
        <f aca="false">Database!B31&amp;"-"&amp;Database!C31&amp;"-"&amp;Database!D31</f>
        <v>Tenn Zone  0-Tenn Zone 1 500-FTS1 Summer</v>
      </c>
      <c r="R33" s="199" t="n">
        <f aca="false">Database!K31</f>
        <v>0.116994628946289</v>
      </c>
    </row>
    <row r="34" customFormat="false" ht="14.65" hidden="false" customHeight="false" outlineLevel="0" collapsed="false">
      <c r="F34" s="197" t="n">
        <f aca="false">IF(Input!J31="",Input!I31,Input!J31)</f>
        <v>0</v>
      </c>
      <c r="H34" s="1" t="n">
        <v>29</v>
      </c>
      <c r="I34" s="1" t="s">
        <v>77</v>
      </c>
      <c r="K34" s="1" t="n">
        <v>10</v>
      </c>
      <c r="N34" s="202"/>
      <c r="Q34" s="198" t="str">
        <f aca="false">Database!B32&amp;"-"&amp;Database!C32&amp;"-"&amp;Database!D32</f>
        <v>Tenn Zone  0-Tenn Zone 1 500-FTS1 Winter</v>
      </c>
      <c r="R34" s="199" t="n">
        <f aca="false">Database!K32</f>
        <v>0.124061938072215</v>
      </c>
    </row>
    <row r="35" customFormat="false" ht="14.65" hidden="false" customHeight="false" outlineLevel="0" collapsed="false">
      <c r="F35" s="197" t="n">
        <f aca="false">IF(Input!J32="",Input!I32,Input!J32)</f>
        <v>0</v>
      </c>
      <c r="H35" s="1" t="n">
        <v>30</v>
      </c>
      <c r="I35" s="1" t="s">
        <v>47</v>
      </c>
      <c r="N35" s="202"/>
      <c r="Q35" s="198" t="str">
        <f aca="false">Database!B33&amp;"-"&amp;Database!C33&amp;"-"&amp;Database!D33</f>
        <v>Tenn Zone  0-Tenn Zone 1 500-IT Summer</v>
      </c>
      <c r="R35" s="199" t="n">
        <f aca="false">Database!K33</f>
        <v>0.358894628946289</v>
      </c>
    </row>
    <row r="36" customFormat="false" ht="14.65" hidden="false" customHeight="false" outlineLevel="0" collapsed="false">
      <c r="F36" s="197" t="n">
        <f aca="false">IF(Input!J33="",Input!I33,Input!J33)</f>
        <v>0</v>
      </c>
      <c r="H36" s="1" t="n">
        <v>31</v>
      </c>
      <c r="I36" s="1" t="s">
        <v>84</v>
      </c>
      <c r="N36" s="202"/>
      <c r="Q36" s="198" t="str">
        <f aca="false">Database!B34&amp;"-"&amp;Database!C34&amp;"-"&amp;Database!D34</f>
        <v>Tenn Zone  0-Tenn Zone 1 500-IT Winter</v>
      </c>
      <c r="R36" s="199" t="n">
        <f aca="false">Database!K34</f>
        <v>0.365961938072215</v>
      </c>
    </row>
    <row r="37" customFormat="false" ht="14.65" hidden="false" customHeight="false" outlineLevel="0" collapsed="false">
      <c r="F37" s="197" t="n">
        <f aca="false">IF(Input!J34="",Input!I34,Input!J34)</f>
        <v>0</v>
      </c>
      <c r="H37" s="1" t="n">
        <v>32</v>
      </c>
      <c r="I37" s="1" t="s">
        <v>194</v>
      </c>
      <c r="N37" s="202"/>
      <c r="Q37" s="198" t="str">
        <f aca="false">Database!B35&amp;"-"&amp;Database!C35&amp;"-"&amp;Database!D35</f>
        <v>Tenn Zone  0-Tenn Zone 1 800-FT Summer</v>
      </c>
      <c r="R37" s="199" t="n">
        <f aca="false">Database!K35</f>
        <v>0.139494628946289</v>
      </c>
    </row>
    <row r="38" customFormat="false" ht="14.65" hidden="false" customHeight="false" outlineLevel="0" collapsed="false">
      <c r="F38" s="197" t="n">
        <f aca="false">IF(Input!J35="",Input!I35,Input!J35)</f>
        <v>0</v>
      </c>
      <c r="H38" s="1" t="n">
        <v>33</v>
      </c>
      <c r="I38" s="1" t="s">
        <v>196</v>
      </c>
      <c r="N38" s="202"/>
      <c r="Q38" s="198" t="str">
        <f aca="false">Database!B36&amp;"-"&amp;Database!C36&amp;"-"&amp;Database!D36</f>
        <v>Tenn Zone  0-Tenn Zone 1 800-FT Winter</v>
      </c>
      <c r="R38" s="199" t="n">
        <f aca="false">Database!K36</f>
        <v>0.146561938072215</v>
      </c>
    </row>
    <row r="39" customFormat="false" ht="14.65" hidden="false" customHeight="false" outlineLevel="0" collapsed="false">
      <c r="F39" s="197" t="n">
        <f aca="false">IF(Input!J36="",Input!I36,Input!J36)</f>
        <v>0</v>
      </c>
      <c r="H39" s="1" t="n">
        <v>34</v>
      </c>
      <c r="I39" s="1" t="s">
        <v>197</v>
      </c>
      <c r="N39" s="202"/>
      <c r="Q39" s="198" t="str">
        <f aca="false">Database!B37&amp;"-"&amp;Database!C37&amp;"-"&amp;Database!D37</f>
        <v>Tenn Zone  0-Tenn Zone 1 800-FTS1 Summer</v>
      </c>
      <c r="R39" s="199" t="n">
        <f aca="false">Database!K37</f>
        <v>0.116994628946289</v>
      </c>
    </row>
    <row r="40" customFormat="false" ht="14.65" hidden="false" customHeight="false" outlineLevel="0" collapsed="false">
      <c r="F40" s="197" t="n">
        <f aca="false">IF(Input!J37="",Input!I37,Input!J37)</f>
        <v>0</v>
      </c>
      <c r="H40" s="1" t="n">
        <v>35</v>
      </c>
      <c r="I40" s="1" t="s">
        <v>198</v>
      </c>
      <c r="N40" s="202"/>
      <c r="Q40" s="198" t="str">
        <f aca="false">Database!B38&amp;"-"&amp;Database!C38&amp;"-"&amp;Database!D38</f>
        <v>Tenn Zone  0-Tenn Zone 1 800-FTS1 Winter</v>
      </c>
      <c r="R40" s="199" t="n">
        <f aca="false">Database!K38</f>
        <v>0.124061938072215</v>
      </c>
    </row>
    <row r="41" customFormat="false" ht="14.65" hidden="false" customHeight="false" outlineLevel="0" collapsed="false">
      <c r="F41" s="197" t="n">
        <f aca="false">IF(Input!J38="",Input!I38,Input!J38)</f>
        <v>0</v>
      </c>
      <c r="H41" s="1" t="n">
        <v>36</v>
      </c>
      <c r="I41" s="1" t="s">
        <v>139</v>
      </c>
      <c r="N41" s="202"/>
      <c r="Q41" s="198" t="str">
        <f aca="false">Database!B39&amp;"-"&amp;Database!C39&amp;"-"&amp;Database!D39</f>
        <v>Tenn Zone  0-Tenn Zone 1 800-IT Summer</v>
      </c>
      <c r="R41" s="199" t="n">
        <f aca="false">Database!K39</f>
        <v>0.358894628946289</v>
      </c>
    </row>
    <row r="42" customFormat="false" ht="14.65" hidden="false" customHeight="false" outlineLevel="0" collapsed="false">
      <c r="H42" s="1" t="n">
        <v>37</v>
      </c>
      <c r="I42" s="1" t="s">
        <v>199</v>
      </c>
      <c r="N42" s="202"/>
      <c r="Q42" s="198" t="str">
        <f aca="false">Database!B40&amp;"-"&amp;Database!C40&amp;"-"&amp;Database!D40</f>
        <v>Tenn Zone  0-Tenn Zone 1 800-IT Winter</v>
      </c>
      <c r="R42" s="199" t="n">
        <f aca="false">Database!K40</f>
        <v>0.365961938072215</v>
      </c>
    </row>
    <row r="43" customFormat="false" ht="14.65" hidden="false" customHeight="false" outlineLevel="0" collapsed="false">
      <c r="H43" s="1" t="n">
        <v>38</v>
      </c>
      <c r="I43" s="1" t="s">
        <v>201</v>
      </c>
      <c r="N43" s="202"/>
      <c r="Q43" s="198" t="str">
        <f aca="false">Database!B41&amp;"-"&amp;Database!C41&amp;"-"&amp;Database!D41</f>
        <v>Tenn Zone  0-Tenn Zone 2-FT Summer</v>
      </c>
      <c r="R43" s="199" t="n">
        <f aca="false">Database!K41</f>
        <v>0.179066872449513</v>
      </c>
    </row>
    <row r="44" customFormat="false" ht="14.65" hidden="false" customHeight="false" outlineLevel="0" collapsed="false">
      <c r="H44" s="1" t="n">
        <v>39</v>
      </c>
      <c r="I44" s="1" t="s">
        <v>163</v>
      </c>
      <c r="N44" s="202"/>
      <c r="Q44" s="198" t="str">
        <f aca="false">Database!B42&amp;"-"&amp;Database!C42&amp;"-"&amp;Database!D42</f>
        <v>Tenn Zone  0-Tenn Zone 2-FT Winter</v>
      </c>
      <c r="R44" s="199" t="n">
        <f aca="false">Database!K42</f>
        <v>0.194490215099114</v>
      </c>
    </row>
    <row r="45" customFormat="false" ht="14.65" hidden="false" customHeight="false" outlineLevel="0" collapsed="false">
      <c r="H45" s="1" t="n">
        <v>40</v>
      </c>
      <c r="I45" s="1" t="s">
        <v>162</v>
      </c>
      <c r="N45" s="202"/>
      <c r="Q45" s="198" t="str">
        <f aca="false">Database!B43&amp;"-"&amp;Database!C43&amp;"-"&amp;Database!D43</f>
        <v>Tenn Zone  0-Tenn Zone 3-FT Summer</v>
      </c>
      <c r="R45" s="199" t="n">
        <f aca="false">Database!K43</f>
        <v>0.201738584667228</v>
      </c>
    </row>
    <row r="46" customFormat="false" ht="14.65" hidden="false" customHeight="false" outlineLevel="0" collapsed="false">
      <c r="H46" s="1" t="n">
        <v>41</v>
      </c>
      <c r="I46" s="1" t="s">
        <v>204</v>
      </c>
      <c r="N46" s="202"/>
      <c r="Q46" s="198" t="str">
        <f aca="false">Database!B44&amp;"-"&amp;Database!C44&amp;"-"&amp;Database!D44</f>
        <v>Tenn Zone  0-Tenn Zone 3-FT Winter</v>
      </c>
      <c r="R46" s="199" t="n">
        <f aca="false">Database!K44</f>
        <v>0.219736634084148</v>
      </c>
    </row>
    <row r="47" customFormat="false" ht="14.65" hidden="false" customHeight="false" outlineLevel="0" collapsed="false">
      <c r="H47" s="1" t="n">
        <v>42</v>
      </c>
      <c r="I47" s="1" t="s">
        <v>207</v>
      </c>
      <c r="N47" s="202"/>
      <c r="Q47" s="198" t="str">
        <f aca="false">Database!B45&amp;"-"&amp;Database!C45&amp;"-"&amp;Database!D45</f>
        <v>Tenn Zone  0-Tenn Zone 4-FT Summer</v>
      </c>
      <c r="R47" s="199" t="n">
        <f aca="false">Database!K45</f>
        <v>0.232008704883227</v>
      </c>
    </row>
    <row r="48" customFormat="false" ht="14.65" hidden="false" customHeight="false" outlineLevel="0" collapsed="false">
      <c r="H48" s="1" t="n">
        <v>43</v>
      </c>
      <c r="I48" s="1" t="s">
        <v>205</v>
      </c>
      <c r="N48" s="202"/>
      <c r="Q48" s="198" t="str">
        <f aca="false">Database!B46&amp;"-"&amp;Database!C46&amp;"-"&amp;Database!D46</f>
        <v>Tenn Zone  0-Tenn Zone 4-FT Winter</v>
      </c>
      <c r="R48" s="199" t="n">
        <f aca="false">Database!K46</f>
        <v>0.253600590065443</v>
      </c>
    </row>
    <row r="49" customFormat="false" ht="14.65" hidden="false" customHeight="false" outlineLevel="0" collapsed="false">
      <c r="H49" s="1" t="n">
        <v>44</v>
      </c>
      <c r="I49" s="1" t="s">
        <v>564</v>
      </c>
      <c r="N49" s="202"/>
      <c r="Q49" s="198" t="str">
        <f aca="false">Database!B47&amp;"-"&amp;Database!C47&amp;"-"&amp;Database!D47</f>
        <v>Tenn Zone  0-Tenn Zone 5-FT Summer</v>
      </c>
      <c r="R49" s="199" t="n">
        <f aca="false">Database!K47</f>
        <v>0.263358833619211</v>
      </c>
    </row>
    <row r="50" customFormat="false" ht="14.65" hidden="false" customHeight="false" outlineLevel="0" collapsed="false">
      <c r="H50" s="1" t="n">
        <v>45</v>
      </c>
      <c r="I50" s="1" t="s">
        <v>202</v>
      </c>
      <c r="N50" s="202"/>
      <c r="Q50" s="198" t="str">
        <f aca="false">Database!B48&amp;"-"&amp;Database!C48&amp;"-"&amp;Database!D48</f>
        <v>Tenn Zone  0-Tenn Zone 5-FT Winter</v>
      </c>
      <c r="R50" s="199" t="n">
        <f aca="false">Database!K48</f>
        <v>0.289210247503257</v>
      </c>
    </row>
    <row r="51" customFormat="false" ht="14.65" hidden="false" customHeight="false" outlineLevel="0" collapsed="false">
      <c r="H51" s="1" t="n">
        <v>46</v>
      </c>
      <c r="I51" s="1" t="s">
        <v>567</v>
      </c>
      <c r="N51" s="202"/>
      <c r="Q51" s="198" t="str">
        <f aca="false">Database!B49&amp;"-"&amp;Database!C49&amp;"-"&amp;Database!D49</f>
        <v>Tenn Zone  0-Tenn Zone 6-FT Summer</v>
      </c>
      <c r="R51" s="199" t="n">
        <f aca="false">Database!K49</f>
        <v>0.316681313458631</v>
      </c>
    </row>
    <row r="52" customFormat="false" ht="14.65" hidden="false" customHeight="false" outlineLevel="0" collapsed="false">
      <c r="N52" s="202"/>
      <c r="Q52" s="198" t="str">
        <f aca="false">Database!B50&amp;"-"&amp;Database!C50&amp;"-"&amp;Database!D50</f>
        <v>Tenn Zone  0-Tenn Zone 6-FT Winter</v>
      </c>
      <c r="R52" s="199" t="n">
        <f aca="false">Database!K50</f>
        <v>0.345910592616935</v>
      </c>
    </row>
    <row r="53" customFormat="false" ht="14.65" hidden="false" customHeight="false" outlineLevel="0" collapsed="false">
      <c r="N53" s="202"/>
      <c r="Q53" s="198" t="str">
        <f aca="false">Database!B51&amp;"-"&amp;Database!C51&amp;"-"&amp;Database!D51</f>
        <v>Tenn Zone  L 500-Tenn Zone  L 500-FT Summer</v>
      </c>
      <c r="R53" s="199" t="n">
        <f aca="false">Database!K51</f>
        <v>0.0719547198384654</v>
      </c>
    </row>
    <row r="54" customFormat="false" ht="14.65" hidden="false" customHeight="false" outlineLevel="0" collapsed="false">
      <c r="N54" s="202"/>
      <c r="Q54" s="198" t="str">
        <f aca="false">Database!B52&amp;"-"&amp;Database!C52&amp;"-"&amp;Database!D52</f>
        <v>Tenn Zone  L 500-Tenn Zone  L 500-FT Winter</v>
      </c>
      <c r="R54" s="199" t="n">
        <f aca="false">Database!K52</f>
        <v>0.0731449338317</v>
      </c>
    </row>
    <row r="55" customFormat="false" ht="14.65" hidden="false" customHeight="false" outlineLevel="0" collapsed="false">
      <c r="N55" s="202"/>
      <c r="Q55" s="198" t="str">
        <f aca="false">Database!B53&amp;"-"&amp;Database!C53&amp;"-"&amp;Database!D53</f>
        <v>Tenn Zone  L 500-Tenn Zone  L 500-FTS1 Summer</v>
      </c>
      <c r="R55" s="199" t="n">
        <f aca="false">Database!K53</f>
        <v>0.0494547198384654</v>
      </c>
    </row>
    <row r="56" customFormat="false" ht="14.65" hidden="false" customHeight="false" outlineLevel="0" collapsed="false">
      <c r="N56" s="202"/>
      <c r="Q56" s="198" t="str">
        <f aca="false">Database!B54&amp;"-"&amp;Database!C54&amp;"-"&amp;Database!D54</f>
        <v>Tenn Zone  L 500-Tenn Zone  L 500-FTS1 Winter</v>
      </c>
      <c r="R56" s="199" t="n">
        <f aca="false">Database!K54</f>
        <v>0.0506449338317</v>
      </c>
    </row>
    <row r="57" customFormat="false" ht="14.65" hidden="false" customHeight="false" outlineLevel="0" collapsed="false">
      <c r="N57" s="202"/>
      <c r="Q57" s="198" t="str">
        <f aca="false">Database!B55&amp;"-"&amp;Database!C55&amp;"-"&amp;Database!D55</f>
        <v>Tenn Zone  L 500-Tenn Zone  L 500-IT Summer</v>
      </c>
      <c r="R57" s="199" t="n">
        <f aca="false">Database!K55</f>
        <v>0.188454719838465</v>
      </c>
    </row>
    <row r="58" customFormat="false" ht="14.65" hidden="false" customHeight="false" outlineLevel="0" collapsed="false">
      <c r="N58" s="202"/>
      <c r="Q58" s="198" t="str">
        <f aca="false">Database!B56&amp;"-"&amp;Database!C56&amp;"-"&amp;Database!D56</f>
        <v>Tenn Zone  L 500-Tenn Zone  L 500-IT Winter</v>
      </c>
      <c r="R58" s="199" t="n">
        <f aca="false">Database!K56</f>
        <v>0.1896449338317</v>
      </c>
    </row>
    <row r="59" customFormat="false" ht="14.65" hidden="false" customHeight="false" outlineLevel="0" collapsed="false">
      <c r="N59" s="202"/>
      <c r="Q59" s="198" t="str">
        <f aca="false">Database!B57&amp;"-"&amp;Database!C57&amp;"-"&amp;Database!D57</f>
        <v>Tenn Zone  L 500-Tenn Zone  L 500-ITS1 Summer</v>
      </c>
      <c r="R59" s="199" t="n">
        <f aca="false">Database!K57</f>
        <v>0.165954719838465</v>
      </c>
    </row>
    <row r="60" customFormat="false" ht="14.65" hidden="false" customHeight="false" outlineLevel="0" collapsed="false">
      <c r="N60" s="202"/>
      <c r="Q60" s="198" t="str">
        <f aca="false">Database!B58&amp;"-"&amp;Database!C58&amp;"-"&amp;Database!D58</f>
        <v>Tenn Zone  L 500-Tenn Zone  L 500-ITS1 Winter</v>
      </c>
      <c r="R60" s="199" t="n">
        <f aca="false">Database!K58</f>
        <v>0.1671449338317</v>
      </c>
    </row>
    <row r="61" customFormat="false" ht="14.65" hidden="false" customHeight="false" outlineLevel="0" collapsed="false">
      <c r="N61" s="202"/>
      <c r="Q61" s="198" t="str">
        <f aca="false">Database!B59&amp;"-"&amp;Database!C59&amp;"-"&amp;Database!D59</f>
        <v>Tenn Zone  L 500-Tenn Zone  L 800-FT Summer</v>
      </c>
      <c r="R61" s="199" t="n">
        <f aca="false">Database!K59</f>
        <v>0.0719547198384654</v>
      </c>
    </row>
    <row r="62" customFormat="false" ht="14.65" hidden="false" customHeight="false" outlineLevel="0" collapsed="false">
      <c r="N62" s="202"/>
      <c r="Q62" s="198" t="str">
        <f aca="false">Database!B60&amp;"-"&amp;Database!C60&amp;"-"&amp;Database!D60</f>
        <v>Tenn Zone  L 500-Tenn Zone  L 800-FT Winter</v>
      </c>
      <c r="R62" s="199" t="n">
        <f aca="false">Database!K60</f>
        <v>0.0731449338317</v>
      </c>
    </row>
    <row r="63" customFormat="false" ht="14.65" hidden="false" customHeight="false" outlineLevel="0" collapsed="false">
      <c r="N63" s="202"/>
      <c r="Q63" s="198" t="str">
        <f aca="false">Database!B61&amp;"-"&amp;Database!C61&amp;"-"&amp;Database!D61</f>
        <v>Tenn Zone  L 500-Tenn Zone  L 800-FTS1 Summer</v>
      </c>
      <c r="R63" s="199" t="n">
        <f aca="false">Database!K61</f>
        <v>0.0494547198384654</v>
      </c>
    </row>
    <row r="64" customFormat="false" ht="14.65" hidden="false" customHeight="false" outlineLevel="0" collapsed="false">
      <c r="N64" s="202"/>
      <c r="Q64" s="198" t="str">
        <f aca="false">Database!B62&amp;"-"&amp;Database!C62&amp;"-"&amp;Database!D62</f>
        <v>Tenn Zone  L 500-Tenn Zone  L 800-FTS1 Winter</v>
      </c>
      <c r="R64" s="199" t="n">
        <f aca="false">Database!K62</f>
        <v>0.0506449338317</v>
      </c>
    </row>
    <row r="65" customFormat="false" ht="14.65" hidden="false" customHeight="false" outlineLevel="0" collapsed="false">
      <c r="N65" s="202"/>
      <c r="Q65" s="198" t="str">
        <f aca="false">Database!B63&amp;"-"&amp;Database!C63&amp;"-"&amp;Database!D63</f>
        <v>Tenn Zone  L 500-Tenn Zone  L 800-IT Summer</v>
      </c>
      <c r="R65" s="199" t="n">
        <f aca="false">Database!K63</f>
        <v>0.188454719838465</v>
      </c>
    </row>
    <row r="66" customFormat="false" ht="14.65" hidden="false" customHeight="false" outlineLevel="0" collapsed="false">
      <c r="N66" s="202"/>
      <c r="Q66" s="198" t="str">
        <f aca="false">Database!B64&amp;"-"&amp;Database!C64&amp;"-"&amp;Database!D64</f>
        <v>Tenn Zone  L 500-Tenn Zone  L 800-IT Winter</v>
      </c>
      <c r="R66" s="199" t="n">
        <f aca="false">Database!K64</f>
        <v>0.1896449338317</v>
      </c>
    </row>
    <row r="67" customFormat="false" ht="14.65" hidden="false" customHeight="false" outlineLevel="0" collapsed="false">
      <c r="N67" s="202"/>
      <c r="Q67" s="198" t="str">
        <f aca="false">Database!B65&amp;"-"&amp;Database!C65&amp;"-"&amp;Database!D65</f>
        <v>Tenn Zone  L 500-Tenn Zone  L 800-ITS1 Summer</v>
      </c>
      <c r="R67" s="199" t="n">
        <f aca="false">Database!K65</f>
        <v>0.165954719838465</v>
      </c>
    </row>
    <row r="68" customFormat="false" ht="14.65" hidden="false" customHeight="false" outlineLevel="0" collapsed="false">
      <c r="N68" s="202"/>
      <c r="Q68" s="198" t="str">
        <f aca="false">Database!B66&amp;"-"&amp;Database!C66&amp;"-"&amp;Database!D66</f>
        <v>Tenn Zone  L 500-Tenn Zone  L 800-ITS1 Winter</v>
      </c>
      <c r="R68" s="199" t="n">
        <f aca="false">Database!K66</f>
        <v>0.1671449338317</v>
      </c>
    </row>
    <row r="69" customFormat="false" ht="14.65" hidden="false" customHeight="false" outlineLevel="0" collapsed="false">
      <c r="N69" s="202"/>
      <c r="Q69" s="198" t="str">
        <f aca="false">Database!B67&amp;"-"&amp;Database!C67&amp;"-"&amp;Database!D67</f>
        <v>Tenn Zone  L 500-Tenn Zone 1 500-FT Summer</v>
      </c>
      <c r="R69" s="199" t="n">
        <f aca="false">Database!K67</f>
        <v>0.115536826042727</v>
      </c>
    </row>
    <row r="70" customFormat="false" ht="14.65" hidden="false" customHeight="false" outlineLevel="0" collapsed="false">
      <c r="N70" s="202"/>
      <c r="Q70" s="198" t="str">
        <f aca="false">Database!B68&amp;"-"&amp;Database!C68&amp;"-"&amp;Database!D68</f>
        <v>Tenn Zone  L 500-Tenn Zone 1 500-FT Winter</v>
      </c>
      <c r="R70" s="199" t="n">
        <f aca="false">Database!K68</f>
        <v>0.119772871852381</v>
      </c>
    </row>
    <row r="71" customFormat="false" ht="14.65" hidden="false" customHeight="false" outlineLevel="0" collapsed="false">
      <c r="N71" s="202"/>
      <c r="Q71" s="198" t="str">
        <f aca="false">Database!B69&amp;"-"&amp;Database!C69&amp;"-"&amp;Database!D69</f>
        <v>Tenn Zone  L 500-Tenn Zone 1 500-FTS1 Summer</v>
      </c>
      <c r="R71" s="199" t="n">
        <f aca="false">Database!K69</f>
        <v>0.0930368260427265</v>
      </c>
    </row>
    <row r="72" customFormat="false" ht="14.65" hidden="false" customHeight="false" outlineLevel="0" collapsed="false">
      <c r="N72" s="202"/>
      <c r="Q72" s="198" t="str">
        <f aca="false">Database!B70&amp;"-"&amp;Database!C70&amp;"-"&amp;Database!D70</f>
        <v>Tenn Zone  L 500-Tenn Zone 1 500-FTS1 Winter</v>
      </c>
      <c r="R72" s="199" t="n">
        <f aca="false">Database!K70</f>
        <v>0.0972728718523805</v>
      </c>
    </row>
    <row r="73" customFormat="false" ht="14.65" hidden="false" customHeight="false" outlineLevel="0" collapsed="false">
      <c r="Q73" s="198" t="str">
        <f aca="false">Database!B71&amp;"-"&amp;Database!C71&amp;"-"&amp;Database!D71</f>
        <v>Tenn Zone  L 800-Tenn Zone  L 500-FT Summer</v>
      </c>
      <c r="R73" s="199" t="n">
        <f aca="false">Database!K71</f>
        <v>0.0720026754164563</v>
      </c>
    </row>
    <row r="74" customFormat="false" ht="14.65" hidden="false" customHeight="false" outlineLevel="0" collapsed="false">
      <c r="Q74" s="198" t="str">
        <f aca="false">Database!B72&amp;"-"&amp;Database!C72&amp;"-"&amp;Database!D72</f>
        <v>Tenn Zone  L 800-Tenn Zone  L 500-FT Winter</v>
      </c>
      <c r="R74" s="199" t="n">
        <f aca="false">Database!K72</f>
        <v>0.0731959490857661</v>
      </c>
    </row>
    <row r="75" customFormat="false" ht="14.65" hidden="false" customHeight="false" outlineLevel="0" collapsed="false">
      <c r="Q75" s="198" t="str">
        <f aca="false">Database!B73&amp;"-"&amp;Database!C73&amp;"-"&amp;Database!D73</f>
        <v>Tenn Zone  L 800-Tenn Zone  L 500-FTS1 Summer</v>
      </c>
      <c r="R75" s="199" t="n">
        <f aca="false">Database!K73</f>
        <v>0.0495026754164563</v>
      </c>
    </row>
    <row r="76" customFormat="false" ht="14.65" hidden="false" customHeight="false" outlineLevel="0" collapsed="false">
      <c r="Q76" s="198" t="str">
        <f aca="false">Database!B74&amp;"-"&amp;Database!C74&amp;"-"&amp;Database!D74</f>
        <v>Tenn Zone  L 800-Tenn Zone  L 500-FTS1 Winter</v>
      </c>
      <c r="R76" s="199" t="n">
        <f aca="false">Database!K74</f>
        <v>0.0506959490857661</v>
      </c>
    </row>
    <row r="77" customFormat="false" ht="14.65" hidden="false" customHeight="false" outlineLevel="0" collapsed="false">
      <c r="Q77" s="198" t="str">
        <f aca="false">Database!B75&amp;"-"&amp;Database!C75&amp;"-"&amp;Database!D75</f>
        <v>Tenn Zone  L 800-Tenn Zone  L 500-IT Summer</v>
      </c>
      <c r="R77" s="199" t="n">
        <f aca="false">Database!K75</f>
        <v>0.188502675416456</v>
      </c>
    </row>
    <row r="78" customFormat="false" ht="14.65" hidden="false" customHeight="false" outlineLevel="0" collapsed="false">
      <c r="Q78" s="198" t="str">
        <f aca="false">Database!B76&amp;"-"&amp;Database!C76&amp;"-"&amp;Database!D76</f>
        <v>Tenn Zone  L 800-Tenn Zone  L 500-IT Winter</v>
      </c>
      <c r="R78" s="199" t="n">
        <f aca="false">Database!K76</f>
        <v>0.189695949085766</v>
      </c>
    </row>
    <row r="79" customFormat="false" ht="14.65" hidden="false" customHeight="false" outlineLevel="0" collapsed="false">
      <c r="Q79" s="198" t="str">
        <f aca="false">Database!B77&amp;"-"&amp;Database!C77&amp;"-"&amp;Database!D77</f>
        <v>Tenn Zone  L 800-Tenn Zone  L 500-ITS1 Summer</v>
      </c>
      <c r="R79" s="199" t="n">
        <f aca="false">Database!K77</f>
        <v>0.166002675416456</v>
      </c>
    </row>
    <row r="80" customFormat="false" ht="14.65" hidden="false" customHeight="false" outlineLevel="0" collapsed="false">
      <c r="Q80" s="198" t="str">
        <f aca="false">Database!B78&amp;"-"&amp;Database!C78&amp;"-"&amp;Database!D78</f>
        <v>Tenn Zone  L 800-Tenn Zone  L 500-ITS1 Winter</v>
      </c>
      <c r="R80" s="199" t="n">
        <f aca="false">Database!K78</f>
        <v>0.167195949085766</v>
      </c>
    </row>
    <row r="81" customFormat="false" ht="14.65" hidden="false" customHeight="false" outlineLevel="0" collapsed="false">
      <c r="Q81" s="198" t="str">
        <f aca="false">Database!B79&amp;"-"&amp;Database!C79&amp;"-"&amp;Database!D79</f>
        <v>Tenn Zone  L 800-Tenn Zone  L 800-FT Summer</v>
      </c>
      <c r="R81" s="199" t="n">
        <f aca="false">Database!K79</f>
        <v>0.0720026754164563</v>
      </c>
    </row>
    <row r="82" customFormat="false" ht="14.65" hidden="false" customHeight="false" outlineLevel="0" collapsed="false">
      <c r="Q82" s="198" t="str">
        <f aca="false">Database!B80&amp;"-"&amp;Database!C80&amp;"-"&amp;Database!D80</f>
        <v>Tenn Zone  L 800-Tenn Zone  L 800-FT Winter</v>
      </c>
      <c r="R82" s="199" t="n">
        <f aca="false">Database!K80</f>
        <v>0.0731959490857661</v>
      </c>
    </row>
    <row r="83" customFormat="false" ht="14.65" hidden="false" customHeight="false" outlineLevel="0" collapsed="false">
      <c r="Q83" s="198" t="str">
        <f aca="false">Database!B81&amp;"-"&amp;Database!C81&amp;"-"&amp;Database!D81</f>
        <v>Tenn Zone  L 800-Tenn Zone  L 800-FTS1 Summer</v>
      </c>
      <c r="R83" s="199" t="n">
        <f aca="false">Database!K81</f>
        <v>0.0495026754164563</v>
      </c>
    </row>
    <row r="84" customFormat="false" ht="14.65" hidden="false" customHeight="false" outlineLevel="0" collapsed="false">
      <c r="Q84" s="198" t="str">
        <f aca="false">Database!B82&amp;"-"&amp;Database!C82&amp;"-"&amp;Database!D82</f>
        <v>Tenn Zone  L 800-Tenn Zone  L 800-FTS1 Winter</v>
      </c>
      <c r="R84" s="199" t="n">
        <f aca="false">Database!K82</f>
        <v>0.0506959490857661</v>
      </c>
    </row>
    <row r="85" customFormat="false" ht="14.65" hidden="false" customHeight="false" outlineLevel="0" collapsed="false">
      <c r="Q85" s="198" t="str">
        <f aca="false">Database!B83&amp;"-"&amp;Database!C83&amp;"-"&amp;Database!D83</f>
        <v>Tenn Zone  L 800-Tenn Zone  L 800-IT Summer</v>
      </c>
      <c r="R85" s="199" t="n">
        <f aca="false">Database!K83</f>
        <v>0.188502675416456</v>
      </c>
    </row>
    <row r="86" customFormat="false" ht="14.65" hidden="false" customHeight="false" outlineLevel="0" collapsed="false">
      <c r="Q86" s="198" t="str">
        <f aca="false">Database!B84&amp;"-"&amp;Database!C84&amp;"-"&amp;Database!D84</f>
        <v>Tenn Zone  L 800-Tenn Zone  L 800-IT Winter</v>
      </c>
      <c r="R86" s="199" t="n">
        <f aca="false">Database!K84</f>
        <v>0.189695949085766</v>
      </c>
    </row>
    <row r="87" customFormat="false" ht="14.65" hidden="false" customHeight="false" outlineLevel="0" collapsed="false">
      <c r="Q87" s="198" t="str">
        <f aca="false">Database!B85&amp;"-"&amp;Database!C85&amp;"-"&amp;Database!D85</f>
        <v>Tenn Zone  L 800-Tenn Zone  L 800-ITS1 Summer</v>
      </c>
      <c r="R87" s="199" t="n">
        <f aca="false">Database!K85</f>
        <v>0.166002675416456</v>
      </c>
    </row>
    <row r="88" customFormat="false" ht="14.65" hidden="false" customHeight="false" outlineLevel="0" collapsed="false">
      <c r="Q88" s="198" t="str">
        <f aca="false">Database!B86&amp;"-"&amp;Database!C86&amp;"-"&amp;Database!D86</f>
        <v>Tenn Zone  L 800-Tenn Zone  L 800-ITS1 Winter</v>
      </c>
      <c r="R88" s="199" t="n">
        <f aca="false">Database!K86</f>
        <v>0.167195949085766</v>
      </c>
    </row>
    <row r="89" customFormat="false" ht="14.65" hidden="false" customHeight="false" outlineLevel="0" collapsed="false">
      <c r="Q89" s="198" t="str">
        <f aca="false">Database!B87&amp;"-"&amp;Database!C87&amp;"-"&amp;Database!D87</f>
        <v>Tenn Zone  L 800-Tenn Zone 1 500-FT Summer</v>
      </c>
      <c r="R89" s="199" t="n">
        <f aca="false">Database!K87</f>
        <v>0.115536826042727</v>
      </c>
    </row>
    <row r="90" customFormat="false" ht="14.65" hidden="false" customHeight="false" outlineLevel="0" collapsed="false">
      <c r="Q90" s="198" t="str">
        <f aca="false">Database!B88&amp;"-"&amp;Database!C88&amp;"-"&amp;Database!D88</f>
        <v>Tenn Zone  L 800-Tenn Zone 1 500-FT Winter</v>
      </c>
      <c r="R90" s="199" t="n">
        <f aca="false">Database!K88</f>
        <v>0.119772871852381</v>
      </c>
    </row>
    <row r="91" customFormat="false" ht="14.65" hidden="false" customHeight="false" outlineLevel="0" collapsed="false">
      <c r="Q91" s="198" t="str">
        <f aca="false">Database!B89&amp;"-"&amp;Database!C89&amp;"-"&amp;Database!D89</f>
        <v>Tenn Zone  L 800-Tenn Zone 1 500-FTS1 Summer</v>
      </c>
      <c r="R91" s="199" t="n">
        <f aca="false">Database!K89</f>
        <v>0.0930368260427265</v>
      </c>
    </row>
    <row r="92" customFormat="false" ht="14.65" hidden="false" customHeight="false" outlineLevel="0" collapsed="false">
      <c r="Q92" s="198" t="str">
        <f aca="false">Database!B90&amp;"-"&amp;Database!C90&amp;"-"&amp;Database!D90</f>
        <v>Tenn Zone  L 800-Tenn Zone 1 500-FTS1 Winter</v>
      </c>
      <c r="R92" s="199" t="n">
        <f aca="false">Database!K90</f>
        <v>0.0972728718523805</v>
      </c>
    </row>
    <row r="93" customFormat="false" ht="14.65" hidden="false" customHeight="false" outlineLevel="0" collapsed="false">
      <c r="Q93" s="198" t="str">
        <f aca="false">Database!B91&amp;"-"&amp;Database!C91&amp;"-"&amp;Database!D91</f>
        <v>Tenn Zone 1 500-Tenn Zone 1 500-FT Summer</v>
      </c>
      <c r="R93" s="199" t="n">
        <f aca="false">Database!K91</f>
        <v>0.115536826042727</v>
      </c>
    </row>
    <row r="94" customFormat="false" ht="14.65" hidden="false" customHeight="false" outlineLevel="0" collapsed="false">
      <c r="Q94" s="198" t="str">
        <f aca="false">Database!B92&amp;"-"&amp;Database!C92&amp;"-"&amp;Database!D92</f>
        <v>Tenn Zone 1 500-Tenn Zone 1 500-FT Winter</v>
      </c>
      <c r="R94" s="199" t="n">
        <f aca="false">Database!K92</f>
        <v>0.119772871852381</v>
      </c>
    </row>
    <row r="95" customFormat="false" ht="14.65" hidden="false" customHeight="false" outlineLevel="0" collapsed="false">
      <c r="Q95" s="198" t="str">
        <f aca="false">Database!B93&amp;"-"&amp;Database!C93&amp;"-"&amp;Database!D93</f>
        <v>Tenn Zone 1 500-Tenn Zone 1 500-FTS1 Summer</v>
      </c>
      <c r="R95" s="199" t="n">
        <f aca="false">Database!K93</f>
        <v>0.0930368260427265</v>
      </c>
    </row>
    <row r="96" customFormat="false" ht="14.65" hidden="false" customHeight="false" outlineLevel="0" collapsed="false">
      <c r="Q96" s="198" t="str">
        <f aca="false">Database!B94&amp;"-"&amp;Database!C94&amp;"-"&amp;Database!D94</f>
        <v>Tenn Zone 1 500-Tenn Zone 1 500-FTS1 Winter</v>
      </c>
      <c r="R96" s="199" t="n">
        <f aca="false">Database!K94</f>
        <v>0.0972728718523805</v>
      </c>
    </row>
    <row r="97" customFormat="false" ht="14.65" hidden="false" customHeight="false" outlineLevel="0" collapsed="false">
      <c r="Q97" s="198" t="str">
        <f aca="false">Database!B95&amp;"-"&amp;Database!C95&amp;"-"&amp;Database!D95</f>
        <v>Tenn Zone 1 500-Tenn Zone 1 800-FT Summer</v>
      </c>
      <c r="R97" s="199" t="n">
        <f aca="false">Database!K95</f>
        <v>0.115536826042727</v>
      </c>
    </row>
    <row r="98" customFormat="false" ht="14.65" hidden="false" customHeight="false" outlineLevel="0" collapsed="false">
      <c r="Q98" s="198" t="str">
        <f aca="false">Database!B96&amp;"-"&amp;Database!C96&amp;"-"&amp;Database!D96</f>
        <v>Tenn Zone 1 500-Tenn Zone 1 800-FT Winter</v>
      </c>
      <c r="R98" s="199" t="n">
        <f aca="false">Database!K96</f>
        <v>0.119772871852381</v>
      </c>
    </row>
    <row r="99" customFormat="false" ht="14.65" hidden="false" customHeight="false" outlineLevel="0" collapsed="false">
      <c r="Q99" s="198" t="str">
        <f aca="false">Database!B97&amp;"-"&amp;Database!C97&amp;"-"&amp;Database!D97</f>
        <v>Tenn Zone 1 500-Tenn Zone 2-FT Summer</v>
      </c>
      <c r="R99" s="199" t="n">
        <f aca="false">Database!K97</f>
        <v>0.154320299034368</v>
      </c>
    </row>
    <row r="100" customFormat="false" ht="14.65" hidden="false" customHeight="false" outlineLevel="0" collapsed="false">
      <c r="Q100" s="198" t="str">
        <f aca="false">Database!B98&amp;"-"&amp;Database!C98&amp;"-"&amp;Database!D98</f>
        <v>Tenn Zone 1 500-Tenn Zone 2-FT Winter</v>
      </c>
      <c r="R100" s="199" t="n">
        <f aca="false">Database!K98</f>
        <v>0.166768240702048</v>
      </c>
    </row>
    <row r="101" customFormat="false" ht="14.65" hidden="false" customHeight="false" outlineLevel="0" collapsed="false">
      <c r="Q101" s="198" t="str">
        <f aca="false">Database!B99&amp;"-"&amp;Database!C99&amp;"-"&amp;Database!D99</f>
        <v>Tenn Zone 1 500-Tenn Zone 2-IT Summer</v>
      </c>
      <c r="R101" s="199" t="n">
        <f aca="false">Database!K99</f>
        <v>0.427520299034368</v>
      </c>
    </row>
    <row r="102" customFormat="false" ht="14.65" hidden="false" customHeight="false" outlineLevel="0" collapsed="false">
      <c r="Q102" s="198" t="str">
        <f aca="false">Database!B100&amp;"-"&amp;Database!C100&amp;"-"&amp;Database!D100</f>
        <v>Tenn Zone 1 500-Tenn Zone 2-IT Winter</v>
      </c>
      <c r="R102" s="199" t="n">
        <f aca="false">Database!K100</f>
        <v>0.439968240702048</v>
      </c>
    </row>
    <row r="103" customFormat="false" ht="14.65" hidden="false" customHeight="false" outlineLevel="0" collapsed="false">
      <c r="Q103" s="198" t="str">
        <f aca="false">Database!B101&amp;"-"&amp;Database!C101&amp;"-"&amp;Database!D101</f>
        <v>Tenn Zone 1 500-Tenn Zone 3-FT Summer</v>
      </c>
      <c r="R103" s="199" t="n">
        <f aca="false">Database!K101</f>
        <v>0.176780545397555</v>
      </c>
    </row>
    <row r="104" customFormat="false" ht="14.65" hidden="false" customHeight="false" outlineLevel="0" collapsed="false">
      <c r="Q104" s="198" t="str">
        <f aca="false">Database!B102&amp;"-"&amp;Database!C102&amp;"-"&amp;Database!D102</f>
        <v>Tenn Zone 1 500-Tenn Zone 3-FT Winter</v>
      </c>
      <c r="R104" s="199" t="n">
        <f aca="false">Database!K102</f>
        <v>0.191752931270393</v>
      </c>
    </row>
    <row r="105" customFormat="false" ht="14.65" hidden="false" customHeight="false" outlineLevel="0" collapsed="false">
      <c r="Q105" s="198" t="str">
        <f aca="false">Database!B103&amp;"-"&amp;Database!C103&amp;"-"&amp;Database!D103</f>
        <v>Tenn Zone 1 500-Tenn Zone 4-FT Summer</v>
      </c>
      <c r="R105" s="199" t="n">
        <f aca="false">Database!K103</f>
        <v>0.207362313039815</v>
      </c>
    </row>
    <row r="106" customFormat="false" ht="14.65" hidden="false" customHeight="false" outlineLevel="0" collapsed="false">
      <c r="Q106" s="198" t="str">
        <f aca="false">Database!B104&amp;"-"&amp;Database!C104&amp;"-"&amp;Database!D104</f>
        <v>Tenn Zone 1 500-Tenn Zone 4-FT Winter</v>
      </c>
      <c r="R106" s="199" t="n">
        <f aca="false">Database!K104</f>
        <v>0.225650053134963</v>
      </c>
    </row>
    <row r="107" customFormat="false" ht="14.65" hidden="false" customHeight="false" outlineLevel="0" collapsed="false">
      <c r="Q107" s="198" t="str">
        <f aca="false">Database!B105&amp;"-"&amp;Database!C105&amp;"-"&amp;Database!D105</f>
        <v>Tenn Zone 1 500-Tenn Zone 5-FT Summer</v>
      </c>
      <c r="R107" s="199" t="n">
        <f aca="false">Database!K105</f>
        <v>0.238388780176539</v>
      </c>
    </row>
    <row r="108" customFormat="false" ht="14.65" hidden="false" customHeight="false" outlineLevel="0" collapsed="false">
      <c r="Q108" s="198" t="str">
        <f aca="false">Database!B106&amp;"-"&amp;Database!C106&amp;"-"&amp;Database!D106</f>
        <v>Tenn Zone 1 500-Tenn Zone 5-FT Winter</v>
      </c>
      <c r="R108" s="199" t="n">
        <f aca="false">Database!K106</f>
        <v>0.261072992151381</v>
      </c>
    </row>
    <row r="109" customFormat="false" ht="14.65" hidden="false" customHeight="false" outlineLevel="0" collapsed="false">
      <c r="Q109" s="198" t="str">
        <f aca="false">Database!B107&amp;"-"&amp;Database!C107&amp;"-"&amp;Database!D107</f>
        <v>Tenn Zone 1 500-Tenn Zone 6-FT Summer</v>
      </c>
      <c r="R109" s="199" t="n">
        <f aca="false">Database!K107</f>
        <v>0.291703000107147</v>
      </c>
    </row>
    <row r="110" customFormat="false" ht="14.65" hidden="false" customHeight="false" outlineLevel="0" collapsed="false">
      <c r="Q110" s="198" t="str">
        <f aca="false">Database!B108&amp;"-"&amp;Database!C108&amp;"-"&amp;Database!D108</f>
        <v>Tenn Zone 1 500-Tenn Zone 6-FT Winter</v>
      </c>
      <c r="R110" s="199" t="n">
        <f aca="false">Database!K108</f>
        <v>0.317702169668041</v>
      </c>
    </row>
    <row r="111" customFormat="false" ht="14.65" hidden="false" customHeight="false" outlineLevel="0" collapsed="false">
      <c r="Q111" s="198" t="str">
        <f aca="false">Database!B109&amp;"-"&amp;Database!C109&amp;"-"&amp;Database!D109</f>
        <v>Tenn Zone 1 800-Tenn Zone 1 500-FT Summer</v>
      </c>
      <c r="R111" s="199" t="n">
        <f aca="false">Database!K109</f>
        <v>0.115623296032554</v>
      </c>
    </row>
    <row r="112" customFormat="false" ht="14.65" hidden="false" customHeight="false" outlineLevel="0" collapsed="false">
      <c r="Q112" s="198" t="str">
        <f aca="false">Database!B110&amp;"-"&amp;Database!C110&amp;"-"&amp;Database!D110</f>
        <v>Tenn Zone 1 800-Tenn Zone 1 500-FT Winter</v>
      </c>
      <c r="R112" s="199" t="n">
        <f aca="false">Database!K110</f>
        <v>0.119870231420124</v>
      </c>
    </row>
    <row r="113" customFormat="false" ht="14.65" hidden="false" customHeight="false" outlineLevel="0" collapsed="false">
      <c r="Q113" s="198" t="str">
        <f aca="false">Database!B111&amp;"-"&amp;Database!C111&amp;"-"&amp;Database!D111</f>
        <v>Tenn Zone 1 800-Tenn Zone 1 800-FT Summer</v>
      </c>
      <c r="R113" s="199" t="n">
        <f aca="false">Database!K111</f>
        <v>0.115623296032554</v>
      </c>
    </row>
    <row r="114" customFormat="false" ht="14.65" hidden="false" customHeight="false" outlineLevel="0" collapsed="false">
      <c r="Q114" s="198" t="str">
        <f aca="false">Database!B112&amp;"-"&amp;Database!C112&amp;"-"&amp;Database!D112</f>
        <v>Tenn Zone 1 800-Tenn Zone 1 800-FT Winter</v>
      </c>
      <c r="R114" s="199" t="n">
        <f aca="false">Database!K112</f>
        <v>0.119870231420124</v>
      </c>
    </row>
    <row r="115" customFormat="false" ht="14.65" hidden="false" customHeight="false" outlineLevel="0" collapsed="false">
      <c r="Q115" s="198" t="str">
        <f aca="false">Database!B113&amp;"-"&amp;Database!C113&amp;"-"&amp;Database!D113</f>
        <v>Tenn Zone 1 800-Tenn Zone 2-FT Summer</v>
      </c>
      <c r="R115" s="199" t="n">
        <f aca="false">Database!K113</f>
        <v>0.154511867926487</v>
      </c>
    </row>
    <row r="116" customFormat="false" ht="14.65" hidden="false" customHeight="false" outlineLevel="0" collapsed="false">
      <c r="Q116" s="198" t="str">
        <f aca="false">Database!B114&amp;"-"&amp;Database!C114&amp;"-"&amp;Database!D114</f>
        <v>Tenn Zone 1 800-Tenn Zone 2-FT Winter</v>
      </c>
      <c r="R116" s="199" t="n">
        <f aca="false">Database!K114</f>
        <v>0.166991809444212</v>
      </c>
    </row>
    <row r="117" customFormat="false" ht="14.65" hidden="false" customHeight="false" outlineLevel="0" collapsed="false">
      <c r="Q117" s="198" t="str">
        <f aca="false">Database!B115&amp;"-"&amp;Database!C115&amp;"-"&amp;Database!D115</f>
        <v>Tenn Zone 1 800-Tenn Zone 2-IT Summer</v>
      </c>
      <c r="R117" s="199" t="n">
        <f aca="false">Database!K115</f>
        <v>0.405211867926487</v>
      </c>
    </row>
    <row r="118" customFormat="false" ht="14.65" hidden="false" customHeight="false" outlineLevel="0" collapsed="false">
      <c r="Q118" s="198" t="str">
        <f aca="false">Database!B116&amp;"-"&amp;Database!C116&amp;"-"&amp;Database!D116</f>
        <v>Tenn Zone 1 800-Tenn Zone 2-IT Winter</v>
      </c>
      <c r="R118" s="199" t="n">
        <f aca="false">Database!K116</f>
        <v>0.417691809444212</v>
      </c>
    </row>
    <row r="119" customFormat="false" ht="14.65" hidden="false" customHeight="false" outlineLevel="0" collapsed="false">
      <c r="Q119" s="198" t="str">
        <f aca="false">Database!B117&amp;"-"&amp;Database!C117&amp;"-"&amp;Database!D117</f>
        <v>Tenn Zone 1 800-Tenn Zone 3-FT Summer</v>
      </c>
      <c r="R119" s="199" t="n">
        <f aca="false">Database!K117</f>
        <v>0.177004659910146</v>
      </c>
    </row>
    <row r="120" customFormat="false" ht="14.65" hidden="false" customHeight="false" outlineLevel="0" collapsed="false">
      <c r="Q120" s="198" t="str">
        <f aca="false">Database!B118&amp;"-"&amp;Database!C118&amp;"-"&amp;Database!D118</f>
        <v>Tenn Zone 1 800-Tenn Zone 3-FT Winter</v>
      </c>
      <c r="R120" s="199" t="n">
        <f aca="false">Database!K118</f>
        <v>0.19201553520682</v>
      </c>
    </row>
    <row r="121" customFormat="false" ht="14.65" hidden="false" customHeight="false" outlineLevel="0" collapsed="false">
      <c r="Q121" s="198" t="str">
        <f aca="false">Database!B119&amp;"-"&amp;Database!C119&amp;"-"&amp;Database!D119</f>
        <v>Tenn Zone 1 800-Tenn Zone 4-FT Summer</v>
      </c>
      <c r="R121" s="199" t="n">
        <f aca="false">Database!K119</f>
        <v>0.207628797135033</v>
      </c>
    </row>
    <row r="122" customFormat="false" ht="14.65" hidden="false" customHeight="false" outlineLevel="0" collapsed="false">
      <c r="Q122" s="198" t="str">
        <f aca="false">Database!B120&amp;"-"&amp;Database!C120&amp;"-"&amp;Database!D120</f>
        <v>Tenn Zone 1 800-Tenn Zone 4-FT Winter</v>
      </c>
      <c r="R122" s="199" t="n">
        <f aca="false">Database!K120</f>
        <v>0.225963549415515</v>
      </c>
    </row>
    <row r="123" customFormat="false" ht="14.65" hidden="false" customHeight="false" outlineLevel="0" collapsed="false">
      <c r="Q123" s="198" t="str">
        <f aca="false">Database!B121&amp;"-"&amp;Database!C121&amp;"-"&amp;Database!D121</f>
        <v>Tenn Zone 1 800-Tenn Zone 5-FT Summer</v>
      </c>
      <c r="R123" s="199" t="n">
        <f aca="false">Database!K121</f>
        <v>0.2387062320536</v>
      </c>
    </row>
    <row r="124" customFormat="false" ht="14.65" hidden="false" customHeight="false" outlineLevel="0" collapsed="false">
      <c r="Q124" s="198" t="str">
        <f aca="false">Database!B122&amp;"-"&amp;Database!C122&amp;"-"&amp;Database!D122</f>
        <v>Tenn Zone 1 800-Tenn Zone 5-FT Winter</v>
      </c>
      <c r="R124" s="199" t="n">
        <f aca="false">Database!K122</f>
        <v>0.261448758198043</v>
      </c>
    </row>
    <row r="125" customFormat="false" ht="14.65" hidden="false" customHeight="false" outlineLevel="0" collapsed="false">
      <c r="Q125" s="198" t="str">
        <f aca="false">Database!B123&amp;"-"&amp;Database!C123&amp;"-"&amp;Database!D123</f>
        <v>Tenn Zone 1 800-Tenn Zone 6-FT Summer</v>
      </c>
      <c r="R125" s="199" t="n">
        <f aca="false">Database!K123</f>
        <v>0.292060334297654</v>
      </c>
    </row>
    <row r="126" customFormat="false" ht="14.65" hidden="false" customHeight="false" outlineLevel="0" collapsed="false">
      <c r="Q126" s="198" t="str">
        <f aca="false">Database!B124&amp;"-"&amp;Database!C124&amp;"-"&amp;Database!D124</f>
        <v>Tenn Zone 1 800-Tenn Zone 6-FT Winter</v>
      </c>
      <c r="R126" s="199" t="n">
        <f aca="false">Database!K124</f>
        <v>0.318126339770015</v>
      </c>
    </row>
    <row r="127" customFormat="false" ht="14.65" hidden="false" customHeight="false" outlineLevel="0" collapsed="false">
      <c r="Q127" s="198" t="str">
        <f aca="false">Database!B125&amp;"-"&amp;Database!C125&amp;"-"&amp;Database!D125</f>
        <v>Tenn Zone 5-Tenn Zone 5-FT Summer</v>
      </c>
      <c r="R127" s="199" t="n">
        <f aca="false">Database!K125</f>
        <v>0.0703527977334817</v>
      </c>
    </row>
    <row r="128" customFormat="false" ht="14.65" hidden="false" customHeight="false" outlineLevel="0" collapsed="false">
      <c r="Q128" s="198" t="str">
        <f aca="false">Database!B126&amp;"-"&amp;Database!C126&amp;"-"&amp;Database!D126</f>
        <v>Tenn Zone 5-Tenn Zone 5-FT Winter</v>
      </c>
      <c r="R128" s="199" t="n">
        <f aca="false">Database!K126</f>
        <v>0.0727768233387357</v>
      </c>
    </row>
    <row r="129" customFormat="false" ht="14.65" hidden="false" customHeight="false" outlineLevel="0" collapsed="false">
      <c r="Q129" s="198" t="str">
        <f aca="false">Database!B127&amp;"-"&amp;Database!C127&amp;"-"&amp;Database!D127</f>
        <v>Tenn Zone 5-Tenn Zone 6-FT Summer</v>
      </c>
      <c r="R129" s="199" t="n">
        <f aca="false">Database!K127</f>
        <v>0.13054791114734</v>
      </c>
    </row>
    <row r="130" customFormat="false" ht="14.65" hidden="false" customHeight="false" outlineLevel="0" collapsed="false">
      <c r="Q130" s="198" t="str">
        <f aca="false">Database!B128&amp;"-"&amp;Database!C128&amp;"-"&amp;Database!D128</f>
        <v>Tenn Zone 5-Tenn Zone 6-FT Winter</v>
      </c>
      <c r="R130" s="199" t="n">
        <f aca="false">Database!K128</f>
        <v>0.135694188540496</v>
      </c>
    </row>
    <row r="131" customFormat="false" ht="14.65" hidden="false" customHeight="false" outlineLevel="0" collapsed="false">
      <c r="Q131" s="198" t="str">
        <f aca="false">Database!B129&amp;"-"&amp;Database!C129&amp;"-"&amp;Database!D129</f>
        <v>Tetco   STX-Tetco   STX-FT  </v>
      </c>
      <c r="R131" s="199" t="n">
        <f aca="false">Database!K129</f>
        <v>0.0570774160732453</v>
      </c>
    </row>
    <row r="132" customFormat="false" ht="14.65" hidden="false" customHeight="false" outlineLevel="0" collapsed="false">
      <c r="Q132" s="198" t="str">
        <f aca="false">Database!B130&amp;"-"&amp;Database!C130&amp;"-"&amp;Database!D130</f>
        <v>Tetco   STX-Tetco   STX-IT  </v>
      </c>
      <c r="R132" s="199" t="n">
        <f aca="false">Database!K130</f>
        <v>0.246577416073245</v>
      </c>
    </row>
    <row r="133" customFormat="false" ht="14.65" hidden="false" customHeight="false" outlineLevel="0" collapsed="false">
      <c r="Q133" s="198" t="str">
        <f aca="false">Database!B131&amp;"-"&amp;Database!C131&amp;"-"&amp;Database!D131</f>
        <v>Tetco   STX-Tetco  ETX-FT  </v>
      </c>
      <c r="R133" s="199" t="n">
        <f aca="false">Database!K131</f>
        <v>0.0897924493364881</v>
      </c>
    </row>
    <row r="134" customFormat="false" ht="14.65" hidden="false" customHeight="false" outlineLevel="0" collapsed="false">
      <c r="Q134" s="198" t="str">
        <f aca="false">Database!B132&amp;"-"&amp;Database!C132&amp;"-"&amp;Database!D132</f>
        <v>Tetco   STX-Tetco  ETX-IT  </v>
      </c>
      <c r="R134" s="199" t="n">
        <f aca="false">Database!K132</f>
        <v>0.324692449336488</v>
      </c>
    </row>
    <row r="135" customFormat="false" ht="14.65" hidden="false" customHeight="false" outlineLevel="0" collapsed="false">
      <c r="Q135" s="198" t="str">
        <f aca="false">Database!B133&amp;"-"&amp;Database!C133&amp;"-"&amp;Database!D133</f>
        <v>Tetco   STX-Tetco  WLA-FT  </v>
      </c>
      <c r="R135" s="199" t="n">
        <f aca="false">Database!K133</f>
        <v>0.0619787628655867</v>
      </c>
    </row>
    <row r="136" customFormat="false" ht="14.65" hidden="false" customHeight="false" outlineLevel="0" collapsed="false">
      <c r="Q136" s="198" t="str">
        <f aca="false">Database!B134&amp;"-"&amp;Database!C134&amp;"-"&amp;Database!D134</f>
        <v>Tetco   STX-Tetco  WLA-IT  </v>
      </c>
      <c r="R136" s="199" t="n">
        <f aca="false">Database!K134</f>
        <v>0.259578762865587</v>
      </c>
    </row>
    <row r="137" customFormat="false" ht="14.65" hidden="false" customHeight="false" outlineLevel="0" collapsed="false">
      <c r="Q137" s="198" t="str">
        <f aca="false">Database!B135&amp;"-"&amp;Database!C135&amp;"-"&amp;Database!D135</f>
        <v>Tetco   STX-Tetco ELA-FT  </v>
      </c>
      <c r="R137" s="199" t="n">
        <f aca="false">Database!K135</f>
        <v>0.0897924493364881</v>
      </c>
    </row>
    <row r="138" customFormat="false" ht="14.65" hidden="false" customHeight="false" outlineLevel="0" collapsed="false">
      <c r="Q138" s="198" t="str">
        <f aca="false">Database!B136&amp;"-"&amp;Database!C136&amp;"-"&amp;Database!D136</f>
        <v>Tetco   STX-Tetco ELA-IT  </v>
      </c>
      <c r="R138" s="199" t="n">
        <f aca="false">Database!K136</f>
        <v>0.324692449336488</v>
      </c>
    </row>
    <row r="139" customFormat="false" ht="14.65" hidden="false" customHeight="false" outlineLevel="0" collapsed="false">
      <c r="Q139" s="198" t="str">
        <f aca="false">Database!B137&amp;"-"&amp;Database!C137&amp;"-"&amp;Database!D137</f>
        <v>Tetco   STX-Tetco M1-FT  </v>
      </c>
      <c r="R139" s="199" t="n">
        <f aca="false">Database!K137</f>
        <v>0.171384107068172</v>
      </c>
    </row>
    <row r="140" customFormat="false" ht="14.65" hidden="false" customHeight="false" outlineLevel="0" collapsed="false">
      <c r="Q140" s="198" t="str">
        <f aca="false">Database!B138&amp;"-"&amp;Database!C138&amp;"-"&amp;Database!D138</f>
        <v>Tetco   STX-Tetco M1-IT  </v>
      </c>
      <c r="R140" s="199" t="n">
        <f aca="false">Database!K138</f>
        <v>0.526984107068172</v>
      </c>
    </row>
    <row r="141" customFormat="false" ht="14.65" hidden="false" customHeight="false" outlineLevel="0" collapsed="false">
      <c r="Q141" s="198" t="str">
        <f aca="false">Database!B139&amp;"-"&amp;Database!C139&amp;"-"&amp;Database!D139</f>
        <v>Tetco   STX-Tetco M2-FT  </v>
      </c>
      <c r="R141" s="199" t="n">
        <f aca="false">Database!K139</f>
        <v>0.235102874175005</v>
      </c>
    </row>
    <row r="142" customFormat="false" ht="14.65" hidden="false" customHeight="false" outlineLevel="0" collapsed="false">
      <c r="Q142" s="198" t="str">
        <f aca="false">Database!B140&amp;"-"&amp;Database!C140&amp;"-"&amp;Database!D140</f>
        <v>Tetco   STX-Tetco M2-IT  </v>
      </c>
      <c r="R142" s="199" t="n">
        <f aca="false">Database!K140</f>
        <v>0.730702874175005</v>
      </c>
    </row>
    <row r="143" customFormat="false" ht="14.65" hidden="false" customHeight="false" outlineLevel="0" collapsed="false">
      <c r="Q143" s="198" t="str">
        <f aca="false">Database!B141&amp;"-"&amp;Database!C141&amp;"-"&amp;Database!D141</f>
        <v>Tetco   STX-Tetco M3-FT  </v>
      </c>
      <c r="R143" s="199" t="n">
        <f aca="false">Database!K141</f>
        <v>0.278865513525165</v>
      </c>
    </row>
    <row r="144" customFormat="false" ht="14.65" hidden="false" customHeight="false" outlineLevel="0" collapsed="false">
      <c r="Q144" s="198" t="str">
        <f aca="false">Database!B142&amp;"-"&amp;Database!C142&amp;"-"&amp;Database!D142</f>
        <v>Tetco   STX-Tetco M3-IT  </v>
      </c>
      <c r="R144" s="199" t="n">
        <f aca="false">Database!K142</f>
        <v>0.870265513525165</v>
      </c>
    </row>
    <row r="145" customFormat="false" ht="14.65" hidden="false" customHeight="false" outlineLevel="0" collapsed="false">
      <c r="Q145" s="198" t="str">
        <f aca="false">Database!B143&amp;"-"&amp;Database!C143&amp;"-"&amp;Database!D143</f>
        <v>Tetco  ETX-Tetco  ETX-FT  </v>
      </c>
      <c r="R145" s="199" t="n">
        <f aca="false">Database!K143</f>
        <v>0.0568426624631343</v>
      </c>
    </row>
    <row r="146" customFormat="false" ht="14.65" hidden="false" customHeight="false" outlineLevel="0" collapsed="false">
      <c r="Q146" s="198" t="str">
        <f aca="false">Database!B144&amp;"-"&amp;Database!C144&amp;"-"&amp;Database!D144</f>
        <v>Tetco  ETX-Tetco  ETX-IT  </v>
      </c>
      <c r="R146" s="199" t="n">
        <f aca="false">Database!K144</f>
        <v>0.122842662463134</v>
      </c>
    </row>
    <row r="147" customFormat="false" ht="14.65" hidden="false" customHeight="false" outlineLevel="0" collapsed="false">
      <c r="Q147" s="198" t="str">
        <f aca="false">Database!B145&amp;"-"&amp;Database!C145&amp;"-"&amp;Database!D145</f>
        <v>Tetco  ETX-Tetco M1-FT  </v>
      </c>
      <c r="R147" s="199" t="n">
        <f aca="false">Database!K145</f>
        <v>0.138432699462588</v>
      </c>
    </row>
    <row r="148" customFormat="false" ht="14.65" hidden="false" customHeight="false" outlineLevel="0" collapsed="false">
      <c r="Q148" s="198" t="str">
        <f aca="false">Database!B146&amp;"-"&amp;Database!C146&amp;"-"&amp;Database!D146</f>
        <v>Tetco  ETX-Tetco M1-IT  </v>
      </c>
      <c r="R148" s="199" t="n">
        <f aca="false">Database!K146</f>
        <v>0.325232699462588</v>
      </c>
    </row>
    <row r="149" customFormat="false" ht="14.65" hidden="false" customHeight="false" outlineLevel="0" collapsed="false">
      <c r="Q149" s="198" t="str">
        <f aca="false">Database!B147&amp;"-"&amp;Database!C147&amp;"-"&amp;Database!D147</f>
        <v>Tetco  ETX-Tetco M2-FT  </v>
      </c>
      <c r="R149" s="199" t="n">
        <f aca="false">Database!K147</f>
        <v>0.202035177782453</v>
      </c>
    </row>
    <row r="150" customFormat="false" ht="14.65" hidden="false" customHeight="false" outlineLevel="0" collapsed="false">
      <c r="Q150" s="198" t="str">
        <f aca="false">Database!B148&amp;"-"&amp;Database!C148&amp;"-"&amp;Database!D148</f>
        <v>Tetco  ETX-Tetco M2-IT  </v>
      </c>
      <c r="R150" s="199" t="n">
        <f aca="false">Database!K148</f>
        <v>0.528835177782453</v>
      </c>
    </row>
    <row r="151" customFormat="false" ht="14.65" hidden="false" customHeight="false" outlineLevel="0" collapsed="false">
      <c r="Q151" s="198" t="str">
        <f aca="false">Database!B149&amp;"-"&amp;Database!C149&amp;"-"&amp;Database!D149</f>
        <v>Tetco  ETX-Tetco M3-FT  </v>
      </c>
      <c r="R151" s="199" t="n">
        <f aca="false">Database!K149</f>
        <v>0.245877414545842</v>
      </c>
    </row>
    <row r="152" customFormat="false" ht="14.65" hidden="false" customHeight="false" outlineLevel="0" collapsed="false">
      <c r="Q152" s="198" t="str">
        <f aca="false">Database!B150&amp;"-"&amp;Database!C150&amp;"-"&amp;Database!D150</f>
        <v>Tetco  ETX-Tetco M3-IT  </v>
      </c>
      <c r="R152" s="199" t="n">
        <f aca="false">Database!K150</f>
        <v>0.668377414545842</v>
      </c>
    </row>
    <row r="153" customFormat="false" ht="14.65" hidden="false" customHeight="false" outlineLevel="0" collapsed="false">
      <c r="Q153" s="198" t="str">
        <f aca="false">Database!B151&amp;"-"&amp;Database!C151&amp;"-"&amp;Database!D151</f>
        <v>Tetco  WLA-Tetco  ETX-FT  </v>
      </c>
      <c r="R153" s="199" t="n">
        <f aca="false">Database!K151</f>
        <v>0.0667015409735689</v>
      </c>
    </row>
    <row r="154" customFormat="false" ht="14.65" hidden="false" customHeight="false" outlineLevel="0" collapsed="false">
      <c r="Q154" s="198" t="str">
        <f aca="false">Database!B152&amp;"-"&amp;Database!C152&amp;"-"&amp;Database!D152</f>
        <v>Tetco  WLA-Tetco  ETX-IT  </v>
      </c>
      <c r="R154" s="199" t="n">
        <f aca="false">Database!K152</f>
        <v>0.157901540973569</v>
      </c>
    </row>
    <row r="155" customFormat="false" ht="14.65" hidden="false" customHeight="false" outlineLevel="0" collapsed="false">
      <c r="Q155" s="198" t="str">
        <f aca="false">Database!B153&amp;"-"&amp;Database!C153&amp;"-"&amp;Database!D153</f>
        <v>Tetco  WLA-Tetco  WLA-FT  </v>
      </c>
      <c r="R155" s="199" t="n">
        <f aca="false">Database!K153</f>
        <v>0.0389443332322313</v>
      </c>
    </row>
    <row r="156" customFormat="false" ht="14.65" hidden="false" customHeight="false" outlineLevel="0" collapsed="false">
      <c r="Q156" s="198" t="str">
        <f aca="false">Database!B154&amp;"-"&amp;Database!C154&amp;"-"&amp;Database!D154</f>
        <v>Tetco  WLA-Tetco  WLA-IT  </v>
      </c>
      <c r="R156" s="199" t="n">
        <f aca="false">Database!K154</f>
        <v>0.0961443332322313</v>
      </c>
    </row>
    <row r="157" customFormat="false" ht="14.65" hidden="false" customHeight="false" outlineLevel="0" collapsed="false">
      <c r="Q157" s="198" t="str">
        <f aca="false">Database!B155&amp;"-"&amp;Database!C155&amp;"-"&amp;Database!D155</f>
        <v>Tetco  WLA-Tetco ELA-FT  </v>
      </c>
      <c r="R157" s="199" t="n">
        <f aca="false">Database!K155</f>
        <v>0.0667015409735689</v>
      </c>
    </row>
    <row r="158" customFormat="false" ht="14.65" hidden="false" customHeight="false" outlineLevel="0" collapsed="false">
      <c r="Q158" s="198" t="str">
        <f aca="false">Database!B156&amp;"-"&amp;Database!C156&amp;"-"&amp;Database!D156</f>
        <v>Tetco  WLA-Tetco ELA-IT  </v>
      </c>
      <c r="R158" s="199" t="n">
        <f aca="false">Database!K156</f>
        <v>0.157901540973569</v>
      </c>
    </row>
    <row r="159" customFormat="false" ht="14.65" hidden="false" customHeight="false" outlineLevel="0" collapsed="false">
      <c r="Q159" s="198" t="str">
        <f aca="false">Database!B157&amp;"-"&amp;Database!C157&amp;"-"&amp;Database!D157</f>
        <v>Tetco  WLA-Tetco M1-FT  </v>
      </c>
      <c r="R159" s="199" t="n">
        <f aca="false">Database!K157</f>
        <v>0.148287637419623</v>
      </c>
    </row>
    <row r="160" customFormat="false" ht="14.65" hidden="false" customHeight="false" outlineLevel="0" collapsed="false">
      <c r="Q160" s="198" t="str">
        <f aca="false">Database!B158&amp;"-"&amp;Database!C158&amp;"-"&amp;Database!D158</f>
        <v>Tetco  WLA-Tetco M1-IT  </v>
      </c>
      <c r="R160" s="199" t="n">
        <f aca="false">Database!K158</f>
        <v>0.360187637419623</v>
      </c>
    </row>
    <row r="161" customFormat="false" ht="14.65" hidden="false" customHeight="false" outlineLevel="0" collapsed="false">
      <c r="Q161" s="198" t="str">
        <f aca="false">Database!B159&amp;"-"&amp;Database!C159&amp;"-"&amp;Database!D159</f>
        <v>Tetco  WLA-Tetco M2-FT  </v>
      </c>
      <c r="R161" s="199" t="n">
        <f aca="false">Database!K159</f>
        <v>0.21177804054054</v>
      </c>
    </row>
    <row r="162" customFormat="false" ht="14.65" hidden="false" customHeight="false" outlineLevel="0" collapsed="false">
      <c r="Q162" s="198" t="str">
        <f aca="false">Database!B160&amp;"-"&amp;Database!C160&amp;"-"&amp;Database!D160</f>
        <v>Tetco  WLA-Tetco M2-IT  </v>
      </c>
      <c r="R162" s="199" t="n">
        <f aca="false">Database!K160</f>
        <v>0.563678040540541</v>
      </c>
    </row>
    <row r="163" customFormat="false" ht="14.65" hidden="false" customHeight="false" outlineLevel="0" collapsed="false">
      <c r="Q163" s="198" t="str">
        <f aca="false">Database!B161&amp;"-"&amp;Database!C161&amp;"-"&amp;Database!D161</f>
        <v>Tetco  WLA-Tetco M3-FT  </v>
      </c>
      <c r="R163" s="199" t="n">
        <f aca="false">Database!K161</f>
        <v>0.255544875494282</v>
      </c>
    </row>
    <row r="164" customFormat="false" ht="14.65" hidden="false" customHeight="false" outlineLevel="0" collapsed="false">
      <c r="Q164" s="198" t="str">
        <f aca="false">Database!B162&amp;"-"&amp;Database!C162&amp;"-"&amp;Database!D162</f>
        <v>Tetco  WLA-Tetco M3-IT  </v>
      </c>
      <c r="R164" s="199" t="n">
        <f aca="false">Database!K162</f>
        <v>0.703144875494282</v>
      </c>
    </row>
    <row r="165" customFormat="false" ht="14.65" hidden="false" customHeight="false" outlineLevel="0" collapsed="false">
      <c r="Q165" s="198" t="str">
        <f aca="false">Database!B163&amp;"-"&amp;Database!C163&amp;"-"&amp;Database!D163</f>
        <v>Tetco ELA-Tetco  ETX-FT  </v>
      </c>
      <c r="R165" s="199" t="n">
        <f aca="false">Database!K163</f>
        <v>0.056502989931862</v>
      </c>
    </row>
    <row r="166" customFormat="false" ht="14.65" hidden="false" customHeight="false" outlineLevel="0" collapsed="false">
      <c r="Q166" s="198" t="str">
        <f aca="false">Database!B164&amp;"-"&amp;Database!C164&amp;"-"&amp;Database!D164</f>
        <v>Tetco ELA-Tetco  ETX-IT  </v>
      </c>
      <c r="R166" s="199" t="n">
        <f aca="false">Database!K164</f>
        <v>0.129002989931862</v>
      </c>
    </row>
    <row r="167" customFormat="false" ht="14.65" hidden="false" customHeight="false" outlineLevel="0" collapsed="false">
      <c r="Q167" s="198" t="str">
        <f aca="false">Database!B165&amp;"-"&amp;Database!C165&amp;"-"&amp;Database!D165</f>
        <v>Tetco ELA-Tetco ELA-FT  </v>
      </c>
      <c r="R167" s="199" t="n">
        <f aca="false">Database!K165</f>
        <v>0.056502989931862</v>
      </c>
    </row>
    <row r="168" customFormat="false" ht="14.65" hidden="false" customHeight="false" outlineLevel="0" collapsed="false">
      <c r="Q168" s="198" t="str">
        <f aca="false">Database!B166&amp;"-"&amp;Database!C166&amp;"-"&amp;Database!D166</f>
        <v>Tetco ELA-Tetco ELA-IT  </v>
      </c>
      <c r="R168" s="199" t="n">
        <f aca="false">Database!K166</f>
        <v>0.129002989931862</v>
      </c>
    </row>
    <row r="169" customFormat="false" ht="14.65" hidden="false" customHeight="false" outlineLevel="0" collapsed="false">
      <c r="Q169" s="198" t="str">
        <f aca="false">Database!B167&amp;"-"&amp;Database!C167&amp;"-"&amp;Database!D167</f>
        <v>Tetco ELA-Tetco M1-FT  </v>
      </c>
      <c r="R169" s="199" t="n">
        <f aca="false">Database!K167</f>
        <v>0.137763001240182</v>
      </c>
    </row>
    <row r="170" customFormat="false" ht="14.65" hidden="false" customHeight="false" outlineLevel="0" collapsed="false">
      <c r="Q170" s="198" t="str">
        <f aca="false">Database!B168&amp;"-"&amp;Database!C168&amp;"-"&amp;Database!D168</f>
        <v>Tetco ELA-Tetco M1-IT  </v>
      </c>
      <c r="R170" s="199" t="n">
        <f aca="false">Database!K168</f>
        <v>0.331063001240182</v>
      </c>
    </row>
    <row r="171" customFormat="false" ht="14.65" hidden="false" customHeight="false" outlineLevel="0" collapsed="false">
      <c r="Q171" s="198" t="str">
        <f aca="false">Database!B169&amp;"-"&amp;Database!C169&amp;"-"&amp;Database!D169</f>
        <v>Tetco ELA-Tetco M2-FT  </v>
      </c>
      <c r="R171" s="199" t="n">
        <f aca="false">Database!K169</f>
        <v>0.200995834209973</v>
      </c>
    </row>
    <row r="172" customFormat="false" ht="14.65" hidden="false" customHeight="false" outlineLevel="0" collapsed="false">
      <c r="Q172" s="198" t="str">
        <f aca="false">Database!B170&amp;"-"&amp;Database!C170&amp;"-"&amp;Database!D170</f>
        <v>Tetco ELA-Tetco M2-IT  </v>
      </c>
      <c r="R172" s="199" t="n">
        <f aca="false">Database!K170</f>
        <v>0.534295834209973</v>
      </c>
    </row>
    <row r="173" customFormat="false" ht="14.65" hidden="false" customHeight="false" outlineLevel="0" collapsed="false">
      <c r="Q173" s="198" t="str">
        <f aca="false">Database!B171&amp;"-"&amp;Database!C171&amp;"-"&amp;Database!D171</f>
        <v>Tetco ELA-Tetco M3-FT  </v>
      </c>
      <c r="R173" s="199" t="n">
        <f aca="false">Database!K171</f>
        <v>0.244580428069428</v>
      </c>
    </row>
    <row r="174" customFormat="false" ht="14.65" hidden="false" customHeight="false" outlineLevel="0" collapsed="false">
      <c r="Q174" s="198" t="str">
        <f aca="false">Database!B172&amp;"-"&amp;Database!C172&amp;"-"&amp;Database!D172</f>
        <v>Tetco ELA-Tetco M3-IT  </v>
      </c>
      <c r="R174" s="199" t="n">
        <f aca="false">Database!K172</f>
        <v>0.673580428069428</v>
      </c>
    </row>
    <row r="175" customFormat="false" ht="14.65" hidden="false" customHeight="false" outlineLevel="0" collapsed="false">
      <c r="Q175" s="198" t="str">
        <f aca="false">Database!B173&amp;"-"&amp;Database!C173&amp;"-"&amp;Database!D173</f>
        <v>Tetco M1-Tetco M1-FT  </v>
      </c>
      <c r="R175" s="199" t="n">
        <f aca="false">Database!K173</f>
        <v>0.0833400995631415</v>
      </c>
    </row>
    <row r="176" customFormat="false" ht="14.65" hidden="false" customHeight="false" outlineLevel="0" collapsed="false">
      <c r="Q176" s="198" t="str">
        <f aca="false">Database!B174&amp;"-"&amp;Database!C174&amp;"-"&amp;Database!D174</f>
        <v>Tetco M1-Tetco M1-IT  </v>
      </c>
      <c r="R176" s="199" t="n">
        <f aca="false">Database!K174</f>
        <v>0.204140099563142</v>
      </c>
    </row>
    <row r="177" customFormat="false" ht="14.65" hidden="false" customHeight="false" outlineLevel="0" collapsed="false">
      <c r="Q177" s="198" t="str">
        <f aca="false">Database!B175&amp;"-"&amp;Database!C175&amp;"-"&amp;Database!D175</f>
        <v>Tetco M1-Tetco M2-FT  </v>
      </c>
      <c r="R177" s="199" t="n">
        <f aca="false">Database!K175</f>
        <v>0.146417957200455</v>
      </c>
    </row>
    <row r="178" customFormat="false" ht="14.65" hidden="false" customHeight="false" outlineLevel="0" collapsed="false">
      <c r="Q178" s="198" t="str">
        <f aca="false">Database!B176&amp;"-"&amp;Database!C176&amp;"-"&amp;Database!D176</f>
        <v>Tetco M1-Tetco M2-IT  </v>
      </c>
      <c r="R178" s="199" t="n">
        <f aca="false">Database!K176</f>
        <v>0.407217957200455</v>
      </c>
    </row>
    <row r="179" customFormat="false" ht="14.65" hidden="false" customHeight="false" outlineLevel="0" collapsed="false">
      <c r="Q179" s="198" t="str">
        <f aca="false">Database!B177&amp;"-"&amp;Database!C177&amp;"-"&amp;Database!D177</f>
        <v>Tetco M1-Tetco M3-FT  </v>
      </c>
      <c r="R179" s="199" t="n">
        <f aca="false">Database!K177</f>
        <v>0.189881627955639</v>
      </c>
    </row>
    <row r="180" customFormat="false" ht="14.65" hidden="false" customHeight="false" outlineLevel="0" collapsed="false">
      <c r="Q180" s="198" t="str">
        <f aca="false">Database!B178&amp;"-"&amp;Database!C178&amp;"-"&amp;Database!D178</f>
        <v>Tetco M1-Tetco M3-IT  </v>
      </c>
      <c r="R180" s="199" t="n">
        <f aca="false">Database!K178</f>
        <v>0.546481627955639</v>
      </c>
    </row>
    <row r="181" customFormat="false" ht="14.65" hidden="false" customHeight="false" outlineLevel="0" collapsed="false">
      <c r="Q181" s="198" t="str">
        <f aca="false">Database!B179&amp;"-"&amp;Database!C179&amp;"-"&amp;Database!D179</f>
        <v>Tetco M2-Tetco M2-FT  </v>
      </c>
      <c r="R181" s="199" t="n">
        <f aca="false">Database!K179</f>
        <v>0.118495643259867</v>
      </c>
    </row>
    <row r="182" customFormat="false" ht="14.65" hidden="false" customHeight="false" outlineLevel="0" collapsed="false">
      <c r="Q182" s="198" t="str">
        <f aca="false">Database!B180&amp;"-"&amp;Database!C180&amp;"-"&amp;Database!D180</f>
        <v>Tetco M2-Tetco M2-IT  </v>
      </c>
      <c r="R182" s="199" t="n">
        <f aca="false">Database!K180</f>
        <v>0.310695643259867</v>
      </c>
    </row>
    <row r="183" customFormat="false" ht="14.65" hidden="false" customHeight="false" outlineLevel="0" collapsed="false">
      <c r="Q183" s="198" t="str">
        <f aca="false">Database!B181&amp;"-"&amp;Database!C181&amp;"-"&amp;Database!D181</f>
        <v>Tetco M2-Tetco M3-FT  </v>
      </c>
      <c r="R183" s="199" t="n">
        <f aca="false">Database!K181</f>
        <v>0.16304356846473</v>
      </c>
    </row>
    <row r="184" customFormat="false" ht="14.65" hidden="false" customHeight="false" outlineLevel="0" collapsed="false">
      <c r="Q184" s="198" t="str">
        <f aca="false">Database!B182&amp;"-"&amp;Database!C182&amp;"-"&amp;Database!D182</f>
        <v>Tetco M2-Tetco M3-IT  </v>
      </c>
      <c r="R184" s="199" t="n">
        <f aca="false">Database!K182</f>
        <v>0.45074356846473</v>
      </c>
    </row>
    <row r="185" customFormat="false" ht="14.65" hidden="false" customHeight="false" outlineLevel="0" collapsed="false">
      <c r="Q185" s="198" t="str">
        <f aca="false">Database!B183&amp;"-"&amp;Database!C183&amp;"-"&amp;Database!D183</f>
        <v>Tetco M3-Tetco M3-FT  </v>
      </c>
      <c r="R185" s="199" t="n">
        <f aca="false">Database!K183</f>
        <v>0.100895962891222</v>
      </c>
    </row>
    <row r="186" customFormat="false" ht="14.65" hidden="false" customHeight="false" outlineLevel="0" collapsed="false">
      <c r="Q186" s="198" t="str">
        <f aca="false">Database!B184&amp;"-"&amp;Database!C184&amp;"-"&amp;Database!D184</f>
        <v>Tetco M3-Tetco M3-IT  </v>
      </c>
      <c r="R186" s="199" t="n">
        <f aca="false">Database!K184</f>
        <v>0.248495962891222</v>
      </c>
    </row>
    <row r="187" customFormat="false" ht="14.65" hidden="false" customHeight="false" outlineLevel="0" collapsed="false">
      <c r="Q187" s="198" t="str">
        <f aca="false">Database!B185&amp;"-"&amp;Database!C185&amp;"-"&amp;Database!D185</f>
        <v>Texas Gas Z0 (SL)-Texas Gas Z0 (SL)-FT Summer</v>
      </c>
      <c r="R187" s="199" t="n">
        <f aca="false">Database!K185</f>
        <v>0.0142723916532905</v>
      </c>
    </row>
    <row r="188" customFormat="false" ht="14.65" hidden="false" customHeight="false" outlineLevel="0" collapsed="false">
      <c r="Q188" s="198" t="str">
        <f aca="false">Database!B186&amp;"-"&amp;Database!C186&amp;"-"&amp;Database!D186</f>
        <v>Texas Gas Z0 (SL)-Texas Gas Z0 (SL)-FT Winter</v>
      </c>
      <c r="R188" s="199" t="n">
        <f aca="false">Database!K186</f>
        <v>0.0142723916532905</v>
      </c>
    </row>
    <row r="189" customFormat="false" ht="14.65" hidden="false" customHeight="false" outlineLevel="0" collapsed="false">
      <c r="Q189" s="198" t="str">
        <f aca="false">Database!B187&amp;"-"&amp;Database!C187&amp;"-"&amp;Database!D187</f>
        <v>Texas Gas Z0 (SL)-Texas Gas Z0 (SL)-IT Summer</v>
      </c>
      <c r="R189" s="199" t="n">
        <f aca="false">Database!K187</f>
        <v>0.116571818546769</v>
      </c>
    </row>
    <row r="190" customFormat="false" ht="14.65" hidden="false" customHeight="false" outlineLevel="0" collapsed="false">
      <c r="Q190" s="198" t="str">
        <f aca="false">Database!B188&amp;"-"&amp;Database!C188&amp;"-"&amp;Database!D188</f>
        <v>Texas Gas Z0 (SL)-Texas Gas Z0 (SL)-IT Winter</v>
      </c>
      <c r="R190" s="199" t="n">
        <f aca="false">Database!K188</f>
        <v>0.11577239165329</v>
      </c>
    </row>
    <row r="191" customFormat="false" ht="14.65" hidden="false" customHeight="false" outlineLevel="0" collapsed="false">
      <c r="Q191" s="198" t="str">
        <f aca="false">Database!B189&amp;"-"&amp;Database!C189&amp;"-"&amp;Database!D189</f>
        <v>Texas Gas Z0 (SL)-Texas Gas Z1 (S)-FT Summer</v>
      </c>
      <c r="R191" s="199" t="n">
        <f aca="false">Database!K189</f>
        <v>0.064375135522144</v>
      </c>
    </row>
    <row r="192" customFormat="false" ht="14.65" hidden="false" customHeight="false" outlineLevel="0" collapsed="false">
      <c r="Q192" s="198" t="str">
        <f aca="false">Database!B190&amp;"-"&amp;Database!C190&amp;"-"&amp;Database!D190</f>
        <v>Texas Gas Z0 (SL)-Texas Gas Z1 (S)-FT Winter</v>
      </c>
      <c r="R192" s="199" t="n">
        <f aca="false">Database!K190</f>
        <v>0.0606441551812148</v>
      </c>
    </row>
    <row r="193" customFormat="false" ht="14.65" hidden="false" customHeight="false" outlineLevel="0" collapsed="false">
      <c r="Q193" s="198" t="str">
        <f aca="false">Database!B191&amp;"-"&amp;Database!C191&amp;"-"&amp;Database!D191</f>
        <v>Texas Gas Z0 (SL)-Texas Gas Z1 (S)-IT Summer</v>
      </c>
      <c r="R193" s="199" t="n">
        <f aca="false">Database!K191</f>
        <v>0.299975135522144</v>
      </c>
    </row>
    <row r="194" customFormat="false" ht="14.65" hidden="false" customHeight="false" outlineLevel="0" collapsed="false">
      <c r="Q194" s="198" t="str">
        <f aca="false">Database!B192&amp;"-"&amp;Database!C192&amp;"-"&amp;Database!D192</f>
        <v>Texas Gas Z0 (SL)-Texas Gas Z1 (S)-IT Winter</v>
      </c>
      <c r="R194" s="199" t="n">
        <f aca="false">Database!K192</f>
        <v>0.296244155181215</v>
      </c>
    </row>
    <row r="195" customFormat="false" ht="14.65" hidden="false" customHeight="false" outlineLevel="0" collapsed="false">
      <c r="Q195" s="198" t="str">
        <f aca="false">Database!B193&amp;"-"&amp;Database!C193&amp;"-"&amp;Database!D193</f>
        <v>Texas Gas Z0 (SL)-Texas Gas Z2-FT Summer</v>
      </c>
      <c r="R195" s="199" t="n">
        <f aca="false">Database!K193</f>
        <v>0.0791155900174591</v>
      </c>
    </row>
    <row r="196" customFormat="false" ht="14.65" hidden="false" customHeight="false" outlineLevel="0" collapsed="false">
      <c r="Q196" s="198" t="str">
        <f aca="false">Database!B194&amp;"-"&amp;Database!C194&amp;"-"&amp;Database!D194</f>
        <v>Texas Gas Z0 (SL)-Texas Gas Z2-FT Winter</v>
      </c>
      <c r="R196" s="199" t="n">
        <f aca="false">Database!K194</f>
        <v>0.0682862907344978</v>
      </c>
    </row>
    <row r="197" customFormat="false" ht="14.65" hidden="false" customHeight="false" outlineLevel="0" collapsed="false">
      <c r="Q197" s="198" t="str">
        <f aca="false">Database!B195&amp;"-"&amp;Database!C195&amp;"-"&amp;Database!D195</f>
        <v>Texas Gas Z0 (SL)-Texas Gas Z2-IT Summer</v>
      </c>
      <c r="R197" s="199" t="n">
        <f aca="false">Database!K195</f>
        <v>0.355815590017459</v>
      </c>
    </row>
    <row r="198" customFormat="false" ht="14.65" hidden="false" customHeight="false" outlineLevel="0" collapsed="false">
      <c r="Q198" s="198" t="str">
        <f aca="false">Database!B196&amp;"-"&amp;Database!C196&amp;"-"&amp;Database!D196</f>
        <v>Texas Gas Z0 (SL)-Texas Gas Z2-IT Winter</v>
      </c>
      <c r="R198" s="199" t="n">
        <f aca="false">Database!K196</f>
        <v>0.344986290734498</v>
      </c>
    </row>
    <row r="199" customFormat="false" ht="14.65" hidden="false" customHeight="false" outlineLevel="0" collapsed="false">
      <c r="Q199" s="198" t="str">
        <f aca="false">Database!B197&amp;"-"&amp;Database!C197&amp;"-"&amp;Database!D197</f>
        <v>Texas Gas Z0 (SL)-Texas Gas Z3-FT Summer</v>
      </c>
      <c r="R199" s="199" t="n">
        <f aca="false">Database!K197</f>
        <v>0.0890609545361037</v>
      </c>
    </row>
    <row r="200" customFormat="false" ht="14.65" hidden="false" customHeight="false" outlineLevel="0" collapsed="false">
      <c r="Q200" s="198" t="str">
        <f aca="false">Database!B198&amp;"-"&amp;Database!C198&amp;"-"&amp;Database!D198</f>
        <v>Texas Gas Z0 (SL)-Texas Gas Z3-FT Winter</v>
      </c>
      <c r="R200" s="199" t="n">
        <f aca="false">Database!K198</f>
        <v>0.0863344119157677</v>
      </c>
    </row>
    <row r="201" customFormat="false" ht="14.65" hidden="false" customHeight="false" outlineLevel="0" collapsed="false">
      <c r="Q201" s="198" t="str">
        <f aca="false">Database!B199&amp;"-"&amp;Database!C199&amp;"-"&amp;Database!D199</f>
        <v>Texas Gas Z0 (SL)-Texas Gas Z3-IT Summer</v>
      </c>
      <c r="R201" s="199" t="n">
        <f aca="false">Database!K199</f>
        <v>0.408960954536104</v>
      </c>
    </row>
    <row r="202" customFormat="false" ht="14.65" hidden="false" customHeight="false" outlineLevel="0" collapsed="false">
      <c r="Q202" s="198" t="str">
        <f aca="false">Database!B200&amp;"-"&amp;Database!C200&amp;"-"&amp;Database!D200</f>
        <v>Texas Gas Z0 (SL)-Texas Gas Z3-IT Winter</v>
      </c>
      <c r="R202" s="199" t="n">
        <f aca="false">Database!K200</f>
        <v>0.406234411915768</v>
      </c>
    </row>
    <row r="203" customFormat="false" ht="14.65" hidden="false" customHeight="false" outlineLevel="0" collapsed="false">
      <c r="Q203" s="198" t="str">
        <f aca="false">Database!B201&amp;"-"&amp;Database!C201&amp;"-"&amp;Database!D201</f>
        <v>Texas Gas Z0 (SL)-Texas Gas Z4-FT Summer</v>
      </c>
      <c r="R203" s="199" t="n">
        <f aca="false">Database!K201</f>
        <v>0.116056711758585</v>
      </c>
    </row>
    <row r="204" customFormat="false" ht="14.65" hidden="false" customHeight="false" outlineLevel="0" collapsed="false">
      <c r="Q204" s="198" t="str">
        <f aca="false">Database!B202&amp;"-"&amp;Database!C202&amp;"-"&amp;Database!D202</f>
        <v>Texas Gas Z0 (SL)-Texas Gas Z4-FT Winter</v>
      </c>
      <c r="R204" s="199" t="n">
        <f aca="false">Database!K202</f>
        <v>0.0975248530473342</v>
      </c>
    </row>
    <row r="205" customFormat="false" ht="14.65" hidden="false" customHeight="false" outlineLevel="0" collapsed="false">
      <c r="Q205" s="198" t="str">
        <f aca="false">Database!B203&amp;"-"&amp;Database!C203&amp;"-"&amp;Database!D203</f>
        <v>Texas Gas Z0 (SL)-Texas Gas Z4-IT Summer</v>
      </c>
      <c r="R205" s="199" t="n">
        <f aca="false">Database!K203</f>
        <v>0.467756711758585</v>
      </c>
    </row>
    <row r="206" customFormat="false" ht="14.65" hidden="false" customHeight="false" outlineLevel="0" collapsed="false">
      <c r="Q206" s="198" t="str">
        <f aca="false">Database!B204&amp;"-"&amp;Database!C204&amp;"-"&amp;Database!D204</f>
        <v>Texas Gas Z0 (SL)-Texas Gas Z4-IT Winter</v>
      </c>
      <c r="R206" s="199" t="n">
        <f aca="false">Database!K204</f>
        <v>0.449224853047334</v>
      </c>
    </row>
    <row r="207" customFormat="false" ht="14.65" hidden="false" customHeight="false" outlineLevel="0" collapsed="false">
      <c r="Q207" s="198" t="str">
        <f aca="false">Database!B205&amp;"-"&amp;Database!C205&amp;"-"&amp;Database!D205</f>
        <v>Texas Gas Z1 (S)-Texas Gas Z1 (S)-FT Summer</v>
      </c>
      <c r="R207" s="199" t="n">
        <f aca="false">Database!K205</f>
        <v>0.062275135522144</v>
      </c>
    </row>
    <row r="208" customFormat="false" ht="14.65" hidden="false" customHeight="false" outlineLevel="0" collapsed="false">
      <c r="Q208" s="198" t="str">
        <f aca="false">Database!B206&amp;"-"&amp;Database!C206&amp;"-"&amp;Database!D206</f>
        <v>Texas Gas Z1 (S)-Texas Gas Z1 (S)-FT Winter</v>
      </c>
      <c r="R208" s="199" t="n">
        <f aca="false">Database!K206</f>
        <v>0.0585441551812148</v>
      </c>
    </row>
    <row r="209" customFormat="false" ht="14.65" hidden="false" customHeight="false" outlineLevel="0" collapsed="false">
      <c r="Q209" s="198" t="str">
        <f aca="false">Database!B207&amp;"-"&amp;Database!C207&amp;"-"&amp;Database!D207</f>
        <v>Texas Gas Z1 (S)-Texas Gas Z1 (S)-IT Summer</v>
      </c>
      <c r="R209" s="199" t="n">
        <f aca="false">Database!K207</f>
        <v>0.287475135522144</v>
      </c>
    </row>
    <row r="210" customFormat="false" ht="14.65" hidden="false" customHeight="false" outlineLevel="0" collapsed="false">
      <c r="Q210" s="198" t="str">
        <f aca="false">Database!B208&amp;"-"&amp;Database!C208&amp;"-"&amp;Database!D208</f>
        <v>Texas Gas Z1 (S)-Texas Gas Z1 (S)-IT Winter</v>
      </c>
      <c r="R210" s="199" t="n">
        <f aca="false">Database!K208</f>
        <v>0.283744155181215</v>
      </c>
    </row>
    <row r="211" customFormat="false" ht="14.65" hidden="false" customHeight="false" outlineLevel="0" collapsed="false">
      <c r="Q211" s="198" t="str">
        <f aca="false">Database!B209&amp;"-"&amp;Database!C209&amp;"-"&amp;Database!D209</f>
        <v>Texas Gas Z1 (S)-Texas Gas Z2-FT Summer</v>
      </c>
      <c r="R211" s="199" t="n">
        <f aca="false">Database!K209</f>
        <v>0.077315590017459</v>
      </c>
    </row>
    <row r="212" customFormat="false" ht="14.65" hidden="false" customHeight="false" outlineLevel="0" collapsed="false">
      <c r="Q212" s="198" t="str">
        <f aca="false">Database!B210&amp;"-"&amp;Database!C210&amp;"-"&amp;Database!D210</f>
        <v>Texas Gas Z1 (S)-Texas Gas Z2-FT Winter</v>
      </c>
      <c r="R212" s="199" t="n">
        <f aca="false">Database!K210</f>
        <v>0.0664862907344978</v>
      </c>
    </row>
    <row r="213" customFormat="false" ht="14.65" hidden="false" customHeight="false" outlineLevel="0" collapsed="false">
      <c r="Q213" s="198" t="str">
        <f aca="false">Database!B211&amp;"-"&amp;Database!C211&amp;"-"&amp;Database!D211</f>
        <v>Texas Gas Z1 (S)-Texas Gas Z2-IT Summer</v>
      </c>
      <c r="R213" s="199" t="n">
        <f aca="false">Database!K211</f>
        <v>0.340815590017459</v>
      </c>
    </row>
    <row r="214" customFormat="false" ht="14.65" hidden="false" customHeight="false" outlineLevel="0" collapsed="false">
      <c r="Q214" s="198" t="str">
        <f aca="false">Database!B212&amp;"-"&amp;Database!C212&amp;"-"&amp;Database!D212</f>
        <v>Texas Gas Z1 (S)-Texas Gas Z2-IT Winter</v>
      </c>
      <c r="R214" s="199" t="n">
        <f aca="false">Database!K212</f>
        <v>0.329986290734498</v>
      </c>
    </row>
    <row r="215" customFormat="false" ht="14.65" hidden="false" customHeight="false" outlineLevel="0" collapsed="false">
      <c r="Q215" s="198" t="str">
        <f aca="false">Database!B213&amp;"-"&amp;Database!C213&amp;"-"&amp;Database!D213</f>
        <v>Texas Gas Z1 (S)-Texas Gas Z3-FT Summer</v>
      </c>
      <c r="R215" s="199" t="n">
        <f aca="false">Database!K213</f>
        <v>0.0869609545361037</v>
      </c>
    </row>
    <row r="216" customFormat="false" ht="14.65" hidden="false" customHeight="false" outlineLevel="0" collapsed="false">
      <c r="Q216" s="198" t="str">
        <f aca="false">Database!B214&amp;"-"&amp;Database!C214&amp;"-"&amp;Database!D214</f>
        <v>Texas Gas Z1 (S)-Texas Gas Z3-FT Winter</v>
      </c>
      <c r="R216" s="199" t="n">
        <f aca="false">Database!K214</f>
        <v>0.0842344119157677</v>
      </c>
    </row>
    <row r="217" customFormat="false" ht="14.65" hidden="false" customHeight="false" outlineLevel="0" collapsed="false">
      <c r="Q217" s="198" t="str">
        <f aca="false">Database!B215&amp;"-"&amp;Database!C215&amp;"-"&amp;Database!D215</f>
        <v>Texas Gas Z1 (S)-Texas Gas Z3-IT Summer</v>
      </c>
      <c r="R217" s="199" t="n">
        <f aca="false">Database!K215</f>
        <v>0.393960954536104</v>
      </c>
    </row>
    <row r="218" customFormat="false" ht="14.65" hidden="false" customHeight="false" outlineLevel="0" collapsed="false">
      <c r="Q218" s="198" t="str">
        <f aca="false">Database!B216&amp;"-"&amp;Database!C216&amp;"-"&amp;Database!D216</f>
        <v>Texas Gas Z1 (S)-Texas Gas Z3-IT Winter</v>
      </c>
      <c r="R218" s="199" t="n">
        <f aca="false">Database!K216</f>
        <v>0.391234411915768</v>
      </c>
    </row>
    <row r="219" customFormat="false" ht="14.65" hidden="false" customHeight="false" outlineLevel="0" collapsed="false">
      <c r="Q219" s="198" t="str">
        <f aca="false">Database!B217&amp;"-"&amp;Database!C217&amp;"-"&amp;Database!D217</f>
        <v>Texas Gas Z1 (S)-Texas Gas Z4-FT Summer</v>
      </c>
      <c r="R219" s="199" t="n">
        <f aca="false">Database!K217</f>
        <v>0.113356711758585</v>
      </c>
    </row>
    <row r="220" customFormat="false" ht="14.65" hidden="false" customHeight="false" outlineLevel="0" collapsed="false">
      <c r="Q220" s="198" t="str">
        <f aca="false">Database!B218&amp;"-"&amp;Database!C218&amp;"-"&amp;Database!D218</f>
        <v>Texas Gas Z1 (S)-Texas Gas Z4-FT Winter</v>
      </c>
      <c r="R220" s="199" t="n">
        <f aca="false">Database!K218</f>
        <v>0.0948248530473342</v>
      </c>
    </row>
    <row r="221" customFormat="false" ht="14.65" hidden="false" customHeight="false" outlineLevel="0" collapsed="false">
      <c r="Q221" s="198" t="str">
        <f aca="false">Database!B219&amp;"-"&amp;Database!C219&amp;"-"&amp;Database!D219</f>
        <v>Texas Gas Z1 (S)-Texas Gas Z4-IT Summer</v>
      </c>
      <c r="R221" s="199" t="n">
        <f aca="false">Database!K219</f>
        <v>0.452756711758585</v>
      </c>
    </row>
    <row r="222" customFormat="false" ht="14.65" hidden="false" customHeight="false" outlineLevel="0" collapsed="false">
      <c r="Q222" s="198" t="str">
        <f aca="false">Database!B220&amp;"-"&amp;Database!C220&amp;"-"&amp;Database!D220</f>
        <v>Texas Gas Z1 (S)-Texas Gas Z4-IT Winter</v>
      </c>
      <c r="R222" s="199" t="n">
        <f aca="false">Database!K220</f>
        <v>0.434224853047334</v>
      </c>
    </row>
    <row r="223" customFormat="false" ht="14.65" hidden="false" customHeight="false" outlineLevel="0" collapsed="false">
      <c r="Q223" s="198" t="str">
        <f aca="false">Database!B221&amp;"-"&amp;Database!C221&amp;"-"&amp;Database!D221</f>
        <v>Transco Z1-Transco Z1-IT  </v>
      </c>
      <c r="R223" s="199" t="n">
        <f aca="false">Database!K221</f>
        <v>0.0817563058091702</v>
      </c>
    </row>
    <row r="224" customFormat="false" ht="14.65" hidden="false" customHeight="false" outlineLevel="0" collapsed="false">
      <c r="Q224" s="198" t="str">
        <f aca="false">Database!B222&amp;"-"&amp;Database!C222&amp;"-"&amp;Database!D222</f>
        <v>Transco Z1-Transco Z2-IT  </v>
      </c>
      <c r="R224" s="199" t="n">
        <f aca="false">Database!K222</f>
        <v>0.116037578077775</v>
      </c>
    </row>
    <row r="225" customFormat="false" ht="14.65" hidden="false" customHeight="false" outlineLevel="0" collapsed="false">
      <c r="Q225" s="198" t="str">
        <f aca="false">Database!B223&amp;"-"&amp;Database!C223&amp;"-"&amp;Database!D223</f>
        <v>Transco Z1-Transco Z3-FT  </v>
      </c>
      <c r="R225" s="199" t="n">
        <f aca="false">Database!K223</f>
        <v>0.0280879563150976</v>
      </c>
    </row>
    <row r="226" customFormat="false" ht="14.65" hidden="false" customHeight="false" outlineLevel="0" collapsed="false">
      <c r="Q226" s="198" t="str">
        <f aca="false">Database!B224&amp;"-"&amp;Database!C224&amp;"-"&amp;Database!D224</f>
        <v>Transco Z1-Transco Z3-IT  </v>
      </c>
      <c r="R226" s="199" t="n">
        <f aca="false">Database!K224</f>
        <v>0.160787956315098</v>
      </c>
    </row>
    <row r="227" customFormat="false" ht="14.65" hidden="false" customHeight="false" outlineLevel="0" collapsed="false">
      <c r="Q227" s="198" t="str">
        <f aca="false">Database!B225&amp;"-"&amp;Database!C225&amp;"-"&amp;Database!D225</f>
        <v>Transco Z1-Transco Z6 (NY)-FT  </v>
      </c>
      <c r="R227" s="199" t="n">
        <f aca="false">Database!K225</f>
        <v>0.128404190736267</v>
      </c>
    </row>
    <row r="228" customFormat="false" ht="14.65" hidden="false" customHeight="false" outlineLevel="0" collapsed="false">
      <c r="Q228" s="198" t="str">
        <f aca="false">Database!B226&amp;"-"&amp;Database!C226&amp;"-"&amp;Database!D226</f>
        <v>Transco Z2-Transco Z2-IT  </v>
      </c>
      <c r="R228" s="199" t="n">
        <f aca="false">Database!K226</f>
        <v>0.0891514208253842</v>
      </c>
    </row>
    <row r="229" customFormat="false" ht="14.65" hidden="false" customHeight="false" outlineLevel="0" collapsed="false">
      <c r="Q229" s="198" t="str">
        <f aca="false">Database!B227&amp;"-"&amp;Database!C227&amp;"-"&amp;Database!D227</f>
        <v>Transco Z2-Transco Z3-FT  </v>
      </c>
      <c r="R229" s="199" t="n">
        <f aca="false">Database!K227</f>
        <v>0.0202654101995567</v>
      </c>
    </row>
    <row r="230" customFormat="false" ht="14.65" hidden="false" customHeight="false" outlineLevel="0" collapsed="false">
      <c r="Q230" s="198" t="str">
        <f aca="false">Database!B228&amp;"-"&amp;Database!C228&amp;"-"&amp;Database!D228</f>
        <v>Transco Z2-Transco Z3-IT  </v>
      </c>
      <c r="R230" s="199" t="n">
        <f aca="false">Database!K228</f>
        <v>0.133965410199557</v>
      </c>
    </row>
    <row r="231" customFormat="false" ht="14.65" hidden="false" customHeight="false" outlineLevel="0" collapsed="false">
      <c r="Q231" s="198" t="str">
        <f aca="false">Database!B229&amp;"-"&amp;Database!C229&amp;"-"&amp;Database!D229</f>
        <v>Transco Z2-Transco Z4-IT  </v>
      </c>
      <c r="R231" s="199" t="n">
        <f aca="false">Database!K229</f>
        <v>0.306928344438749</v>
      </c>
    </row>
    <row r="232" customFormat="false" ht="14.65" hidden="false" customHeight="false" outlineLevel="0" collapsed="false">
      <c r="Q232" s="198" t="str">
        <f aca="false">Database!B230&amp;"-"&amp;Database!C230&amp;"-"&amp;Database!D230</f>
        <v>Transco Z2-Transco Z6 (NY)-FT  </v>
      </c>
      <c r="R232" s="199" t="n">
        <f aca="false">Database!K230</f>
        <v>0.121230395645803</v>
      </c>
    </row>
    <row r="233" customFormat="false" ht="14.65" hidden="false" customHeight="false" outlineLevel="0" collapsed="false">
      <c r="Q233" s="198" t="str">
        <f aca="false">Database!B231&amp;"-"&amp;Database!C231&amp;"-"&amp;Database!D231</f>
        <v>Transco Z3-Transco Z3-FT  </v>
      </c>
      <c r="R233" s="199" t="n">
        <f aca="false">Database!K231</f>
        <v>0.0130646190906353</v>
      </c>
    </row>
    <row r="234" customFormat="false" ht="14.65" hidden="false" customHeight="false" outlineLevel="0" collapsed="false">
      <c r="Q234" s="198" t="str">
        <f aca="false">Database!B232&amp;"-"&amp;Database!C232&amp;"-"&amp;Database!D232</f>
        <v>Transco Z3-Transco Z3-IT  </v>
      </c>
      <c r="R234" s="199" t="n">
        <f aca="false">Database!K232</f>
        <v>0.0996646190906353</v>
      </c>
    </row>
    <row r="235" customFormat="false" ht="14.65" hidden="false" customHeight="false" outlineLevel="0" collapsed="false">
      <c r="Q235" s="198" t="str">
        <f aca="false">Database!B233&amp;"-"&amp;Database!C233&amp;"-"&amp;Database!D233</f>
        <v>Transco Z3-Transco Z4-FT  </v>
      </c>
      <c r="R235" s="199" t="n">
        <f aca="false">Database!K233</f>
        <v>0.0569579011841567</v>
      </c>
    </row>
    <row r="236" customFormat="false" ht="14.65" hidden="false" customHeight="false" outlineLevel="0" collapsed="false">
      <c r="Q236" s="198" t="str">
        <f aca="false">Database!B234&amp;"-"&amp;Database!C234&amp;"-"&amp;Database!D234</f>
        <v>Transco Z3-Transco Z4-IT  </v>
      </c>
      <c r="R236" s="199" t="n">
        <f aca="false">Database!K234</f>
        <v>0.272857901184157</v>
      </c>
    </row>
    <row r="237" customFormat="false" ht="14.65" hidden="false" customHeight="false" outlineLevel="0" collapsed="false">
      <c r="Q237" s="198" t="str">
        <f aca="false">Database!B235&amp;"-"&amp;Database!C235&amp;"-"&amp;Database!D235</f>
        <v>Transco Z3-Transco Z5-FT  </v>
      </c>
      <c r="R237" s="199" t="n">
        <f aca="false">Database!K235</f>
        <v>0.0918386469432087</v>
      </c>
    </row>
    <row r="238" customFormat="false" ht="14.65" hidden="false" customHeight="false" outlineLevel="0" collapsed="false">
      <c r="Q238" s="198" t="str">
        <f aca="false">Database!B236&amp;"-"&amp;Database!C236&amp;"-"&amp;Database!D236</f>
        <v>Transco Z3-Transco Z6 (NY)-FT  </v>
      </c>
      <c r="R238" s="199" t="n">
        <f aca="false">Database!K236</f>
        <v>0.111341063053674</v>
      </c>
    </row>
    <row r="239" customFormat="false" ht="14.65" hidden="false" customHeight="false" outlineLevel="0" collapsed="false">
      <c r="Q239" s="198" t="str">
        <f aca="false">Database!B237&amp;"-"&amp;Database!C237&amp;"-"&amp;Database!D237</f>
        <v>Transco Z3/Wellhead-Transco Z3-IT  </v>
      </c>
      <c r="R239" s="199" t="n">
        <f aca="false">Database!K237</f>
        <v>0.0996646190906353</v>
      </c>
    </row>
    <row r="240" customFormat="false" ht="14.65" hidden="false" customHeight="false" outlineLevel="0" collapsed="false">
      <c r="Q240" s="198" t="str">
        <f aca="false">Database!B238&amp;"-"&amp;Database!C238&amp;"-"&amp;Database!D238</f>
        <v>Transco Z4-Transco Z4-FT  </v>
      </c>
      <c r="R240" s="199" t="n">
        <f aca="false">Database!K238</f>
        <v>0.0474918437913149</v>
      </c>
    </row>
    <row r="241" customFormat="false" ht="14.65" hidden="false" customHeight="false" outlineLevel="0" collapsed="false">
      <c r="Q241" s="198" t="str">
        <f aca="false">Database!B239&amp;"-"&amp;Database!C239&amp;"-"&amp;Database!D239</f>
        <v>Transco Z4-Transco Z4-IT  </v>
      </c>
      <c r="R241" s="199" t="n">
        <f aca="false">Database!K239</f>
        <v>0.227991843791315</v>
      </c>
    </row>
    <row r="242" customFormat="false" ht="14.65" hidden="false" customHeight="false" outlineLevel="0" collapsed="false">
      <c r="Q242" s="198" t="str">
        <f aca="false">Database!B240&amp;"-"&amp;Database!C240&amp;"-"&amp;Database!D240</f>
        <v>Transco Z4-Transco Z6 (NY)-FT  </v>
      </c>
      <c r="R242" s="199" t="n">
        <f aca="false">Database!K240</f>
        <v>0.101867109634551</v>
      </c>
    </row>
    <row r="243" customFormat="false" ht="14.65" hidden="false" customHeight="false" outlineLevel="0" collapsed="false">
      <c r="Q243" s="198" t="str">
        <f aca="false">Database!B241&amp;"-"&amp;Database!C241&amp;"-"&amp;Database!D241</f>
        <v>Transco Z4a-Transco Z4a-FT  </v>
      </c>
      <c r="R243" s="199" t="n">
        <f aca="false">Database!K241</f>
        <v>0.0128713596623455</v>
      </c>
    </row>
    <row r="244" customFormat="false" ht="14.65" hidden="false" customHeight="false" outlineLevel="0" collapsed="false">
      <c r="Q244" s="198" t="str">
        <f aca="false">Database!B242&amp;"-"&amp;Database!C242&amp;"-"&amp;Database!D242</f>
        <v>Transco Z4a-Transco Z4a-IT  </v>
      </c>
      <c r="R244" s="199" t="n">
        <f aca="false">Database!K242</f>
        <v>0.0987713596623455</v>
      </c>
    </row>
    <row r="245" customFormat="false" ht="14.65" hidden="false" customHeight="false" outlineLevel="0" collapsed="false">
      <c r="Q245" s="198" t="str">
        <f aca="false">Database!B243&amp;"-"&amp;Database!C243&amp;"-"&amp;Database!D243</f>
        <v>Transco Z5-Transco Z5-FT  </v>
      </c>
      <c r="R245" s="199" t="n">
        <f aca="false">Database!K243</f>
        <v>0.0415498024516259</v>
      </c>
    </row>
    <row r="246" customFormat="false" ht="14.65" hidden="false" customHeight="false" outlineLevel="0" collapsed="false">
      <c r="Q246" s="198" t="str">
        <f aca="false">Database!B244&amp;"-"&amp;Database!C244&amp;"-"&amp;Database!D244</f>
        <v>Transco Z6 (NY)-Transco Z6 (NY)-FT  </v>
      </c>
      <c r="R246" s="199" t="n">
        <f aca="false">Database!K244</f>
        <v>0.0243976631748591</v>
      </c>
    </row>
    <row r="247" customFormat="false" ht="14.65" hidden="false" customHeight="false" outlineLevel="0" collapsed="false">
      <c r="Q247" s="198" t="str">
        <f aca="false">Database!B245&amp;"-"&amp;Database!C245&amp;"-"&amp;Database!D245</f>
        <v>Transco Z6 (NY)-Transco Z6 (NY)-IT  </v>
      </c>
      <c r="R247" s="199" t="n">
        <f aca="false">Database!K245</f>
        <v>0.132097663174859</v>
      </c>
    </row>
    <row r="248" customFormat="false" ht="14.65" hidden="false" customHeight="false" outlineLevel="0" collapsed="false">
      <c r="Q248" s="198" t="str">
        <f aca="false">Database!B246&amp;"-"&amp;Database!C246&amp;"-"&amp;Database!D246</f>
        <v>--</v>
      </c>
      <c r="R248" s="199" t="str">
        <f aca="false">Database!K246</f>
        <v/>
      </c>
    </row>
    <row r="249" customFormat="false" ht="14.65" hidden="false" customHeight="false" outlineLevel="0" collapsed="false">
      <c r="Q249" s="198" t="str">
        <f aca="false">Database!B247&amp;"-"&amp;Database!C247&amp;"-"&amp;Database!D247</f>
        <v>--</v>
      </c>
      <c r="R249" s="199" t="str">
        <f aca="false">Database!K247</f>
        <v/>
      </c>
    </row>
    <row r="250" customFormat="false" ht="14.65" hidden="false" customHeight="false" outlineLevel="0" collapsed="false">
      <c r="Q250" s="198" t="str">
        <f aca="false">Database!B248&amp;"-"&amp;Database!C248&amp;"-"&amp;Database!D248</f>
        <v>--</v>
      </c>
      <c r="R250" s="199" t="str">
        <f aca="false">Database!K248</f>
        <v/>
      </c>
    </row>
    <row r="251" customFormat="false" ht="14.65" hidden="false" customHeight="false" outlineLevel="0" collapsed="false">
      <c r="Q251" s="198" t="str">
        <f aca="false">Database!B249&amp;"-"&amp;Database!C249&amp;"-"&amp;Database!D249</f>
        <v>--</v>
      </c>
      <c r="R251" s="199" t="str">
        <f aca="false">Database!K249</f>
        <v/>
      </c>
    </row>
    <row r="252" customFormat="false" ht="14.65" hidden="false" customHeight="false" outlineLevel="0" collapsed="false">
      <c r="Q252" s="198" t="str">
        <f aca="false">Database!B250&amp;"-"&amp;Database!C250&amp;"-"&amp;Database!D250</f>
        <v>--</v>
      </c>
      <c r="R252" s="199" t="str">
        <f aca="false">Database!K250</f>
        <v/>
      </c>
    </row>
    <row r="253" customFormat="false" ht="14.65" hidden="false" customHeight="false" outlineLevel="0" collapsed="false">
      <c r="Q253" s="198" t="str">
        <f aca="false">Database!B251&amp;"-"&amp;Database!C251&amp;"-"&amp;Database!D251</f>
        <v>--</v>
      </c>
      <c r="R253" s="199" t="str">
        <f aca="false">Database!K251</f>
        <v/>
      </c>
    </row>
    <row r="254" customFormat="false" ht="14.65" hidden="false" customHeight="false" outlineLevel="0" collapsed="false">
      <c r="Q254" s="198" t="str">
        <f aca="false">Database!B252&amp;"-"&amp;Database!C252&amp;"-"&amp;Database!D252</f>
        <v>--</v>
      </c>
      <c r="R254" s="199" t="str">
        <f aca="false">Database!K252</f>
        <v/>
      </c>
    </row>
    <row r="255" customFormat="false" ht="14.65" hidden="false" customHeight="false" outlineLevel="0" collapsed="false">
      <c r="Q255" s="198" t="str">
        <f aca="false">Database!B253&amp;"-"&amp;Database!C253&amp;"-"&amp;Database!D253</f>
        <v>--</v>
      </c>
      <c r="R255" s="199" t="str">
        <f aca="false">Database!K253</f>
        <v/>
      </c>
    </row>
    <row r="256" customFormat="false" ht="14.65" hidden="false" customHeight="false" outlineLevel="0" collapsed="false">
      <c r="Q256" s="198" t="str">
        <f aca="false">Database!B254&amp;"-"&amp;Database!C254&amp;"-"&amp;Database!D254</f>
        <v>--</v>
      </c>
      <c r="R256" s="199" t="str">
        <f aca="false">Database!K254</f>
        <v/>
      </c>
    </row>
    <row r="257" customFormat="false" ht="14.65" hidden="false" customHeight="false" outlineLevel="0" collapsed="false">
      <c r="Q257" s="198" t="str">
        <f aca="false">Database!B255&amp;"-"&amp;Database!C255&amp;"-"&amp;Database!D255</f>
        <v>--</v>
      </c>
      <c r="R257" s="199" t="str">
        <f aca="false">Database!K255</f>
        <v/>
      </c>
    </row>
    <row r="258" customFormat="false" ht="14.65" hidden="false" customHeight="false" outlineLevel="0" collapsed="false">
      <c r="Q258" s="198" t="str">
        <f aca="false">Database!B256&amp;"-"&amp;Database!C256&amp;"-"&amp;Database!D256</f>
        <v>--</v>
      </c>
      <c r="R258" s="199" t="str">
        <f aca="false">Database!K256</f>
        <v/>
      </c>
    </row>
    <row r="259" customFormat="false" ht="14.65" hidden="false" customHeight="false" outlineLevel="0" collapsed="false">
      <c r="Q259" s="198" t="str">
        <f aca="false">Database!B257&amp;"-"&amp;Database!C257&amp;"-"&amp;Database!D257</f>
        <v>--</v>
      </c>
      <c r="R259" s="199" t="str">
        <f aca="false">Database!K257</f>
        <v/>
      </c>
    </row>
    <row r="260" customFormat="false" ht="14.65" hidden="false" customHeight="false" outlineLevel="0" collapsed="false">
      <c r="Q260" s="198" t="str">
        <f aca="false">Database!B258&amp;"-"&amp;Database!C258&amp;"-"&amp;Database!D258</f>
        <v>--</v>
      </c>
      <c r="R260" s="199" t="str">
        <f aca="false">Database!K258</f>
        <v/>
      </c>
    </row>
    <row r="261" customFormat="false" ht="14.65" hidden="false" customHeight="false" outlineLevel="0" collapsed="false">
      <c r="Q261" s="198" t="str">
        <f aca="false">Database!B259&amp;"-"&amp;Database!C259&amp;"-"&amp;Database!D259</f>
        <v>--</v>
      </c>
      <c r="R261" s="199" t="str">
        <f aca="false">Database!K259</f>
        <v/>
      </c>
    </row>
    <row r="262" customFormat="false" ht="14.65" hidden="false" customHeight="false" outlineLevel="0" collapsed="false">
      <c r="Q262" s="198" t="str">
        <f aca="false">Database!B260&amp;"-"&amp;Database!C260&amp;"-"&amp;Database!D260</f>
        <v>--</v>
      </c>
      <c r="R262" s="199" t="str">
        <f aca="false">Database!K260</f>
        <v/>
      </c>
    </row>
    <row r="263" customFormat="false" ht="14.65" hidden="false" customHeight="false" outlineLevel="0" collapsed="false">
      <c r="Q263" s="198" t="str">
        <f aca="false">Database!B261&amp;"-"&amp;Database!C261&amp;"-"&amp;Database!D261</f>
        <v>--</v>
      </c>
      <c r="R263" s="199" t="str">
        <f aca="false">Database!K261</f>
        <v/>
      </c>
    </row>
    <row r="264" customFormat="false" ht="14.65" hidden="false" customHeight="false" outlineLevel="0" collapsed="false">
      <c r="Q264" s="198" t="str">
        <f aca="false">Database!B262&amp;"-"&amp;Database!C262&amp;"-"&amp;Database!D262</f>
        <v>--</v>
      </c>
      <c r="R264" s="199" t="str">
        <f aca="false">Database!K262</f>
        <v/>
      </c>
    </row>
    <row r="265" customFormat="false" ht="14.65" hidden="false" customHeight="false" outlineLevel="0" collapsed="false">
      <c r="Q265" s="198" t="str">
        <f aca="false">Database!B263&amp;"-"&amp;Database!C263&amp;"-"&amp;Database!D263</f>
        <v>--</v>
      </c>
      <c r="R265" s="199" t="str">
        <f aca="false">Database!K263</f>
        <v/>
      </c>
    </row>
    <row r="266" customFormat="false" ht="14.65" hidden="false" customHeight="false" outlineLevel="0" collapsed="false">
      <c r="Q266" s="198" t="str">
        <f aca="false">Database!B264&amp;"-"&amp;Database!C264&amp;"-"&amp;Database!D264</f>
        <v>--</v>
      </c>
      <c r="R266" s="199" t="str">
        <f aca="false">Database!K264</f>
        <v/>
      </c>
    </row>
    <row r="267" customFormat="false" ht="14.65" hidden="false" customHeight="false" outlineLevel="0" collapsed="false">
      <c r="Q267" s="198" t="str">
        <f aca="false">Database!B265&amp;"-"&amp;Database!C265&amp;"-"&amp;Database!D265</f>
        <v>--</v>
      </c>
      <c r="R267" s="199" t="str">
        <f aca="false">Database!K265</f>
        <v/>
      </c>
    </row>
    <row r="268" customFormat="false" ht="14.65" hidden="false" customHeight="false" outlineLevel="0" collapsed="false">
      <c r="Q268" s="198" t="str">
        <f aca="false">Database!B266&amp;"-"&amp;Database!C266&amp;"-"&amp;Database!D266</f>
        <v>--</v>
      </c>
      <c r="R268" s="199" t="str">
        <f aca="false">Database!K266</f>
        <v/>
      </c>
    </row>
    <row r="269" customFormat="false" ht="14.65" hidden="false" customHeight="false" outlineLevel="0" collapsed="false">
      <c r="Q269" s="198" t="str">
        <f aca="false">Database!B267&amp;"-"&amp;Database!C267&amp;"-"&amp;Database!D267</f>
        <v>--</v>
      </c>
      <c r="R269" s="199" t="str">
        <f aca="false">Database!K267</f>
        <v/>
      </c>
    </row>
    <row r="270" customFormat="false" ht="14.65" hidden="false" customHeight="false" outlineLevel="0" collapsed="false">
      <c r="Q270" s="198" t="str">
        <f aca="false">Database!B268&amp;"-"&amp;Database!C268&amp;"-"&amp;Database!D268</f>
        <v>--</v>
      </c>
      <c r="R270" s="199" t="str">
        <f aca="false">Database!K268</f>
        <v/>
      </c>
    </row>
    <row r="271" customFormat="false" ht="14.65" hidden="false" customHeight="false" outlineLevel="0" collapsed="false">
      <c r="Q271" s="198" t="str">
        <f aca="false">Database!B269&amp;"-"&amp;Database!C269&amp;"-"&amp;Database!D269</f>
        <v>--</v>
      </c>
      <c r="R271" s="199" t="str">
        <f aca="false">Database!K269</f>
        <v/>
      </c>
    </row>
    <row r="272" customFormat="false" ht="14.65" hidden="false" customHeight="false" outlineLevel="0" collapsed="false">
      <c r="Q272" s="198" t="str">
        <f aca="false">Database!B270&amp;"-"&amp;Database!C270&amp;"-"&amp;Database!D270</f>
        <v>--</v>
      </c>
      <c r="R272" s="199" t="str">
        <f aca="false">Database!K270</f>
        <v/>
      </c>
    </row>
    <row r="273" customFormat="false" ht="14.65" hidden="false" customHeight="false" outlineLevel="0" collapsed="false">
      <c r="Q273" s="198" t="str">
        <f aca="false">Database!B271&amp;"-"&amp;Database!C271&amp;"-"&amp;Database!D271</f>
        <v>--</v>
      </c>
      <c r="R273" s="199" t="str">
        <f aca="false">Database!K271</f>
        <v/>
      </c>
    </row>
    <row r="274" customFormat="false" ht="14.65" hidden="false" customHeight="false" outlineLevel="0" collapsed="false">
      <c r="Q274" s="198" t="str">
        <f aca="false">Database!B272&amp;"-"&amp;Database!C272&amp;"-"&amp;Database!D272</f>
        <v>--</v>
      </c>
      <c r="R274" s="199" t="str">
        <f aca="false">Database!K272</f>
        <v/>
      </c>
    </row>
    <row r="275" customFormat="false" ht="14.65" hidden="false" customHeight="false" outlineLevel="0" collapsed="false">
      <c r="Q275" s="198" t="str">
        <f aca="false">Database!B273&amp;"-"&amp;Database!C273&amp;"-"&amp;Database!D273</f>
        <v>--</v>
      </c>
      <c r="R275" s="199" t="str">
        <f aca="false">Database!K273</f>
        <v/>
      </c>
    </row>
    <row r="276" customFormat="false" ht="14.65" hidden="false" customHeight="false" outlineLevel="0" collapsed="false">
      <c r="Q276" s="198" t="str">
        <f aca="false">Database!B274&amp;"-"&amp;Database!C274&amp;"-"&amp;Database!D274</f>
        <v>--</v>
      </c>
      <c r="R276" s="199" t="str">
        <f aca="false">Database!K274</f>
        <v/>
      </c>
    </row>
    <row r="277" customFormat="false" ht="14.65" hidden="false" customHeight="false" outlineLevel="0" collapsed="false">
      <c r="Q277" s="198" t="str">
        <f aca="false">Database!B275&amp;"-"&amp;Database!C275&amp;"-"&amp;Database!D275</f>
        <v>--</v>
      </c>
      <c r="R277" s="199" t="str">
        <f aca="false">Database!K275</f>
        <v/>
      </c>
    </row>
    <row r="278" customFormat="false" ht="14.65" hidden="false" customHeight="false" outlineLevel="0" collapsed="false">
      <c r="Q278" s="198" t="str">
        <f aca="false">Database!B276&amp;"-"&amp;Database!C276&amp;"-"&amp;Database!D276</f>
        <v>--</v>
      </c>
      <c r="R278" s="199" t="str">
        <f aca="false">Database!K276</f>
        <v/>
      </c>
    </row>
    <row r="279" customFormat="false" ht="14.65" hidden="false" customHeight="false" outlineLevel="0" collapsed="false">
      <c r="Q279" s="198" t="str">
        <f aca="false">Database!B277&amp;"-"&amp;Database!C277&amp;"-"&amp;Database!D277</f>
        <v>--</v>
      </c>
      <c r="R279" s="199" t="str">
        <f aca="false">Database!K277</f>
        <v/>
      </c>
    </row>
    <row r="280" customFormat="false" ht="14.65" hidden="false" customHeight="false" outlineLevel="0" collapsed="false">
      <c r="Q280" s="198" t="str">
        <f aca="false">Database!B278&amp;"-"&amp;Database!C278&amp;"-"&amp;Database!D278</f>
        <v>--</v>
      </c>
      <c r="R280" s="199" t="str">
        <f aca="false">Database!K278</f>
        <v/>
      </c>
    </row>
    <row r="281" customFormat="false" ht="14.65" hidden="false" customHeight="false" outlineLevel="0" collapsed="false">
      <c r="Q281" s="198" t="str">
        <f aca="false">Database!B279&amp;"-"&amp;Database!C279&amp;"-"&amp;Database!D279</f>
        <v>--</v>
      </c>
      <c r="R281" s="199" t="str">
        <f aca="false">Database!K279</f>
        <v/>
      </c>
    </row>
    <row r="282" customFormat="false" ht="14.65" hidden="false" customHeight="false" outlineLevel="0" collapsed="false">
      <c r="Q282" s="198" t="str">
        <f aca="false">Database!B280&amp;"-"&amp;Database!C280&amp;"-"&amp;Database!D280</f>
        <v>--</v>
      </c>
      <c r="R282" s="199" t="str">
        <f aca="false">Database!K280</f>
        <v/>
      </c>
    </row>
    <row r="283" customFormat="false" ht="14.65" hidden="false" customHeight="false" outlineLevel="0" collapsed="false">
      <c r="Q283" s="198" t="str">
        <f aca="false">Database!B281&amp;"-"&amp;Database!C281&amp;"-"&amp;Database!D281</f>
        <v>--</v>
      </c>
      <c r="R283" s="199" t="str">
        <f aca="false">Database!K281</f>
        <v/>
      </c>
    </row>
    <row r="284" customFormat="false" ht="14.65" hidden="false" customHeight="false" outlineLevel="0" collapsed="false">
      <c r="Q284" s="198" t="str">
        <f aca="false">Database!B282&amp;"-"&amp;Database!C282&amp;"-"&amp;Database!D282</f>
        <v>--</v>
      </c>
      <c r="R284" s="199" t="str">
        <f aca="false">Database!K282</f>
        <v/>
      </c>
    </row>
    <row r="285" customFormat="false" ht="14.65" hidden="false" customHeight="false" outlineLevel="0" collapsed="false">
      <c r="Q285" s="198" t="str">
        <f aca="false">Database!B283&amp;"-"&amp;Database!C283&amp;"-"&amp;Database!D283</f>
        <v>--</v>
      </c>
      <c r="R285" s="199" t="str">
        <f aca="false">Database!K283</f>
        <v/>
      </c>
    </row>
    <row r="286" customFormat="false" ht="14.65" hidden="false" customHeight="false" outlineLevel="0" collapsed="false">
      <c r="Q286" s="198" t="str">
        <f aca="false">Database!B284&amp;"-"&amp;Database!C284&amp;"-"&amp;Database!D284</f>
        <v>--</v>
      </c>
      <c r="R286" s="199" t="str">
        <f aca="false">Database!K284</f>
        <v/>
      </c>
    </row>
    <row r="287" customFormat="false" ht="14.65" hidden="false" customHeight="false" outlineLevel="0" collapsed="false">
      <c r="Q287" s="198" t="str">
        <f aca="false">Database!B285&amp;"-"&amp;Database!C285&amp;"-"&amp;Database!D285</f>
        <v>--</v>
      </c>
      <c r="R287" s="199" t="str">
        <f aca="false">Database!K285</f>
        <v/>
      </c>
    </row>
    <row r="288" customFormat="false" ht="14.65" hidden="false" customHeight="false" outlineLevel="0" collapsed="false">
      <c r="Q288" s="198" t="str">
        <f aca="false">Database!B286&amp;"-"&amp;Database!C286&amp;"-"&amp;Database!D286</f>
        <v>--</v>
      </c>
      <c r="R288" s="199" t="str">
        <f aca="false">Database!K286</f>
        <v/>
      </c>
    </row>
    <row r="289" customFormat="false" ht="14.65" hidden="false" customHeight="false" outlineLevel="0" collapsed="false">
      <c r="Q289" s="198" t="str">
        <f aca="false">Database!B287&amp;"-"&amp;Database!C287&amp;"-"&amp;Database!D287</f>
        <v>--</v>
      </c>
      <c r="R289" s="199" t="str">
        <f aca="false">Database!K287</f>
        <v/>
      </c>
    </row>
    <row r="290" customFormat="false" ht="14.65" hidden="false" customHeight="false" outlineLevel="0" collapsed="false">
      <c r="Q290" s="198" t="str">
        <f aca="false">Database!B288&amp;"-"&amp;Database!C288&amp;"-"&amp;Database!D288</f>
        <v>--</v>
      </c>
      <c r="R290" s="199" t="str">
        <f aca="false">Database!K288</f>
        <v/>
      </c>
    </row>
    <row r="291" customFormat="false" ht="14.65" hidden="false" customHeight="false" outlineLevel="0" collapsed="false">
      <c r="Q291" s="198" t="str">
        <f aca="false">Database!B289&amp;"-"&amp;Database!C289&amp;"-"&amp;Database!D289</f>
        <v>--</v>
      </c>
      <c r="R291" s="199" t="str">
        <f aca="false">Database!K289</f>
        <v/>
      </c>
    </row>
    <row r="292" customFormat="false" ht="14.65" hidden="false" customHeight="false" outlineLevel="0" collapsed="false">
      <c r="Q292" s="198" t="str">
        <f aca="false">Database!B290&amp;"-"&amp;Database!C290&amp;"-"&amp;Database!D290</f>
        <v>--</v>
      </c>
      <c r="R292" s="199" t="str">
        <f aca="false">Database!K290</f>
        <v/>
      </c>
    </row>
    <row r="293" customFormat="false" ht="14.65" hidden="false" customHeight="false" outlineLevel="0" collapsed="false">
      <c r="Q293" s="198" t="str">
        <f aca="false">Database!B291&amp;"-"&amp;Database!C291&amp;"-"&amp;Database!D291</f>
        <v>--</v>
      </c>
      <c r="R293" s="199" t="str">
        <f aca="false">Database!K291</f>
        <v/>
      </c>
    </row>
    <row r="294" customFormat="false" ht="14.65" hidden="false" customHeight="false" outlineLevel="0" collapsed="false">
      <c r="Q294" s="198" t="str">
        <f aca="false">Database!B292&amp;"-"&amp;Database!C292&amp;"-"&amp;Database!D292</f>
        <v>--</v>
      </c>
      <c r="R294" s="199" t="str">
        <f aca="false">Database!K292</f>
        <v/>
      </c>
    </row>
    <row r="295" customFormat="false" ht="14.65" hidden="false" customHeight="false" outlineLevel="0" collapsed="false">
      <c r="Q295" s="198" t="str">
        <f aca="false">Database!B293&amp;"-"&amp;Database!C293&amp;"-"&amp;Database!D293</f>
        <v>--</v>
      </c>
      <c r="R295" s="199" t="str">
        <f aca="false">Database!K293</f>
        <v/>
      </c>
    </row>
    <row r="296" customFormat="false" ht="14.65" hidden="false" customHeight="false" outlineLevel="0" collapsed="false">
      <c r="Q296" s="198" t="str">
        <f aca="false">Database!B294&amp;"-"&amp;Database!C294&amp;"-"&amp;Database!D294</f>
        <v>--</v>
      </c>
      <c r="R296" s="199" t="str">
        <f aca="false">Database!K294</f>
        <v/>
      </c>
    </row>
    <row r="297" customFormat="false" ht="14.65" hidden="false" customHeight="false" outlineLevel="0" collapsed="false">
      <c r="Q297" s="198" t="str">
        <f aca="false">Database!B295&amp;"-"&amp;Database!C295&amp;"-"&amp;Database!D295</f>
        <v>--</v>
      </c>
      <c r="R297" s="199" t="str">
        <f aca="false">Database!K295</f>
        <v/>
      </c>
    </row>
    <row r="298" customFormat="false" ht="14.65" hidden="false" customHeight="false" outlineLevel="0" collapsed="false">
      <c r="Q298" s="198" t="str">
        <f aca="false">Database!B296&amp;"-"&amp;Database!C296&amp;"-"&amp;Database!D296</f>
        <v>--</v>
      </c>
      <c r="R298" s="199" t="str">
        <f aca="false">Database!K296</f>
        <v/>
      </c>
    </row>
    <row r="299" customFormat="false" ht="14.65" hidden="false" customHeight="false" outlineLevel="0" collapsed="false">
      <c r="Q299" s="198" t="str">
        <f aca="false">Database!B297&amp;"-"&amp;Database!C297&amp;"-"&amp;Database!D297</f>
        <v>--</v>
      </c>
      <c r="R299" s="199" t="str">
        <f aca="false">Database!K297</f>
        <v/>
      </c>
    </row>
    <row r="300" customFormat="false" ht="14.65" hidden="false" customHeight="false" outlineLevel="0" collapsed="false">
      <c r="Q300" s="198" t="str">
        <f aca="false">Database!B298&amp;"-"&amp;Database!C298&amp;"-"&amp;Database!D298</f>
        <v>--</v>
      </c>
      <c r="R300" s="199" t="str">
        <f aca="false">Database!K298</f>
        <v/>
      </c>
    </row>
    <row r="301" customFormat="false" ht="14.65" hidden="false" customHeight="false" outlineLevel="0" collapsed="false">
      <c r="Q301" s="198" t="str">
        <f aca="false">Database!B299&amp;"-"&amp;Database!C299&amp;"-"&amp;Database!D299</f>
        <v>--</v>
      </c>
      <c r="R301" s="199" t="str">
        <f aca="false">Database!K299</f>
        <v/>
      </c>
    </row>
    <row r="302" customFormat="false" ht="14.65" hidden="false" customHeight="false" outlineLevel="0" collapsed="false">
      <c r="Q302" s="198" t="str">
        <f aca="false">Database!B300&amp;"-"&amp;Database!C300&amp;"-"&amp;Database!D300</f>
        <v>--</v>
      </c>
      <c r="R302" s="199" t="str">
        <f aca="false">Database!K300</f>
        <v/>
      </c>
    </row>
    <row r="303" customFormat="false" ht="14.65" hidden="false" customHeight="false" outlineLevel="0" collapsed="false">
      <c r="Q303" s="198" t="str">
        <f aca="false">Database!B301&amp;"-"&amp;Database!C301&amp;"-"&amp;Database!D301</f>
        <v>--</v>
      </c>
      <c r="R303" s="199" t="str">
        <f aca="false">Database!K301</f>
        <v/>
      </c>
    </row>
    <row r="304" customFormat="false" ht="14.65" hidden="false" customHeight="false" outlineLevel="0" collapsed="false">
      <c r="Q304" s="198" t="str">
        <f aca="false">Database!B302&amp;"-"&amp;Database!C302&amp;"-"&amp;Database!D302</f>
        <v>--</v>
      </c>
      <c r="R304" s="199" t="str">
        <f aca="false">Database!K302</f>
        <v/>
      </c>
    </row>
    <row r="305" customFormat="false" ht="14.65" hidden="false" customHeight="false" outlineLevel="0" collapsed="false">
      <c r="Q305" s="198" t="str">
        <f aca="false">Database!B303&amp;"-"&amp;Database!C303&amp;"-"&amp;Database!D303</f>
        <v>--</v>
      </c>
      <c r="R305" s="199" t="str">
        <f aca="false">Database!K303</f>
        <v/>
      </c>
    </row>
    <row r="306" customFormat="false" ht="14.65" hidden="false" customHeight="false" outlineLevel="0" collapsed="false">
      <c r="Q306" s="198" t="str">
        <f aca="false">Database!B304&amp;"-"&amp;Database!C304&amp;"-"&amp;Database!D304</f>
        <v>--</v>
      </c>
      <c r="R306" s="199" t="str">
        <f aca="false">Database!K304</f>
        <v/>
      </c>
    </row>
    <row r="307" customFormat="false" ht="14.65" hidden="false" customHeight="false" outlineLevel="0" collapsed="false">
      <c r="Q307" s="198" t="str">
        <f aca="false">Database!B305&amp;"-"&amp;Database!C305&amp;"-"&amp;Database!D305</f>
        <v>--</v>
      </c>
      <c r="R307" s="199" t="str">
        <f aca="false">Database!K305</f>
        <v/>
      </c>
    </row>
    <row r="308" customFormat="false" ht="14.65" hidden="false" customHeight="false" outlineLevel="0" collapsed="false">
      <c r="Q308" s="198" t="str">
        <f aca="false">Database!B306&amp;"-"&amp;Database!C306&amp;"-"&amp;Database!D306</f>
        <v>--</v>
      </c>
      <c r="R308" s="199" t="str">
        <f aca="false">Database!K306</f>
        <v/>
      </c>
    </row>
    <row r="309" customFormat="false" ht="14.65" hidden="false" customHeight="false" outlineLevel="0" collapsed="false">
      <c r="Q309" s="198" t="str">
        <f aca="false">Database!B307&amp;"-"&amp;Database!C307&amp;"-"&amp;Database!D307</f>
        <v>--</v>
      </c>
      <c r="R309" s="199" t="str">
        <f aca="false">Database!K307</f>
        <v/>
      </c>
    </row>
    <row r="310" customFormat="false" ht="14.65" hidden="false" customHeight="false" outlineLevel="0" collapsed="false">
      <c r="Q310" s="198" t="str">
        <f aca="false">Database!B308&amp;"-"&amp;Database!C308&amp;"-"&amp;Database!D308</f>
        <v>--</v>
      </c>
      <c r="R310" s="199" t="str">
        <f aca="false">Database!K308</f>
        <v/>
      </c>
    </row>
    <row r="311" customFormat="false" ht="14.65" hidden="false" customHeight="false" outlineLevel="0" collapsed="false">
      <c r="Q311" s="198" t="str">
        <f aca="false">Database!B309&amp;"-"&amp;Database!C309&amp;"-"&amp;Database!D309</f>
        <v>--</v>
      </c>
      <c r="R311" s="199" t="str">
        <f aca="false">Database!K309</f>
        <v/>
      </c>
    </row>
    <row r="312" customFormat="false" ht="14.65" hidden="false" customHeight="false" outlineLevel="0" collapsed="false">
      <c r="Q312" s="198" t="str">
        <f aca="false">Database!B310&amp;"-"&amp;Database!C310&amp;"-"&amp;Database!D310</f>
        <v>--</v>
      </c>
      <c r="R312" s="199" t="str">
        <f aca="false">Database!K310</f>
        <v/>
      </c>
    </row>
    <row r="313" customFormat="false" ht="14.65" hidden="false" customHeight="false" outlineLevel="0" collapsed="false">
      <c r="Q313" s="198" t="str">
        <f aca="false">Database!B311&amp;"-"&amp;Database!C311&amp;"-"&amp;Database!D311</f>
        <v>--</v>
      </c>
      <c r="R313" s="199" t="str">
        <f aca="false">Database!K311</f>
        <v/>
      </c>
    </row>
    <row r="314" customFormat="false" ht="14.65" hidden="false" customHeight="false" outlineLevel="0" collapsed="false">
      <c r="Q314" s="198" t="str">
        <f aca="false">Database!B312&amp;"-"&amp;Database!C312&amp;"-"&amp;Database!D312</f>
        <v>--</v>
      </c>
      <c r="R314" s="199" t="str">
        <f aca="false">Database!K312</f>
        <v/>
      </c>
    </row>
    <row r="315" customFormat="false" ht="14.65" hidden="false" customHeight="false" outlineLevel="0" collapsed="false">
      <c r="Q315" s="198" t="str">
        <f aca="false">Database!B313&amp;"-"&amp;Database!C313&amp;"-"&amp;Database!D313</f>
        <v>--</v>
      </c>
      <c r="R315" s="199" t="str">
        <f aca="false">Database!K313</f>
        <v/>
      </c>
    </row>
    <row r="316" customFormat="false" ht="14.65" hidden="false" customHeight="false" outlineLevel="0" collapsed="false">
      <c r="Q316" s="198" t="str">
        <f aca="false">Database!B314&amp;"-"&amp;Database!C314&amp;"-"&amp;Database!D314</f>
        <v>--</v>
      </c>
      <c r="R316" s="199" t="str">
        <f aca="false">Database!K314</f>
        <v/>
      </c>
    </row>
    <row r="317" customFormat="false" ht="14.65" hidden="false" customHeight="false" outlineLevel="0" collapsed="false">
      <c r="Q317" s="198" t="str">
        <f aca="false">Database!B315&amp;"-"&amp;Database!C315&amp;"-"&amp;Database!D315</f>
        <v>--</v>
      </c>
      <c r="R317" s="199" t="str">
        <f aca="false">Database!K315</f>
        <v/>
      </c>
    </row>
    <row r="318" customFormat="false" ht="14.65" hidden="false" customHeight="false" outlineLevel="0" collapsed="false">
      <c r="Q318" s="198" t="str">
        <f aca="false">Database!B316&amp;"-"&amp;Database!C316&amp;"-"&amp;Database!D316</f>
        <v>--</v>
      </c>
      <c r="R318" s="199" t="str">
        <f aca="false">Database!K316</f>
        <v/>
      </c>
    </row>
    <row r="319" customFormat="false" ht="14.65" hidden="false" customHeight="false" outlineLevel="0" collapsed="false">
      <c r="Q319" s="198" t="str">
        <f aca="false">Database!B317&amp;"-"&amp;Database!C317&amp;"-"&amp;Database!D317</f>
        <v>--</v>
      </c>
      <c r="R319" s="199" t="str">
        <f aca="false">Database!K317</f>
        <v/>
      </c>
    </row>
    <row r="320" customFormat="false" ht="14.65" hidden="false" customHeight="false" outlineLevel="0" collapsed="false">
      <c r="Q320" s="198" t="str">
        <f aca="false">Database!B318&amp;"-"&amp;Database!C318&amp;"-"&amp;Database!D318</f>
        <v>--</v>
      </c>
      <c r="R320" s="199" t="str">
        <f aca="false">Database!K318</f>
        <v/>
      </c>
    </row>
    <row r="321" customFormat="false" ht="14.65" hidden="false" customHeight="false" outlineLevel="0" collapsed="false">
      <c r="Q321" s="198" t="str">
        <f aca="false">Database!B319&amp;"-"&amp;Database!C319&amp;"-"&amp;Database!D319</f>
        <v>--</v>
      </c>
      <c r="R321" s="199" t="str">
        <f aca="false">Database!K319</f>
        <v/>
      </c>
    </row>
    <row r="322" customFormat="false" ht="14.65" hidden="false" customHeight="false" outlineLevel="0" collapsed="false">
      <c r="Q322" s="198" t="str">
        <f aca="false">Database!B320&amp;"-"&amp;Database!C320&amp;"-"&amp;Database!D320</f>
        <v>--</v>
      </c>
      <c r="R322" s="199" t="str">
        <f aca="false">Database!K320</f>
        <v/>
      </c>
    </row>
    <row r="323" customFormat="false" ht="14.65" hidden="false" customHeight="false" outlineLevel="0" collapsed="false">
      <c r="Q323" s="198" t="str">
        <f aca="false">Database!B321&amp;"-"&amp;Database!C321&amp;"-"&amp;Database!D321</f>
        <v>--</v>
      </c>
      <c r="R323" s="199" t="str">
        <f aca="false">Database!K321</f>
        <v/>
      </c>
    </row>
    <row r="324" customFormat="false" ht="14.65" hidden="false" customHeight="false" outlineLevel="0" collapsed="false">
      <c r="Q324" s="198" t="str">
        <f aca="false">Database!B322&amp;"-"&amp;Database!C322&amp;"-"&amp;Database!D322</f>
        <v>--</v>
      </c>
      <c r="R324" s="199" t="str">
        <f aca="false">Database!K322</f>
        <v/>
      </c>
    </row>
    <row r="325" customFormat="false" ht="14.65" hidden="false" customHeight="false" outlineLevel="0" collapsed="false">
      <c r="Q325" s="198" t="str">
        <f aca="false">Database!B323&amp;"-"&amp;Database!C323&amp;"-"&amp;Database!D323</f>
        <v>--</v>
      </c>
      <c r="R325" s="199" t="str">
        <f aca="false">Database!K323</f>
        <v/>
      </c>
    </row>
    <row r="326" customFormat="false" ht="14.65" hidden="false" customHeight="false" outlineLevel="0" collapsed="false">
      <c r="Q326" s="198" t="str">
        <f aca="false">Database!B324&amp;"-"&amp;Database!C324&amp;"-"&amp;Database!D324</f>
        <v>--</v>
      </c>
      <c r="R326" s="199" t="str">
        <f aca="false">Database!K324</f>
        <v/>
      </c>
    </row>
    <row r="327" customFormat="false" ht="14.65" hidden="false" customHeight="false" outlineLevel="0" collapsed="false">
      <c r="Q327" s="198" t="str">
        <f aca="false">Database!B325&amp;"-"&amp;Database!C325&amp;"-"&amp;Database!D325</f>
        <v>--</v>
      </c>
      <c r="R327" s="199" t="str">
        <f aca="false">Database!K325</f>
        <v/>
      </c>
    </row>
    <row r="328" customFormat="false" ht="14.65" hidden="false" customHeight="false" outlineLevel="0" collapsed="false">
      <c r="Q328" s="198" t="str">
        <f aca="false">Database!B326&amp;"-"&amp;Database!C326&amp;"-"&amp;Database!D326</f>
        <v>--</v>
      </c>
      <c r="R328" s="199" t="str">
        <f aca="false">Database!K326</f>
        <v/>
      </c>
    </row>
    <row r="329" customFormat="false" ht="14.65" hidden="false" customHeight="false" outlineLevel="0" collapsed="false">
      <c r="Q329" s="198" t="str">
        <f aca="false">Database!B327&amp;"-"&amp;Database!C327&amp;"-"&amp;Database!D327</f>
        <v>--</v>
      </c>
      <c r="R329" s="199" t="str">
        <f aca="false">Database!K327</f>
        <v/>
      </c>
    </row>
    <row r="330" customFormat="false" ht="14.65" hidden="false" customHeight="false" outlineLevel="0" collapsed="false">
      <c r="Q330" s="198" t="str">
        <f aca="false">Database!B328&amp;"-"&amp;Database!C328&amp;"-"&amp;Database!D328</f>
        <v>--</v>
      </c>
      <c r="R330" s="199" t="str">
        <f aca="false">Database!K328</f>
        <v/>
      </c>
    </row>
    <row r="331" customFormat="false" ht="14.65" hidden="false" customHeight="false" outlineLevel="0" collapsed="false">
      <c r="Q331" s="198" t="str">
        <f aca="false">Database!B329&amp;"-"&amp;Database!C329&amp;"-"&amp;Database!D329</f>
        <v>--</v>
      </c>
      <c r="R331" s="199" t="str">
        <f aca="false">Database!K329</f>
        <v/>
      </c>
    </row>
    <row r="332" customFormat="false" ht="14.65" hidden="false" customHeight="false" outlineLevel="0" collapsed="false">
      <c r="Q332" s="198" t="str">
        <f aca="false">Database!B330&amp;"-"&amp;Database!C330&amp;"-"&amp;Database!D330</f>
        <v>--</v>
      </c>
      <c r="R332" s="199" t="str">
        <f aca="false">Database!K330</f>
        <v/>
      </c>
    </row>
    <row r="333" customFormat="false" ht="14.65" hidden="false" customHeight="false" outlineLevel="0" collapsed="false">
      <c r="Q333" s="198" t="str">
        <f aca="false">Database!B331&amp;"-"&amp;Database!C331&amp;"-"&amp;Database!D331</f>
        <v>--</v>
      </c>
      <c r="R333" s="199" t="str">
        <f aca="false">Database!K331</f>
        <v/>
      </c>
    </row>
    <row r="334" customFormat="false" ht="14.65" hidden="false" customHeight="false" outlineLevel="0" collapsed="false">
      <c r="Q334" s="198" t="str">
        <f aca="false">Database!B332&amp;"-"&amp;Database!C332&amp;"-"&amp;Database!D332</f>
        <v>--</v>
      </c>
      <c r="R334" s="199" t="str">
        <f aca="false">Database!K332</f>
        <v/>
      </c>
    </row>
    <row r="335" customFormat="false" ht="14.65" hidden="false" customHeight="false" outlineLevel="0" collapsed="false">
      <c r="Q335" s="198" t="str">
        <f aca="false">Database!B333&amp;"-"&amp;Database!C333&amp;"-"&amp;Database!D333</f>
        <v>--</v>
      </c>
      <c r="R335" s="199" t="str">
        <f aca="false">Database!K333</f>
        <v/>
      </c>
    </row>
    <row r="336" customFormat="false" ht="14.65" hidden="false" customHeight="false" outlineLevel="0" collapsed="false">
      <c r="Q336" s="198" t="str">
        <f aca="false">Database!B334&amp;"-"&amp;Database!C334&amp;"-"&amp;Database!D334</f>
        <v>--</v>
      </c>
      <c r="R336" s="199" t="str">
        <f aca="false">Database!K334</f>
        <v/>
      </c>
    </row>
    <row r="337" customFormat="false" ht="14.65" hidden="false" customHeight="false" outlineLevel="0" collapsed="false">
      <c r="Q337" s="198" t="str">
        <f aca="false">Database!B335&amp;"-"&amp;Database!C335&amp;"-"&amp;Database!D335</f>
        <v>--</v>
      </c>
      <c r="R337" s="199" t="str">
        <f aca="false">Database!K335</f>
        <v/>
      </c>
    </row>
    <row r="338" customFormat="false" ht="14.65" hidden="false" customHeight="false" outlineLevel="0" collapsed="false">
      <c r="Q338" s="198" t="str">
        <f aca="false">Database!B336&amp;"-"&amp;Database!C336&amp;"-"&amp;Database!D336</f>
        <v>--</v>
      </c>
      <c r="R338" s="199" t="str">
        <f aca="false">Database!K336</f>
        <v/>
      </c>
    </row>
    <row r="339" customFormat="false" ht="14.65" hidden="false" customHeight="false" outlineLevel="0" collapsed="false">
      <c r="Q339" s="198" t="str">
        <f aca="false">Database!B337&amp;"-"&amp;Database!C337&amp;"-"&amp;Database!D337</f>
        <v>--</v>
      </c>
      <c r="R339" s="199" t="str">
        <f aca="false">Database!K337</f>
        <v/>
      </c>
    </row>
    <row r="340" customFormat="false" ht="14.65" hidden="false" customHeight="false" outlineLevel="0" collapsed="false">
      <c r="Q340" s="198" t="str">
        <f aca="false">Database!B338&amp;"-"&amp;Database!C338&amp;"-"&amp;Database!D338</f>
        <v>--</v>
      </c>
      <c r="R340" s="199" t="str">
        <f aca="false">Database!K338</f>
        <v/>
      </c>
    </row>
    <row r="341" customFormat="false" ht="14.65" hidden="false" customHeight="false" outlineLevel="0" collapsed="false">
      <c r="Q341" s="198" t="str">
        <f aca="false">Database!B339&amp;"-"&amp;Database!C339&amp;"-"&amp;Database!D339</f>
        <v>--</v>
      </c>
      <c r="R341" s="199" t="str">
        <f aca="false">Database!K339</f>
        <v/>
      </c>
    </row>
    <row r="342" customFormat="false" ht="14.65" hidden="false" customHeight="false" outlineLevel="0" collapsed="false">
      <c r="Q342" s="198" t="str">
        <f aca="false">Database!B340&amp;"-"&amp;Database!C340&amp;"-"&amp;Database!D340</f>
        <v>--</v>
      </c>
      <c r="R342" s="199" t="str">
        <f aca="false">Database!K340</f>
        <v/>
      </c>
    </row>
    <row r="343" customFormat="false" ht="14.65" hidden="false" customHeight="false" outlineLevel="0" collapsed="false">
      <c r="Q343" s="198" t="str">
        <f aca="false">Database!B341&amp;"-"&amp;Database!C341&amp;"-"&amp;Database!D341</f>
        <v>--</v>
      </c>
      <c r="R343" s="199" t="str">
        <f aca="false">Database!K341</f>
        <v/>
      </c>
    </row>
    <row r="344" customFormat="false" ht="14.65" hidden="false" customHeight="false" outlineLevel="0" collapsed="false">
      <c r="Q344" s="198" t="str">
        <f aca="false">Database!B342&amp;"-"&amp;Database!C342&amp;"-"&amp;Database!D342</f>
        <v>--</v>
      </c>
      <c r="R344" s="199" t="str">
        <f aca="false">Database!K342</f>
        <v/>
      </c>
    </row>
    <row r="345" customFormat="false" ht="14.65" hidden="false" customHeight="false" outlineLevel="0" collapsed="false">
      <c r="Q345" s="198" t="str">
        <f aca="false">Database!B343&amp;"-"&amp;Database!C343&amp;"-"&amp;Database!D343</f>
        <v>--</v>
      </c>
      <c r="R345" s="199" t="str">
        <f aca="false">Database!K343</f>
        <v/>
      </c>
    </row>
    <row r="346" customFormat="false" ht="14.65" hidden="false" customHeight="false" outlineLevel="0" collapsed="false">
      <c r="Q346" s="198" t="str">
        <f aca="false">Database!B344&amp;"-"&amp;Database!C344&amp;"-"&amp;Database!D344</f>
        <v>--</v>
      </c>
      <c r="R346" s="199" t="str">
        <f aca="false">Database!K344</f>
        <v/>
      </c>
    </row>
    <row r="347" customFormat="false" ht="14.65" hidden="false" customHeight="false" outlineLevel="0" collapsed="false">
      <c r="Q347" s="198" t="str">
        <f aca="false">Database!B345&amp;"-"&amp;Database!C345&amp;"-"&amp;Database!D345</f>
        <v>--</v>
      </c>
      <c r="R347" s="199" t="str">
        <f aca="false">Database!K345</f>
        <v/>
      </c>
    </row>
    <row r="348" customFormat="false" ht="14.65" hidden="false" customHeight="false" outlineLevel="0" collapsed="false">
      <c r="Q348" s="198" t="str">
        <f aca="false">Database!B346&amp;"-"&amp;Database!C346&amp;"-"&amp;Database!D346</f>
        <v>--</v>
      </c>
      <c r="R348" s="199" t="str">
        <f aca="false">Database!K346</f>
        <v/>
      </c>
    </row>
    <row r="349" customFormat="false" ht="14.65" hidden="false" customHeight="false" outlineLevel="0" collapsed="false">
      <c r="Q349" s="198" t="str">
        <f aca="false">Database!B347&amp;"-"&amp;Database!C347&amp;"-"&amp;Database!D347</f>
        <v>--</v>
      </c>
      <c r="R349" s="199" t="str">
        <f aca="false">Database!K347</f>
        <v/>
      </c>
    </row>
    <row r="350" customFormat="false" ht="14.65" hidden="false" customHeight="false" outlineLevel="0" collapsed="false">
      <c r="Q350" s="198" t="str">
        <f aca="false">Database!B348&amp;"-"&amp;Database!C348&amp;"-"&amp;Database!D348</f>
        <v>--</v>
      </c>
      <c r="R350" s="199" t="str">
        <f aca="false">Database!K348</f>
        <v/>
      </c>
    </row>
    <row r="351" customFormat="false" ht="14.65" hidden="false" customHeight="false" outlineLevel="0" collapsed="false">
      <c r="Q351" s="198" t="str">
        <f aca="false">Database!B349&amp;"-"&amp;Database!C349&amp;"-"&amp;Database!D349</f>
        <v>--</v>
      </c>
      <c r="R351" s="199" t="str">
        <f aca="false">Database!K349</f>
        <v/>
      </c>
    </row>
    <row r="352" customFormat="false" ht="14.65" hidden="false" customHeight="false" outlineLevel="0" collapsed="false">
      <c r="Q352" s="198" t="str">
        <f aca="false">Database!B350&amp;"-"&amp;Database!C350&amp;"-"&amp;Database!D350</f>
        <v>--</v>
      </c>
      <c r="R352" s="199" t="str">
        <f aca="false">Database!K350</f>
        <v/>
      </c>
    </row>
    <row r="353" customFormat="false" ht="14.65" hidden="false" customHeight="false" outlineLevel="0" collapsed="false">
      <c r="Q353" s="198" t="str">
        <f aca="false">Database!B351&amp;"-"&amp;Database!C351&amp;"-"&amp;Database!D351</f>
        <v>--</v>
      </c>
      <c r="R353" s="199" t="str">
        <f aca="false">Database!K351</f>
        <v/>
      </c>
    </row>
    <row r="354" customFormat="false" ht="14.65" hidden="false" customHeight="false" outlineLevel="0" collapsed="false">
      <c r="Q354" s="198" t="str">
        <f aca="false">Database!B352&amp;"-"&amp;Database!C352&amp;"-"&amp;Database!D352</f>
        <v>--</v>
      </c>
      <c r="R354" s="199" t="str">
        <f aca="false">Database!K352</f>
        <v/>
      </c>
    </row>
    <row r="355" customFormat="false" ht="14.65" hidden="false" customHeight="false" outlineLevel="0" collapsed="false">
      <c r="Q355" s="198" t="str">
        <f aca="false">Database!B353&amp;"-"&amp;Database!C353&amp;"-"&amp;Database!D353</f>
        <v>--</v>
      </c>
      <c r="R355" s="199" t="str">
        <f aca="false">Database!K353</f>
        <v/>
      </c>
    </row>
    <row r="356" customFormat="false" ht="14.65" hidden="false" customHeight="false" outlineLevel="0" collapsed="false">
      <c r="Q356" s="198" t="str">
        <f aca="false">Database!B354&amp;"-"&amp;Database!C354&amp;"-"&amp;Database!D354</f>
        <v>--</v>
      </c>
      <c r="R356" s="199" t="str">
        <f aca="false">Database!K354</f>
        <v/>
      </c>
    </row>
    <row r="357" customFormat="false" ht="14.65" hidden="false" customHeight="false" outlineLevel="0" collapsed="false">
      <c r="Q357" s="198" t="str">
        <f aca="false">Database!B355&amp;"-"&amp;Database!C355&amp;"-"&amp;Database!D355</f>
        <v>--</v>
      </c>
      <c r="R357" s="199" t="str">
        <f aca="false">Database!K355</f>
        <v/>
      </c>
    </row>
    <row r="358" customFormat="false" ht="14.65" hidden="false" customHeight="false" outlineLevel="0" collapsed="false">
      <c r="Q358" s="198" t="str">
        <f aca="false">Database!B356&amp;"-"&amp;Database!C356&amp;"-"&amp;Database!D356</f>
        <v>--</v>
      </c>
      <c r="R358" s="199" t="str">
        <f aca="false">Database!K356</f>
        <v/>
      </c>
    </row>
    <row r="359" customFormat="false" ht="14.65" hidden="false" customHeight="false" outlineLevel="0" collapsed="false">
      <c r="Q359" s="198" t="str">
        <f aca="false">Database!B357&amp;"-"&amp;Database!C357&amp;"-"&amp;Database!D357</f>
        <v>--</v>
      </c>
      <c r="R359" s="199" t="str">
        <f aca="false">Database!K357</f>
        <v/>
      </c>
    </row>
    <row r="360" customFormat="false" ht="14.65" hidden="false" customHeight="false" outlineLevel="0" collapsed="false">
      <c r="Q360" s="198" t="str">
        <f aca="false">Database!B358&amp;"-"&amp;Database!C358&amp;"-"&amp;Database!D358</f>
        <v>--</v>
      </c>
      <c r="R360" s="199" t="str">
        <f aca="false">Database!K358</f>
        <v/>
      </c>
    </row>
    <row r="361" customFormat="false" ht="14.65" hidden="false" customHeight="false" outlineLevel="0" collapsed="false">
      <c r="Q361" s="198" t="str">
        <f aca="false">Database!B359&amp;"-"&amp;Database!C359&amp;"-"&amp;Database!D359</f>
        <v>--</v>
      </c>
      <c r="R361" s="199" t="str">
        <f aca="false">Database!K359</f>
        <v/>
      </c>
    </row>
    <row r="362" customFormat="false" ht="14.65" hidden="false" customHeight="false" outlineLevel="0" collapsed="false">
      <c r="Q362" s="198" t="str">
        <f aca="false">Database!B360&amp;"-"&amp;Database!C360&amp;"-"&amp;Database!D360</f>
        <v>--</v>
      </c>
      <c r="R362" s="199" t="str">
        <f aca="false">Database!K360</f>
        <v/>
      </c>
    </row>
    <row r="363" customFormat="false" ht="14.65" hidden="false" customHeight="false" outlineLevel="0" collapsed="false">
      <c r="Q363" s="198" t="str">
        <f aca="false">Database!B361&amp;"-"&amp;Database!C361&amp;"-"&amp;Database!D361</f>
        <v>--</v>
      </c>
      <c r="R363" s="199" t="str">
        <f aca="false">Database!K361</f>
        <v/>
      </c>
    </row>
    <row r="364" customFormat="false" ht="14.65" hidden="false" customHeight="false" outlineLevel="0" collapsed="false">
      <c r="Q364" s="198" t="str">
        <f aca="false">Database!B362&amp;"-"&amp;Database!C362&amp;"-"&amp;Database!D362</f>
        <v>--</v>
      </c>
      <c r="R364" s="199" t="str">
        <f aca="false">Database!K362</f>
        <v/>
      </c>
    </row>
    <row r="365" customFormat="false" ht="14.65" hidden="false" customHeight="false" outlineLevel="0" collapsed="false">
      <c r="Q365" s="198" t="str">
        <f aca="false">Database!B363&amp;"-"&amp;Database!C363&amp;"-"&amp;Database!D363</f>
        <v>--</v>
      </c>
      <c r="R365" s="199" t="str">
        <f aca="false">Database!K363</f>
        <v/>
      </c>
    </row>
    <row r="366" customFormat="false" ht="14.65" hidden="false" customHeight="false" outlineLevel="0" collapsed="false">
      <c r="Q366" s="198" t="str">
        <f aca="false">Database!B364&amp;"-"&amp;Database!C364&amp;"-"&amp;Database!D364</f>
        <v>--</v>
      </c>
      <c r="R366" s="199" t="str">
        <f aca="false">Database!K364</f>
        <v/>
      </c>
    </row>
    <row r="367" customFormat="false" ht="14.65" hidden="false" customHeight="false" outlineLevel="0" collapsed="false">
      <c r="Q367" s="198" t="str">
        <f aca="false">Database!B365&amp;"-"&amp;Database!C365&amp;"-"&amp;Database!D365</f>
        <v>--</v>
      </c>
      <c r="R367" s="199" t="str">
        <f aca="false">Database!K365</f>
        <v/>
      </c>
    </row>
    <row r="368" customFormat="false" ht="14.65" hidden="false" customHeight="false" outlineLevel="0" collapsed="false">
      <c r="Q368" s="198" t="str">
        <f aca="false">Database!B366&amp;"-"&amp;Database!C366&amp;"-"&amp;Database!D366</f>
        <v>--</v>
      </c>
      <c r="R368" s="199" t="str">
        <f aca="false">Database!K366</f>
        <v/>
      </c>
    </row>
    <row r="369" customFormat="false" ht="14.65" hidden="false" customHeight="false" outlineLevel="0" collapsed="false">
      <c r="Q369" s="198" t="str">
        <f aca="false">Database!B367&amp;"-"&amp;Database!C367&amp;"-"&amp;Database!D367</f>
        <v>--</v>
      </c>
      <c r="R369" s="199" t="str">
        <f aca="false">Database!K367</f>
        <v/>
      </c>
    </row>
    <row r="370" customFormat="false" ht="14.65" hidden="false" customHeight="false" outlineLevel="0" collapsed="false">
      <c r="Q370" s="198" t="str">
        <f aca="false">Database!B368&amp;"-"&amp;Database!C368&amp;"-"&amp;Database!D368</f>
        <v>--</v>
      </c>
      <c r="R370" s="199" t="str">
        <f aca="false">Database!K368</f>
        <v/>
      </c>
    </row>
    <row r="371" customFormat="false" ht="14.65" hidden="false" customHeight="false" outlineLevel="0" collapsed="false">
      <c r="Q371" s="198" t="str">
        <f aca="false">Database!B369&amp;"-"&amp;Database!C369&amp;"-"&amp;Database!D369</f>
        <v>--</v>
      </c>
      <c r="R371" s="199" t="str">
        <f aca="false">Database!K369</f>
        <v/>
      </c>
    </row>
    <row r="372" customFormat="false" ht="14.65" hidden="false" customHeight="false" outlineLevel="0" collapsed="false">
      <c r="Q372" s="198" t="str">
        <f aca="false">Database!B370&amp;"-"&amp;Database!C370&amp;"-"&amp;Database!D370</f>
        <v>--</v>
      </c>
      <c r="R372" s="199" t="str">
        <f aca="false">Database!K370</f>
        <v/>
      </c>
    </row>
    <row r="373" customFormat="false" ht="14.65" hidden="false" customHeight="false" outlineLevel="0" collapsed="false">
      <c r="Q373" s="198" t="str">
        <f aca="false">Database!B371&amp;"-"&amp;Database!C371&amp;"-"&amp;Database!D371</f>
        <v>--</v>
      </c>
      <c r="R373" s="199" t="str">
        <f aca="false">Database!K371</f>
        <v/>
      </c>
    </row>
    <row r="374" customFormat="false" ht="14.65" hidden="false" customHeight="false" outlineLevel="0" collapsed="false">
      <c r="Q374" s="198" t="str">
        <f aca="false">Database!B372&amp;"-"&amp;Database!C372&amp;"-"&amp;Database!D372</f>
        <v>--</v>
      </c>
      <c r="R374" s="199" t="str">
        <f aca="false">Database!K372</f>
        <v/>
      </c>
    </row>
    <row r="375" customFormat="false" ht="14.65" hidden="false" customHeight="false" outlineLevel="0" collapsed="false">
      <c r="Q375" s="198" t="str">
        <f aca="false">Database!B373&amp;"-"&amp;Database!C373&amp;"-"&amp;Database!D373</f>
        <v>--</v>
      </c>
      <c r="R375" s="199" t="str">
        <f aca="false">Database!K373</f>
        <v/>
      </c>
    </row>
    <row r="376" customFormat="false" ht="14.65" hidden="false" customHeight="false" outlineLevel="0" collapsed="false">
      <c r="Q376" s="198" t="str">
        <f aca="false">Database!B374&amp;"-"&amp;Database!C374&amp;"-"&amp;Database!D374</f>
        <v>--</v>
      </c>
      <c r="R376" s="199" t="str">
        <f aca="false">Database!K374</f>
        <v/>
      </c>
    </row>
    <row r="377" customFormat="false" ht="14.65" hidden="false" customHeight="false" outlineLevel="0" collapsed="false">
      <c r="Q377" s="198" t="str">
        <f aca="false">Database!B375&amp;"-"&amp;Database!C375&amp;"-"&amp;Database!D375</f>
        <v>--</v>
      </c>
      <c r="R377" s="199" t="str">
        <f aca="false">Database!K375</f>
        <v/>
      </c>
    </row>
    <row r="378" customFormat="false" ht="14.65" hidden="false" customHeight="false" outlineLevel="0" collapsed="false">
      <c r="Q378" s="198" t="str">
        <f aca="false">Database!B376&amp;"-"&amp;Database!C376&amp;"-"&amp;Database!D376</f>
        <v>--</v>
      </c>
      <c r="R378" s="199" t="str">
        <f aca="false">Database!K376</f>
        <v/>
      </c>
    </row>
    <row r="379" customFormat="false" ht="14.65" hidden="false" customHeight="false" outlineLevel="0" collapsed="false">
      <c r="Q379" s="198" t="str">
        <f aca="false">Database!B377&amp;"-"&amp;Database!C377&amp;"-"&amp;Database!D377</f>
        <v>--</v>
      </c>
      <c r="R379" s="199" t="str">
        <f aca="false">Database!K377</f>
        <v/>
      </c>
    </row>
    <row r="380" customFormat="false" ht="14.65" hidden="false" customHeight="false" outlineLevel="0" collapsed="false">
      <c r="Q380" s="198" t="str">
        <f aca="false">Database!B378&amp;"-"&amp;Database!C378&amp;"-"&amp;Database!D378</f>
        <v>--</v>
      </c>
      <c r="R380" s="199" t="str">
        <f aca="false">Database!K378</f>
        <v/>
      </c>
    </row>
    <row r="381" customFormat="false" ht="14.65" hidden="false" customHeight="false" outlineLevel="0" collapsed="false">
      <c r="Q381" s="198" t="str">
        <f aca="false">Database!B379&amp;"-"&amp;Database!C379&amp;"-"&amp;Database!D379</f>
        <v>--</v>
      </c>
      <c r="R381" s="199" t="str">
        <f aca="false">Database!K379</f>
        <v/>
      </c>
    </row>
    <row r="382" customFormat="false" ht="14.65" hidden="false" customHeight="false" outlineLevel="0" collapsed="false">
      <c r="Q382" s="198" t="str">
        <f aca="false">Database!B380&amp;"-"&amp;Database!C380&amp;"-"&amp;Database!D380</f>
        <v>--</v>
      </c>
      <c r="R382" s="199" t="str">
        <f aca="false">Database!K380</f>
        <v/>
      </c>
    </row>
    <row r="383" customFormat="false" ht="14.65" hidden="false" customHeight="false" outlineLevel="0" collapsed="false">
      <c r="Q383" s="198" t="str">
        <f aca="false">Database!B381&amp;"-"&amp;Database!C381&amp;"-"&amp;Database!D381</f>
        <v>--</v>
      </c>
      <c r="R383" s="199" t="str">
        <f aca="false">Database!K381</f>
        <v/>
      </c>
    </row>
    <row r="384" customFormat="false" ht="14.65" hidden="false" customHeight="false" outlineLevel="0" collapsed="false">
      <c r="Q384" s="198" t="str">
        <f aca="false">Database!B382&amp;"-"&amp;Database!C382&amp;"-"&amp;Database!D382</f>
        <v>--</v>
      </c>
      <c r="R384" s="199" t="str">
        <f aca="false">Database!K382</f>
        <v/>
      </c>
    </row>
    <row r="385" customFormat="false" ht="14.65" hidden="false" customHeight="false" outlineLevel="0" collapsed="false">
      <c r="Q385" s="198" t="str">
        <f aca="false">Database!B383&amp;"-"&amp;Database!C383&amp;"-"&amp;Database!D383</f>
        <v>--</v>
      </c>
      <c r="R385" s="199" t="str">
        <f aca="false">Database!K383</f>
        <v/>
      </c>
    </row>
    <row r="386" customFormat="false" ht="14.65" hidden="false" customHeight="false" outlineLevel="0" collapsed="false">
      <c r="Q386" s="198" t="str">
        <f aca="false">Database!B384&amp;"-"&amp;Database!C384&amp;"-"&amp;Database!D384</f>
        <v>--</v>
      </c>
      <c r="R386" s="199" t="str">
        <f aca="false">Database!K384</f>
        <v/>
      </c>
    </row>
    <row r="387" customFormat="false" ht="14.65" hidden="false" customHeight="false" outlineLevel="0" collapsed="false">
      <c r="Q387" s="198" t="str">
        <f aca="false">Database!B385&amp;"-"&amp;Database!C385&amp;"-"&amp;Database!D385</f>
        <v>--</v>
      </c>
      <c r="R387" s="199" t="str">
        <f aca="false">Database!K385</f>
        <v/>
      </c>
    </row>
    <row r="388" customFormat="false" ht="14.65" hidden="false" customHeight="false" outlineLevel="0" collapsed="false">
      <c r="Q388" s="198" t="str">
        <f aca="false">Database!B386&amp;"-"&amp;Database!C386&amp;"-"&amp;Database!D386</f>
        <v>--</v>
      </c>
      <c r="R388" s="199" t="str">
        <f aca="false">Database!K386</f>
        <v/>
      </c>
    </row>
    <row r="389" customFormat="false" ht="14.65" hidden="false" customHeight="false" outlineLevel="0" collapsed="false">
      <c r="Q389" s="198" t="str">
        <f aca="false">Database!B387&amp;"-"&amp;Database!C387&amp;"-"&amp;Database!D387</f>
        <v>--</v>
      </c>
      <c r="R389" s="199" t="str">
        <f aca="false">Database!K387</f>
        <v/>
      </c>
    </row>
    <row r="390" customFormat="false" ht="14.65" hidden="false" customHeight="false" outlineLevel="0" collapsed="false">
      <c r="Q390" s="198" t="str">
        <f aca="false">Database!B388&amp;"-"&amp;Database!C388&amp;"-"&amp;Database!D388</f>
        <v>--</v>
      </c>
      <c r="R390" s="199" t="str">
        <f aca="false">Database!K388</f>
        <v/>
      </c>
    </row>
    <row r="391" customFormat="false" ht="14.65" hidden="false" customHeight="false" outlineLevel="0" collapsed="false">
      <c r="Q391" s="198" t="str">
        <f aca="false">Database!B389&amp;"-"&amp;Database!C389&amp;"-"&amp;Database!D389</f>
        <v>--</v>
      </c>
      <c r="R391" s="199" t="str">
        <f aca="false">Database!K389</f>
        <v/>
      </c>
    </row>
    <row r="392" customFormat="false" ht="14.65" hidden="false" customHeight="false" outlineLevel="0" collapsed="false">
      <c r="Q392" s="198" t="str">
        <f aca="false">Database!B390&amp;"-"&amp;Database!C390&amp;"-"&amp;Database!D390</f>
        <v>--</v>
      </c>
      <c r="R392" s="199" t="str">
        <f aca="false">Database!K390</f>
        <v/>
      </c>
    </row>
    <row r="393" customFormat="false" ht="14.65" hidden="false" customHeight="false" outlineLevel="0" collapsed="false">
      <c r="Q393" s="198" t="str">
        <f aca="false">Database!B391&amp;"-"&amp;Database!C391&amp;"-"&amp;Database!D391</f>
        <v>--</v>
      </c>
      <c r="R393" s="199" t="str">
        <f aca="false">Database!K391</f>
        <v/>
      </c>
    </row>
    <row r="394" customFormat="false" ht="14.65" hidden="false" customHeight="false" outlineLevel="0" collapsed="false">
      <c r="Q394" s="198" t="str">
        <f aca="false">Database!B392&amp;"-"&amp;Database!C392&amp;"-"&amp;Database!D392</f>
        <v>--</v>
      </c>
      <c r="R394" s="199" t="str">
        <f aca="false">Database!K392</f>
        <v/>
      </c>
    </row>
    <row r="395" customFormat="false" ht="14.65" hidden="false" customHeight="false" outlineLevel="0" collapsed="false">
      <c r="Q395" s="198" t="str">
        <f aca="false">Database!B393&amp;"-"&amp;Database!C393&amp;"-"&amp;Database!D393</f>
        <v>--</v>
      </c>
      <c r="R395" s="199" t="str">
        <f aca="false">Database!K393</f>
        <v/>
      </c>
    </row>
    <row r="396" customFormat="false" ht="14.65" hidden="false" customHeight="false" outlineLevel="0" collapsed="false">
      <c r="Q396" s="198" t="str">
        <f aca="false">Database!B394&amp;"-"&amp;Database!C394&amp;"-"&amp;Database!D394</f>
        <v>--</v>
      </c>
      <c r="R396" s="199" t="str">
        <f aca="false">Database!K394</f>
        <v/>
      </c>
    </row>
    <row r="397" customFormat="false" ht="14.65" hidden="false" customHeight="false" outlineLevel="0" collapsed="false">
      <c r="Q397" s="198" t="str">
        <f aca="false">Database!B395&amp;"-"&amp;Database!C395&amp;"-"&amp;Database!D395</f>
        <v>--</v>
      </c>
      <c r="R397" s="199" t="str">
        <f aca="false">Database!K395</f>
        <v/>
      </c>
    </row>
    <row r="398" customFormat="false" ht="14.65" hidden="false" customHeight="false" outlineLevel="0" collapsed="false">
      <c r="Q398" s="198" t="str">
        <f aca="false">Database!B396&amp;"-"&amp;Database!C396&amp;"-"&amp;Database!D396</f>
        <v>--</v>
      </c>
      <c r="R398" s="199" t="str">
        <f aca="false">Database!K396</f>
        <v/>
      </c>
    </row>
    <row r="399" customFormat="false" ht="14.65" hidden="false" customHeight="false" outlineLevel="0" collapsed="false">
      <c r="Q399" s="198" t="str">
        <f aca="false">Database!B397&amp;"-"&amp;Database!C397&amp;"-"&amp;Database!D397</f>
        <v>--</v>
      </c>
      <c r="R399" s="199" t="str">
        <f aca="false">Database!K397</f>
        <v/>
      </c>
    </row>
    <row r="400" customFormat="false" ht="14.65" hidden="false" customHeight="false" outlineLevel="0" collapsed="false">
      <c r="Q400" s="198" t="str">
        <f aca="false">Database!B398&amp;"-"&amp;Database!C398&amp;"-"&amp;Database!D398</f>
        <v>--</v>
      </c>
      <c r="R400" s="199" t="str">
        <f aca="false">Database!K398</f>
        <v/>
      </c>
    </row>
    <row r="401" customFormat="false" ht="14.65" hidden="false" customHeight="false" outlineLevel="0" collapsed="false">
      <c r="Q401" s="198" t="str">
        <f aca="false">Database!B399&amp;"-"&amp;Database!C399&amp;"-"&amp;Database!D399</f>
        <v>--</v>
      </c>
      <c r="R401" s="199" t="str">
        <f aca="false">Database!K399</f>
        <v/>
      </c>
    </row>
    <row r="402" customFormat="false" ht="14.65" hidden="false" customHeight="false" outlineLevel="0" collapsed="false">
      <c r="Q402" s="198" t="str">
        <f aca="false">Database!B400&amp;"-"&amp;Database!C400&amp;"-"&amp;Database!D400</f>
        <v>--</v>
      </c>
      <c r="R402" s="199" t="str">
        <f aca="false">Database!K400</f>
        <v/>
      </c>
    </row>
    <row r="403" customFormat="false" ht="14.65" hidden="false" customHeight="false" outlineLevel="0" collapsed="false">
      <c r="Q403" s="198" t="str">
        <f aca="false">Database!B401&amp;"-"&amp;Database!C401&amp;"-"&amp;Database!D401</f>
        <v>--</v>
      </c>
      <c r="R403" s="199" t="str">
        <f aca="false">Database!K401</f>
        <v/>
      </c>
    </row>
    <row r="404" customFormat="false" ht="14.65" hidden="false" customHeight="false" outlineLevel="0" collapsed="false">
      <c r="Q404" s="198" t="str">
        <f aca="false">Database!B402&amp;"-"&amp;Database!C402&amp;"-"&amp;Database!D402</f>
        <v>--</v>
      </c>
      <c r="R404" s="199" t="str">
        <f aca="false">Database!K402</f>
        <v/>
      </c>
    </row>
    <row r="405" customFormat="false" ht="14.65" hidden="false" customHeight="false" outlineLevel="0" collapsed="false">
      <c r="Q405" s="198" t="str">
        <f aca="false">Database!B403&amp;"-"&amp;Database!C403&amp;"-"&amp;Database!D403</f>
        <v>--</v>
      </c>
      <c r="R405" s="199" t="str">
        <f aca="false">Database!K403</f>
        <v/>
      </c>
    </row>
    <row r="406" customFormat="false" ht="14.65" hidden="false" customHeight="false" outlineLevel="0" collapsed="false">
      <c r="Q406" s="198" t="str">
        <f aca="false">Database!B404&amp;"-"&amp;Database!C404&amp;"-"&amp;Database!D404</f>
        <v>--</v>
      </c>
      <c r="R406" s="199" t="str">
        <f aca="false">Database!K404</f>
        <v/>
      </c>
    </row>
    <row r="407" customFormat="false" ht="14.65" hidden="false" customHeight="false" outlineLevel="0" collapsed="false">
      <c r="Q407" s="198" t="str">
        <f aca="false">Database!B405&amp;"-"&amp;Database!C405&amp;"-"&amp;Database!D405</f>
        <v>--</v>
      </c>
      <c r="R407" s="199" t="str">
        <f aca="false">Database!K405</f>
        <v/>
      </c>
    </row>
    <row r="408" customFormat="false" ht="14.65" hidden="false" customHeight="false" outlineLevel="0" collapsed="false">
      <c r="Q408" s="198" t="str">
        <f aca="false">Database!B406&amp;"-"&amp;Database!C406&amp;"-"&amp;Database!D406</f>
        <v>--</v>
      </c>
      <c r="R408" s="199" t="str">
        <f aca="false">Database!K406</f>
        <v/>
      </c>
    </row>
    <row r="409" customFormat="false" ht="14.65" hidden="false" customHeight="false" outlineLevel="0" collapsed="false">
      <c r="Q409" s="198" t="str">
        <f aca="false">Database!B407&amp;"-"&amp;Database!C407&amp;"-"&amp;Database!D407</f>
        <v>--</v>
      </c>
      <c r="R409" s="199" t="str">
        <f aca="false">Database!K407</f>
        <v/>
      </c>
    </row>
    <row r="410" customFormat="false" ht="14.65" hidden="false" customHeight="false" outlineLevel="0" collapsed="false">
      <c r="Q410" s="198" t="str">
        <f aca="false">Database!B408&amp;"-"&amp;Database!C408&amp;"-"&amp;Database!D408</f>
        <v>--</v>
      </c>
      <c r="R410" s="199" t="str">
        <f aca="false">Database!K408</f>
        <v/>
      </c>
    </row>
    <row r="411" customFormat="false" ht="14.65" hidden="false" customHeight="false" outlineLevel="0" collapsed="false">
      <c r="Q411" s="198" t="str">
        <f aca="false">Database!B409&amp;"-"&amp;Database!C409&amp;"-"&amp;Database!D409</f>
        <v>--</v>
      </c>
      <c r="R411" s="199" t="str">
        <f aca="false">Database!K409</f>
        <v/>
      </c>
    </row>
    <row r="412" customFormat="false" ht="14.65" hidden="false" customHeight="false" outlineLevel="0" collapsed="false">
      <c r="Q412" s="198" t="str">
        <f aca="false">Database!B410&amp;"-"&amp;Database!C410&amp;"-"&amp;Database!D410</f>
        <v>--</v>
      </c>
      <c r="R412" s="199" t="str">
        <f aca="false">Database!K410</f>
        <v/>
      </c>
    </row>
    <row r="413" customFormat="false" ht="14.65" hidden="false" customHeight="false" outlineLevel="0" collapsed="false">
      <c r="Q413" s="198" t="str">
        <f aca="false">Database!B411&amp;"-"&amp;Database!C411&amp;"-"&amp;Database!D411</f>
        <v>--</v>
      </c>
      <c r="R413" s="199" t="str">
        <f aca="false">Database!K411</f>
        <v/>
      </c>
    </row>
    <row r="414" customFormat="false" ht="14.65" hidden="false" customHeight="false" outlineLevel="0" collapsed="false">
      <c r="Q414" s="198" t="str">
        <f aca="false">Database!B412&amp;"-"&amp;Database!C412&amp;"-"&amp;Database!D412</f>
        <v>--</v>
      </c>
      <c r="R414" s="199" t="str">
        <f aca="false">Database!K412</f>
        <v/>
      </c>
    </row>
    <row r="415" customFormat="false" ht="14.65" hidden="false" customHeight="false" outlineLevel="0" collapsed="false">
      <c r="Q415" s="198" t="str">
        <f aca="false">Database!B413&amp;"-"&amp;Database!C413&amp;"-"&amp;Database!D413</f>
        <v>--</v>
      </c>
      <c r="R415" s="199" t="str">
        <f aca="false">Database!K413</f>
        <v/>
      </c>
    </row>
    <row r="416" customFormat="false" ht="14.65" hidden="false" customHeight="false" outlineLevel="0" collapsed="false">
      <c r="Q416" s="198" t="str">
        <f aca="false">Database!B414&amp;"-"&amp;Database!C414&amp;"-"&amp;Database!D414</f>
        <v>--</v>
      </c>
      <c r="R416" s="199" t="str">
        <f aca="false">Database!K414</f>
        <v/>
      </c>
    </row>
    <row r="417" customFormat="false" ht="14.65" hidden="false" customHeight="false" outlineLevel="0" collapsed="false">
      <c r="Q417" s="198" t="str">
        <f aca="false">Database!B415&amp;"-"&amp;Database!C415&amp;"-"&amp;Database!D415</f>
        <v>--</v>
      </c>
      <c r="R417" s="199" t="str">
        <f aca="false">Database!K415</f>
        <v/>
      </c>
    </row>
    <row r="418" customFormat="false" ht="14.65" hidden="false" customHeight="false" outlineLevel="0" collapsed="false">
      <c r="Q418" s="198" t="str">
        <f aca="false">Database!B416&amp;"-"&amp;Database!C416&amp;"-"&amp;Database!D416</f>
        <v>--</v>
      </c>
      <c r="R418" s="199" t="str">
        <f aca="false">Database!K416</f>
        <v/>
      </c>
    </row>
    <row r="419" customFormat="false" ht="14.65" hidden="false" customHeight="false" outlineLevel="0" collapsed="false">
      <c r="Q419" s="198" t="str">
        <f aca="false">Database!B417&amp;"-"&amp;Database!C417&amp;"-"&amp;Database!D417</f>
        <v>--</v>
      </c>
      <c r="R419" s="199" t="str">
        <f aca="false">Database!K417</f>
        <v/>
      </c>
    </row>
    <row r="420" customFormat="false" ht="14.65" hidden="false" customHeight="false" outlineLevel="0" collapsed="false">
      <c r="Q420" s="198" t="str">
        <f aca="false">Database!B418&amp;"-"&amp;Database!C418&amp;"-"&amp;Database!D418</f>
        <v>--</v>
      </c>
      <c r="R420" s="199" t="str">
        <f aca="false">Database!K418</f>
        <v/>
      </c>
    </row>
    <row r="421" customFormat="false" ht="14.65" hidden="false" customHeight="false" outlineLevel="0" collapsed="false">
      <c r="Q421" s="198" t="str">
        <f aca="false">Database!B419&amp;"-"&amp;Database!C419&amp;"-"&amp;Database!D419</f>
        <v>--</v>
      </c>
      <c r="R421" s="199" t="str">
        <f aca="false">Database!K419</f>
        <v/>
      </c>
    </row>
    <row r="422" customFormat="false" ht="14.65" hidden="false" customHeight="false" outlineLevel="0" collapsed="false">
      <c r="Q422" s="198" t="str">
        <f aca="false">Database!B420&amp;"-"&amp;Database!C420&amp;"-"&amp;Database!D420</f>
        <v>--</v>
      </c>
      <c r="R422" s="199" t="str">
        <f aca="false">Database!K420</f>
        <v/>
      </c>
    </row>
    <row r="423" customFormat="false" ht="14.65" hidden="false" customHeight="false" outlineLevel="0" collapsed="false">
      <c r="Q423" s="198" t="str">
        <f aca="false">Database!B421&amp;"-"&amp;Database!C421&amp;"-"&amp;Database!D421</f>
        <v>--</v>
      </c>
      <c r="R423" s="199" t="str">
        <f aca="false">Database!K421</f>
        <v/>
      </c>
    </row>
    <row r="424" customFormat="false" ht="14.65" hidden="false" customHeight="false" outlineLevel="0" collapsed="false">
      <c r="Q424" s="198" t="str">
        <f aca="false">Database!B422&amp;"-"&amp;Database!C422&amp;"-"&amp;Database!D422</f>
        <v>--</v>
      </c>
      <c r="R424" s="199" t="str">
        <f aca="false">Database!K422</f>
        <v/>
      </c>
    </row>
    <row r="425" customFormat="false" ht="14.65" hidden="false" customHeight="false" outlineLevel="0" collapsed="false">
      <c r="Q425" s="198" t="str">
        <f aca="false">Database!B423&amp;"-"&amp;Database!C423&amp;"-"&amp;Database!D423</f>
        <v>--</v>
      </c>
      <c r="R425" s="199" t="str">
        <f aca="false">Database!K423</f>
        <v/>
      </c>
    </row>
    <row r="426" customFormat="false" ht="14.65" hidden="false" customHeight="false" outlineLevel="0" collapsed="false">
      <c r="Q426" s="198" t="str">
        <f aca="false">Database!B424&amp;"-"&amp;Database!C424&amp;"-"&amp;Database!D424</f>
        <v>--</v>
      </c>
      <c r="R426" s="199" t="str">
        <f aca="false">Database!K424</f>
        <v/>
      </c>
    </row>
    <row r="427" customFormat="false" ht="14.65" hidden="false" customHeight="false" outlineLevel="0" collapsed="false">
      <c r="Q427" s="198" t="str">
        <f aca="false">Database!B425&amp;"-"&amp;Database!C425&amp;"-"&amp;Database!D425</f>
        <v>--</v>
      </c>
      <c r="R427" s="199" t="str">
        <f aca="false">Database!K425</f>
        <v/>
      </c>
    </row>
    <row r="428" customFormat="false" ht="14.65" hidden="false" customHeight="false" outlineLevel="0" collapsed="false">
      <c r="Q428" s="198" t="str">
        <f aca="false">Database!B426&amp;"-"&amp;Database!C426&amp;"-"&amp;Database!D426</f>
        <v>--</v>
      </c>
      <c r="R428" s="199" t="str">
        <f aca="false">Database!K426</f>
        <v/>
      </c>
    </row>
    <row r="429" customFormat="false" ht="14.65" hidden="false" customHeight="false" outlineLevel="0" collapsed="false">
      <c r="Q429" s="198" t="str">
        <f aca="false">Database!B427&amp;"-"&amp;Database!C427&amp;"-"&amp;Database!D427</f>
        <v>--</v>
      </c>
      <c r="R429" s="199" t="str">
        <f aca="false">Database!K427</f>
        <v/>
      </c>
    </row>
    <row r="430" customFormat="false" ht="14.65" hidden="false" customHeight="false" outlineLevel="0" collapsed="false">
      <c r="Q430" s="198" t="str">
        <f aca="false">Database!B428&amp;"-"&amp;Database!C428&amp;"-"&amp;Database!D428</f>
        <v>--</v>
      </c>
      <c r="R430" s="199" t="str">
        <f aca="false">Database!K428</f>
        <v/>
      </c>
    </row>
    <row r="431" customFormat="false" ht="14.65" hidden="false" customHeight="false" outlineLevel="0" collapsed="false">
      <c r="Q431" s="198" t="str">
        <f aca="false">Database!B429&amp;"-"&amp;Database!C429&amp;"-"&amp;Database!D429</f>
        <v>--</v>
      </c>
      <c r="R431" s="199" t="str">
        <f aca="false">Database!K429</f>
        <v/>
      </c>
    </row>
    <row r="432" customFormat="false" ht="14.65" hidden="false" customHeight="false" outlineLevel="0" collapsed="false">
      <c r="Q432" s="198" t="str">
        <f aca="false">Database!B430&amp;"-"&amp;Database!C430&amp;"-"&amp;Database!D430</f>
        <v>--</v>
      </c>
      <c r="R432" s="199" t="str">
        <f aca="false">Database!K430</f>
        <v/>
      </c>
    </row>
    <row r="433" customFormat="false" ht="14.65" hidden="false" customHeight="false" outlineLevel="0" collapsed="false">
      <c r="Q433" s="198" t="str">
        <f aca="false">Database!B431&amp;"-"&amp;Database!C431&amp;"-"&amp;Database!D431</f>
        <v>--</v>
      </c>
      <c r="R433" s="199" t="str">
        <f aca="false">Database!K431</f>
        <v/>
      </c>
    </row>
    <row r="434" customFormat="false" ht="14.65" hidden="false" customHeight="false" outlineLevel="0" collapsed="false">
      <c r="Q434" s="198" t="str">
        <f aca="false">Database!B432&amp;"-"&amp;Database!C432&amp;"-"&amp;Database!D432</f>
        <v>--</v>
      </c>
      <c r="R434" s="199" t="str">
        <f aca="false">Database!K432</f>
        <v/>
      </c>
    </row>
    <row r="435" customFormat="false" ht="14.65" hidden="false" customHeight="false" outlineLevel="0" collapsed="false">
      <c r="Q435" s="198" t="str">
        <f aca="false">Database!B433&amp;"-"&amp;Database!C433&amp;"-"&amp;Database!D433</f>
        <v>--</v>
      </c>
      <c r="R435" s="199" t="str">
        <f aca="false">Database!K433</f>
        <v/>
      </c>
    </row>
    <row r="436" customFormat="false" ht="14.65" hidden="false" customHeight="false" outlineLevel="0" collapsed="false">
      <c r="Q436" s="198" t="str">
        <f aca="false">Database!B434&amp;"-"&amp;Database!C434&amp;"-"&amp;Database!D434</f>
        <v>--</v>
      </c>
      <c r="R436" s="199" t="str">
        <f aca="false">Database!K434</f>
        <v/>
      </c>
    </row>
    <row r="437" customFormat="false" ht="14.65" hidden="false" customHeight="false" outlineLevel="0" collapsed="false">
      <c r="Q437" s="198" t="str">
        <f aca="false">Database!B435&amp;"-"&amp;Database!C435&amp;"-"&amp;Database!D435</f>
        <v>--</v>
      </c>
      <c r="R437" s="199" t="str">
        <f aca="false">Database!K435</f>
        <v/>
      </c>
    </row>
    <row r="438" customFormat="false" ht="14.65" hidden="false" customHeight="false" outlineLevel="0" collapsed="false">
      <c r="Q438" s="198" t="str">
        <f aca="false">Database!B436&amp;"-"&amp;Database!C436&amp;"-"&amp;Database!D436</f>
        <v>--</v>
      </c>
      <c r="R438" s="199" t="str">
        <f aca="false">Database!K436</f>
        <v/>
      </c>
    </row>
    <row r="439" customFormat="false" ht="14.65" hidden="false" customHeight="false" outlineLevel="0" collapsed="false">
      <c r="Q439" s="198" t="str">
        <f aca="false">Database!B437&amp;"-"&amp;Database!C437&amp;"-"&amp;Database!D437</f>
        <v>--</v>
      </c>
      <c r="R439" s="199" t="str">
        <f aca="false">Database!K437</f>
        <v/>
      </c>
    </row>
    <row r="440" customFormat="false" ht="14.65" hidden="false" customHeight="false" outlineLevel="0" collapsed="false">
      <c r="Q440" s="198" t="str">
        <f aca="false">Database!B438&amp;"-"&amp;Database!C438&amp;"-"&amp;Database!D438</f>
        <v>--</v>
      </c>
      <c r="R440" s="199" t="str">
        <f aca="false">Database!K438</f>
        <v/>
      </c>
    </row>
    <row r="441" customFormat="false" ht="14.65" hidden="false" customHeight="false" outlineLevel="0" collapsed="false">
      <c r="Q441" s="198" t="str">
        <f aca="false">Database!B439&amp;"-"&amp;Database!C439&amp;"-"&amp;Database!D439</f>
        <v>--</v>
      </c>
      <c r="R441" s="199" t="str">
        <f aca="false">Database!K439</f>
        <v/>
      </c>
    </row>
    <row r="442" customFormat="false" ht="14.65" hidden="false" customHeight="false" outlineLevel="0" collapsed="false">
      <c r="Q442" s="198" t="str">
        <f aca="false">Database!B440&amp;"-"&amp;Database!C440&amp;"-"&amp;Database!D440</f>
        <v>--</v>
      </c>
      <c r="R442" s="199" t="str">
        <f aca="false">Database!K440</f>
        <v/>
      </c>
    </row>
    <row r="443" customFormat="false" ht="14.65" hidden="false" customHeight="false" outlineLevel="0" collapsed="false">
      <c r="Q443" s="198" t="str">
        <f aca="false">Database!B441&amp;"-"&amp;Database!C441&amp;"-"&amp;Database!D441</f>
        <v>--</v>
      </c>
      <c r="R443" s="199" t="str">
        <f aca="false">Database!K441</f>
        <v/>
      </c>
    </row>
    <row r="444" customFormat="false" ht="14.65" hidden="false" customHeight="false" outlineLevel="0" collapsed="false">
      <c r="Q444" s="198" t="str">
        <f aca="false">Database!B442&amp;"-"&amp;Database!C442&amp;"-"&amp;Database!D442</f>
        <v>--</v>
      </c>
      <c r="R444" s="199" t="str">
        <f aca="false">Database!K442</f>
        <v/>
      </c>
    </row>
    <row r="445" customFormat="false" ht="14.65" hidden="false" customHeight="false" outlineLevel="0" collapsed="false">
      <c r="Q445" s="198" t="str">
        <f aca="false">Database!B443&amp;"-"&amp;Database!C443&amp;"-"&amp;Database!D443</f>
        <v>--</v>
      </c>
      <c r="R445" s="199" t="str">
        <f aca="false">Database!K443</f>
        <v/>
      </c>
    </row>
    <row r="446" customFormat="false" ht="14.65" hidden="false" customHeight="false" outlineLevel="0" collapsed="false">
      <c r="Q446" s="198" t="str">
        <f aca="false">Database!B444&amp;"-"&amp;Database!C444&amp;"-"&amp;Database!D444</f>
        <v>--</v>
      </c>
      <c r="R446" s="199" t="str">
        <f aca="false">Database!K444</f>
        <v/>
      </c>
    </row>
    <row r="447" customFormat="false" ht="14.65" hidden="false" customHeight="false" outlineLevel="0" collapsed="false">
      <c r="Q447" s="198" t="str">
        <f aca="false">Database!B445&amp;"-"&amp;Database!C445&amp;"-"&amp;Database!D445</f>
        <v>--</v>
      </c>
      <c r="R447" s="199" t="str">
        <f aca="false">Database!K445</f>
        <v/>
      </c>
    </row>
    <row r="448" customFormat="false" ht="14.65" hidden="false" customHeight="false" outlineLevel="0" collapsed="false">
      <c r="Q448" s="198" t="str">
        <f aca="false">Database!B446&amp;"-"&amp;Database!C446&amp;"-"&amp;Database!D446</f>
        <v>--</v>
      </c>
      <c r="R448" s="199" t="str">
        <f aca="false">Database!K446</f>
        <v/>
      </c>
    </row>
    <row r="449" customFormat="false" ht="14.65" hidden="false" customHeight="false" outlineLevel="0" collapsed="false">
      <c r="Q449" s="198" t="str">
        <f aca="false">Database!B447&amp;"-"&amp;Database!C447&amp;"-"&amp;Database!D447</f>
        <v>--</v>
      </c>
      <c r="R449" s="199" t="str">
        <f aca="false">Database!K447</f>
        <v/>
      </c>
    </row>
    <row r="450" customFormat="false" ht="14.65" hidden="false" customHeight="false" outlineLevel="0" collapsed="false">
      <c r="Q450" s="198" t="str">
        <f aca="false">Database!B448&amp;"-"&amp;Database!C448&amp;"-"&amp;Database!D448</f>
        <v>--</v>
      </c>
      <c r="R450" s="199" t="str">
        <f aca="false">Database!K448</f>
        <v/>
      </c>
    </row>
    <row r="451" customFormat="false" ht="14.65" hidden="false" customHeight="false" outlineLevel="0" collapsed="false">
      <c r="Q451" s="198" t="str">
        <f aca="false">Database!B449&amp;"-"&amp;Database!C449&amp;"-"&amp;Database!D449</f>
        <v>--</v>
      </c>
      <c r="R451" s="199" t="str">
        <f aca="false">Database!K449</f>
        <v/>
      </c>
    </row>
    <row r="452" customFormat="false" ht="14.65" hidden="false" customHeight="false" outlineLevel="0" collapsed="false">
      <c r="Q452" s="198" t="str">
        <f aca="false">Database!B450&amp;"-"&amp;Database!C450&amp;"-"&amp;Database!D450</f>
        <v>--</v>
      </c>
      <c r="R452" s="199" t="str">
        <f aca="false">Database!K450</f>
        <v/>
      </c>
    </row>
    <row r="453" customFormat="false" ht="14.65" hidden="false" customHeight="false" outlineLevel="0" collapsed="false">
      <c r="Q453" s="198" t="str">
        <f aca="false">Database!B451&amp;"-"&amp;Database!C451&amp;"-"&amp;Database!D451</f>
        <v>--</v>
      </c>
      <c r="R453" s="199" t="str">
        <f aca="false">Database!K451</f>
        <v/>
      </c>
    </row>
    <row r="454" customFormat="false" ht="14.65" hidden="false" customHeight="false" outlineLevel="0" collapsed="false">
      <c r="Q454" s="198" t="str">
        <f aca="false">Database!B452&amp;"-"&amp;Database!C452&amp;"-"&amp;Database!D452</f>
        <v>--</v>
      </c>
      <c r="R454" s="199" t="str">
        <f aca="false">Database!K452</f>
        <v/>
      </c>
    </row>
    <row r="455" customFormat="false" ht="14.65" hidden="false" customHeight="false" outlineLevel="0" collapsed="false">
      <c r="Q455" s="198" t="str">
        <f aca="false">Database!B453&amp;"-"&amp;Database!C453&amp;"-"&amp;Database!D453</f>
        <v>--</v>
      </c>
      <c r="R455" s="199" t="str">
        <f aca="false">Database!K453</f>
        <v/>
      </c>
    </row>
    <row r="456" customFormat="false" ht="14.65" hidden="false" customHeight="false" outlineLevel="0" collapsed="false">
      <c r="Q456" s="198" t="str">
        <f aca="false">Database!B454&amp;"-"&amp;Database!C454&amp;"-"&amp;Database!D454</f>
        <v>--</v>
      </c>
      <c r="R456" s="199" t="str">
        <f aca="false">Database!K454</f>
        <v/>
      </c>
    </row>
    <row r="457" customFormat="false" ht="14.65" hidden="false" customHeight="false" outlineLevel="0" collapsed="false">
      <c r="Q457" s="198" t="str">
        <f aca="false">Database!B455&amp;"-"&amp;Database!C455&amp;"-"&amp;Database!D455</f>
        <v>--</v>
      </c>
      <c r="R457" s="199" t="str">
        <f aca="false">Database!K455</f>
        <v/>
      </c>
    </row>
    <row r="458" customFormat="false" ht="14.65" hidden="false" customHeight="false" outlineLevel="0" collapsed="false">
      <c r="Q458" s="198" t="str">
        <f aca="false">Database!B456&amp;"-"&amp;Database!C456&amp;"-"&amp;Database!D456</f>
        <v>--</v>
      </c>
      <c r="R458" s="199" t="str">
        <f aca="false">Database!K456</f>
        <v/>
      </c>
    </row>
    <row r="459" customFormat="false" ht="14.65" hidden="false" customHeight="false" outlineLevel="0" collapsed="false">
      <c r="Q459" s="198" t="str">
        <f aca="false">Database!B457&amp;"-"&amp;Database!C457&amp;"-"&amp;Database!D457</f>
        <v>--</v>
      </c>
      <c r="R459" s="199" t="str">
        <f aca="false">Database!K457</f>
        <v/>
      </c>
    </row>
    <row r="460" customFormat="false" ht="14.65" hidden="false" customHeight="false" outlineLevel="0" collapsed="false">
      <c r="Q460" s="198" t="str">
        <f aca="false">Database!B458&amp;"-"&amp;Database!C458&amp;"-"&amp;Database!D458</f>
        <v>--</v>
      </c>
      <c r="R460" s="199" t="str">
        <f aca="false">Database!K458</f>
        <v/>
      </c>
    </row>
    <row r="461" customFormat="false" ht="14.65" hidden="false" customHeight="false" outlineLevel="0" collapsed="false">
      <c r="Q461" s="198" t="str">
        <f aca="false">Database!B459&amp;"-"&amp;Database!C459&amp;"-"&amp;Database!D459</f>
        <v>--</v>
      </c>
      <c r="R461" s="199" t="str">
        <f aca="false">Database!K459</f>
        <v/>
      </c>
    </row>
    <row r="462" customFormat="false" ht="14.65" hidden="false" customHeight="false" outlineLevel="0" collapsed="false">
      <c r="Q462" s="198" t="str">
        <f aca="false">Database!B460&amp;"-"&amp;Database!C460&amp;"-"&amp;Database!D460</f>
        <v>--</v>
      </c>
      <c r="R462" s="199" t="str">
        <f aca="false">Database!K460</f>
        <v/>
      </c>
    </row>
    <row r="463" customFormat="false" ht="14.65" hidden="false" customHeight="false" outlineLevel="0" collapsed="false">
      <c r="Q463" s="198" t="str">
        <f aca="false">Database!B461&amp;"-"&amp;Database!C461&amp;"-"&amp;Database!D461</f>
        <v>--</v>
      </c>
      <c r="R463" s="199" t="str">
        <f aca="false">Database!K461</f>
        <v/>
      </c>
    </row>
    <row r="464" customFormat="false" ht="14.65" hidden="false" customHeight="false" outlineLevel="0" collapsed="false">
      <c r="Q464" s="198" t="str">
        <f aca="false">Database!B462&amp;"-"&amp;Database!C462&amp;"-"&amp;Database!D462</f>
        <v>--</v>
      </c>
      <c r="R464" s="199" t="str">
        <f aca="false">Database!K462</f>
        <v/>
      </c>
    </row>
    <row r="465" customFormat="false" ht="14.65" hidden="false" customHeight="false" outlineLevel="0" collapsed="false">
      <c r="Q465" s="198" t="str">
        <f aca="false">Database!B463&amp;"-"&amp;Database!C463&amp;"-"&amp;Database!D463</f>
        <v>--</v>
      </c>
      <c r="R465" s="199" t="str">
        <f aca="false">Database!K463</f>
        <v/>
      </c>
    </row>
    <row r="466" customFormat="false" ht="14.65" hidden="false" customHeight="false" outlineLevel="0" collapsed="false">
      <c r="Q466" s="198" t="str">
        <f aca="false">Database!B464&amp;"-"&amp;Database!C464&amp;"-"&amp;Database!D464</f>
        <v>--</v>
      </c>
      <c r="R466" s="199" t="str">
        <f aca="false">Database!K464</f>
        <v/>
      </c>
    </row>
    <row r="467" customFormat="false" ht="14.65" hidden="false" customHeight="false" outlineLevel="0" collapsed="false">
      <c r="Q467" s="198" t="str">
        <f aca="false">Database!B465&amp;"-"&amp;Database!C465&amp;"-"&amp;Database!D465</f>
        <v>--</v>
      </c>
      <c r="R467" s="199" t="str">
        <f aca="false">Database!K465</f>
        <v/>
      </c>
    </row>
    <row r="468" customFormat="false" ht="14.65" hidden="false" customHeight="false" outlineLevel="0" collapsed="false">
      <c r="Q468" s="198" t="str">
        <f aca="false">Database!B466&amp;"-"&amp;Database!C466&amp;"-"&amp;Database!D466</f>
        <v>--</v>
      </c>
      <c r="R468" s="199" t="str">
        <f aca="false">Database!K466</f>
        <v/>
      </c>
    </row>
    <row r="469" customFormat="false" ht="14.65" hidden="false" customHeight="false" outlineLevel="0" collapsed="false">
      <c r="Q469" s="198" t="str">
        <f aca="false">Database!B467&amp;"-"&amp;Database!C467&amp;"-"&amp;Database!D467</f>
        <v>--</v>
      </c>
      <c r="R469" s="199" t="str">
        <f aca="false">Database!K467</f>
        <v/>
      </c>
    </row>
    <row r="470" customFormat="false" ht="14.65" hidden="false" customHeight="false" outlineLevel="0" collapsed="false">
      <c r="Q470" s="198" t="str">
        <f aca="false">Database!B468&amp;"-"&amp;Database!C468&amp;"-"&amp;Database!D468</f>
        <v>--</v>
      </c>
      <c r="R470" s="199" t="str">
        <f aca="false">Database!K468</f>
        <v/>
      </c>
    </row>
    <row r="471" customFormat="false" ht="14.65" hidden="false" customHeight="false" outlineLevel="0" collapsed="false">
      <c r="Q471" s="198" t="str">
        <f aca="false">Database!B469&amp;"-"&amp;Database!C469&amp;"-"&amp;Database!D469</f>
        <v>--</v>
      </c>
      <c r="R471" s="199" t="str">
        <f aca="false">Database!K469</f>
        <v/>
      </c>
    </row>
    <row r="472" customFormat="false" ht="14.65" hidden="false" customHeight="false" outlineLevel="0" collapsed="false">
      <c r="Q472" s="198" t="str">
        <f aca="false">Database!B470&amp;"-"&amp;Database!C470&amp;"-"&amp;Database!D470</f>
        <v>--</v>
      </c>
      <c r="R472" s="199" t="str">
        <f aca="false">Database!K470</f>
        <v/>
      </c>
    </row>
    <row r="473" customFormat="false" ht="14.65" hidden="false" customHeight="false" outlineLevel="0" collapsed="false">
      <c r="Q473" s="198" t="str">
        <f aca="false">Database!B471&amp;"-"&amp;Database!C471&amp;"-"&amp;Database!D471</f>
        <v>--</v>
      </c>
      <c r="R473" s="199" t="str">
        <f aca="false">Database!K471</f>
        <v/>
      </c>
    </row>
    <row r="474" customFormat="false" ht="14.65" hidden="false" customHeight="false" outlineLevel="0" collapsed="false">
      <c r="Q474" s="198" t="str">
        <f aca="false">Database!B472&amp;"-"&amp;Database!C472&amp;"-"&amp;Database!D472</f>
        <v>--</v>
      </c>
      <c r="R474" s="199" t="str">
        <f aca="false">Database!K472</f>
        <v/>
      </c>
    </row>
    <row r="475" customFormat="false" ht="14.65" hidden="false" customHeight="false" outlineLevel="0" collapsed="false">
      <c r="Q475" s="198" t="str">
        <f aca="false">Database!B473&amp;"-"&amp;Database!C473&amp;"-"&amp;Database!D473</f>
        <v>--</v>
      </c>
      <c r="R475" s="199" t="str">
        <f aca="false">Database!K473</f>
        <v/>
      </c>
    </row>
    <row r="476" customFormat="false" ht="14.65" hidden="false" customHeight="false" outlineLevel="0" collapsed="false">
      <c r="Q476" s="198" t="str">
        <f aca="false">Database!B474&amp;"-"&amp;Database!C474&amp;"-"&amp;Database!D474</f>
        <v>--</v>
      </c>
      <c r="R476" s="199" t="str">
        <f aca="false">Database!K474</f>
        <v/>
      </c>
    </row>
    <row r="477" customFormat="false" ht="14.65" hidden="false" customHeight="false" outlineLevel="0" collapsed="false">
      <c r="Q477" s="198" t="str">
        <f aca="false">Database!B475&amp;"-"&amp;Database!C475&amp;"-"&amp;Database!D475</f>
        <v>--</v>
      </c>
      <c r="R477" s="199" t="str">
        <f aca="false">Database!K475</f>
        <v/>
      </c>
    </row>
    <row r="478" customFormat="false" ht="14.65" hidden="false" customHeight="false" outlineLevel="0" collapsed="false">
      <c r="Q478" s="198" t="str">
        <f aca="false">Database!B476&amp;"-"&amp;Database!C476&amp;"-"&amp;Database!D476</f>
        <v>--</v>
      </c>
      <c r="R478" s="199" t="str">
        <f aca="false">Database!K476</f>
        <v/>
      </c>
    </row>
    <row r="479" customFormat="false" ht="14.65" hidden="false" customHeight="false" outlineLevel="0" collapsed="false">
      <c r="Q479" s="198" t="str">
        <f aca="false">Database!B477&amp;"-"&amp;Database!C477&amp;"-"&amp;Database!D477</f>
        <v>--</v>
      </c>
      <c r="R479" s="199" t="str">
        <f aca="false">Database!K477</f>
        <v/>
      </c>
    </row>
    <row r="480" customFormat="false" ht="14.65" hidden="false" customHeight="false" outlineLevel="0" collapsed="false">
      <c r="Q480" s="198" t="str">
        <f aca="false">Database!B478&amp;"-"&amp;Database!C478&amp;"-"&amp;Database!D478</f>
        <v>--</v>
      </c>
      <c r="R480" s="199" t="str">
        <f aca="false">Database!K478</f>
        <v/>
      </c>
    </row>
    <row r="481" customFormat="false" ht="14.65" hidden="false" customHeight="false" outlineLevel="0" collapsed="false">
      <c r="Q481" s="198" t="str">
        <f aca="false">Database!B479&amp;"-"&amp;Database!C479&amp;"-"&amp;Database!D479</f>
        <v>--</v>
      </c>
      <c r="R481" s="199" t="str">
        <f aca="false">Database!K479</f>
        <v/>
      </c>
    </row>
    <row r="482" customFormat="false" ht="14.65" hidden="false" customHeight="false" outlineLevel="0" collapsed="false">
      <c r="Q482" s="198" t="str">
        <f aca="false">Database!B480&amp;"-"&amp;Database!C480&amp;"-"&amp;Database!D480</f>
        <v>--</v>
      </c>
      <c r="R482" s="199" t="str">
        <f aca="false">Database!K480</f>
        <v/>
      </c>
    </row>
    <row r="483" customFormat="false" ht="14.65" hidden="false" customHeight="false" outlineLevel="0" collapsed="false">
      <c r="Q483" s="198" t="str">
        <f aca="false">Database!B481&amp;"-"&amp;Database!C481&amp;"-"&amp;Database!D481</f>
        <v>--</v>
      </c>
      <c r="R483" s="199" t="str">
        <f aca="false">Database!K481</f>
        <v/>
      </c>
    </row>
    <row r="484" customFormat="false" ht="14.65" hidden="false" customHeight="false" outlineLevel="0" collapsed="false">
      <c r="Q484" s="198" t="str">
        <f aca="false">Database!B482&amp;"-"&amp;Database!C482&amp;"-"&amp;Database!D482</f>
        <v>--</v>
      </c>
      <c r="R484" s="199" t="str">
        <f aca="false">Database!K482</f>
        <v/>
      </c>
    </row>
    <row r="485" customFormat="false" ht="14.65" hidden="false" customHeight="false" outlineLevel="0" collapsed="false">
      <c r="Q485" s="198" t="str">
        <f aca="false">Database!B483&amp;"-"&amp;Database!C483&amp;"-"&amp;Database!D483</f>
        <v>--</v>
      </c>
      <c r="R485" s="199" t="str">
        <f aca="false">Database!K483</f>
        <v/>
      </c>
    </row>
    <row r="486" customFormat="false" ht="14.65" hidden="false" customHeight="false" outlineLevel="0" collapsed="false">
      <c r="Q486" s="198" t="str">
        <f aca="false">Database!B484&amp;"-"&amp;Database!C484&amp;"-"&amp;Database!D484</f>
        <v>--</v>
      </c>
      <c r="R486" s="199" t="str">
        <f aca="false">Database!K484</f>
        <v/>
      </c>
    </row>
    <row r="487" customFormat="false" ht="14.65" hidden="false" customHeight="false" outlineLevel="0" collapsed="false">
      <c r="Q487" s="198" t="str">
        <f aca="false">Database!B485&amp;"-"&amp;Database!C485&amp;"-"&amp;Database!D485</f>
        <v>--</v>
      </c>
      <c r="R487" s="199" t="str">
        <f aca="false">Database!K485</f>
        <v/>
      </c>
    </row>
    <row r="488" customFormat="false" ht="14.65" hidden="false" customHeight="false" outlineLevel="0" collapsed="false">
      <c r="Q488" s="198" t="str">
        <f aca="false">Database!B486&amp;"-"&amp;Database!C486&amp;"-"&amp;Database!D486</f>
        <v>--</v>
      </c>
      <c r="R488" s="199" t="str">
        <f aca="false">Database!K486</f>
        <v/>
      </c>
    </row>
    <row r="489" customFormat="false" ht="14.65" hidden="false" customHeight="false" outlineLevel="0" collapsed="false">
      <c r="Q489" s="198" t="str">
        <f aca="false">Database!B487&amp;"-"&amp;Database!C487&amp;"-"&amp;Database!D487</f>
        <v>--</v>
      </c>
      <c r="R489" s="199" t="str">
        <f aca="false">Database!K487</f>
        <v/>
      </c>
    </row>
    <row r="490" customFormat="false" ht="14.65" hidden="false" customHeight="false" outlineLevel="0" collapsed="false">
      <c r="Q490" s="198" t="str">
        <f aca="false">Database!B488&amp;"-"&amp;Database!C488&amp;"-"&amp;Database!D488</f>
        <v>--</v>
      </c>
      <c r="R490" s="199" t="str">
        <f aca="false">Database!K488</f>
        <v/>
      </c>
    </row>
    <row r="491" customFormat="false" ht="14.65" hidden="false" customHeight="false" outlineLevel="0" collapsed="false">
      <c r="Q491" s="198" t="str">
        <f aca="false">Database!B489&amp;"-"&amp;Database!C489&amp;"-"&amp;Database!D489</f>
        <v>--</v>
      </c>
      <c r="R491" s="199" t="str">
        <f aca="false">Database!K489</f>
        <v/>
      </c>
    </row>
    <row r="492" customFormat="false" ht="14.65" hidden="false" customHeight="false" outlineLevel="0" collapsed="false">
      <c r="Q492" s="198" t="str">
        <f aca="false">Database!B490&amp;"-"&amp;Database!C490&amp;"-"&amp;Database!D490</f>
        <v>--</v>
      </c>
      <c r="R492" s="199" t="str">
        <f aca="false">Database!K490</f>
        <v/>
      </c>
    </row>
    <row r="493" customFormat="false" ht="14.65" hidden="false" customHeight="false" outlineLevel="0" collapsed="false">
      <c r="Q493" s="198" t="str">
        <f aca="false">Database!B491&amp;"-"&amp;Database!C491&amp;"-"&amp;Database!D491</f>
        <v>--</v>
      </c>
      <c r="R493" s="199" t="str">
        <f aca="false">Database!K491</f>
        <v/>
      </c>
    </row>
    <row r="494" customFormat="false" ht="14.65" hidden="false" customHeight="false" outlineLevel="0" collapsed="false">
      <c r="Q494" s="198" t="str">
        <f aca="false">Database!B492&amp;"-"&amp;Database!C492&amp;"-"&amp;Database!D492</f>
        <v>--</v>
      </c>
      <c r="R494" s="199" t="str">
        <f aca="false">Database!K492</f>
        <v/>
      </c>
    </row>
    <row r="495" customFormat="false" ht="14.65" hidden="false" customHeight="false" outlineLevel="0" collapsed="false">
      <c r="Q495" s="198" t="str">
        <f aca="false">Database!B493&amp;"-"&amp;Database!C493&amp;"-"&amp;Database!D493</f>
        <v>--</v>
      </c>
      <c r="R495" s="199" t="str">
        <f aca="false">Database!K493</f>
        <v/>
      </c>
    </row>
    <row r="496" customFormat="false" ht="14.65" hidden="false" customHeight="false" outlineLevel="0" collapsed="false">
      <c r="Q496" s="198" t="str">
        <f aca="false">Database!B494&amp;"-"&amp;Database!C494&amp;"-"&amp;Database!D494</f>
        <v>--</v>
      </c>
      <c r="R496" s="199" t="str">
        <f aca="false">Database!K494</f>
        <v/>
      </c>
    </row>
    <row r="497" customFormat="false" ht="14.65" hidden="false" customHeight="false" outlineLevel="0" collapsed="false">
      <c r="Q497" s="198" t="str">
        <f aca="false">Database!B495&amp;"-"&amp;Database!C495&amp;"-"&amp;Database!D495</f>
        <v>--</v>
      </c>
      <c r="R497" s="199" t="str">
        <f aca="false">Database!K495</f>
        <v/>
      </c>
    </row>
    <row r="498" customFormat="false" ht="14.65" hidden="false" customHeight="false" outlineLevel="0" collapsed="false">
      <c r="Q498" s="198" t="str">
        <f aca="false">Database!B496&amp;"-"&amp;Database!C496&amp;"-"&amp;Database!D496</f>
        <v>--</v>
      </c>
      <c r="R498" s="199" t="str">
        <f aca="false">Database!K496</f>
        <v/>
      </c>
    </row>
    <row r="499" customFormat="false" ht="14.65" hidden="false" customHeight="false" outlineLevel="0" collapsed="false">
      <c r="Q499" s="198" t="str">
        <f aca="false">Database!B497&amp;"-"&amp;Database!C497&amp;"-"&amp;Database!D497</f>
        <v>--</v>
      </c>
      <c r="R499" s="199" t="str">
        <f aca="false">Database!K497</f>
        <v/>
      </c>
    </row>
    <row r="500" customFormat="false" ht="14.65" hidden="false" customHeight="false" outlineLevel="0" collapsed="false">
      <c r="Q500" s="198" t="str">
        <f aca="false">Database!B498&amp;"-"&amp;Database!C498&amp;"-"&amp;Database!D498</f>
        <v>--</v>
      </c>
      <c r="R500" s="199" t="str">
        <f aca="false">Database!K498</f>
        <v/>
      </c>
    </row>
    <row r="501" customFormat="false" ht="14.65" hidden="false" customHeight="false" outlineLevel="0" collapsed="false">
      <c r="Q501" s="198" t="str">
        <f aca="false">Database!B499&amp;"-"&amp;Database!C499&amp;"-"&amp;Database!D499</f>
        <v>--</v>
      </c>
      <c r="R501" s="199" t="str">
        <f aca="false">Database!K499</f>
        <v/>
      </c>
    </row>
    <row r="502" customFormat="false" ht="14.65" hidden="false" customHeight="false" outlineLevel="0" collapsed="false">
      <c r="Q502" s="198" t="str">
        <f aca="false">Database!B500&amp;"-"&amp;Database!C500&amp;"-"&amp;Database!D500</f>
        <v>--</v>
      </c>
      <c r="R502" s="199" t="str">
        <f aca="false">Database!K500</f>
        <v/>
      </c>
    </row>
    <row r="503" customFormat="false" ht="14.65" hidden="false" customHeight="false" outlineLevel="0" collapsed="false">
      <c r="Q503" s="198" t="str">
        <f aca="false">Database!B501&amp;"-"&amp;Database!C501&amp;"-"&amp;Database!D501</f>
        <v>--</v>
      </c>
      <c r="R503" s="199" t="str">
        <f aca="false">Database!K501</f>
        <v/>
      </c>
    </row>
    <row r="504" customFormat="false" ht="14.65" hidden="false" customHeight="false" outlineLevel="0" collapsed="false">
      <c r="Q504" s="198" t="str">
        <f aca="false">Database!B502&amp;"-"&amp;Database!C502&amp;"-"&amp;Database!D502</f>
        <v>--</v>
      </c>
      <c r="R504" s="199" t="str">
        <f aca="false">Database!K502</f>
        <v/>
      </c>
    </row>
    <row r="505" customFormat="false" ht="14.65" hidden="false" customHeight="false" outlineLevel="0" collapsed="false">
      <c r="Q505" s="198" t="str">
        <f aca="false">Database!B503&amp;"-"&amp;Database!C503&amp;"-"&amp;Database!D503</f>
        <v>--</v>
      </c>
      <c r="R505" s="199" t="str">
        <f aca="false">Database!K503</f>
        <v/>
      </c>
    </row>
    <row r="506" customFormat="false" ht="14.65" hidden="false" customHeight="false" outlineLevel="0" collapsed="false">
      <c r="Q506" s="198" t="str">
        <f aca="false">Database!B504&amp;"-"&amp;Database!C504&amp;"-"&amp;Database!D504</f>
        <v>--</v>
      </c>
      <c r="R506" s="199" t="str">
        <f aca="false">Database!K504</f>
        <v/>
      </c>
    </row>
    <row r="507" customFormat="false" ht="14.65" hidden="false" customHeight="false" outlineLevel="0" collapsed="false">
      <c r="Q507" s="198" t="str">
        <f aca="false">Database!B505&amp;"-"&amp;Database!C505&amp;"-"&amp;Database!D505</f>
        <v>--</v>
      </c>
      <c r="R507" s="199" t="str">
        <f aca="false">Database!K505</f>
        <v/>
      </c>
    </row>
    <row r="508" customFormat="false" ht="14.65" hidden="false" customHeight="false" outlineLevel="0" collapsed="false">
      <c r="Q508" s="198" t="str">
        <f aca="false">Database!B506&amp;"-"&amp;Database!C506&amp;"-"&amp;Database!D506</f>
        <v>--</v>
      </c>
      <c r="R508" s="199" t="str">
        <f aca="false">Database!K506</f>
        <v/>
      </c>
    </row>
    <row r="509" customFormat="false" ht="14.65" hidden="false" customHeight="false" outlineLevel="0" collapsed="false">
      <c r="Q509" s="198" t="str">
        <f aca="false">Database!B507&amp;"-"&amp;Database!C507&amp;"-"&amp;Database!D507</f>
        <v>--</v>
      </c>
      <c r="R509" s="199" t="str">
        <f aca="false">Database!K507</f>
        <v/>
      </c>
    </row>
    <row r="510" customFormat="false" ht="14.65" hidden="false" customHeight="false" outlineLevel="0" collapsed="false">
      <c r="Q510" s="198" t="str">
        <f aca="false">Database!B508&amp;"-"&amp;Database!C508&amp;"-"&amp;Database!D508</f>
        <v>--</v>
      </c>
      <c r="R510" s="199" t="str">
        <f aca="false">Database!K508</f>
        <v/>
      </c>
    </row>
    <row r="511" customFormat="false" ht="14.65" hidden="false" customHeight="false" outlineLevel="0" collapsed="false">
      <c r="Q511" s="198" t="str">
        <f aca="false">Database!B509&amp;"-"&amp;Database!C509&amp;"-"&amp;Database!D509</f>
        <v>--</v>
      </c>
      <c r="R511" s="199" t="str">
        <f aca="false">Database!K509</f>
        <v/>
      </c>
    </row>
    <row r="512" customFormat="false" ht="14.65" hidden="false" customHeight="false" outlineLevel="0" collapsed="false">
      <c r="Q512" s="198" t="str">
        <f aca="false">Database!B510&amp;"-"&amp;Database!C510&amp;"-"&amp;Database!D510</f>
        <v>--</v>
      </c>
      <c r="R512" s="199" t="str">
        <f aca="false">Database!K510</f>
        <v/>
      </c>
    </row>
    <row r="513" customFormat="false" ht="14.65" hidden="false" customHeight="false" outlineLevel="0" collapsed="false">
      <c r="Q513" s="198" t="str">
        <f aca="false">Database!B511&amp;"-"&amp;Database!C511&amp;"-"&amp;Database!D511</f>
        <v>--</v>
      </c>
      <c r="R513" s="199" t="str">
        <f aca="false">Database!K511</f>
        <v/>
      </c>
    </row>
    <row r="514" customFormat="false" ht="14.65" hidden="false" customHeight="false" outlineLevel="0" collapsed="false">
      <c r="Q514" s="198" t="str">
        <f aca="false">Database!B512&amp;"-"&amp;Database!C512&amp;"-"&amp;Database!D512</f>
        <v>--</v>
      </c>
      <c r="R514" s="199" t="str">
        <f aca="false">Database!K512</f>
        <v/>
      </c>
    </row>
    <row r="515" customFormat="false" ht="14.65" hidden="false" customHeight="false" outlineLevel="0" collapsed="false">
      <c r="Q515" s="198" t="str">
        <f aca="false">Database!B513&amp;"-"&amp;Database!C513&amp;"-"&amp;Database!D513</f>
        <v>--</v>
      </c>
      <c r="R515" s="199" t="str">
        <f aca="false">Database!K513</f>
        <v/>
      </c>
    </row>
    <row r="516" customFormat="false" ht="14.65" hidden="false" customHeight="false" outlineLevel="0" collapsed="false">
      <c r="Q516" s="198" t="str">
        <f aca="false">Database!B514&amp;"-"&amp;Database!C514&amp;"-"&amp;Database!D514</f>
        <v>--</v>
      </c>
      <c r="R516" s="199" t="str">
        <f aca="false">Database!K514</f>
        <v/>
      </c>
    </row>
    <row r="517" customFormat="false" ht="14.65" hidden="false" customHeight="false" outlineLevel="0" collapsed="false">
      <c r="Q517" s="198" t="str">
        <f aca="false">Database!B515&amp;"-"&amp;Database!C515&amp;"-"&amp;Database!D515</f>
        <v>--</v>
      </c>
      <c r="R517" s="199" t="str">
        <f aca="false">Database!K515</f>
        <v/>
      </c>
    </row>
    <row r="518" customFormat="false" ht="14.65" hidden="false" customHeight="false" outlineLevel="0" collapsed="false">
      <c r="Q518" s="198" t="str">
        <f aca="false">Database!B516&amp;"-"&amp;Database!C516&amp;"-"&amp;Database!D516</f>
        <v>--</v>
      </c>
      <c r="R518" s="199" t="str">
        <f aca="false">Database!K516</f>
        <v/>
      </c>
    </row>
    <row r="519" customFormat="false" ht="14.65" hidden="false" customHeight="false" outlineLevel="0" collapsed="false">
      <c r="Q519" s="198" t="str">
        <f aca="false">Database!B517&amp;"-"&amp;Database!C517&amp;"-"&amp;Database!D517</f>
        <v>--</v>
      </c>
      <c r="R519" s="199" t="str">
        <f aca="false">Database!K517</f>
        <v/>
      </c>
    </row>
    <row r="520" customFormat="false" ht="14.65" hidden="false" customHeight="false" outlineLevel="0" collapsed="false">
      <c r="Q520" s="198" t="str">
        <f aca="false">Database!B518&amp;"-"&amp;Database!C518&amp;"-"&amp;Database!D518</f>
        <v>--</v>
      </c>
      <c r="R520" s="199" t="str">
        <f aca="false">Database!K518</f>
        <v/>
      </c>
    </row>
    <row r="521" customFormat="false" ht="14.65" hidden="false" customHeight="false" outlineLevel="0" collapsed="false">
      <c r="Q521" s="198" t="str">
        <f aca="false">Database!B519&amp;"-"&amp;Database!C519&amp;"-"&amp;Database!D519</f>
        <v>--</v>
      </c>
      <c r="R521" s="199" t="str">
        <f aca="false">Database!K519</f>
        <v/>
      </c>
    </row>
    <row r="522" customFormat="false" ht="14.65" hidden="false" customHeight="false" outlineLevel="0" collapsed="false">
      <c r="Q522" s="198" t="str">
        <f aca="false">Database!B520&amp;"-"&amp;Database!C520&amp;"-"&amp;Database!D520</f>
        <v>--</v>
      </c>
      <c r="R522" s="199" t="str">
        <f aca="false">Database!K520</f>
        <v/>
      </c>
    </row>
    <row r="523" customFormat="false" ht="14.65" hidden="false" customHeight="false" outlineLevel="0" collapsed="false">
      <c r="Q523" s="198" t="str">
        <f aca="false">Database!B521&amp;"-"&amp;Database!C521&amp;"-"&amp;Database!D521</f>
        <v>--</v>
      </c>
      <c r="R523" s="199" t="str">
        <f aca="false">Database!K521</f>
        <v/>
      </c>
    </row>
    <row r="524" customFormat="false" ht="14.65" hidden="false" customHeight="false" outlineLevel="0" collapsed="false">
      <c r="Q524" s="198" t="str">
        <f aca="false">Database!B522&amp;"-"&amp;Database!C522&amp;"-"&amp;Database!D522</f>
        <v>--</v>
      </c>
      <c r="R524" s="199" t="str">
        <f aca="false">Database!K522</f>
        <v/>
      </c>
    </row>
    <row r="525" customFormat="false" ht="14.65" hidden="false" customHeight="false" outlineLevel="0" collapsed="false">
      <c r="Q525" s="198" t="str">
        <f aca="false">Database!B523&amp;"-"&amp;Database!C523&amp;"-"&amp;Database!D523</f>
        <v>--</v>
      </c>
      <c r="R525" s="199" t="str">
        <f aca="false">Database!K523</f>
        <v/>
      </c>
    </row>
    <row r="526" customFormat="false" ht="14.65" hidden="false" customHeight="false" outlineLevel="0" collapsed="false">
      <c r="Q526" s="198" t="str">
        <f aca="false">Database!B524&amp;"-"&amp;Database!C524&amp;"-"&amp;Database!D524</f>
        <v>--</v>
      </c>
      <c r="R526" s="199" t="str">
        <f aca="false">Database!K524</f>
        <v/>
      </c>
    </row>
    <row r="527" customFormat="false" ht="14.65" hidden="false" customHeight="false" outlineLevel="0" collapsed="false">
      <c r="Q527" s="198" t="str">
        <f aca="false">Database!B525&amp;"-"&amp;Database!C525&amp;"-"&amp;Database!D525</f>
        <v>--</v>
      </c>
      <c r="R527" s="199" t="str">
        <f aca="false">Database!K525</f>
        <v/>
      </c>
    </row>
    <row r="528" customFormat="false" ht="14.65" hidden="false" customHeight="false" outlineLevel="0" collapsed="false">
      <c r="Q528" s="198" t="str">
        <f aca="false">Database!B526&amp;"-"&amp;Database!C526&amp;"-"&amp;Database!D526</f>
        <v>--</v>
      </c>
      <c r="R528" s="199" t="str">
        <f aca="false">Database!K526</f>
        <v/>
      </c>
    </row>
    <row r="529" customFormat="false" ht="14.65" hidden="false" customHeight="false" outlineLevel="0" collapsed="false">
      <c r="Q529" s="198" t="str">
        <f aca="false">Database!B527&amp;"-"&amp;Database!C527&amp;"-"&amp;Database!D527</f>
        <v>--</v>
      </c>
      <c r="R529" s="199" t="str">
        <f aca="false">Database!K527</f>
        <v/>
      </c>
    </row>
    <row r="530" customFormat="false" ht="14.65" hidden="false" customHeight="false" outlineLevel="0" collapsed="false">
      <c r="Q530" s="198" t="str">
        <f aca="false">Database!B528&amp;"-"&amp;Database!C528&amp;"-"&amp;Database!D528</f>
        <v>--</v>
      </c>
      <c r="R530" s="199" t="str">
        <f aca="false">Database!K528</f>
        <v/>
      </c>
    </row>
    <row r="531" customFormat="false" ht="14.65" hidden="false" customHeight="false" outlineLevel="0" collapsed="false">
      <c r="Q531" s="198" t="str">
        <f aca="false">Database!B529&amp;"-"&amp;Database!C529&amp;"-"&amp;Database!D529</f>
        <v>--</v>
      </c>
      <c r="R531" s="199" t="str">
        <f aca="false">Database!K529</f>
        <v/>
      </c>
    </row>
    <row r="532" customFormat="false" ht="14.65" hidden="false" customHeight="false" outlineLevel="0" collapsed="false">
      <c r="Q532" s="198" t="str">
        <f aca="false">Database!B530&amp;"-"&amp;Database!C530&amp;"-"&amp;Database!D530</f>
        <v>--</v>
      </c>
      <c r="R532" s="199" t="str">
        <f aca="false">Database!K530</f>
        <v/>
      </c>
    </row>
    <row r="533" customFormat="false" ht="14.65" hidden="false" customHeight="false" outlineLevel="0" collapsed="false">
      <c r="Q533" s="198" t="str">
        <f aca="false">Database!B531&amp;"-"&amp;Database!C531&amp;"-"&amp;Database!D531</f>
        <v>--</v>
      </c>
      <c r="R533" s="199" t="str">
        <f aca="false">Database!K531</f>
        <v/>
      </c>
    </row>
    <row r="534" customFormat="false" ht="14.65" hidden="false" customHeight="false" outlineLevel="0" collapsed="false">
      <c r="Q534" s="198" t="str">
        <f aca="false">Database!B532&amp;"-"&amp;Database!C532&amp;"-"&amp;Database!D532</f>
        <v>--</v>
      </c>
      <c r="R534" s="199" t="str">
        <f aca="false">Database!K532</f>
        <v/>
      </c>
    </row>
    <row r="535" customFormat="false" ht="14.65" hidden="false" customHeight="false" outlineLevel="0" collapsed="false">
      <c r="Q535" s="198" t="str">
        <f aca="false">Database!B533&amp;"-"&amp;Database!C533&amp;"-"&amp;Database!D533</f>
        <v>--</v>
      </c>
      <c r="R535" s="199" t="str">
        <f aca="false">Database!K533</f>
        <v/>
      </c>
    </row>
    <row r="536" customFormat="false" ht="14.65" hidden="false" customHeight="false" outlineLevel="0" collapsed="false">
      <c r="Q536" s="198" t="str">
        <f aca="false">Database!B534&amp;"-"&amp;Database!C534&amp;"-"&amp;Database!D534</f>
        <v>--</v>
      </c>
      <c r="R536" s="199" t="str">
        <f aca="false">Database!K534</f>
        <v/>
      </c>
    </row>
    <row r="537" customFormat="false" ht="14.65" hidden="false" customHeight="false" outlineLevel="0" collapsed="false">
      <c r="Q537" s="198" t="str">
        <f aca="false">Database!B535&amp;"-"&amp;Database!C535&amp;"-"&amp;Database!D535</f>
        <v>--</v>
      </c>
      <c r="R537" s="199" t="str">
        <f aca="false">Database!K535</f>
        <v/>
      </c>
    </row>
    <row r="538" customFormat="false" ht="14.65" hidden="false" customHeight="false" outlineLevel="0" collapsed="false">
      <c r="Q538" s="198" t="str">
        <f aca="false">Database!B536&amp;"-"&amp;Database!C536&amp;"-"&amp;Database!D536</f>
        <v>--</v>
      </c>
      <c r="R538" s="199" t="str">
        <f aca="false">Database!K536</f>
        <v/>
      </c>
    </row>
    <row r="539" customFormat="false" ht="14.65" hidden="false" customHeight="false" outlineLevel="0" collapsed="false">
      <c r="Q539" s="198" t="str">
        <f aca="false">Database!B537&amp;"-"&amp;Database!C537&amp;"-"&amp;Database!D537</f>
        <v>--</v>
      </c>
      <c r="R539" s="199" t="str">
        <f aca="false">Database!K537</f>
        <v/>
      </c>
    </row>
    <row r="540" customFormat="false" ht="14.65" hidden="false" customHeight="false" outlineLevel="0" collapsed="false">
      <c r="Q540" s="198" t="str">
        <f aca="false">Database!B538&amp;"-"&amp;Database!C538&amp;"-"&amp;Database!D538</f>
        <v>--</v>
      </c>
      <c r="R540" s="199" t="str">
        <f aca="false">Database!K538</f>
        <v/>
      </c>
    </row>
    <row r="541" customFormat="false" ht="14.65" hidden="false" customHeight="false" outlineLevel="0" collapsed="false">
      <c r="Q541" s="198" t="str">
        <f aca="false">Database!B539&amp;"-"&amp;Database!C539&amp;"-"&amp;Database!D539</f>
        <v>--</v>
      </c>
      <c r="R541" s="199" t="str">
        <f aca="false">Database!K539</f>
        <v/>
      </c>
    </row>
    <row r="542" customFormat="false" ht="14.65" hidden="false" customHeight="false" outlineLevel="0" collapsed="false">
      <c r="Q542" s="198" t="str">
        <f aca="false">Database!B540&amp;"-"&amp;Database!C540&amp;"-"&amp;Database!D540</f>
        <v>--</v>
      </c>
      <c r="R542" s="199" t="str">
        <f aca="false">Database!K540</f>
        <v/>
      </c>
    </row>
    <row r="543" customFormat="false" ht="14.65" hidden="false" customHeight="false" outlineLevel="0" collapsed="false">
      <c r="Q543" s="198" t="str">
        <f aca="false">Database!B541&amp;"-"&amp;Database!C541&amp;"-"&amp;Database!D541</f>
        <v>--</v>
      </c>
      <c r="R543" s="199" t="str">
        <f aca="false">Database!K541</f>
        <v/>
      </c>
    </row>
    <row r="544" customFormat="false" ht="14.65" hidden="false" customHeight="false" outlineLevel="0" collapsed="false">
      <c r="Q544" s="198" t="str">
        <f aca="false">Database!B542&amp;"-"&amp;Database!C542&amp;"-"&amp;Database!D542</f>
        <v>--</v>
      </c>
      <c r="R544" s="199" t="str">
        <f aca="false">Database!K542</f>
        <v/>
      </c>
    </row>
    <row r="545" customFormat="false" ht="14.65" hidden="false" customHeight="false" outlineLevel="0" collapsed="false">
      <c r="Q545" s="198" t="str">
        <f aca="false">Database!B543&amp;"-"&amp;Database!C543&amp;"-"&amp;Database!D543</f>
        <v>--</v>
      </c>
      <c r="R545" s="199" t="str">
        <f aca="false">Database!K543</f>
        <v/>
      </c>
    </row>
    <row r="546" customFormat="false" ht="14.65" hidden="false" customHeight="false" outlineLevel="0" collapsed="false">
      <c r="Q546" s="198" t="str">
        <f aca="false">Database!B544&amp;"-"&amp;Database!C544&amp;"-"&amp;Database!D544</f>
        <v>--</v>
      </c>
      <c r="R546" s="199" t="str">
        <f aca="false">Database!K544</f>
        <v/>
      </c>
    </row>
    <row r="547" customFormat="false" ht="14.65" hidden="false" customHeight="false" outlineLevel="0" collapsed="false">
      <c r="Q547" s="198" t="str">
        <f aca="false">Database!B545&amp;"-"&amp;Database!C545&amp;"-"&amp;Database!D545</f>
        <v>--</v>
      </c>
      <c r="R547" s="199" t="str">
        <f aca="false">Database!K545</f>
        <v/>
      </c>
    </row>
    <row r="548" customFormat="false" ht="14.65" hidden="false" customHeight="false" outlineLevel="0" collapsed="false">
      <c r="Q548" s="198" t="str">
        <f aca="false">Database!B546&amp;"-"&amp;Database!C546&amp;"-"&amp;Database!D546</f>
        <v>--</v>
      </c>
      <c r="R548" s="199" t="str">
        <f aca="false">Database!K546</f>
        <v/>
      </c>
    </row>
    <row r="549" customFormat="false" ht="14.65" hidden="false" customHeight="false" outlineLevel="0" collapsed="false">
      <c r="Q549" s="198" t="str">
        <f aca="false">Database!B547&amp;"-"&amp;Database!C547&amp;"-"&amp;Database!D547</f>
        <v>--</v>
      </c>
      <c r="R549" s="199" t="str">
        <f aca="false">Database!K547</f>
        <v/>
      </c>
    </row>
    <row r="550" customFormat="false" ht="14.65" hidden="false" customHeight="false" outlineLevel="0" collapsed="false">
      <c r="Q550" s="198" t="str">
        <f aca="false">Database!B548&amp;"-"&amp;Database!C548&amp;"-"&amp;Database!D548</f>
        <v>--</v>
      </c>
      <c r="R550" s="199" t="str">
        <f aca="false">Database!K548</f>
        <v/>
      </c>
    </row>
    <row r="551" customFormat="false" ht="14.65" hidden="false" customHeight="false" outlineLevel="0" collapsed="false">
      <c r="Q551" s="198" t="str">
        <f aca="false">Database!B549&amp;"-"&amp;Database!C549&amp;"-"&amp;Database!D549</f>
        <v>--</v>
      </c>
      <c r="R551" s="199" t="str">
        <f aca="false">Database!K549</f>
        <v/>
      </c>
    </row>
    <row r="552" customFormat="false" ht="14.65" hidden="false" customHeight="false" outlineLevel="0" collapsed="false">
      <c r="Q552" s="198" t="str">
        <f aca="false">Database!B550&amp;"-"&amp;Database!C550&amp;"-"&amp;Database!D550</f>
        <v>--</v>
      </c>
      <c r="R552" s="199" t="str">
        <f aca="false">Database!K550</f>
        <v/>
      </c>
    </row>
    <row r="553" customFormat="false" ht="14.65" hidden="false" customHeight="false" outlineLevel="0" collapsed="false">
      <c r="Q553" s="198" t="str">
        <f aca="false">Database!B551&amp;"-"&amp;Database!C551&amp;"-"&amp;Database!D551</f>
        <v>--</v>
      </c>
      <c r="R553" s="199" t="str">
        <f aca="false">Database!K551</f>
        <v/>
      </c>
    </row>
    <row r="554" customFormat="false" ht="14.65" hidden="false" customHeight="false" outlineLevel="0" collapsed="false">
      <c r="Q554" s="198" t="str">
        <f aca="false">Database!B552&amp;"-"&amp;Database!C552&amp;"-"&amp;Database!D552</f>
        <v>--</v>
      </c>
      <c r="R554" s="199" t="str">
        <f aca="false">Database!K552</f>
        <v/>
      </c>
    </row>
    <row r="555" customFormat="false" ht="14.65" hidden="false" customHeight="false" outlineLevel="0" collapsed="false">
      <c r="Q555" s="198" t="str">
        <f aca="false">Database!B553&amp;"-"&amp;Database!C553&amp;"-"&amp;Database!D553</f>
        <v>--</v>
      </c>
      <c r="R555" s="199" t="str">
        <f aca="false">Database!K553</f>
        <v/>
      </c>
    </row>
    <row r="556" customFormat="false" ht="14.65" hidden="false" customHeight="false" outlineLevel="0" collapsed="false">
      <c r="Q556" s="198" t="str">
        <f aca="false">Database!B554&amp;"-"&amp;Database!C554&amp;"-"&amp;Database!D554</f>
        <v>--</v>
      </c>
      <c r="R556" s="199" t="str">
        <f aca="false">Database!K554</f>
        <v/>
      </c>
    </row>
    <row r="557" customFormat="false" ht="14.65" hidden="false" customHeight="false" outlineLevel="0" collapsed="false">
      <c r="Q557" s="198" t="str">
        <f aca="false">Database!B555&amp;"-"&amp;Database!C555&amp;"-"&amp;Database!D555</f>
        <v>--</v>
      </c>
      <c r="R557" s="199" t="str">
        <f aca="false">Database!K555</f>
        <v/>
      </c>
    </row>
    <row r="558" customFormat="false" ht="14.65" hidden="false" customHeight="false" outlineLevel="0" collapsed="false">
      <c r="Q558" s="198" t="str">
        <f aca="false">Database!B556&amp;"-"&amp;Database!C556&amp;"-"&amp;Database!D556</f>
        <v>--</v>
      </c>
      <c r="R558" s="199" t="str">
        <f aca="false">Database!K556</f>
        <v/>
      </c>
    </row>
    <row r="559" customFormat="false" ht="14.65" hidden="false" customHeight="false" outlineLevel="0" collapsed="false">
      <c r="Q559" s="198" t="str">
        <f aca="false">Database!B557&amp;"-"&amp;Database!C557&amp;"-"&amp;Database!D557</f>
        <v>--</v>
      </c>
      <c r="R559" s="199" t="str">
        <f aca="false">Database!K557</f>
        <v/>
      </c>
    </row>
    <row r="560" customFormat="false" ht="14.65" hidden="false" customHeight="false" outlineLevel="0" collapsed="false">
      <c r="Q560" s="198" t="str">
        <f aca="false">Database!B558&amp;"-"&amp;Database!C558&amp;"-"&amp;Database!D558</f>
        <v>--</v>
      </c>
      <c r="R560" s="199" t="str">
        <f aca="false">Database!K558</f>
        <v/>
      </c>
    </row>
    <row r="561" customFormat="false" ht="14.65" hidden="false" customHeight="false" outlineLevel="0" collapsed="false">
      <c r="Q561" s="198" t="str">
        <f aca="false">Database!B559&amp;"-"&amp;Database!C559&amp;"-"&amp;Database!D559</f>
        <v>--</v>
      </c>
      <c r="R561" s="199" t="str">
        <f aca="false">Database!K559</f>
        <v/>
      </c>
    </row>
    <row r="562" customFormat="false" ht="14.65" hidden="false" customHeight="false" outlineLevel="0" collapsed="false">
      <c r="Q562" s="198" t="str">
        <f aca="false">Database!B560&amp;"-"&amp;Database!C560&amp;"-"&amp;Database!D560</f>
        <v>--</v>
      </c>
      <c r="R562" s="199" t="str">
        <f aca="false">Database!K560</f>
        <v/>
      </c>
    </row>
    <row r="563" customFormat="false" ht="14.65" hidden="false" customHeight="false" outlineLevel="0" collapsed="false">
      <c r="Q563" s="198" t="str">
        <f aca="false">Database!B561&amp;"-"&amp;Database!C561&amp;"-"&amp;Database!D561</f>
        <v>--</v>
      </c>
      <c r="R563" s="199" t="str">
        <f aca="false">Database!K561</f>
        <v/>
      </c>
    </row>
    <row r="564" customFormat="false" ht="14.65" hidden="false" customHeight="false" outlineLevel="0" collapsed="false">
      <c r="Q564" s="198" t="str">
        <f aca="false">Database!B562&amp;"-"&amp;Database!C562&amp;"-"&amp;Database!D562</f>
        <v>--</v>
      </c>
      <c r="R564" s="199" t="str">
        <f aca="false">Database!K562</f>
        <v/>
      </c>
    </row>
    <row r="565" customFormat="false" ht="14.65" hidden="false" customHeight="false" outlineLevel="0" collapsed="false">
      <c r="Q565" s="198" t="str">
        <f aca="false">Database!B563&amp;"-"&amp;Database!C563&amp;"-"&amp;Database!D563</f>
        <v>--</v>
      </c>
      <c r="R565" s="199" t="str">
        <f aca="false">Database!K563</f>
        <v/>
      </c>
    </row>
    <row r="566" customFormat="false" ht="14.65" hidden="false" customHeight="false" outlineLevel="0" collapsed="false">
      <c r="Q566" s="198" t="str">
        <f aca="false">Database!B564&amp;"-"&amp;Database!C564&amp;"-"&amp;Database!D564</f>
        <v>--</v>
      </c>
      <c r="R566" s="199" t="str">
        <f aca="false">Database!K564</f>
        <v/>
      </c>
    </row>
    <row r="567" customFormat="false" ht="14.65" hidden="false" customHeight="false" outlineLevel="0" collapsed="false">
      <c r="Q567" s="198" t="str">
        <f aca="false">Database!B565&amp;"-"&amp;Database!C565&amp;"-"&amp;Database!D565</f>
        <v>--</v>
      </c>
      <c r="R567" s="199" t="str">
        <f aca="false">Database!K565</f>
        <v/>
      </c>
    </row>
    <row r="568" customFormat="false" ht="14.65" hidden="false" customHeight="false" outlineLevel="0" collapsed="false">
      <c r="Q568" s="198" t="str">
        <f aca="false">Database!B566&amp;"-"&amp;Database!C566&amp;"-"&amp;Database!D566</f>
        <v>--</v>
      </c>
      <c r="R568" s="199" t="str">
        <f aca="false">Database!K566</f>
        <v/>
      </c>
    </row>
    <row r="569" customFormat="false" ht="14.65" hidden="false" customHeight="false" outlineLevel="0" collapsed="false">
      <c r="Q569" s="198" t="str">
        <f aca="false">Database!B567&amp;"-"&amp;Database!C567&amp;"-"&amp;Database!D567</f>
        <v>--</v>
      </c>
      <c r="R569" s="199" t="str">
        <f aca="false">Database!K567</f>
        <v/>
      </c>
    </row>
    <row r="570" customFormat="false" ht="14.65" hidden="false" customHeight="false" outlineLevel="0" collapsed="false">
      <c r="Q570" s="198" t="str">
        <f aca="false">Database!B568&amp;"-"&amp;Database!C568&amp;"-"&amp;Database!D568</f>
        <v>--</v>
      </c>
      <c r="R570" s="199" t="str">
        <f aca="false">Database!K568</f>
        <v/>
      </c>
    </row>
    <row r="571" customFormat="false" ht="14.65" hidden="false" customHeight="false" outlineLevel="0" collapsed="false">
      <c r="Q571" s="198" t="str">
        <f aca="false">Database!B569&amp;"-"&amp;Database!C569&amp;"-"&amp;Database!D569</f>
        <v>--</v>
      </c>
      <c r="R571" s="199" t="str">
        <f aca="false">Database!K569</f>
        <v/>
      </c>
    </row>
    <row r="572" customFormat="false" ht="14.65" hidden="false" customHeight="false" outlineLevel="0" collapsed="false">
      <c r="Q572" s="198" t="str">
        <f aca="false">Database!B570&amp;"-"&amp;Database!C570&amp;"-"&amp;Database!D570</f>
        <v>--</v>
      </c>
      <c r="R572" s="199" t="str">
        <f aca="false">Database!K570</f>
        <v/>
      </c>
    </row>
    <row r="573" customFormat="false" ht="14.65" hidden="false" customHeight="false" outlineLevel="0" collapsed="false">
      <c r="Q573" s="198" t="str">
        <f aca="false">Database!B571&amp;"-"&amp;Database!C571&amp;"-"&amp;Database!D571</f>
        <v>--</v>
      </c>
      <c r="R573" s="199" t="str">
        <f aca="false">Database!K571</f>
        <v/>
      </c>
    </row>
    <row r="574" customFormat="false" ht="14.65" hidden="false" customHeight="false" outlineLevel="0" collapsed="false">
      <c r="Q574" s="198" t="str">
        <f aca="false">Database!B572&amp;"-"&amp;Database!C572&amp;"-"&amp;Database!D572</f>
        <v>--</v>
      </c>
      <c r="R574" s="199" t="str">
        <f aca="false">Database!K572</f>
        <v/>
      </c>
    </row>
    <row r="575" customFormat="false" ht="14.65" hidden="false" customHeight="false" outlineLevel="0" collapsed="false">
      <c r="Q575" s="198" t="str">
        <f aca="false">Database!B573&amp;"-"&amp;Database!C573&amp;"-"&amp;Database!D573</f>
        <v>--</v>
      </c>
      <c r="R575" s="199" t="str">
        <f aca="false">Database!K573</f>
        <v/>
      </c>
    </row>
    <row r="576" customFormat="false" ht="14.65" hidden="false" customHeight="false" outlineLevel="0" collapsed="false">
      <c r="Q576" s="198" t="str">
        <f aca="false">Database!B574&amp;"-"&amp;Database!C574&amp;"-"&amp;Database!D574</f>
        <v>--</v>
      </c>
      <c r="R576" s="199" t="str">
        <f aca="false">Database!K574</f>
        <v/>
      </c>
    </row>
    <row r="577" customFormat="false" ht="14.65" hidden="false" customHeight="false" outlineLevel="0" collapsed="false">
      <c r="Q577" s="198" t="str">
        <f aca="false">Database!B575&amp;"-"&amp;Database!C575&amp;"-"&amp;Database!D575</f>
        <v>--</v>
      </c>
      <c r="R577" s="199" t="str">
        <f aca="false">Database!K575</f>
        <v/>
      </c>
    </row>
    <row r="578" customFormat="false" ht="14.65" hidden="false" customHeight="false" outlineLevel="0" collapsed="false">
      <c r="Q578" s="198" t="str">
        <f aca="false">Database!B576&amp;"-"&amp;Database!C576&amp;"-"&amp;Database!D576</f>
        <v>--</v>
      </c>
      <c r="R578" s="199" t="str">
        <f aca="false">Database!K576</f>
        <v/>
      </c>
    </row>
    <row r="579" customFormat="false" ht="14.65" hidden="false" customHeight="false" outlineLevel="0" collapsed="false">
      <c r="Q579" s="198" t="str">
        <f aca="false">Database!B577&amp;"-"&amp;Database!C577&amp;"-"&amp;Database!D577</f>
        <v>--</v>
      </c>
      <c r="R579" s="199" t="str">
        <f aca="false">Database!K577</f>
        <v/>
      </c>
    </row>
    <row r="580" customFormat="false" ht="14.65" hidden="false" customHeight="false" outlineLevel="0" collapsed="false">
      <c r="Q580" s="198" t="str">
        <f aca="false">Database!B578&amp;"-"&amp;Database!C578&amp;"-"&amp;Database!D578</f>
        <v>--</v>
      </c>
      <c r="R580" s="199" t="str">
        <f aca="false">Database!K578</f>
        <v/>
      </c>
    </row>
    <row r="581" customFormat="false" ht="14.65" hidden="false" customHeight="false" outlineLevel="0" collapsed="false">
      <c r="Q581" s="198" t="str">
        <f aca="false">Database!B579&amp;"-"&amp;Database!C579&amp;"-"&amp;Database!D579</f>
        <v>--</v>
      </c>
      <c r="R581" s="199" t="str">
        <f aca="false">Database!K579</f>
        <v/>
      </c>
    </row>
    <row r="582" customFormat="false" ht="14.65" hidden="false" customHeight="false" outlineLevel="0" collapsed="false">
      <c r="Q582" s="198" t="str">
        <f aca="false">Database!B580&amp;"-"&amp;Database!C580&amp;"-"&amp;Database!D580</f>
        <v>--</v>
      </c>
      <c r="R582" s="199" t="str">
        <f aca="false">Database!K580</f>
        <v/>
      </c>
    </row>
    <row r="583" customFormat="false" ht="14.65" hidden="false" customHeight="false" outlineLevel="0" collapsed="false">
      <c r="Q583" s="198" t="str">
        <f aca="false">Database!B581&amp;"-"&amp;Database!C581&amp;"-"&amp;Database!D581</f>
        <v>--</v>
      </c>
      <c r="R583" s="199" t="str">
        <f aca="false">Database!K581</f>
        <v/>
      </c>
    </row>
    <row r="584" customFormat="false" ht="14.65" hidden="false" customHeight="false" outlineLevel="0" collapsed="false">
      <c r="Q584" s="198" t="str">
        <f aca="false">Database!B582&amp;"-"&amp;Database!C582&amp;"-"&amp;Database!D582</f>
        <v>--</v>
      </c>
      <c r="R584" s="199" t="str">
        <f aca="false">Database!K582</f>
        <v/>
      </c>
    </row>
    <row r="585" customFormat="false" ht="14.65" hidden="false" customHeight="false" outlineLevel="0" collapsed="false">
      <c r="Q585" s="198" t="str">
        <f aca="false">Database!B583&amp;"-"&amp;Database!C583&amp;"-"&amp;Database!D583</f>
        <v>--</v>
      </c>
      <c r="R585" s="199" t="str">
        <f aca="false">Database!K583</f>
        <v/>
      </c>
    </row>
    <row r="586" customFormat="false" ht="14.65" hidden="false" customHeight="false" outlineLevel="0" collapsed="false">
      <c r="Q586" s="198" t="str">
        <f aca="false">Database!B584&amp;"-"&amp;Database!C584&amp;"-"&amp;Database!D584</f>
        <v>--</v>
      </c>
      <c r="R586" s="199" t="str">
        <f aca="false">Database!K584</f>
        <v/>
      </c>
    </row>
    <row r="587" customFormat="false" ht="14.65" hidden="false" customHeight="false" outlineLevel="0" collapsed="false">
      <c r="Q587" s="198" t="str">
        <f aca="false">Database!B585&amp;"-"&amp;Database!C585&amp;"-"&amp;Database!D585</f>
        <v>--</v>
      </c>
      <c r="R587" s="199" t="str">
        <f aca="false">Database!K585</f>
        <v/>
      </c>
    </row>
    <row r="588" customFormat="false" ht="14.65" hidden="false" customHeight="false" outlineLevel="0" collapsed="false">
      <c r="Q588" s="198" t="str">
        <f aca="false">Database!B586&amp;"-"&amp;Database!C586&amp;"-"&amp;Database!D586</f>
        <v>--</v>
      </c>
      <c r="R588" s="199" t="str">
        <f aca="false">Database!K586</f>
        <v/>
      </c>
    </row>
    <row r="589" customFormat="false" ht="14.65" hidden="false" customHeight="false" outlineLevel="0" collapsed="false">
      <c r="Q589" s="198" t="str">
        <f aca="false">Database!B587&amp;"-"&amp;Database!C587&amp;"-"&amp;Database!D587</f>
        <v>--</v>
      </c>
      <c r="R589" s="199" t="str">
        <f aca="false">Database!K587</f>
        <v/>
      </c>
    </row>
    <row r="590" customFormat="false" ht="14.65" hidden="false" customHeight="false" outlineLevel="0" collapsed="false">
      <c r="Q590" s="198" t="str">
        <f aca="false">Database!B588&amp;"-"&amp;Database!C588&amp;"-"&amp;Database!D588</f>
        <v>--</v>
      </c>
      <c r="R590" s="199" t="str">
        <f aca="false">Database!K588</f>
        <v/>
      </c>
    </row>
    <row r="591" customFormat="false" ht="14.65" hidden="false" customHeight="false" outlineLevel="0" collapsed="false">
      <c r="Q591" s="198" t="str">
        <f aca="false">Database!B589&amp;"-"&amp;Database!C589&amp;"-"&amp;Database!D589</f>
        <v>--</v>
      </c>
      <c r="R591" s="199" t="str">
        <f aca="false">Database!K589</f>
        <v/>
      </c>
    </row>
    <row r="592" customFormat="false" ht="14.65" hidden="false" customHeight="false" outlineLevel="0" collapsed="false">
      <c r="Q592" s="198" t="str">
        <f aca="false">Database!B590&amp;"-"&amp;Database!C590&amp;"-"&amp;Database!D590</f>
        <v>--</v>
      </c>
      <c r="R592" s="199" t="str">
        <f aca="false">Database!K590</f>
        <v/>
      </c>
    </row>
    <row r="593" customFormat="false" ht="14.65" hidden="false" customHeight="false" outlineLevel="0" collapsed="false">
      <c r="Q593" s="198" t="str">
        <f aca="false">Database!B591&amp;"-"&amp;Database!C591&amp;"-"&amp;Database!D591</f>
        <v>--</v>
      </c>
      <c r="R593" s="199" t="str">
        <f aca="false">Database!K591</f>
        <v/>
      </c>
    </row>
    <row r="594" customFormat="false" ht="14.65" hidden="false" customHeight="false" outlineLevel="0" collapsed="false">
      <c r="Q594" s="198" t="str">
        <f aca="false">Database!B592&amp;"-"&amp;Database!C592&amp;"-"&amp;Database!D592</f>
        <v>--</v>
      </c>
      <c r="R594" s="199" t="str">
        <f aca="false">Database!K592</f>
        <v/>
      </c>
    </row>
    <row r="595" customFormat="false" ht="14.65" hidden="false" customHeight="false" outlineLevel="0" collapsed="false">
      <c r="Q595" s="198" t="str">
        <f aca="false">Database!B593&amp;"-"&amp;Database!C593&amp;"-"&amp;Database!D593</f>
        <v>--</v>
      </c>
      <c r="R595" s="199" t="str">
        <f aca="false">Database!K593</f>
        <v/>
      </c>
    </row>
    <row r="596" customFormat="false" ht="14.65" hidden="false" customHeight="false" outlineLevel="0" collapsed="false">
      <c r="Q596" s="198" t="str">
        <f aca="false">Database!B594&amp;"-"&amp;Database!C594&amp;"-"&amp;Database!D594</f>
        <v>--</v>
      </c>
      <c r="R596" s="199" t="str">
        <f aca="false">Database!K594</f>
        <v/>
      </c>
    </row>
    <row r="597" customFormat="false" ht="14.65" hidden="false" customHeight="false" outlineLevel="0" collapsed="false">
      <c r="Q597" s="198" t="str">
        <f aca="false">Database!B595&amp;"-"&amp;Database!C595&amp;"-"&amp;Database!D595</f>
        <v>--</v>
      </c>
      <c r="R597" s="199" t="str">
        <f aca="false">Database!K595</f>
        <v/>
      </c>
    </row>
    <row r="598" customFormat="false" ht="14.65" hidden="false" customHeight="false" outlineLevel="0" collapsed="false">
      <c r="Q598" s="198" t="str">
        <f aca="false">Database!B596&amp;"-"&amp;Database!C596&amp;"-"&amp;Database!D596</f>
        <v>--</v>
      </c>
      <c r="R598" s="199" t="str">
        <f aca="false">Database!K596</f>
        <v/>
      </c>
    </row>
    <row r="599" customFormat="false" ht="14.65" hidden="false" customHeight="false" outlineLevel="0" collapsed="false">
      <c r="Q599" s="198" t="str">
        <f aca="false">Database!B597&amp;"-"&amp;Database!C597&amp;"-"&amp;Database!D597</f>
        <v>--</v>
      </c>
      <c r="R599" s="199" t="str">
        <f aca="false">Database!K597</f>
        <v/>
      </c>
    </row>
    <row r="600" customFormat="false" ht="14.65" hidden="false" customHeight="false" outlineLevel="0" collapsed="false">
      <c r="Q600" s="198" t="str">
        <f aca="false">Database!B598&amp;"-"&amp;Database!C598&amp;"-"&amp;Database!D598</f>
        <v>--</v>
      </c>
      <c r="R600" s="199" t="str">
        <f aca="false">Database!K598</f>
        <v/>
      </c>
    </row>
    <row r="601" customFormat="false" ht="14.65" hidden="false" customHeight="false" outlineLevel="0" collapsed="false">
      <c r="Q601" s="198" t="str">
        <f aca="false">Database!B599&amp;"-"&amp;Database!C599&amp;"-"&amp;Database!D599</f>
        <v>--</v>
      </c>
      <c r="R601" s="199" t="str">
        <f aca="false">Database!K599</f>
        <v/>
      </c>
    </row>
    <row r="602" customFormat="false" ht="14.65" hidden="false" customHeight="false" outlineLevel="0" collapsed="false">
      <c r="Q602" s="198" t="str">
        <f aca="false">Database!B600&amp;"-"&amp;Database!C600&amp;"-"&amp;Database!D600</f>
        <v>--</v>
      </c>
      <c r="R602" s="199" t="str">
        <f aca="false">Database!K600</f>
        <v/>
      </c>
    </row>
    <row r="603" customFormat="false" ht="14.65" hidden="false" customHeight="false" outlineLevel="0" collapsed="false">
      <c r="Q603" s="198" t="str">
        <f aca="false">Database!B601&amp;"-"&amp;Database!C601&amp;"-"&amp;Database!D601</f>
        <v>--</v>
      </c>
      <c r="R603" s="199" t="str">
        <f aca="false">Database!K601</f>
        <v/>
      </c>
    </row>
    <row r="604" customFormat="false" ht="14.65" hidden="false" customHeight="false" outlineLevel="0" collapsed="false">
      <c r="Q604" s="198" t="str">
        <f aca="false">Database!B602&amp;"-"&amp;Database!C602&amp;"-"&amp;Database!D602</f>
        <v>--</v>
      </c>
      <c r="R604" s="199" t="str">
        <f aca="false">Database!K602</f>
        <v/>
      </c>
    </row>
    <row r="605" customFormat="false" ht="14.65" hidden="false" customHeight="false" outlineLevel="0" collapsed="false">
      <c r="Q605" s="198" t="str">
        <f aca="false">Database!B603&amp;"-"&amp;Database!C603&amp;"-"&amp;Database!D603</f>
        <v>--</v>
      </c>
      <c r="R605" s="199" t="str">
        <f aca="false">Database!K603</f>
        <v/>
      </c>
    </row>
    <row r="606" customFormat="false" ht="14.65" hidden="false" customHeight="false" outlineLevel="0" collapsed="false">
      <c r="Q606" s="198" t="str">
        <f aca="false">Database!B604&amp;"-"&amp;Database!C604&amp;"-"&amp;Database!D604</f>
        <v>--</v>
      </c>
      <c r="R606" s="199" t="str">
        <f aca="false">Database!K604</f>
        <v/>
      </c>
    </row>
    <row r="607" customFormat="false" ht="14.65" hidden="false" customHeight="false" outlineLevel="0" collapsed="false">
      <c r="Q607" s="198" t="str">
        <f aca="false">Database!B605&amp;"-"&amp;Database!C605&amp;"-"&amp;Database!D605</f>
        <v>--</v>
      </c>
      <c r="R607" s="199" t="str">
        <f aca="false">Database!K605</f>
        <v/>
      </c>
    </row>
    <row r="608" customFormat="false" ht="14.65" hidden="false" customHeight="false" outlineLevel="0" collapsed="false">
      <c r="Q608" s="198" t="str">
        <f aca="false">Database!B606&amp;"-"&amp;Database!C606&amp;"-"&amp;Database!D606</f>
        <v>--</v>
      </c>
      <c r="R608" s="199" t="str">
        <f aca="false">Database!K606</f>
        <v/>
      </c>
    </row>
    <row r="609" customFormat="false" ht="14.65" hidden="false" customHeight="false" outlineLevel="0" collapsed="false">
      <c r="Q609" s="198" t="str">
        <f aca="false">Database!B607&amp;"-"&amp;Database!C607&amp;"-"&amp;Database!D607</f>
        <v>--</v>
      </c>
      <c r="R609" s="199" t="str">
        <f aca="false">Database!K607</f>
        <v/>
      </c>
    </row>
    <row r="610" customFormat="false" ht="14.65" hidden="false" customHeight="false" outlineLevel="0" collapsed="false">
      <c r="Q610" s="198" t="str">
        <f aca="false">Database!B608&amp;"-"&amp;Database!C608&amp;"-"&amp;Database!D608</f>
        <v>--</v>
      </c>
      <c r="R610" s="199" t="str">
        <f aca="false">Database!K608</f>
        <v/>
      </c>
    </row>
    <row r="611" customFormat="false" ht="14.65" hidden="false" customHeight="false" outlineLevel="0" collapsed="false">
      <c r="Q611" s="198" t="str">
        <f aca="false">Database!B609&amp;"-"&amp;Database!C609&amp;"-"&amp;Database!D609</f>
        <v>--</v>
      </c>
      <c r="R611" s="199" t="str">
        <f aca="false">Database!K609</f>
        <v/>
      </c>
    </row>
    <row r="612" customFormat="false" ht="14.65" hidden="false" customHeight="false" outlineLevel="0" collapsed="false">
      <c r="Q612" s="198" t="str">
        <f aca="false">Database!B610&amp;"-"&amp;Database!C610&amp;"-"&amp;Database!D610</f>
        <v>--</v>
      </c>
      <c r="R612" s="199" t="str">
        <f aca="false">Database!K610</f>
        <v/>
      </c>
    </row>
    <row r="613" customFormat="false" ht="14.65" hidden="false" customHeight="false" outlineLevel="0" collapsed="false">
      <c r="Q613" s="198" t="str">
        <f aca="false">Database!B611&amp;"-"&amp;Database!C611&amp;"-"&amp;Database!D611</f>
        <v>--</v>
      </c>
      <c r="R613" s="199" t="str">
        <f aca="false">Database!K611</f>
        <v/>
      </c>
    </row>
    <row r="614" customFormat="false" ht="14.65" hidden="false" customHeight="false" outlineLevel="0" collapsed="false">
      <c r="Q614" s="198" t="str">
        <f aca="false">Database!B612&amp;"-"&amp;Database!C612&amp;"-"&amp;Database!D612</f>
        <v>--</v>
      </c>
      <c r="R614" s="199" t="str">
        <f aca="false">Database!K612</f>
        <v/>
      </c>
    </row>
    <row r="615" customFormat="false" ht="14.65" hidden="false" customHeight="false" outlineLevel="0" collapsed="false">
      <c r="Q615" s="198" t="str">
        <f aca="false">Database!B613&amp;"-"&amp;Database!C613&amp;"-"&amp;Database!D613</f>
        <v>--</v>
      </c>
      <c r="R615" s="199" t="str">
        <f aca="false">Database!K613</f>
        <v/>
      </c>
    </row>
    <row r="616" customFormat="false" ht="14.65" hidden="false" customHeight="false" outlineLevel="0" collapsed="false">
      <c r="Q616" s="198" t="str">
        <f aca="false">Database!B614&amp;"-"&amp;Database!C614&amp;"-"&amp;Database!D614</f>
        <v>--</v>
      </c>
      <c r="R616" s="199" t="str">
        <f aca="false">Database!K614</f>
        <v/>
      </c>
    </row>
    <row r="617" customFormat="false" ht="14.65" hidden="false" customHeight="false" outlineLevel="0" collapsed="false">
      <c r="Q617" s="198" t="str">
        <f aca="false">Database!B615&amp;"-"&amp;Database!C615&amp;"-"&amp;Database!D615</f>
        <v>--</v>
      </c>
      <c r="R617" s="199" t="str">
        <f aca="false">Database!K615</f>
        <v/>
      </c>
    </row>
    <row r="618" customFormat="false" ht="14.65" hidden="false" customHeight="false" outlineLevel="0" collapsed="false">
      <c r="Q618" s="198" t="str">
        <f aca="false">Database!B616&amp;"-"&amp;Database!C616&amp;"-"&amp;Database!D616</f>
        <v>--</v>
      </c>
      <c r="R618" s="199" t="str">
        <f aca="false">Database!K616</f>
        <v/>
      </c>
    </row>
    <row r="619" customFormat="false" ht="14.65" hidden="false" customHeight="false" outlineLevel="0" collapsed="false">
      <c r="Q619" s="198" t="str">
        <f aca="false">Database!B617&amp;"-"&amp;Database!C617&amp;"-"&amp;Database!D617</f>
        <v>--</v>
      </c>
      <c r="R619" s="199" t="str">
        <f aca="false">Database!K617</f>
        <v/>
      </c>
    </row>
    <row r="620" customFormat="false" ht="14.65" hidden="false" customHeight="false" outlineLevel="0" collapsed="false">
      <c r="Q620" s="198" t="str">
        <f aca="false">Database!B618&amp;"-"&amp;Database!C618&amp;"-"&amp;Database!D618</f>
        <v>--</v>
      </c>
      <c r="R620" s="199" t="str">
        <f aca="false">Database!K618</f>
        <v/>
      </c>
    </row>
    <row r="621" customFormat="false" ht="14.65" hidden="false" customHeight="false" outlineLevel="0" collapsed="false">
      <c r="Q621" s="198" t="str">
        <f aca="false">Database!B619&amp;"-"&amp;Database!C619&amp;"-"&amp;Database!D619</f>
        <v>--</v>
      </c>
      <c r="R621" s="199" t="str">
        <f aca="false">Database!K619</f>
        <v/>
      </c>
    </row>
    <row r="622" customFormat="false" ht="14.65" hidden="false" customHeight="false" outlineLevel="0" collapsed="false">
      <c r="Q622" s="198" t="str">
        <f aca="false">Database!B620&amp;"-"&amp;Database!C620&amp;"-"&amp;Database!D620</f>
        <v>--</v>
      </c>
      <c r="R622" s="199" t="str">
        <f aca="false">Database!K620</f>
        <v/>
      </c>
    </row>
    <row r="623" customFormat="false" ht="14.65" hidden="false" customHeight="false" outlineLevel="0" collapsed="false">
      <c r="Q623" s="198" t="str">
        <f aca="false">Database!B621&amp;"-"&amp;Database!C621&amp;"-"&amp;Database!D621</f>
        <v>--</v>
      </c>
      <c r="R623" s="199" t="str">
        <f aca="false">Database!K621</f>
        <v/>
      </c>
    </row>
    <row r="624" customFormat="false" ht="14.65" hidden="false" customHeight="false" outlineLevel="0" collapsed="false">
      <c r="Q624" s="198" t="str">
        <f aca="false">Database!B622&amp;"-"&amp;Database!C622&amp;"-"&amp;Database!D622</f>
        <v>--</v>
      </c>
      <c r="R624" s="199" t="str">
        <f aca="false">Database!K622</f>
        <v/>
      </c>
    </row>
    <row r="625" customFormat="false" ht="14.65" hidden="false" customHeight="false" outlineLevel="0" collapsed="false">
      <c r="Q625" s="198" t="str">
        <f aca="false">Database!B623&amp;"-"&amp;Database!C623&amp;"-"&amp;Database!D623</f>
        <v>--</v>
      </c>
      <c r="R625" s="199" t="str">
        <f aca="false">Database!K623</f>
        <v/>
      </c>
    </row>
    <row r="626" customFormat="false" ht="14.65" hidden="false" customHeight="false" outlineLevel="0" collapsed="false">
      <c r="Q626" s="198" t="str">
        <f aca="false">Database!B624&amp;"-"&amp;Database!C624&amp;"-"&amp;Database!D624</f>
        <v>--</v>
      </c>
      <c r="R626" s="199" t="str">
        <f aca="false">Database!K624</f>
        <v/>
      </c>
    </row>
    <row r="627" customFormat="false" ht="14.65" hidden="false" customHeight="false" outlineLevel="0" collapsed="false">
      <c r="Q627" s="198" t="str">
        <f aca="false">Database!B625&amp;"-"&amp;Database!C625&amp;"-"&amp;Database!D625</f>
        <v>--</v>
      </c>
      <c r="R627" s="199" t="str">
        <f aca="false">Database!K625</f>
        <v/>
      </c>
    </row>
    <row r="628" customFormat="false" ht="14.65" hidden="false" customHeight="false" outlineLevel="0" collapsed="false">
      <c r="Q628" s="198" t="str">
        <f aca="false">Database!B626&amp;"-"&amp;Database!C626&amp;"-"&amp;Database!D626</f>
        <v>--</v>
      </c>
      <c r="R628" s="199" t="str">
        <f aca="false">Database!K626</f>
        <v/>
      </c>
    </row>
    <row r="629" customFormat="false" ht="14.65" hidden="false" customHeight="false" outlineLevel="0" collapsed="false">
      <c r="Q629" s="198" t="str">
        <f aca="false">Database!B627&amp;"-"&amp;Database!C627&amp;"-"&amp;Database!D627</f>
        <v>--</v>
      </c>
      <c r="R629" s="199" t="str">
        <f aca="false">Database!K627</f>
        <v/>
      </c>
    </row>
    <row r="630" customFormat="false" ht="14.65" hidden="false" customHeight="false" outlineLevel="0" collapsed="false">
      <c r="Q630" s="198" t="str">
        <f aca="false">Database!B628&amp;"-"&amp;Database!C628&amp;"-"&amp;Database!D628</f>
        <v>--</v>
      </c>
      <c r="R630" s="199" t="str">
        <f aca="false">Database!K628</f>
        <v/>
      </c>
    </row>
    <row r="631" customFormat="false" ht="14.65" hidden="false" customHeight="false" outlineLevel="0" collapsed="false">
      <c r="Q631" s="198" t="str">
        <f aca="false">Database!B629&amp;"-"&amp;Database!C629&amp;"-"&amp;Database!D629</f>
        <v>--</v>
      </c>
      <c r="R631" s="199" t="str">
        <f aca="false">Database!K629</f>
        <v/>
      </c>
    </row>
    <row r="632" customFormat="false" ht="14.65" hidden="false" customHeight="false" outlineLevel="0" collapsed="false">
      <c r="Q632" s="198" t="str">
        <f aca="false">Database!B630&amp;"-"&amp;Database!C630&amp;"-"&amp;Database!D630</f>
        <v>--</v>
      </c>
      <c r="R632" s="199" t="str">
        <f aca="false">Database!K630</f>
        <v/>
      </c>
    </row>
    <row r="633" customFormat="false" ht="14.65" hidden="false" customHeight="false" outlineLevel="0" collapsed="false">
      <c r="Q633" s="198" t="str">
        <f aca="false">Database!B631&amp;"-"&amp;Database!C631&amp;"-"&amp;Database!D631</f>
        <v>--</v>
      </c>
      <c r="R633" s="199" t="str">
        <f aca="false">Database!K631</f>
        <v/>
      </c>
    </row>
    <row r="634" customFormat="false" ht="14.65" hidden="false" customHeight="false" outlineLevel="0" collapsed="false">
      <c r="Q634" s="198" t="str">
        <f aca="false">Database!B632&amp;"-"&amp;Database!C632&amp;"-"&amp;Database!D632</f>
        <v>--</v>
      </c>
      <c r="R634" s="199" t="str">
        <f aca="false">Database!K632</f>
        <v/>
      </c>
    </row>
    <row r="635" customFormat="false" ht="14.65" hidden="false" customHeight="false" outlineLevel="0" collapsed="false">
      <c r="Q635" s="198" t="str">
        <f aca="false">Database!B633&amp;"-"&amp;Database!C633&amp;"-"&amp;Database!D633</f>
        <v>--</v>
      </c>
      <c r="R635" s="199" t="str">
        <f aca="false">Database!K633</f>
        <v/>
      </c>
    </row>
    <row r="636" customFormat="false" ht="14.65" hidden="false" customHeight="false" outlineLevel="0" collapsed="false">
      <c r="Q636" s="198" t="str">
        <f aca="false">Database!B634&amp;"-"&amp;Database!C634&amp;"-"&amp;Database!D634</f>
        <v>--</v>
      </c>
      <c r="R636" s="199" t="str">
        <f aca="false">Database!K634</f>
        <v/>
      </c>
    </row>
    <row r="637" customFormat="false" ht="14.65" hidden="false" customHeight="false" outlineLevel="0" collapsed="false">
      <c r="Q637" s="198" t="str">
        <f aca="false">Database!B635&amp;"-"&amp;Database!C635&amp;"-"&amp;Database!D635</f>
        <v>--</v>
      </c>
      <c r="R637" s="199" t="str">
        <f aca="false">Database!K635</f>
        <v/>
      </c>
    </row>
    <row r="638" customFormat="false" ht="14.65" hidden="false" customHeight="false" outlineLevel="0" collapsed="false">
      <c r="Q638" s="198" t="str">
        <f aca="false">Database!B636&amp;"-"&amp;Database!C636&amp;"-"&amp;Database!D636</f>
        <v>--</v>
      </c>
      <c r="R638" s="199" t="str">
        <f aca="false">Database!K636</f>
        <v/>
      </c>
    </row>
    <row r="639" customFormat="false" ht="14.65" hidden="false" customHeight="false" outlineLevel="0" collapsed="false">
      <c r="Q639" s="198" t="str">
        <f aca="false">Database!B637&amp;"-"&amp;Database!C637&amp;"-"&amp;Database!D637</f>
        <v>--</v>
      </c>
      <c r="R639" s="199" t="str">
        <f aca="false">Database!K637</f>
        <v/>
      </c>
    </row>
    <row r="640" customFormat="false" ht="14.65" hidden="false" customHeight="false" outlineLevel="0" collapsed="false">
      <c r="Q640" s="198" t="str">
        <f aca="false">Database!B638&amp;"-"&amp;Database!C638&amp;"-"&amp;Database!D638</f>
        <v>--</v>
      </c>
      <c r="R640" s="199" t="str">
        <f aca="false">Database!K638</f>
        <v/>
      </c>
    </row>
    <row r="641" customFormat="false" ht="14.65" hidden="false" customHeight="false" outlineLevel="0" collapsed="false">
      <c r="Q641" s="198" t="str">
        <f aca="false">Database!B639&amp;"-"&amp;Database!C639&amp;"-"&amp;Database!D639</f>
        <v>--</v>
      </c>
      <c r="R641" s="199" t="str">
        <f aca="false">Database!K639</f>
        <v/>
      </c>
    </row>
    <row r="642" customFormat="false" ht="14.65" hidden="false" customHeight="false" outlineLevel="0" collapsed="false">
      <c r="Q642" s="198" t="str">
        <f aca="false">Database!B640&amp;"-"&amp;Database!C640&amp;"-"&amp;Database!D640</f>
        <v>--</v>
      </c>
      <c r="R642" s="199" t="str">
        <f aca="false">Database!K640</f>
        <v/>
      </c>
    </row>
    <row r="643" customFormat="false" ht="14.65" hidden="false" customHeight="false" outlineLevel="0" collapsed="false">
      <c r="Q643" s="198" t="str">
        <f aca="false">Database!B641&amp;"-"&amp;Database!C641&amp;"-"&amp;Database!D641</f>
        <v>--</v>
      </c>
      <c r="R643" s="199" t="str">
        <f aca="false">Database!K641</f>
        <v/>
      </c>
    </row>
    <row r="644" customFormat="false" ht="14.65" hidden="false" customHeight="false" outlineLevel="0" collapsed="false">
      <c r="Q644" s="198" t="str">
        <f aca="false">Database!B642&amp;"-"&amp;Database!C642&amp;"-"&amp;Database!D642</f>
        <v>--</v>
      </c>
      <c r="R644" s="199" t="str">
        <f aca="false">Database!K642</f>
        <v/>
      </c>
    </row>
    <row r="645" customFormat="false" ht="14.65" hidden="false" customHeight="false" outlineLevel="0" collapsed="false">
      <c r="Q645" s="198" t="str">
        <f aca="false">Database!B643&amp;"-"&amp;Database!C643&amp;"-"&amp;Database!D643</f>
        <v>--</v>
      </c>
      <c r="R645" s="199" t="str">
        <f aca="false">Database!K643</f>
        <v/>
      </c>
    </row>
    <row r="646" customFormat="false" ht="14.65" hidden="false" customHeight="false" outlineLevel="0" collapsed="false">
      <c r="Q646" s="198" t="str">
        <f aca="false">Database!B644&amp;"-"&amp;Database!C644&amp;"-"&amp;Database!D644</f>
        <v>--</v>
      </c>
      <c r="R646" s="199" t="str">
        <f aca="false">Database!K644</f>
        <v/>
      </c>
    </row>
    <row r="647" customFormat="false" ht="14.65" hidden="false" customHeight="false" outlineLevel="0" collapsed="false">
      <c r="Q647" s="198" t="str">
        <f aca="false">Database!B645&amp;"-"&amp;Database!C645&amp;"-"&amp;Database!D645</f>
        <v>--</v>
      </c>
      <c r="R647" s="199" t="str">
        <f aca="false">Database!K645</f>
        <v/>
      </c>
    </row>
    <row r="648" customFormat="false" ht="14.65" hidden="false" customHeight="false" outlineLevel="0" collapsed="false">
      <c r="Q648" s="198" t="str">
        <f aca="false">Database!B646&amp;"-"&amp;Database!C646&amp;"-"&amp;Database!D646</f>
        <v>--</v>
      </c>
      <c r="R648" s="199" t="str">
        <f aca="false">Database!K646</f>
        <v/>
      </c>
    </row>
    <row r="649" customFormat="false" ht="14.65" hidden="false" customHeight="false" outlineLevel="0" collapsed="false">
      <c r="Q649" s="198" t="str">
        <f aca="false">Database!B647&amp;"-"&amp;Database!C647&amp;"-"&amp;Database!D647</f>
        <v>--</v>
      </c>
      <c r="R649" s="199" t="str">
        <f aca="false">Database!K647</f>
        <v/>
      </c>
    </row>
    <row r="650" customFormat="false" ht="14.65" hidden="false" customHeight="false" outlineLevel="0" collapsed="false">
      <c r="Q650" s="198" t="str">
        <f aca="false">Database!B648&amp;"-"&amp;Database!C648&amp;"-"&amp;Database!D648</f>
        <v>--</v>
      </c>
      <c r="R650" s="199" t="str">
        <f aca="false">Database!K648</f>
        <v/>
      </c>
    </row>
    <row r="651" customFormat="false" ht="14.65" hidden="false" customHeight="false" outlineLevel="0" collapsed="false">
      <c r="Q651" s="198" t="str">
        <f aca="false">Database!B649&amp;"-"&amp;Database!C649&amp;"-"&amp;Database!D649</f>
        <v>--</v>
      </c>
      <c r="R651" s="199" t="str">
        <f aca="false">Database!K649</f>
        <v/>
      </c>
    </row>
    <row r="652" customFormat="false" ht="14.65" hidden="false" customHeight="false" outlineLevel="0" collapsed="false">
      <c r="Q652" s="198" t="str">
        <f aca="false">Database!B650&amp;"-"&amp;Database!C650&amp;"-"&amp;Database!D650</f>
        <v>--</v>
      </c>
      <c r="R652" s="199" t="str">
        <f aca="false">Database!K650</f>
        <v/>
      </c>
    </row>
    <row r="653" customFormat="false" ht="14.65" hidden="false" customHeight="false" outlineLevel="0" collapsed="false">
      <c r="Q653" s="198" t="str">
        <f aca="false">Database!B651&amp;"-"&amp;Database!C651&amp;"-"&amp;Database!D651</f>
        <v>--</v>
      </c>
      <c r="R653" s="199" t="str">
        <f aca="false">Database!K651</f>
        <v/>
      </c>
    </row>
    <row r="654" customFormat="false" ht="14.65" hidden="false" customHeight="false" outlineLevel="0" collapsed="false">
      <c r="Q654" s="198" t="str">
        <f aca="false">Database!B652&amp;"-"&amp;Database!C652&amp;"-"&amp;Database!D652</f>
        <v>--</v>
      </c>
      <c r="R654" s="199" t="str">
        <f aca="false">Database!K652</f>
        <v/>
      </c>
    </row>
    <row r="655" customFormat="false" ht="14.65" hidden="false" customHeight="false" outlineLevel="0" collapsed="false">
      <c r="Q655" s="198" t="str">
        <f aca="false">Database!B653&amp;"-"&amp;Database!C653&amp;"-"&amp;Database!D653</f>
        <v>--</v>
      </c>
      <c r="R655" s="199" t="str">
        <f aca="false">Database!K653</f>
        <v/>
      </c>
    </row>
    <row r="656" customFormat="false" ht="14.65" hidden="false" customHeight="false" outlineLevel="0" collapsed="false">
      <c r="Q656" s="198" t="str">
        <f aca="false">Database!B654&amp;"-"&amp;Database!C654&amp;"-"&amp;Database!D654</f>
        <v>--</v>
      </c>
      <c r="R656" s="199" t="str">
        <f aca="false">Database!K654</f>
        <v/>
      </c>
    </row>
    <row r="657" customFormat="false" ht="14.65" hidden="false" customHeight="false" outlineLevel="0" collapsed="false">
      <c r="Q657" s="198" t="str">
        <f aca="false">Database!B655&amp;"-"&amp;Database!C655&amp;"-"&amp;Database!D655</f>
        <v>--</v>
      </c>
      <c r="R657" s="199" t="str">
        <f aca="false">Database!K655</f>
        <v/>
      </c>
    </row>
    <row r="658" customFormat="false" ht="14.65" hidden="false" customHeight="false" outlineLevel="0" collapsed="false">
      <c r="Q658" s="198" t="str">
        <f aca="false">Database!B656&amp;"-"&amp;Database!C656&amp;"-"&amp;Database!D656</f>
        <v>--</v>
      </c>
      <c r="R658" s="199" t="str">
        <f aca="false">Database!K656</f>
        <v/>
      </c>
    </row>
    <row r="659" customFormat="false" ht="14.65" hidden="false" customHeight="false" outlineLevel="0" collapsed="false">
      <c r="Q659" s="198" t="str">
        <f aca="false">Database!B657&amp;"-"&amp;Database!C657&amp;"-"&amp;Database!D657</f>
        <v>--</v>
      </c>
      <c r="R659" s="199" t="str">
        <f aca="false">Database!K657</f>
        <v/>
      </c>
    </row>
    <row r="660" customFormat="false" ht="14.65" hidden="false" customHeight="false" outlineLevel="0" collapsed="false">
      <c r="Q660" s="198" t="str">
        <f aca="false">Database!B658&amp;"-"&amp;Database!C658&amp;"-"&amp;Database!D658</f>
        <v>--</v>
      </c>
      <c r="R660" s="199" t="str">
        <f aca="false">Database!K658</f>
        <v/>
      </c>
    </row>
    <row r="661" customFormat="false" ht="14.65" hidden="false" customHeight="false" outlineLevel="0" collapsed="false">
      <c r="Q661" s="198" t="str">
        <f aca="false">Database!B659&amp;"-"&amp;Database!C659&amp;"-"&amp;Database!D659</f>
        <v>--</v>
      </c>
      <c r="R661" s="199" t="str">
        <f aca="false">Database!K659</f>
        <v/>
      </c>
    </row>
    <row r="662" customFormat="false" ht="14.65" hidden="false" customHeight="false" outlineLevel="0" collapsed="false">
      <c r="Q662" s="198" t="str">
        <f aca="false">Database!B660&amp;"-"&amp;Database!C660&amp;"-"&amp;Database!D660</f>
        <v>--</v>
      </c>
      <c r="R662" s="199" t="str">
        <f aca="false">Database!K660</f>
        <v/>
      </c>
    </row>
    <row r="663" customFormat="false" ht="14.65" hidden="false" customHeight="false" outlineLevel="0" collapsed="false">
      <c r="Q663" s="198" t="str">
        <f aca="false">Database!B661&amp;"-"&amp;Database!C661&amp;"-"&amp;Database!D661</f>
        <v>--</v>
      </c>
      <c r="R663" s="199" t="str">
        <f aca="false">Database!K661</f>
        <v/>
      </c>
    </row>
    <row r="664" customFormat="false" ht="14.65" hidden="false" customHeight="false" outlineLevel="0" collapsed="false">
      <c r="Q664" s="198" t="str">
        <f aca="false">Database!B662&amp;"-"&amp;Database!C662&amp;"-"&amp;Database!D662</f>
        <v>--</v>
      </c>
      <c r="R664" s="199" t="str">
        <f aca="false">Database!K662</f>
        <v/>
      </c>
    </row>
    <row r="665" customFormat="false" ht="14.65" hidden="false" customHeight="false" outlineLevel="0" collapsed="false">
      <c r="Q665" s="198" t="str">
        <f aca="false">Database!B663&amp;"-"&amp;Database!C663&amp;"-"&amp;Database!D663</f>
        <v>--</v>
      </c>
      <c r="R665" s="199" t="str">
        <f aca="false">Database!K663</f>
        <v/>
      </c>
    </row>
    <row r="666" customFormat="false" ht="14.65" hidden="false" customHeight="false" outlineLevel="0" collapsed="false">
      <c r="Q666" s="198" t="str">
        <f aca="false">Database!B664&amp;"-"&amp;Database!C664&amp;"-"&amp;Database!D664</f>
        <v>--</v>
      </c>
      <c r="R666" s="199" t="str">
        <f aca="false">Database!K664</f>
        <v/>
      </c>
    </row>
    <row r="667" customFormat="false" ht="14.65" hidden="false" customHeight="false" outlineLevel="0" collapsed="false">
      <c r="Q667" s="198" t="str">
        <f aca="false">Database!B665&amp;"-"&amp;Database!C665&amp;"-"&amp;Database!D665</f>
        <v>--</v>
      </c>
      <c r="R667" s="199" t="str">
        <f aca="false">Database!K665</f>
        <v/>
      </c>
    </row>
    <row r="668" customFormat="false" ht="14.65" hidden="false" customHeight="false" outlineLevel="0" collapsed="false">
      <c r="Q668" s="198" t="str">
        <f aca="false">Database!B666&amp;"-"&amp;Database!C666&amp;"-"&amp;Database!D666</f>
        <v>--</v>
      </c>
      <c r="R668" s="199" t="str">
        <f aca="false">Database!K666</f>
        <v/>
      </c>
    </row>
    <row r="669" customFormat="false" ht="14.65" hidden="false" customHeight="false" outlineLevel="0" collapsed="false">
      <c r="Q669" s="198" t="str">
        <f aca="false">Database!B667&amp;"-"&amp;Database!C667&amp;"-"&amp;Database!D667</f>
        <v>--</v>
      </c>
      <c r="R669" s="199" t="str">
        <f aca="false">Database!K667</f>
        <v/>
      </c>
    </row>
    <row r="670" customFormat="false" ht="14.65" hidden="false" customHeight="false" outlineLevel="0" collapsed="false">
      <c r="Q670" s="198" t="str">
        <f aca="false">Database!B668&amp;"-"&amp;Database!C668&amp;"-"&amp;Database!D668</f>
        <v>--</v>
      </c>
      <c r="R670" s="199" t="str">
        <f aca="false">Database!K668</f>
        <v/>
      </c>
    </row>
    <row r="671" customFormat="false" ht="14.65" hidden="false" customHeight="false" outlineLevel="0" collapsed="false">
      <c r="Q671" s="198" t="str">
        <f aca="false">Database!B669&amp;"-"&amp;Database!C669&amp;"-"&amp;Database!D669</f>
        <v>--</v>
      </c>
      <c r="R671" s="199" t="str">
        <f aca="false">Database!K669</f>
        <v/>
      </c>
    </row>
    <row r="672" customFormat="false" ht="14.65" hidden="false" customHeight="false" outlineLevel="0" collapsed="false">
      <c r="Q672" s="198" t="str">
        <f aca="false">Database!B670&amp;"-"&amp;Database!C670&amp;"-"&amp;Database!D670</f>
        <v>--</v>
      </c>
      <c r="R672" s="199" t="str">
        <f aca="false">Database!K670</f>
        <v/>
      </c>
    </row>
    <row r="673" customFormat="false" ht="14.65" hidden="false" customHeight="false" outlineLevel="0" collapsed="false">
      <c r="Q673" s="198" t="str">
        <f aca="false">Database!B671&amp;"-"&amp;Database!C671&amp;"-"&amp;Database!D671</f>
        <v>--</v>
      </c>
      <c r="R673" s="199" t="str">
        <f aca="false">Database!K671</f>
        <v/>
      </c>
    </row>
    <row r="674" customFormat="false" ht="14.65" hidden="false" customHeight="false" outlineLevel="0" collapsed="false">
      <c r="Q674" s="198" t="str">
        <f aca="false">Database!B672&amp;"-"&amp;Database!C672&amp;"-"&amp;Database!D672</f>
        <v>--</v>
      </c>
      <c r="R674" s="199" t="str">
        <f aca="false">Database!K672</f>
        <v/>
      </c>
    </row>
    <row r="675" customFormat="false" ht="14.65" hidden="false" customHeight="false" outlineLevel="0" collapsed="false">
      <c r="Q675" s="198" t="str">
        <f aca="false">Database!B673&amp;"-"&amp;Database!C673&amp;"-"&amp;Database!D673</f>
        <v>--</v>
      </c>
      <c r="R675" s="199" t="str">
        <f aca="false">Database!K673</f>
        <v/>
      </c>
    </row>
    <row r="676" customFormat="false" ht="14.65" hidden="false" customHeight="false" outlineLevel="0" collapsed="false">
      <c r="Q676" s="198" t="str">
        <f aca="false">Database!B674&amp;"-"&amp;Database!C674&amp;"-"&amp;Database!D674</f>
        <v>--</v>
      </c>
      <c r="R676" s="199" t="str">
        <f aca="false">Database!K674</f>
        <v/>
      </c>
    </row>
    <row r="677" customFormat="false" ht="14.65" hidden="false" customHeight="false" outlineLevel="0" collapsed="false">
      <c r="Q677" s="198" t="str">
        <f aca="false">Database!B675&amp;"-"&amp;Database!C675&amp;"-"&amp;Database!D675</f>
        <v>--</v>
      </c>
      <c r="R677" s="199" t="str">
        <f aca="false">Database!K675</f>
        <v/>
      </c>
    </row>
    <row r="678" customFormat="false" ht="14.65" hidden="false" customHeight="false" outlineLevel="0" collapsed="false">
      <c r="Q678" s="198" t="str">
        <f aca="false">Database!B676&amp;"-"&amp;Database!C676&amp;"-"&amp;Database!D676</f>
        <v>--</v>
      </c>
      <c r="R678" s="199" t="str">
        <f aca="false">Database!K676</f>
        <v/>
      </c>
    </row>
    <row r="679" customFormat="false" ht="14.65" hidden="false" customHeight="false" outlineLevel="0" collapsed="false">
      <c r="Q679" s="198" t="str">
        <f aca="false">Database!B677&amp;"-"&amp;Database!C677&amp;"-"&amp;Database!D677</f>
        <v>--</v>
      </c>
      <c r="R679" s="199" t="str">
        <f aca="false">Database!K677</f>
        <v/>
      </c>
    </row>
    <row r="680" customFormat="false" ht="14.65" hidden="false" customHeight="false" outlineLevel="0" collapsed="false">
      <c r="Q680" s="198" t="str">
        <f aca="false">Database!B678&amp;"-"&amp;Database!C678&amp;"-"&amp;Database!D678</f>
        <v>--</v>
      </c>
      <c r="R680" s="199" t="str">
        <f aca="false">Database!K678</f>
        <v/>
      </c>
    </row>
    <row r="681" customFormat="false" ht="14.65" hidden="false" customHeight="false" outlineLevel="0" collapsed="false">
      <c r="Q681" s="198" t="str">
        <f aca="false">Database!B679&amp;"-"&amp;Database!C679&amp;"-"&amp;Database!D679</f>
        <v>--</v>
      </c>
      <c r="R681" s="199" t="str">
        <f aca="false">Database!K679</f>
        <v/>
      </c>
    </row>
    <row r="682" customFormat="false" ht="14.65" hidden="false" customHeight="false" outlineLevel="0" collapsed="false">
      <c r="Q682" s="198" t="str">
        <f aca="false">Database!B680&amp;"-"&amp;Database!C680&amp;"-"&amp;Database!D680</f>
        <v>--</v>
      </c>
      <c r="R682" s="199" t="str">
        <f aca="false">Database!K680</f>
        <v/>
      </c>
    </row>
    <row r="683" customFormat="false" ht="14.65" hidden="false" customHeight="false" outlineLevel="0" collapsed="false">
      <c r="Q683" s="198" t="str">
        <f aca="false">Database!B681&amp;"-"&amp;Database!C681&amp;"-"&amp;Database!D681</f>
        <v>--</v>
      </c>
      <c r="R683" s="199" t="str">
        <f aca="false">Database!K681</f>
        <v/>
      </c>
    </row>
    <row r="684" customFormat="false" ht="14.65" hidden="false" customHeight="false" outlineLevel="0" collapsed="false">
      <c r="Q684" s="198" t="str">
        <f aca="false">Database!B682&amp;"-"&amp;Database!C682&amp;"-"&amp;Database!D682</f>
        <v>--</v>
      </c>
      <c r="R684" s="199" t="str">
        <f aca="false">Database!K682</f>
        <v/>
      </c>
    </row>
    <row r="685" customFormat="false" ht="14.65" hidden="false" customHeight="false" outlineLevel="0" collapsed="false">
      <c r="Q685" s="198" t="str">
        <f aca="false">Database!B683&amp;"-"&amp;Database!C683&amp;"-"&amp;Database!D683</f>
        <v>--</v>
      </c>
      <c r="R685" s="199" t="str">
        <f aca="false">Database!K683</f>
        <v/>
      </c>
    </row>
    <row r="686" customFormat="false" ht="14.65" hidden="false" customHeight="false" outlineLevel="0" collapsed="false">
      <c r="Q686" s="198" t="str">
        <f aca="false">Database!B684&amp;"-"&amp;Database!C684&amp;"-"&amp;Database!D684</f>
        <v>--</v>
      </c>
      <c r="R686" s="199" t="str">
        <f aca="false">Database!K684</f>
        <v/>
      </c>
    </row>
    <row r="687" customFormat="false" ht="14.65" hidden="false" customHeight="false" outlineLevel="0" collapsed="false">
      <c r="Q687" s="198" t="str">
        <f aca="false">Database!B685&amp;"-"&amp;Database!C685&amp;"-"&amp;Database!D685</f>
        <v>--</v>
      </c>
      <c r="R687" s="199" t="str">
        <f aca="false">Database!K685</f>
        <v/>
      </c>
    </row>
    <row r="688" customFormat="false" ht="14.65" hidden="false" customHeight="false" outlineLevel="0" collapsed="false">
      <c r="Q688" s="198" t="str">
        <f aca="false">Database!B686&amp;"-"&amp;Database!C686&amp;"-"&amp;Database!D686</f>
        <v>--</v>
      </c>
      <c r="R688" s="199" t="str">
        <f aca="false">Database!K686</f>
        <v/>
      </c>
    </row>
    <row r="689" customFormat="false" ht="14.65" hidden="false" customHeight="false" outlineLevel="0" collapsed="false">
      <c r="Q689" s="198" t="str">
        <f aca="false">Database!B687&amp;"-"&amp;Database!C687&amp;"-"&amp;Database!D687</f>
        <v>--</v>
      </c>
      <c r="R689" s="199" t="str">
        <f aca="false">Database!K687</f>
        <v/>
      </c>
    </row>
    <row r="690" customFormat="false" ht="14.65" hidden="false" customHeight="false" outlineLevel="0" collapsed="false">
      <c r="Q690" s="198" t="str">
        <f aca="false">Database!B688&amp;"-"&amp;Database!C688&amp;"-"&amp;Database!D688</f>
        <v>--</v>
      </c>
      <c r="R690" s="199" t="str">
        <f aca="false">Database!K688</f>
        <v/>
      </c>
    </row>
    <row r="691" customFormat="false" ht="14.65" hidden="false" customHeight="false" outlineLevel="0" collapsed="false">
      <c r="Q691" s="198" t="str">
        <f aca="false">Database!B689&amp;"-"&amp;Database!C689&amp;"-"&amp;Database!D689</f>
        <v>--</v>
      </c>
      <c r="R691" s="199" t="str">
        <f aca="false">Database!K689</f>
        <v/>
      </c>
    </row>
    <row r="692" customFormat="false" ht="14.65" hidden="false" customHeight="false" outlineLevel="0" collapsed="false">
      <c r="Q692" s="198" t="str">
        <f aca="false">Database!B690&amp;"-"&amp;Database!C690&amp;"-"&amp;Database!D690</f>
        <v>--</v>
      </c>
      <c r="R692" s="199" t="str">
        <f aca="false">Database!K690</f>
        <v/>
      </c>
    </row>
    <row r="693" customFormat="false" ht="14.65" hidden="false" customHeight="false" outlineLevel="0" collapsed="false">
      <c r="Q693" s="198" t="str">
        <f aca="false">Database!B691&amp;"-"&amp;Database!C691&amp;"-"&amp;Database!D691</f>
        <v>--</v>
      </c>
      <c r="R693" s="199" t="str">
        <f aca="false">Database!K691</f>
        <v/>
      </c>
    </row>
    <row r="694" customFormat="false" ht="14.65" hidden="false" customHeight="false" outlineLevel="0" collapsed="false">
      <c r="Q694" s="198" t="str">
        <f aca="false">Database!B692&amp;"-"&amp;Database!C692&amp;"-"&amp;Database!D692</f>
        <v>--</v>
      </c>
      <c r="R694" s="199" t="str">
        <f aca="false">Database!K692</f>
        <v/>
      </c>
    </row>
    <row r="695" customFormat="false" ht="14.65" hidden="false" customHeight="false" outlineLevel="0" collapsed="false">
      <c r="Q695" s="198" t="str">
        <f aca="false">Database!B693&amp;"-"&amp;Database!C693&amp;"-"&amp;Database!D693</f>
        <v>--</v>
      </c>
      <c r="R695" s="199" t="str">
        <f aca="false">Database!K693</f>
        <v/>
      </c>
    </row>
    <row r="696" customFormat="false" ht="14.65" hidden="false" customHeight="false" outlineLevel="0" collapsed="false">
      <c r="Q696" s="198" t="str">
        <f aca="false">Database!B694&amp;"-"&amp;Database!C694&amp;"-"&amp;Database!D694</f>
        <v>--</v>
      </c>
      <c r="R696" s="199" t="str">
        <f aca="false">Database!K694</f>
        <v/>
      </c>
    </row>
    <row r="697" customFormat="false" ht="14.65" hidden="false" customHeight="false" outlineLevel="0" collapsed="false">
      <c r="Q697" s="198" t="str">
        <f aca="false">Database!B695&amp;"-"&amp;Database!C695&amp;"-"&amp;Database!D695</f>
        <v>--</v>
      </c>
      <c r="R697" s="199" t="str">
        <f aca="false">Database!K695</f>
        <v/>
      </c>
    </row>
    <row r="698" customFormat="false" ht="14.65" hidden="false" customHeight="false" outlineLevel="0" collapsed="false">
      <c r="Q698" s="198" t="str">
        <f aca="false">Database!B696&amp;"-"&amp;Database!C696&amp;"-"&amp;Database!D696</f>
        <v>--</v>
      </c>
      <c r="R698" s="199" t="str">
        <f aca="false">Database!K696</f>
        <v/>
      </c>
    </row>
    <row r="699" customFormat="false" ht="14.65" hidden="false" customHeight="false" outlineLevel="0" collapsed="false">
      <c r="Q699" s="198" t="str">
        <f aca="false">Database!B697&amp;"-"&amp;Database!C697&amp;"-"&amp;Database!D697</f>
        <v>--</v>
      </c>
      <c r="R699" s="199" t="str">
        <f aca="false">Database!K697</f>
        <v/>
      </c>
    </row>
    <row r="700" customFormat="false" ht="14.65" hidden="false" customHeight="false" outlineLevel="0" collapsed="false">
      <c r="Q700" s="198" t="str">
        <f aca="false">Database!B698&amp;"-"&amp;Database!C698&amp;"-"&amp;Database!D698</f>
        <v>--</v>
      </c>
      <c r="R700" s="199" t="str">
        <f aca="false">Database!K698</f>
        <v/>
      </c>
    </row>
    <row r="701" customFormat="false" ht="14.65" hidden="false" customHeight="false" outlineLevel="0" collapsed="false">
      <c r="Q701" s="198" t="str">
        <f aca="false">Database!B699&amp;"-"&amp;Database!C699&amp;"-"&amp;Database!D699</f>
        <v>--</v>
      </c>
      <c r="R701" s="199" t="str">
        <f aca="false">Database!K699</f>
        <v/>
      </c>
    </row>
    <row r="702" customFormat="false" ht="14.65" hidden="false" customHeight="false" outlineLevel="0" collapsed="false">
      <c r="Q702" s="198" t="str">
        <f aca="false">Database!B700&amp;"-"&amp;Database!C700&amp;"-"&amp;Database!D700</f>
        <v>--</v>
      </c>
      <c r="R702" s="199" t="str">
        <f aca="false">Database!K700</f>
        <v/>
      </c>
    </row>
    <row r="703" customFormat="false" ht="14.65" hidden="false" customHeight="false" outlineLevel="0" collapsed="false">
      <c r="Q703" s="198" t="str">
        <f aca="false">Database!B701&amp;"-"&amp;Database!C701&amp;"-"&amp;Database!D701</f>
        <v>--</v>
      </c>
      <c r="R703" s="199" t="str">
        <f aca="false">Database!K701</f>
        <v/>
      </c>
    </row>
    <row r="704" customFormat="false" ht="14.65" hidden="false" customHeight="false" outlineLevel="0" collapsed="false">
      <c r="Q704" s="198" t="str">
        <f aca="false">Database!B702&amp;"-"&amp;Database!C702&amp;"-"&amp;Database!D702</f>
        <v>--</v>
      </c>
      <c r="R704" s="199" t="str">
        <f aca="false">Database!K702</f>
        <v/>
      </c>
    </row>
    <row r="705" customFormat="false" ht="14.65" hidden="false" customHeight="false" outlineLevel="0" collapsed="false">
      <c r="Q705" s="198" t="str">
        <f aca="false">Database!B703&amp;"-"&amp;Database!C703&amp;"-"&amp;Database!D703</f>
        <v>--</v>
      </c>
      <c r="R705" s="199" t="str">
        <f aca="false">Database!K703</f>
        <v/>
      </c>
    </row>
    <row r="706" customFormat="false" ht="14.65" hidden="false" customHeight="false" outlineLevel="0" collapsed="false">
      <c r="Q706" s="198" t="str">
        <f aca="false">Database!B704&amp;"-"&amp;Database!C704&amp;"-"&amp;Database!D704</f>
        <v>--</v>
      </c>
      <c r="R706" s="199" t="n">
        <f aca="false">Database!K704</f>
        <v>0</v>
      </c>
    </row>
    <row r="707" customFormat="false" ht="14.65" hidden="false" customHeight="false" outlineLevel="0" collapsed="false">
      <c r="Q707" s="198" t="str">
        <f aca="false">Database!B705&amp;"-"&amp;Database!C705&amp;"-"&amp;Database!D705</f>
        <v>--</v>
      </c>
      <c r="R707" s="199" t="n">
        <f aca="false">Database!K705</f>
        <v>0</v>
      </c>
    </row>
    <row r="708" customFormat="false" ht="14.65" hidden="false" customHeight="false" outlineLevel="0" collapsed="false">
      <c r="Q708" s="198" t="str">
        <f aca="false">Database!B706&amp;"-"&amp;Database!C706&amp;"-"&amp;Database!D706</f>
        <v>--</v>
      </c>
      <c r="R708" s="199" t="n">
        <f aca="false">Database!K706</f>
        <v>0</v>
      </c>
    </row>
    <row r="709" customFormat="false" ht="14.65" hidden="false" customHeight="false" outlineLevel="0" collapsed="false">
      <c r="Q709" s="198" t="str">
        <f aca="false">Database!B707&amp;"-"&amp;Database!C707&amp;"-"&amp;Database!D707</f>
        <v>--</v>
      </c>
      <c r="R709" s="199" t="n">
        <f aca="false">Database!K707</f>
        <v>0</v>
      </c>
    </row>
    <row r="710" customFormat="false" ht="14.65" hidden="false" customHeight="false" outlineLevel="0" collapsed="false">
      <c r="Q710" s="198" t="str">
        <f aca="false">Database!B708&amp;"-"&amp;Database!C708&amp;"-"&amp;Database!D708</f>
        <v>--</v>
      </c>
      <c r="R710" s="199" t="n">
        <f aca="false">Database!K708</f>
        <v>0</v>
      </c>
    </row>
    <row r="711" customFormat="false" ht="14.65" hidden="false" customHeight="false" outlineLevel="0" collapsed="false">
      <c r="Q711" s="198" t="str">
        <f aca="false">Database!B709&amp;"-"&amp;Database!C709&amp;"-"&amp;Database!D709</f>
        <v>--</v>
      </c>
      <c r="R711" s="199" t="n">
        <f aca="false">Database!K709</f>
        <v>0</v>
      </c>
    </row>
    <row r="712" customFormat="false" ht="14.65" hidden="false" customHeight="false" outlineLevel="0" collapsed="false">
      <c r="Q712" s="198" t="str">
        <f aca="false">Database!B710&amp;"-"&amp;Database!C710&amp;"-"&amp;Database!D710</f>
        <v>--</v>
      </c>
      <c r="R712" s="199" t="n">
        <f aca="false">Database!K710</f>
        <v>0</v>
      </c>
    </row>
    <row r="713" customFormat="false" ht="14.65" hidden="false" customHeight="false" outlineLevel="0" collapsed="false">
      <c r="Q713" s="198" t="str">
        <f aca="false">Database!B711&amp;"-"&amp;Database!C711&amp;"-"&amp;Database!D711</f>
        <v>--</v>
      </c>
      <c r="R713" s="199" t="n">
        <f aca="false">Database!K711</f>
        <v>0</v>
      </c>
    </row>
    <row r="714" customFormat="false" ht="14.65" hidden="false" customHeight="false" outlineLevel="0" collapsed="false">
      <c r="Q714" s="198" t="str">
        <f aca="false">Database!B712&amp;"-"&amp;Database!C712&amp;"-"&amp;Database!D712</f>
        <v>--</v>
      </c>
      <c r="R714" s="199" t="n">
        <f aca="false">Database!K712</f>
        <v>0</v>
      </c>
    </row>
    <row r="715" customFormat="false" ht="14.65" hidden="false" customHeight="false" outlineLevel="0" collapsed="false">
      <c r="Q715" s="198" t="str">
        <f aca="false">Database!B713&amp;"-"&amp;Database!C713&amp;"-"&amp;Database!D713</f>
        <v>--</v>
      </c>
      <c r="R715" s="199" t="n">
        <f aca="false">Database!K713</f>
        <v>0</v>
      </c>
    </row>
    <row r="716" customFormat="false" ht="14.65" hidden="false" customHeight="false" outlineLevel="0" collapsed="false">
      <c r="Q716" s="198" t="str">
        <f aca="false">Database!B714&amp;"-"&amp;Database!C714&amp;"-"&amp;Database!D714</f>
        <v>--</v>
      </c>
      <c r="R716" s="199" t="n">
        <f aca="false">Database!K714</f>
        <v>0</v>
      </c>
    </row>
    <row r="717" customFormat="false" ht="14.65" hidden="false" customHeight="false" outlineLevel="0" collapsed="false">
      <c r="Q717" s="198" t="str">
        <f aca="false">Database!B715&amp;"-"&amp;Database!C715&amp;"-"&amp;Database!D715</f>
        <v>--</v>
      </c>
      <c r="R717" s="199" t="n">
        <f aca="false">Database!K715</f>
        <v>0</v>
      </c>
    </row>
    <row r="718" customFormat="false" ht="14.65" hidden="false" customHeight="false" outlineLevel="0" collapsed="false">
      <c r="Q718" s="198" t="str">
        <f aca="false">Database!B716&amp;"-"&amp;Database!C716&amp;"-"&amp;Database!D716</f>
        <v>--</v>
      </c>
      <c r="R718" s="199" t="n">
        <f aca="false">Database!K716</f>
        <v>0</v>
      </c>
    </row>
    <row r="719" customFormat="false" ht="14.65" hidden="false" customHeight="false" outlineLevel="0" collapsed="false">
      <c r="Q719" s="198" t="str">
        <f aca="false">Database!B717&amp;"-"&amp;Database!C717&amp;"-"&amp;Database!D717</f>
        <v>--</v>
      </c>
      <c r="R719" s="199" t="n">
        <f aca="false">Database!K717</f>
        <v>0</v>
      </c>
    </row>
    <row r="720" customFormat="false" ht="14.65" hidden="false" customHeight="false" outlineLevel="0" collapsed="false">
      <c r="Q720" s="198" t="str">
        <f aca="false">Database!B718&amp;"-"&amp;Database!C718&amp;"-"&amp;Database!D718</f>
        <v>--</v>
      </c>
      <c r="R720" s="199" t="n">
        <f aca="false">Database!K718</f>
        <v>0</v>
      </c>
    </row>
    <row r="721" customFormat="false" ht="14.65" hidden="false" customHeight="false" outlineLevel="0" collapsed="false">
      <c r="Q721" s="198" t="str">
        <f aca="false">Database!B719&amp;"-"&amp;Database!C719&amp;"-"&amp;Database!D719</f>
        <v>--</v>
      </c>
      <c r="R721" s="199" t="n">
        <f aca="false">Database!K719</f>
        <v>0</v>
      </c>
    </row>
    <row r="722" customFormat="false" ht="14.65" hidden="false" customHeight="false" outlineLevel="0" collapsed="false">
      <c r="Q722" s="198" t="str">
        <f aca="false">Database!B720&amp;"-"&amp;Database!C720&amp;"-"&amp;Database!D720</f>
        <v>--</v>
      </c>
      <c r="R722" s="199" t="n">
        <f aca="false">Database!K720</f>
        <v>0</v>
      </c>
    </row>
    <row r="723" customFormat="false" ht="14.65" hidden="false" customHeight="false" outlineLevel="0" collapsed="false">
      <c r="Q723" s="198" t="str">
        <f aca="false">Database!B721&amp;"-"&amp;Database!C721&amp;"-"&amp;Database!D721</f>
        <v>--</v>
      </c>
      <c r="R723" s="199" t="n">
        <f aca="false">Database!K721</f>
        <v>0</v>
      </c>
    </row>
    <row r="724" customFormat="false" ht="14.65" hidden="false" customHeight="false" outlineLevel="0" collapsed="false">
      <c r="Q724" s="198" t="str">
        <f aca="false">Database!B722&amp;"-"&amp;Database!C722&amp;"-"&amp;Database!D722</f>
        <v>--</v>
      </c>
      <c r="R724" s="199" t="n">
        <f aca="false">Database!K722</f>
        <v>0</v>
      </c>
    </row>
    <row r="725" customFormat="false" ht="14.65" hidden="false" customHeight="false" outlineLevel="0" collapsed="false">
      <c r="Q725" s="198" t="str">
        <f aca="false">Database!B723&amp;"-"&amp;Database!C723&amp;"-"&amp;Database!D723</f>
        <v>--</v>
      </c>
      <c r="R725" s="199" t="n">
        <f aca="false">Database!K723</f>
        <v>0</v>
      </c>
    </row>
    <row r="726" customFormat="false" ht="14.65" hidden="false" customHeight="false" outlineLevel="0" collapsed="false">
      <c r="Q726" s="198" t="str">
        <f aca="false">Database!B724&amp;"-"&amp;Database!C724&amp;"-"&amp;Database!D724</f>
        <v>--</v>
      </c>
      <c r="R726" s="199" t="n">
        <f aca="false">Database!K724</f>
        <v>0</v>
      </c>
    </row>
    <row r="727" customFormat="false" ht="14.65" hidden="false" customHeight="false" outlineLevel="0" collapsed="false">
      <c r="Q727" s="198" t="str">
        <f aca="false">Database!B725&amp;"-"&amp;Database!C725&amp;"-"&amp;Database!D725</f>
        <v>--</v>
      </c>
      <c r="R727" s="199" t="n">
        <f aca="false">Database!K725</f>
        <v>0</v>
      </c>
    </row>
    <row r="728" customFormat="false" ht="14.65" hidden="false" customHeight="false" outlineLevel="0" collapsed="false">
      <c r="Q728" s="198" t="str">
        <f aca="false">Database!B726&amp;"-"&amp;Database!C726&amp;"-"&amp;Database!D726</f>
        <v>--</v>
      </c>
      <c r="R728" s="199" t="n">
        <f aca="false">Database!K726</f>
        <v>0</v>
      </c>
    </row>
    <row r="729" customFormat="false" ht="14.65" hidden="false" customHeight="false" outlineLevel="0" collapsed="false">
      <c r="Q729" s="198" t="str">
        <f aca="false">Database!B727&amp;"-"&amp;Database!C727&amp;"-"&amp;Database!D727</f>
        <v>--</v>
      </c>
      <c r="R729" s="199" t="n">
        <f aca="false">Database!K727</f>
        <v>0</v>
      </c>
    </row>
    <row r="730" customFormat="false" ht="14.65" hidden="false" customHeight="false" outlineLevel="0" collapsed="false">
      <c r="Q730" s="198" t="str">
        <f aca="false">Database!B728&amp;"-"&amp;Database!C728&amp;"-"&amp;Database!D728</f>
        <v>--</v>
      </c>
      <c r="R730" s="199" t="n">
        <f aca="false">Database!K728</f>
        <v>0</v>
      </c>
    </row>
    <row r="731" customFormat="false" ht="14.65" hidden="false" customHeight="false" outlineLevel="0" collapsed="false">
      <c r="Q731" s="198" t="str">
        <f aca="false">Database!B729&amp;"-"&amp;Database!C729&amp;"-"&amp;Database!D729</f>
        <v>--</v>
      </c>
      <c r="R731" s="199" t="n">
        <f aca="false">Database!K729</f>
        <v>0</v>
      </c>
    </row>
    <row r="732" customFormat="false" ht="14.65" hidden="false" customHeight="false" outlineLevel="0" collapsed="false">
      <c r="Q732" s="198" t="str">
        <f aca="false">Database!B730&amp;"-"&amp;Database!C730&amp;"-"&amp;Database!D730</f>
        <v>--</v>
      </c>
      <c r="R732" s="199" t="n">
        <f aca="false">Database!K730</f>
        <v>0</v>
      </c>
    </row>
    <row r="733" customFormat="false" ht="14.65" hidden="false" customHeight="false" outlineLevel="0" collapsed="false">
      <c r="Q733" s="198" t="str">
        <f aca="false">Database!B731&amp;"-"&amp;Database!C731&amp;"-"&amp;Database!D731</f>
        <v>--</v>
      </c>
      <c r="R733" s="199" t="n">
        <f aca="false">Database!K731</f>
        <v>0</v>
      </c>
    </row>
    <row r="734" customFormat="false" ht="14.65" hidden="false" customHeight="false" outlineLevel="0" collapsed="false">
      <c r="Q734" s="198" t="str">
        <f aca="false">Database!B732&amp;"-"&amp;Database!C732&amp;"-"&amp;Database!D732</f>
        <v>--</v>
      </c>
      <c r="R734" s="199" t="n">
        <f aca="false">Database!K732</f>
        <v>0</v>
      </c>
    </row>
    <row r="735" customFormat="false" ht="14.65" hidden="false" customHeight="false" outlineLevel="0" collapsed="false">
      <c r="Q735" s="198" t="str">
        <f aca="false">Database!B733&amp;"-"&amp;Database!C733&amp;"-"&amp;Database!D733</f>
        <v>--</v>
      </c>
      <c r="R735" s="199" t="n">
        <f aca="false">Database!K733</f>
        <v>0</v>
      </c>
    </row>
    <row r="736" customFormat="false" ht="14.65" hidden="false" customHeight="false" outlineLevel="0" collapsed="false">
      <c r="Q736" s="198" t="str">
        <f aca="false">Database!B734&amp;"-"&amp;Database!C734&amp;"-"&amp;Database!D734</f>
        <v>--</v>
      </c>
      <c r="R736" s="199" t="n">
        <f aca="false">Database!K734</f>
        <v>0</v>
      </c>
    </row>
    <row r="737" customFormat="false" ht="14.65" hidden="false" customHeight="false" outlineLevel="0" collapsed="false">
      <c r="Q737" s="198" t="str">
        <f aca="false">Database!B735&amp;"-"&amp;Database!C735&amp;"-"&amp;Database!D735</f>
        <v>--</v>
      </c>
      <c r="R737" s="199" t="n">
        <f aca="false">Database!K735</f>
        <v>0</v>
      </c>
    </row>
    <row r="738" customFormat="false" ht="14.65" hidden="false" customHeight="false" outlineLevel="0" collapsed="false">
      <c r="Q738" s="198" t="str">
        <f aca="false">Database!B736&amp;"-"&amp;Database!C736&amp;"-"&amp;Database!D736</f>
        <v>--</v>
      </c>
      <c r="R738" s="199" t="n">
        <f aca="false">Database!K736</f>
        <v>0</v>
      </c>
    </row>
    <row r="739" customFormat="false" ht="14.65" hidden="false" customHeight="false" outlineLevel="0" collapsed="false">
      <c r="Q739" s="198" t="str">
        <f aca="false">Database!B737&amp;"-"&amp;Database!C737&amp;"-"&amp;Database!D737</f>
        <v>--</v>
      </c>
      <c r="R739" s="199" t="n">
        <f aca="false">Database!K737</f>
        <v>0</v>
      </c>
    </row>
    <row r="740" customFormat="false" ht="14.65" hidden="false" customHeight="false" outlineLevel="0" collapsed="false">
      <c r="Q740" s="198" t="str">
        <f aca="false">Database!B738&amp;"-"&amp;Database!C738&amp;"-"&amp;Database!D738</f>
        <v>--</v>
      </c>
      <c r="R740" s="199" t="n">
        <f aca="false">Database!K738</f>
        <v>0</v>
      </c>
    </row>
    <row r="741" customFormat="false" ht="14.65" hidden="false" customHeight="false" outlineLevel="0" collapsed="false">
      <c r="Q741" s="198" t="str">
        <f aca="false">Database!B739&amp;"-"&amp;Database!C739&amp;"-"&amp;Database!D739</f>
        <v>--</v>
      </c>
      <c r="R741" s="199" t="n">
        <f aca="false">Database!K739</f>
        <v>0</v>
      </c>
    </row>
    <row r="742" customFormat="false" ht="14.65" hidden="false" customHeight="false" outlineLevel="0" collapsed="false">
      <c r="Q742" s="198" t="str">
        <f aca="false">Database!B740&amp;"-"&amp;Database!C740&amp;"-"&amp;Database!D740</f>
        <v>--</v>
      </c>
      <c r="R742" s="199" t="n">
        <f aca="false">Database!K740</f>
        <v>0</v>
      </c>
    </row>
    <row r="743" customFormat="false" ht="14.65" hidden="false" customHeight="false" outlineLevel="0" collapsed="false">
      <c r="Q743" s="198" t="str">
        <f aca="false">Database!B741&amp;"-"&amp;Database!C741&amp;"-"&amp;Database!D741</f>
        <v>--</v>
      </c>
      <c r="R743" s="199" t="n">
        <f aca="false">Database!K741</f>
        <v>0</v>
      </c>
    </row>
    <row r="744" customFormat="false" ht="14.65" hidden="false" customHeight="false" outlineLevel="0" collapsed="false">
      <c r="Q744" s="198" t="str">
        <f aca="false">Database!B742&amp;"-"&amp;Database!C742&amp;"-"&amp;Database!D742</f>
        <v>--</v>
      </c>
      <c r="R744" s="199" t="n">
        <f aca="false">Database!K742</f>
        <v>0</v>
      </c>
    </row>
    <row r="745" customFormat="false" ht="14.65" hidden="false" customHeight="false" outlineLevel="0" collapsed="false">
      <c r="Q745" s="198" t="str">
        <f aca="false">Database!B743&amp;"-"&amp;Database!C743&amp;"-"&amp;Database!D743</f>
        <v>--</v>
      </c>
      <c r="R745" s="199" t="n">
        <f aca="false">Database!K743</f>
        <v>0</v>
      </c>
    </row>
    <row r="746" customFormat="false" ht="14.65" hidden="false" customHeight="false" outlineLevel="0" collapsed="false">
      <c r="Q746" s="198" t="str">
        <f aca="false">Database!B744&amp;"-"&amp;Database!C744&amp;"-"&amp;Database!D744</f>
        <v>--</v>
      </c>
      <c r="R746" s="199" t="n">
        <f aca="false">Database!K744</f>
        <v>0</v>
      </c>
    </row>
    <row r="747" customFormat="false" ht="14.65" hidden="false" customHeight="false" outlineLevel="0" collapsed="false">
      <c r="Q747" s="198" t="str">
        <f aca="false">Database!B745&amp;"-"&amp;Database!C745&amp;"-"&amp;Database!D745</f>
        <v>--</v>
      </c>
      <c r="R747" s="199" t="n">
        <f aca="false">Database!K745</f>
        <v>0</v>
      </c>
    </row>
    <row r="748" customFormat="false" ht="14.65" hidden="false" customHeight="false" outlineLevel="0" collapsed="false">
      <c r="Q748" s="198" t="str">
        <f aca="false">Database!B746&amp;"-"&amp;Database!C746&amp;"-"&amp;Database!D746</f>
        <v>--</v>
      </c>
      <c r="R748" s="199" t="n">
        <f aca="false">Database!K746</f>
        <v>0</v>
      </c>
    </row>
    <row r="749" customFormat="false" ht="14.65" hidden="false" customHeight="false" outlineLevel="0" collapsed="false">
      <c r="Q749" s="198" t="str">
        <f aca="false">Database!B747&amp;"-"&amp;Database!C747&amp;"-"&amp;Database!D747</f>
        <v>--</v>
      </c>
      <c r="R749" s="199" t="n">
        <f aca="false">Database!K747</f>
        <v>0</v>
      </c>
    </row>
    <row r="750" customFormat="false" ht="14.65" hidden="false" customHeight="false" outlineLevel="0" collapsed="false">
      <c r="Q750" s="198" t="str">
        <f aca="false">Database!B748&amp;"-"&amp;Database!C748&amp;"-"&amp;Database!D748</f>
        <v>--</v>
      </c>
      <c r="R750" s="199" t="n">
        <f aca="false">Database!K748</f>
        <v>0</v>
      </c>
    </row>
    <row r="751" customFormat="false" ht="14.65" hidden="false" customHeight="false" outlineLevel="0" collapsed="false">
      <c r="Q751" s="198" t="str">
        <f aca="false">Database!B749&amp;"-"&amp;Database!C749&amp;"-"&amp;Database!D749</f>
        <v>--</v>
      </c>
      <c r="R751" s="199" t="n">
        <f aca="false">Database!K749</f>
        <v>0</v>
      </c>
    </row>
    <row r="752" customFormat="false" ht="14.65" hidden="false" customHeight="false" outlineLevel="0" collapsed="false">
      <c r="Q752" s="198" t="str">
        <f aca="false">Database!B750&amp;"-"&amp;Database!C750&amp;"-"&amp;Database!D750</f>
        <v>--</v>
      </c>
      <c r="R752" s="199" t="n">
        <f aca="false">Database!K750</f>
        <v>0</v>
      </c>
    </row>
    <row r="753" customFormat="false" ht="14.65" hidden="false" customHeight="false" outlineLevel="0" collapsed="false">
      <c r="Q753" s="198" t="str">
        <f aca="false">Database!B751&amp;"-"&amp;Database!C751&amp;"-"&amp;Database!D751</f>
        <v>--</v>
      </c>
      <c r="R753" s="199" t="n">
        <f aca="false">Database!K751</f>
        <v>0</v>
      </c>
    </row>
    <row r="754" customFormat="false" ht="14.65" hidden="false" customHeight="false" outlineLevel="0" collapsed="false">
      <c r="Q754" s="198" t="str">
        <f aca="false">Database!B752&amp;"-"&amp;Database!C752&amp;"-"&amp;Database!D752</f>
        <v>--</v>
      </c>
      <c r="R754" s="199" t="n">
        <f aca="false">Database!K752</f>
        <v>0</v>
      </c>
    </row>
    <row r="755" customFormat="false" ht="14.65" hidden="false" customHeight="false" outlineLevel="0" collapsed="false">
      <c r="Q755" s="198" t="str">
        <f aca="false">Database!B753&amp;"-"&amp;Database!C753&amp;"-"&amp;Database!D753</f>
        <v>--</v>
      </c>
      <c r="R755" s="199" t="n">
        <f aca="false">Database!K753</f>
        <v>0</v>
      </c>
    </row>
    <row r="756" customFormat="false" ht="14.65" hidden="false" customHeight="false" outlineLevel="0" collapsed="false">
      <c r="Q756" s="198" t="str">
        <f aca="false">Database!B754&amp;"-"&amp;Database!C754&amp;"-"&amp;Database!D754</f>
        <v>--</v>
      </c>
      <c r="R756" s="199" t="n">
        <f aca="false">Database!K754</f>
        <v>0</v>
      </c>
    </row>
    <row r="757" customFormat="false" ht="14.65" hidden="false" customHeight="false" outlineLevel="0" collapsed="false">
      <c r="Q757" s="198" t="str">
        <f aca="false">Database!B755&amp;"-"&amp;Database!C755&amp;"-"&amp;Database!D755</f>
        <v>--</v>
      </c>
      <c r="R757" s="199" t="n">
        <f aca="false">Database!K755</f>
        <v>0</v>
      </c>
    </row>
    <row r="758" customFormat="false" ht="14.65" hidden="false" customHeight="false" outlineLevel="0" collapsed="false">
      <c r="Q758" s="198" t="str">
        <f aca="false">Database!B756&amp;"-"&amp;Database!C756&amp;"-"&amp;Database!D756</f>
        <v>--</v>
      </c>
      <c r="R758" s="199" t="n">
        <f aca="false">Database!K756</f>
        <v>0</v>
      </c>
    </row>
    <row r="759" customFormat="false" ht="14.65" hidden="false" customHeight="false" outlineLevel="0" collapsed="false">
      <c r="Q759" s="198" t="str">
        <f aca="false">Database!B757&amp;"-"&amp;Database!C757&amp;"-"&amp;Database!D757</f>
        <v>--</v>
      </c>
      <c r="R759" s="199" t="n">
        <f aca="false">Database!K757</f>
        <v>0</v>
      </c>
    </row>
    <row r="760" customFormat="false" ht="14.65" hidden="false" customHeight="false" outlineLevel="0" collapsed="false">
      <c r="Q760" s="198" t="str">
        <f aca="false">Database!B758&amp;"-"&amp;Database!C758&amp;"-"&amp;Database!D758</f>
        <v>--</v>
      </c>
      <c r="R760" s="199" t="n">
        <f aca="false">Database!K758</f>
        <v>0</v>
      </c>
    </row>
    <row r="761" customFormat="false" ht="14.65" hidden="false" customHeight="false" outlineLevel="0" collapsed="false">
      <c r="Q761" s="198" t="str">
        <f aca="false">Database!B759&amp;"-"&amp;Database!C759&amp;"-"&amp;Database!D759</f>
        <v>--</v>
      </c>
      <c r="R761" s="199" t="n">
        <f aca="false">Database!K759</f>
        <v>0</v>
      </c>
    </row>
    <row r="762" customFormat="false" ht="14.65" hidden="false" customHeight="false" outlineLevel="0" collapsed="false">
      <c r="Q762" s="198" t="str">
        <f aca="false">Database!B760&amp;"-"&amp;Database!C760&amp;"-"&amp;Database!D760</f>
        <v>--</v>
      </c>
      <c r="R762" s="199" t="n">
        <f aca="false">Database!K760</f>
        <v>0</v>
      </c>
    </row>
    <row r="763" customFormat="false" ht="14.65" hidden="false" customHeight="false" outlineLevel="0" collapsed="false">
      <c r="Q763" s="198" t="str">
        <f aca="false">Database!B761&amp;"-"&amp;Database!C761&amp;"-"&amp;Database!D761</f>
        <v>--</v>
      </c>
      <c r="R763" s="199" t="n">
        <f aca="false">Database!K761</f>
        <v>0</v>
      </c>
    </row>
    <row r="764" customFormat="false" ht="14.65" hidden="false" customHeight="false" outlineLevel="0" collapsed="false">
      <c r="Q764" s="198" t="str">
        <f aca="false">Database!B762&amp;"-"&amp;Database!C762&amp;"-"&amp;Database!D762</f>
        <v>--</v>
      </c>
      <c r="R764" s="199" t="n">
        <f aca="false">Database!K762</f>
        <v>0</v>
      </c>
    </row>
    <row r="765" customFormat="false" ht="14.65" hidden="false" customHeight="false" outlineLevel="0" collapsed="false">
      <c r="Q765" s="198" t="str">
        <f aca="false">Database!B763&amp;"-"&amp;Database!C763&amp;"-"&amp;Database!D763</f>
        <v>--</v>
      </c>
      <c r="R765" s="199" t="n">
        <f aca="false">Database!K763</f>
        <v>0</v>
      </c>
    </row>
    <row r="766" customFormat="false" ht="14.65" hidden="false" customHeight="false" outlineLevel="0" collapsed="false">
      <c r="Q766" s="198" t="str">
        <f aca="false">Database!B764&amp;"-"&amp;Database!C764&amp;"-"&amp;Database!D764</f>
        <v>--</v>
      </c>
      <c r="R766" s="199" t="n">
        <f aca="false">Database!K764</f>
        <v>0</v>
      </c>
    </row>
    <row r="767" customFormat="false" ht="14.65" hidden="false" customHeight="false" outlineLevel="0" collapsed="false">
      <c r="Q767" s="198" t="str">
        <f aca="false">Database!B765&amp;"-"&amp;Database!C765&amp;"-"&amp;Database!D765</f>
        <v>--</v>
      </c>
      <c r="R767" s="199" t="n">
        <f aca="false">Database!K765</f>
        <v>0</v>
      </c>
    </row>
    <row r="768" customFormat="false" ht="14.65" hidden="false" customHeight="false" outlineLevel="0" collapsed="false">
      <c r="Q768" s="198" t="str">
        <f aca="false">Database!B766&amp;"-"&amp;Database!C766&amp;"-"&amp;Database!D766</f>
        <v>--</v>
      </c>
      <c r="R768" s="199" t="n">
        <f aca="false">Database!K766</f>
        <v>0</v>
      </c>
    </row>
    <row r="769" customFormat="false" ht="14.65" hidden="false" customHeight="false" outlineLevel="0" collapsed="false">
      <c r="Q769" s="198" t="str">
        <f aca="false">Database!B767&amp;"-"&amp;Database!C767&amp;"-"&amp;Database!D767</f>
        <v>--</v>
      </c>
      <c r="R769" s="199" t="n">
        <f aca="false">Database!K767</f>
        <v>0</v>
      </c>
    </row>
    <row r="770" customFormat="false" ht="14.65" hidden="false" customHeight="false" outlineLevel="0" collapsed="false">
      <c r="Q770" s="198" t="str">
        <f aca="false">Database!B768&amp;"-"&amp;Database!C768&amp;"-"&amp;Database!D768</f>
        <v>--</v>
      </c>
      <c r="R770" s="199" t="n">
        <f aca="false">Database!K768</f>
        <v>0</v>
      </c>
    </row>
    <row r="771" customFormat="false" ht="14.65" hidden="false" customHeight="false" outlineLevel="0" collapsed="false">
      <c r="Q771" s="198" t="str">
        <f aca="false">Database!B769&amp;"-"&amp;Database!C769&amp;"-"&amp;Database!D769</f>
        <v>--</v>
      </c>
      <c r="R771" s="199" t="n">
        <f aca="false">Database!K769</f>
        <v>0</v>
      </c>
    </row>
    <row r="772" customFormat="false" ht="14.65" hidden="false" customHeight="false" outlineLevel="0" collapsed="false">
      <c r="Q772" s="198" t="str">
        <f aca="false">Database!B770&amp;"-"&amp;Database!C770&amp;"-"&amp;Database!D770</f>
        <v>--</v>
      </c>
      <c r="R772" s="199" t="n">
        <f aca="false">Database!K770</f>
        <v>0</v>
      </c>
    </row>
    <row r="773" customFormat="false" ht="14.65" hidden="false" customHeight="false" outlineLevel="0" collapsed="false">
      <c r="Q773" s="198" t="str">
        <f aca="false">Database!B771&amp;"-"&amp;Database!C771&amp;"-"&amp;Database!D771</f>
        <v>--</v>
      </c>
      <c r="R773" s="199" t="n">
        <f aca="false">Database!K771</f>
        <v>0</v>
      </c>
    </row>
    <row r="774" customFormat="false" ht="14.65" hidden="false" customHeight="false" outlineLevel="0" collapsed="false">
      <c r="Q774" s="198" t="str">
        <f aca="false">Database!B772&amp;"-"&amp;Database!C772&amp;"-"&amp;Database!D772</f>
        <v>--</v>
      </c>
      <c r="R774" s="199" t="n">
        <f aca="false">Database!K772</f>
        <v>0</v>
      </c>
    </row>
    <row r="775" customFormat="false" ht="14.65" hidden="false" customHeight="false" outlineLevel="0" collapsed="false">
      <c r="Q775" s="198" t="str">
        <f aca="false">Database!B773&amp;"-"&amp;Database!C773&amp;"-"&amp;Database!D773</f>
        <v>--</v>
      </c>
      <c r="R775" s="199" t="n">
        <f aca="false">Database!K773</f>
        <v>0</v>
      </c>
    </row>
    <row r="776" customFormat="false" ht="14.65" hidden="false" customHeight="false" outlineLevel="0" collapsed="false">
      <c r="Q776" s="198" t="str">
        <f aca="false">Database!B774&amp;"-"&amp;Database!C774&amp;"-"&amp;Database!D774</f>
        <v>--</v>
      </c>
      <c r="R776" s="199" t="n">
        <f aca="false">Database!K774</f>
        <v>0</v>
      </c>
    </row>
    <row r="777" customFormat="false" ht="14.65" hidden="false" customHeight="false" outlineLevel="0" collapsed="false">
      <c r="Q777" s="198" t="str">
        <f aca="false">Database!B775&amp;"-"&amp;Database!C775&amp;"-"&amp;Database!D775</f>
        <v>--</v>
      </c>
      <c r="R777" s="199" t="n">
        <f aca="false">Database!K775</f>
        <v>0</v>
      </c>
    </row>
    <row r="778" customFormat="false" ht="14.65" hidden="false" customHeight="false" outlineLevel="0" collapsed="false">
      <c r="Q778" s="198" t="str">
        <f aca="false">Database!B776&amp;"-"&amp;Database!C776&amp;"-"&amp;Database!D776</f>
        <v>--</v>
      </c>
      <c r="R778" s="199" t="n">
        <f aca="false">Database!K776</f>
        <v>0</v>
      </c>
    </row>
    <row r="779" customFormat="false" ht="14.65" hidden="false" customHeight="false" outlineLevel="0" collapsed="false">
      <c r="Q779" s="198" t="str">
        <f aca="false">Database!B777&amp;"-"&amp;Database!C777&amp;"-"&amp;Database!D777</f>
        <v>--</v>
      </c>
      <c r="R779" s="199" t="n">
        <f aca="false">Database!K777</f>
        <v>0</v>
      </c>
    </row>
    <row r="780" customFormat="false" ht="14.65" hidden="false" customHeight="false" outlineLevel="0" collapsed="false">
      <c r="Q780" s="198" t="str">
        <f aca="false">Database!B778&amp;"-"&amp;Database!C778&amp;"-"&amp;Database!D778</f>
        <v>--</v>
      </c>
      <c r="R780" s="199" t="n">
        <f aca="false">Database!K778</f>
        <v>0</v>
      </c>
    </row>
    <row r="781" customFormat="false" ht="14.65" hidden="false" customHeight="false" outlineLevel="0" collapsed="false">
      <c r="Q781" s="198" t="str">
        <f aca="false">Database!B779&amp;"-"&amp;Database!C779&amp;"-"&amp;Database!D779</f>
        <v>--</v>
      </c>
      <c r="R781" s="199" t="n">
        <f aca="false">Database!K779</f>
        <v>0</v>
      </c>
    </row>
    <row r="782" customFormat="false" ht="14.65" hidden="false" customHeight="false" outlineLevel="0" collapsed="false">
      <c r="Q782" s="198" t="str">
        <f aca="false">Database!B780&amp;"-"&amp;Database!C780&amp;"-"&amp;Database!D780</f>
        <v>--</v>
      </c>
      <c r="R782" s="199" t="n">
        <f aca="false">Database!K780</f>
        <v>0</v>
      </c>
    </row>
    <row r="783" customFormat="false" ht="14.65" hidden="false" customHeight="false" outlineLevel="0" collapsed="false">
      <c r="Q783" s="198" t="str">
        <f aca="false">Database!B781&amp;"-"&amp;Database!C781&amp;"-"&amp;Database!D781</f>
        <v>--</v>
      </c>
      <c r="R783" s="199" t="n">
        <f aca="false">Database!K781</f>
        <v>0</v>
      </c>
    </row>
    <row r="784" customFormat="false" ht="14.65" hidden="false" customHeight="false" outlineLevel="0" collapsed="false">
      <c r="Q784" s="198" t="str">
        <f aca="false">Database!B782&amp;"-"&amp;Database!C782&amp;"-"&amp;Database!D782</f>
        <v>--</v>
      </c>
      <c r="R784" s="199" t="n">
        <f aca="false">Database!K782</f>
        <v>0</v>
      </c>
    </row>
    <row r="785" customFormat="false" ht="14.65" hidden="false" customHeight="false" outlineLevel="0" collapsed="false">
      <c r="Q785" s="198" t="str">
        <f aca="false">Database!B783&amp;"-"&amp;Database!C783&amp;"-"&amp;Database!D783</f>
        <v>--</v>
      </c>
      <c r="R785" s="199" t="n">
        <f aca="false">Database!K783</f>
        <v>0</v>
      </c>
    </row>
    <row r="786" customFormat="false" ht="14.65" hidden="false" customHeight="false" outlineLevel="0" collapsed="false">
      <c r="Q786" s="198" t="str">
        <f aca="false">Database!B784&amp;"-"&amp;Database!C784&amp;"-"&amp;Database!D784</f>
        <v>--</v>
      </c>
      <c r="R786" s="199" t="n">
        <f aca="false">Database!K784</f>
        <v>0</v>
      </c>
    </row>
    <row r="787" customFormat="false" ht="14.65" hidden="false" customHeight="false" outlineLevel="0" collapsed="false">
      <c r="Q787" s="198" t="str">
        <f aca="false">Database!B785&amp;"-"&amp;Database!C785&amp;"-"&amp;Database!D785</f>
        <v>--</v>
      </c>
      <c r="R787" s="199" t="n">
        <f aca="false">Database!K785</f>
        <v>0</v>
      </c>
    </row>
    <row r="788" customFormat="false" ht="14.65" hidden="false" customHeight="false" outlineLevel="0" collapsed="false">
      <c r="Q788" s="198" t="str">
        <f aca="false">Database!B786&amp;"-"&amp;Database!C786&amp;"-"&amp;Database!D786</f>
        <v>--</v>
      </c>
      <c r="R788" s="199" t="n">
        <f aca="false">Database!K786</f>
        <v>0</v>
      </c>
    </row>
    <row r="789" customFormat="false" ht="14.65" hidden="false" customHeight="false" outlineLevel="0" collapsed="false">
      <c r="Q789" s="198" t="str">
        <f aca="false">Database!B787&amp;"-"&amp;Database!C787&amp;"-"&amp;Database!D787</f>
        <v>--</v>
      </c>
      <c r="R789" s="199" t="n">
        <f aca="false">Database!K787</f>
        <v>0</v>
      </c>
    </row>
    <row r="790" customFormat="false" ht="14.65" hidden="false" customHeight="false" outlineLevel="0" collapsed="false">
      <c r="Q790" s="198" t="str">
        <f aca="false">Database!B788&amp;"-"&amp;Database!C788&amp;"-"&amp;Database!D788</f>
        <v>--</v>
      </c>
      <c r="R790" s="199" t="n">
        <f aca="false">Database!K788</f>
        <v>0</v>
      </c>
    </row>
    <row r="791" customFormat="false" ht="14.65" hidden="false" customHeight="false" outlineLevel="0" collapsed="false">
      <c r="Q791" s="198" t="str">
        <f aca="false">Database!B789&amp;"-"&amp;Database!C789&amp;"-"&amp;Database!D789</f>
        <v>--</v>
      </c>
      <c r="R791" s="199" t="n">
        <f aca="false">Database!K789</f>
        <v>0</v>
      </c>
    </row>
    <row r="792" customFormat="false" ht="14.65" hidden="false" customHeight="false" outlineLevel="0" collapsed="false">
      <c r="Q792" s="198" t="str">
        <f aca="false">Database!B790&amp;"-"&amp;Database!C790&amp;"-"&amp;Database!D790</f>
        <v>--</v>
      </c>
      <c r="R792" s="199" t="n">
        <f aca="false">Database!K790</f>
        <v>0</v>
      </c>
    </row>
    <row r="793" customFormat="false" ht="14.65" hidden="false" customHeight="false" outlineLevel="0" collapsed="false">
      <c r="Q793" s="198" t="str">
        <f aca="false">Database!B791&amp;"-"&amp;Database!C791&amp;"-"&amp;Database!D791</f>
        <v>--</v>
      </c>
      <c r="R793" s="199" t="n">
        <f aca="false">Database!K791</f>
        <v>0</v>
      </c>
    </row>
    <row r="794" customFormat="false" ht="14.65" hidden="false" customHeight="false" outlineLevel="0" collapsed="false">
      <c r="Q794" s="198" t="str">
        <f aca="false">Database!B792&amp;"-"&amp;Database!C792&amp;"-"&amp;Database!D792</f>
        <v>--</v>
      </c>
      <c r="R794" s="199" t="n">
        <f aca="false">Database!K792</f>
        <v>0</v>
      </c>
    </row>
    <row r="795" customFormat="false" ht="14.65" hidden="false" customHeight="false" outlineLevel="0" collapsed="false">
      <c r="Q795" s="198" t="str">
        <f aca="false">Database!B793&amp;"-"&amp;Database!C793&amp;"-"&amp;Database!D793</f>
        <v>--</v>
      </c>
      <c r="R795" s="199" t="n">
        <f aca="false">Database!K793</f>
        <v>0</v>
      </c>
    </row>
    <row r="796" customFormat="false" ht="14.65" hidden="false" customHeight="false" outlineLevel="0" collapsed="false">
      <c r="Q796" s="198" t="str">
        <f aca="false">Database!B794&amp;"-"&amp;Database!C794&amp;"-"&amp;Database!D794</f>
        <v>--</v>
      </c>
      <c r="R796" s="199" t="n">
        <f aca="false">Database!K794</f>
        <v>0</v>
      </c>
    </row>
    <row r="797" customFormat="false" ht="14.65" hidden="false" customHeight="false" outlineLevel="0" collapsed="false">
      <c r="Q797" s="198" t="str">
        <f aca="false">Database!B795&amp;"-"&amp;Database!C795&amp;"-"&amp;Database!D795</f>
        <v>--</v>
      </c>
      <c r="R797" s="199" t="n">
        <f aca="false">Database!K795</f>
        <v>0</v>
      </c>
    </row>
    <row r="798" customFormat="false" ht="14.65" hidden="false" customHeight="false" outlineLevel="0" collapsed="false">
      <c r="Q798" s="198" t="str">
        <f aca="false">Database!B796&amp;"-"&amp;Database!C796&amp;"-"&amp;Database!D796</f>
        <v>--</v>
      </c>
      <c r="R798" s="199" t="n">
        <f aca="false">Database!K796</f>
        <v>0</v>
      </c>
    </row>
    <row r="799" customFormat="false" ht="14.65" hidden="false" customHeight="false" outlineLevel="0" collapsed="false">
      <c r="Q799" s="198" t="str">
        <f aca="false">Database!B797&amp;"-"&amp;Database!C797&amp;"-"&amp;Database!D797</f>
        <v>--</v>
      </c>
      <c r="R799" s="199" t="n">
        <f aca="false">Database!K797</f>
        <v>0</v>
      </c>
    </row>
    <row r="800" customFormat="false" ht="14.65" hidden="false" customHeight="false" outlineLevel="0" collapsed="false">
      <c r="Q800" s="198" t="str">
        <f aca="false">Database!B798&amp;"-"&amp;Database!C798&amp;"-"&amp;Database!D798</f>
        <v>--</v>
      </c>
      <c r="R800" s="199" t="n">
        <f aca="false">Database!K798</f>
        <v>0</v>
      </c>
    </row>
    <row r="801" customFormat="false" ht="14.65" hidden="false" customHeight="false" outlineLevel="0" collapsed="false">
      <c r="Q801" s="198" t="str">
        <f aca="false">Database!B799&amp;"-"&amp;Database!C799&amp;"-"&amp;Database!D799</f>
        <v>--</v>
      </c>
      <c r="R801" s="199" t="n">
        <f aca="false">Database!K799</f>
        <v>0</v>
      </c>
    </row>
    <row r="802" customFormat="false" ht="14.65" hidden="false" customHeight="false" outlineLevel="0" collapsed="false">
      <c r="Q802" s="198" t="str">
        <f aca="false">Database!B800&amp;"-"&amp;Database!C800&amp;"-"&amp;Database!D800</f>
        <v>--</v>
      </c>
      <c r="R802" s="199" t="n">
        <f aca="false">Database!K800</f>
        <v>0</v>
      </c>
    </row>
    <row r="803" customFormat="false" ht="14.65" hidden="false" customHeight="false" outlineLevel="0" collapsed="false">
      <c r="Q803" s="198" t="str">
        <f aca="false">Database!B801&amp;"-"&amp;Database!C801&amp;"-"&amp;Database!D801</f>
        <v>--</v>
      </c>
      <c r="R803" s="199" t="n">
        <f aca="false">Database!K801</f>
        <v>0</v>
      </c>
    </row>
    <row r="804" customFormat="false" ht="14.65" hidden="false" customHeight="false" outlineLevel="0" collapsed="false">
      <c r="Q804" s="198" t="str">
        <f aca="false">Database!B802&amp;"-"&amp;Database!C802&amp;"-"&amp;Database!D802</f>
        <v>--</v>
      </c>
      <c r="R804" s="199" t="n">
        <f aca="false">Database!K802</f>
        <v>0</v>
      </c>
    </row>
    <row r="805" customFormat="false" ht="14.65" hidden="false" customHeight="false" outlineLevel="0" collapsed="false">
      <c r="Q805" s="198" t="str">
        <f aca="false">Database!B803&amp;"-"&amp;Database!C803&amp;"-"&amp;Database!D803</f>
        <v>--</v>
      </c>
      <c r="R805" s="199" t="n">
        <f aca="false">Database!K803</f>
        <v>0</v>
      </c>
    </row>
    <row r="806" customFormat="false" ht="14.65" hidden="false" customHeight="false" outlineLevel="0" collapsed="false">
      <c r="Q806" s="198" t="str">
        <f aca="false">Database!B804&amp;"-"&amp;Database!C804&amp;"-"&amp;Database!D804</f>
        <v>--</v>
      </c>
      <c r="R806" s="199" t="n">
        <f aca="false">Database!K804</f>
        <v>0</v>
      </c>
    </row>
    <row r="807" customFormat="false" ht="14.65" hidden="false" customHeight="false" outlineLevel="0" collapsed="false">
      <c r="Q807" s="198" t="str">
        <f aca="false">Database!B805&amp;"-"&amp;Database!C805&amp;"-"&amp;Database!D805</f>
        <v>--</v>
      </c>
      <c r="R807" s="199" t="n">
        <f aca="false">Database!K805</f>
        <v>0</v>
      </c>
    </row>
    <row r="808" customFormat="false" ht="14.65" hidden="false" customHeight="false" outlineLevel="0" collapsed="false">
      <c r="Q808" s="198" t="str">
        <f aca="false">Database!B806&amp;"-"&amp;Database!C806&amp;"-"&amp;Database!D806</f>
        <v>--</v>
      </c>
      <c r="R808" s="199" t="n">
        <f aca="false">Database!K806</f>
        <v>0</v>
      </c>
    </row>
    <row r="809" customFormat="false" ht="14.65" hidden="false" customHeight="false" outlineLevel="0" collapsed="false">
      <c r="Q809" s="198" t="str">
        <f aca="false">Database!B807&amp;"-"&amp;Database!C807&amp;"-"&amp;Database!D807</f>
        <v>--</v>
      </c>
      <c r="R809" s="199" t="n">
        <f aca="false">Database!K807</f>
        <v>0</v>
      </c>
    </row>
    <row r="810" customFormat="false" ht="14.65" hidden="false" customHeight="false" outlineLevel="0" collapsed="false">
      <c r="Q810" s="198" t="str">
        <f aca="false">Database!B808&amp;"-"&amp;Database!C808&amp;"-"&amp;Database!D808</f>
        <v>--</v>
      </c>
      <c r="R810" s="199" t="n">
        <f aca="false">Database!K808</f>
        <v>0</v>
      </c>
    </row>
    <row r="811" customFormat="false" ht="14.65" hidden="false" customHeight="false" outlineLevel="0" collapsed="false">
      <c r="Q811" s="198" t="str">
        <f aca="false">Database!B809&amp;"-"&amp;Database!C809&amp;"-"&amp;Database!D809</f>
        <v>--</v>
      </c>
      <c r="R811" s="199" t="n">
        <f aca="false">Database!K809</f>
        <v>0</v>
      </c>
    </row>
    <row r="812" customFormat="false" ht="14.65" hidden="false" customHeight="false" outlineLevel="0" collapsed="false">
      <c r="Q812" s="198" t="str">
        <f aca="false">Database!B810&amp;"-"&amp;Database!C810&amp;"-"&amp;Database!D810</f>
        <v>--</v>
      </c>
      <c r="R812" s="199" t="n">
        <f aca="false">Database!K810</f>
        <v>0</v>
      </c>
    </row>
    <row r="813" customFormat="false" ht="14.65" hidden="false" customHeight="false" outlineLevel="0" collapsed="false">
      <c r="Q813" s="198" t="str">
        <f aca="false">Database!B811&amp;"-"&amp;Database!C811&amp;"-"&amp;Database!D811</f>
        <v>--</v>
      </c>
      <c r="R813" s="199" t="n">
        <f aca="false">Database!K811</f>
        <v>0</v>
      </c>
    </row>
    <row r="814" customFormat="false" ht="14.65" hidden="false" customHeight="false" outlineLevel="0" collapsed="false">
      <c r="Q814" s="198" t="str">
        <f aca="false">Database!B812&amp;"-"&amp;Database!C812&amp;"-"&amp;Database!D812</f>
        <v>--</v>
      </c>
      <c r="R814" s="199" t="n">
        <f aca="false">Database!K812</f>
        <v>0</v>
      </c>
    </row>
    <row r="815" customFormat="false" ht="14.65" hidden="false" customHeight="false" outlineLevel="0" collapsed="false">
      <c r="Q815" s="198" t="str">
        <f aca="false">Database!B813&amp;"-"&amp;Database!C813&amp;"-"&amp;Database!D813</f>
        <v>--</v>
      </c>
      <c r="R815" s="199" t="n">
        <f aca="false">Database!K813</f>
        <v>0</v>
      </c>
    </row>
    <row r="816" customFormat="false" ht="14.65" hidden="false" customHeight="false" outlineLevel="0" collapsed="false">
      <c r="Q816" s="198" t="str">
        <f aca="false">Database!B814&amp;"-"&amp;Database!C814&amp;"-"&amp;Database!D814</f>
        <v>--</v>
      </c>
      <c r="R816" s="199" t="n">
        <f aca="false">Database!K814</f>
        <v>0</v>
      </c>
    </row>
    <row r="817" customFormat="false" ht="14.65" hidden="false" customHeight="false" outlineLevel="0" collapsed="false">
      <c r="Q817" s="198" t="str">
        <f aca="false">Database!B815&amp;"-"&amp;Database!C815&amp;"-"&amp;Database!D815</f>
        <v>--</v>
      </c>
      <c r="R817" s="199" t="n">
        <f aca="false">Database!K815</f>
        <v>0</v>
      </c>
    </row>
    <row r="818" customFormat="false" ht="14.65" hidden="false" customHeight="false" outlineLevel="0" collapsed="false">
      <c r="Q818" s="198" t="str">
        <f aca="false">Database!B816&amp;"-"&amp;Database!C816&amp;"-"&amp;Database!D816</f>
        <v>--</v>
      </c>
      <c r="R818" s="199" t="n">
        <f aca="false">Database!K816</f>
        <v>0</v>
      </c>
    </row>
    <row r="819" customFormat="false" ht="14.65" hidden="false" customHeight="false" outlineLevel="0" collapsed="false">
      <c r="Q819" s="198" t="str">
        <f aca="false">Database!B817&amp;"-"&amp;Database!C817&amp;"-"&amp;Database!D817</f>
        <v>--</v>
      </c>
      <c r="R819" s="199" t="n">
        <f aca="false">Database!K817</f>
        <v>0</v>
      </c>
    </row>
    <row r="820" customFormat="false" ht="14.65" hidden="false" customHeight="false" outlineLevel="0" collapsed="false">
      <c r="Q820" s="198" t="str">
        <f aca="false">Database!B818&amp;"-"&amp;Database!C818&amp;"-"&amp;Database!D818</f>
        <v>--</v>
      </c>
      <c r="R820" s="199" t="n">
        <f aca="false">Database!K818</f>
        <v>0</v>
      </c>
    </row>
    <row r="821" customFormat="false" ht="14.65" hidden="false" customHeight="false" outlineLevel="0" collapsed="false">
      <c r="Q821" s="198" t="str">
        <f aca="false">Database!B819&amp;"-"&amp;Database!C819&amp;"-"&amp;Database!D819</f>
        <v>--</v>
      </c>
      <c r="R821" s="199" t="n">
        <f aca="false">Database!K819</f>
        <v>0</v>
      </c>
    </row>
    <row r="822" customFormat="false" ht="14.65" hidden="false" customHeight="false" outlineLevel="0" collapsed="false">
      <c r="Q822" s="198" t="str">
        <f aca="false">Database!B820&amp;"-"&amp;Database!C820&amp;"-"&amp;Database!D820</f>
        <v>--</v>
      </c>
      <c r="R822" s="199" t="n">
        <f aca="false">Database!K820</f>
        <v>0</v>
      </c>
    </row>
    <row r="823" customFormat="false" ht="14.65" hidden="false" customHeight="false" outlineLevel="0" collapsed="false">
      <c r="Q823" s="198" t="str">
        <f aca="false">Database!B821&amp;"-"&amp;Database!C821&amp;"-"&amp;Database!D821</f>
        <v>--</v>
      </c>
      <c r="R823" s="199" t="n">
        <f aca="false">Database!K821</f>
        <v>0</v>
      </c>
    </row>
    <row r="824" customFormat="false" ht="14.65" hidden="false" customHeight="false" outlineLevel="0" collapsed="false">
      <c r="Q824" s="198" t="str">
        <f aca="false">Database!B822&amp;"-"&amp;Database!C822&amp;"-"&amp;Database!D822</f>
        <v>--</v>
      </c>
      <c r="R824" s="199" t="n">
        <f aca="false">Database!K822</f>
        <v>0</v>
      </c>
    </row>
    <row r="825" customFormat="false" ht="14.65" hidden="false" customHeight="false" outlineLevel="0" collapsed="false">
      <c r="Q825" s="198" t="str">
        <f aca="false">Database!B823&amp;"-"&amp;Database!C823&amp;"-"&amp;Database!D823</f>
        <v>--</v>
      </c>
      <c r="R825" s="199" t="n">
        <f aca="false">Database!K823</f>
        <v>0</v>
      </c>
    </row>
    <row r="826" customFormat="false" ht="14.65" hidden="false" customHeight="false" outlineLevel="0" collapsed="false">
      <c r="Q826" s="198" t="str">
        <f aca="false">Database!B824&amp;"-"&amp;Database!C824&amp;"-"&amp;Database!D824</f>
        <v>--</v>
      </c>
      <c r="R826" s="199" t="n">
        <f aca="false">Database!K824</f>
        <v>0</v>
      </c>
    </row>
    <row r="827" customFormat="false" ht="14.65" hidden="false" customHeight="false" outlineLevel="0" collapsed="false">
      <c r="Q827" s="198" t="str">
        <f aca="false">Database!B825&amp;"-"&amp;Database!C825&amp;"-"&amp;Database!D825</f>
        <v>--</v>
      </c>
      <c r="R827" s="199" t="n">
        <f aca="false">Database!K825</f>
        <v>0</v>
      </c>
    </row>
    <row r="828" customFormat="false" ht="14.65" hidden="false" customHeight="false" outlineLevel="0" collapsed="false">
      <c r="Q828" s="198" t="str">
        <f aca="false">Database!B826&amp;"-"&amp;Database!C826&amp;"-"&amp;Database!D826</f>
        <v>--</v>
      </c>
      <c r="R828" s="199" t="n">
        <f aca="false">Database!K826</f>
        <v>0</v>
      </c>
    </row>
    <row r="829" customFormat="false" ht="14.65" hidden="false" customHeight="false" outlineLevel="0" collapsed="false">
      <c r="Q829" s="198" t="str">
        <f aca="false">Database!B827&amp;"-"&amp;Database!C827&amp;"-"&amp;Database!D827</f>
        <v>--</v>
      </c>
      <c r="R829" s="199" t="n">
        <f aca="false">Database!K827</f>
        <v>0</v>
      </c>
    </row>
    <row r="830" customFormat="false" ht="14.65" hidden="false" customHeight="false" outlineLevel="0" collapsed="false">
      <c r="Q830" s="198" t="str">
        <f aca="false">Database!B828&amp;"-"&amp;Database!C828&amp;"-"&amp;Database!D828</f>
        <v>--</v>
      </c>
      <c r="R830" s="199" t="n">
        <f aca="false">Database!K828</f>
        <v>0</v>
      </c>
    </row>
    <row r="831" customFormat="false" ht="14.65" hidden="false" customHeight="false" outlineLevel="0" collapsed="false">
      <c r="Q831" s="198" t="str">
        <f aca="false">Database!B829&amp;"-"&amp;Database!C829&amp;"-"&amp;Database!D829</f>
        <v>--</v>
      </c>
      <c r="R831" s="199" t="n">
        <f aca="false">Database!K829</f>
        <v>0</v>
      </c>
    </row>
    <row r="832" customFormat="false" ht="14.65" hidden="false" customHeight="false" outlineLevel="0" collapsed="false">
      <c r="Q832" s="198" t="str">
        <f aca="false">Database!B830&amp;"-"&amp;Database!C830&amp;"-"&amp;Database!D830</f>
        <v>--</v>
      </c>
      <c r="R832" s="199" t="n">
        <f aca="false">Database!K830</f>
        <v>0</v>
      </c>
    </row>
    <row r="833" customFormat="false" ht="14.65" hidden="false" customHeight="false" outlineLevel="0" collapsed="false">
      <c r="Q833" s="198" t="str">
        <f aca="false">Database!B831&amp;"-"&amp;Database!C831&amp;"-"&amp;Database!D831</f>
        <v>--</v>
      </c>
      <c r="R833" s="199" t="n">
        <f aca="false">Database!K831</f>
        <v>0</v>
      </c>
    </row>
    <row r="834" customFormat="false" ht="14.65" hidden="false" customHeight="false" outlineLevel="0" collapsed="false">
      <c r="Q834" s="198" t="str">
        <f aca="false">Database!B832&amp;"-"&amp;Database!C832&amp;"-"&amp;Database!D832</f>
        <v>--</v>
      </c>
      <c r="R834" s="199" t="n">
        <f aca="false">Database!K832</f>
        <v>0</v>
      </c>
    </row>
    <row r="835" customFormat="false" ht="14.65" hidden="false" customHeight="false" outlineLevel="0" collapsed="false">
      <c r="Q835" s="198" t="str">
        <f aca="false">Database!B833&amp;"-"&amp;Database!C833&amp;"-"&amp;Database!D833</f>
        <v>--</v>
      </c>
      <c r="R835" s="199" t="n">
        <f aca="false">Database!K833</f>
        <v>0</v>
      </c>
    </row>
    <row r="836" customFormat="false" ht="14.65" hidden="false" customHeight="false" outlineLevel="0" collapsed="false">
      <c r="Q836" s="198" t="str">
        <f aca="false">Database!B834&amp;"-"&amp;Database!C834&amp;"-"&amp;Database!D834</f>
        <v>--</v>
      </c>
      <c r="R836" s="199" t="n">
        <f aca="false">Database!K834</f>
        <v>0</v>
      </c>
    </row>
    <row r="837" customFormat="false" ht="14.65" hidden="false" customHeight="false" outlineLevel="0" collapsed="false">
      <c r="Q837" s="198" t="str">
        <f aca="false">Database!B835&amp;"-"&amp;Database!C835&amp;"-"&amp;Database!D835</f>
        <v>--</v>
      </c>
      <c r="R837" s="199" t="n">
        <f aca="false">Database!K835</f>
        <v>0</v>
      </c>
    </row>
    <row r="838" customFormat="false" ht="14.65" hidden="false" customHeight="false" outlineLevel="0" collapsed="false">
      <c r="Q838" s="198" t="str">
        <f aca="false">Database!B836&amp;"-"&amp;Database!C836&amp;"-"&amp;Database!D836</f>
        <v>--</v>
      </c>
      <c r="R838" s="199" t="n">
        <f aca="false">Database!K836</f>
        <v>0</v>
      </c>
    </row>
    <row r="839" customFormat="false" ht="14.65" hidden="false" customHeight="false" outlineLevel="0" collapsed="false">
      <c r="Q839" s="198" t="str">
        <f aca="false">Database!B837&amp;"-"&amp;Database!C837&amp;"-"&amp;Database!D837</f>
        <v>--</v>
      </c>
      <c r="R839" s="199" t="n">
        <f aca="false">Database!K837</f>
        <v>0</v>
      </c>
    </row>
    <row r="840" customFormat="false" ht="14.65" hidden="false" customHeight="false" outlineLevel="0" collapsed="false">
      <c r="Q840" s="198" t="str">
        <f aca="false">Database!B838&amp;"-"&amp;Database!C838&amp;"-"&amp;Database!D838</f>
        <v>--</v>
      </c>
      <c r="R840" s="199" t="n">
        <f aca="false">Database!K838</f>
        <v>0</v>
      </c>
    </row>
    <row r="841" customFormat="false" ht="14.65" hidden="false" customHeight="false" outlineLevel="0" collapsed="false">
      <c r="Q841" s="198" t="str">
        <f aca="false">Database!B839&amp;"-"&amp;Database!C839&amp;"-"&amp;Database!D839</f>
        <v>--</v>
      </c>
      <c r="R841" s="199" t="n">
        <f aca="false">Database!K839</f>
        <v>0</v>
      </c>
    </row>
    <row r="842" customFormat="false" ht="14.65" hidden="false" customHeight="false" outlineLevel="0" collapsed="false">
      <c r="Q842" s="198" t="str">
        <f aca="false">Database!B840&amp;"-"&amp;Database!C840&amp;"-"&amp;Database!D840</f>
        <v>--</v>
      </c>
      <c r="R842" s="199" t="n">
        <f aca="false">Database!K840</f>
        <v>0</v>
      </c>
    </row>
    <row r="843" customFormat="false" ht="14.65" hidden="false" customHeight="false" outlineLevel="0" collapsed="false">
      <c r="Q843" s="198" t="str">
        <f aca="false">Database!B841&amp;"-"&amp;Database!C841&amp;"-"&amp;Database!D841</f>
        <v>--</v>
      </c>
      <c r="R843" s="199" t="n">
        <f aca="false">Database!K841</f>
        <v>0</v>
      </c>
    </row>
    <row r="844" customFormat="false" ht="14.65" hidden="false" customHeight="false" outlineLevel="0" collapsed="false">
      <c r="Q844" s="198" t="str">
        <f aca="false">Database!B842&amp;"-"&amp;Database!C842&amp;"-"&amp;Database!D842</f>
        <v>--</v>
      </c>
      <c r="R844" s="199" t="n">
        <f aca="false">Database!K842</f>
        <v>0</v>
      </c>
    </row>
    <row r="845" customFormat="false" ht="14.65" hidden="false" customHeight="false" outlineLevel="0" collapsed="false">
      <c r="Q845" s="198" t="str">
        <f aca="false">Database!B843&amp;"-"&amp;Database!C843&amp;"-"&amp;Database!D843</f>
        <v>--</v>
      </c>
      <c r="R845" s="199" t="n">
        <f aca="false">Database!K843</f>
        <v>0</v>
      </c>
    </row>
    <row r="846" customFormat="false" ht="14.65" hidden="false" customHeight="false" outlineLevel="0" collapsed="false">
      <c r="Q846" s="198" t="str">
        <f aca="false">Database!B844&amp;"-"&amp;Database!C844&amp;"-"&amp;Database!D844</f>
        <v>--</v>
      </c>
      <c r="R846" s="199" t="n">
        <f aca="false">Database!K844</f>
        <v>0</v>
      </c>
    </row>
    <row r="847" customFormat="false" ht="14.65" hidden="false" customHeight="false" outlineLevel="0" collapsed="false">
      <c r="Q847" s="198" t="str">
        <f aca="false">Database!B845&amp;"-"&amp;Database!C845&amp;"-"&amp;Database!D845</f>
        <v>--</v>
      </c>
      <c r="R847" s="199" t="n">
        <f aca="false">Database!K845</f>
        <v>0</v>
      </c>
    </row>
    <row r="848" customFormat="false" ht="14.65" hidden="false" customHeight="false" outlineLevel="0" collapsed="false">
      <c r="Q848" s="198" t="str">
        <f aca="false">Database!B846&amp;"-"&amp;Database!C846&amp;"-"&amp;Database!D846</f>
        <v>--</v>
      </c>
      <c r="R848" s="199" t="n">
        <f aca="false">Database!K846</f>
        <v>0</v>
      </c>
    </row>
    <row r="849" customFormat="false" ht="14.65" hidden="false" customHeight="false" outlineLevel="0" collapsed="false">
      <c r="Q849" s="198" t="str">
        <f aca="false">Database!B847&amp;"-"&amp;Database!C847&amp;"-"&amp;Database!D847</f>
        <v>--</v>
      </c>
      <c r="R849" s="199" t="n">
        <f aca="false">Database!K847</f>
        <v>0</v>
      </c>
    </row>
    <row r="850" customFormat="false" ht="14.65" hidden="false" customHeight="false" outlineLevel="0" collapsed="false">
      <c r="Q850" s="198" t="str">
        <f aca="false">Database!B848&amp;"-"&amp;Database!C848&amp;"-"&amp;Database!D848</f>
        <v>--</v>
      </c>
      <c r="R850" s="199" t="n">
        <f aca="false">Database!K848</f>
        <v>0</v>
      </c>
    </row>
    <row r="851" customFormat="false" ht="14.65" hidden="false" customHeight="false" outlineLevel="0" collapsed="false">
      <c r="Q851" s="198" t="str">
        <f aca="false">Database!B849&amp;"-"&amp;Database!C849&amp;"-"&amp;Database!D849</f>
        <v>--</v>
      </c>
      <c r="R851" s="199" t="n">
        <f aca="false">Database!K849</f>
        <v>0</v>
      </c>
    </row>
    <row r="852" customFormat="false" ht="14.65" hidden="false" customHeight="false" outlineLevel="0" collapsed="false">
      <c r="Q852" s="198" t="str">
        <f aca="false">Database!B850&amp;"-"&amp;Database!C850&amp;"-"&amp;Database!D850</f>
        <v>--</v>
      </c>
      <c r="R852" s="199" t="n">
        <f aca="false">Database!K850</f>
        <v>0</v>
      </c>
    </row>
    <row r="853" customFormat="false" ht="14.65" hidden="false" customHeight="false" outlineLevel="0" collapsed="false">
      <c r="Q853" s="198" t="str">
        <f aca="false">Database!B851&amp;"-"&amp;Database!C851&amp;"-"&amp;Database!D851</f>
        <v>--</v>
      </c>
      <c r="R853" s="199" t="n">
        <f aca="false">Database!K851</f>
        <v>0</v>
      </c>
    </row>
    <row r="854" customFormat="false" ht="14.65" hidden="false" customHeight="false" outlineLevel="0" collapsed="false">
      <c r="Q854" s="198" t="str">
        <f aca="false">Database!B852&amp;"-"&amp;Database!C852&amp;"-"&amp;Database!D852</f>
        <v>--</v>
      </c>
      <c r="R854" s="199" t="n">
        <f aca="false">Database!K852</f>
        <v>0</v>
      </c>
    </row>
    <row r="855" customFormat="false" ht="14.65" hidden="false" customHeight="false" outlineLevel="0" collapsed="false">
      <c r="Q855" s="198" t="str">
        <f aca="false">Database!B853&amp;"-"&amp;Database!C853&amp;"-"&amp;Database!D853</f>
        <v>--</v>
      </c>
      <c r="R855" s="199" t="n">
        <f aca="false">Database!K853</f>
        <v>0</v>
      </c>
    </row>
    <row r="856" customFormat="false" ht="14.65" hidden="false" customHeight="false" outlineLevel="0" collapsed="false">
      <c r="Q856" s="198" t="str">
        <f aca="false">Database!B854&amp;"-"&amp;Database!C854&amp;"-"&amp;Database!D854</f>
        <v>--</v>
      </c>
      <c r="R856" s="199" t="n">
        <f aca="false">Database!K854</f>
        <v>0</v>
      </c>
    </row>
    <row r="857" customFormat="false" ht="14.65" hidden="false" customHeight="false" outlineLevel="0" collapsed="false">
      <c r="Q857" s="198" t="str">
        <f aca="false">Database!B855&amp;"-"&amp;Database!C855&amp;"-"&amp;Database!D855</f>
        <v>--</v>
      </c>
      <c r="R857" s="199" t="n">
        <f aca="false">Database!K855</f>
        <v>0</v>
      </c>
    </row>
    <row r="858" customFormat="false" ht="14.65" hidden="false" customHeight="false" outlineLevel="0" collapsed="false">
      <c r="Q858" s="198" t="str">
        <f aca="false">Database!B856&amp;"-"&amp;Database!C856&amp;"-"&amp;Database!D856</f>
        <v>--</v>
      </c>
      <c r="R858" s="199" t="n">
        <f aca="false">Database!K856</f>
        <v>0</v>
      </c>
    </row>
    <row r="859" customFormat="false" ht="14.65" hidden="false" customHeight="false" outlineLevel="0" collapsed="false">
      <c r="Q859" s="198" t="str">
        <f aca="false">Database!B857&amp;"-"&amp;Database!C857&amp;"-"&amp;Database!D857</f>
        <v>--</v>
      </c>
      <c r="R859" s="199" t="n">
        <f aca="false">Database!K857</f>
        <v>0</v>
      </c>
    </row>
    <row r="860" customFormat="false" ht="14.65" hidden="false" customHeight="false" outlineLevel="0" collapsed="false">
      <c r="Q860" s="198" t="str">
        <f aca="false">Database!B858&amp;"-"&amp;Database!C858&amp;"-"&amp;Database!D858</f>
        <v>--</v>
      </c>
      <c r="R860" s="199" t="n">
        <f aca="false">Database!K858</f>
        <v>0</v>
      </c>
    </row>
    <row r="861" customFormat="false" ht="14.65" hidden="false" customHeight="false" outlineLevel="0" collapsed="false">
      <c r="Q861" s="198" t="str">
        <f aca="false">Database!B859&amp;"-"&amp;Database!C859&amp;"-"&amp;Database!D859</f>
        <v>--</v>
      </c>
      <c r="R861" s="199" t="n">
        <f aca="false">Database!K859</f>
        <v>0</v>
      </c>
    </row>
    <row r="862" customFormat="false" ht="14.65" hidden="false" customHeight="false" outlineLevel="0" collapsed="false">
      <c r="Q862" s="198" t="str">
        <f aca="false">Database!B860&amp;"-"&amp;Database!C860&amp;"-"&amp;Database!D860</f>
        <v>--</v>
      </c>
      <c r="R862" s="199" t="n">
        <f aca="false">Database!K860</f>
        <v>0</v>
      </c>
    </row>
    <row r="863" customFormat="false" ht="14.65" hidden="false" customHeight="false" outlineLevel="0" collapsed="false">
      <c r="Q863" s="198" t="str">
        <f aca="false">Database!B861&amp;"-"&amp;Database!C861&amp;"-"&amp;Database!D861</f>
        <v>--</v>
      </c>
      <c r="R863" s="199" t="n">
        <f aca="false">Database!K861</f>
        <v>0</v>
      </c>
    </row>
    <row r="864" customFormat="false" ht="14.65" hidden="false" customHeight="false" outlineLevel="0" collapsed="false">
      <c r="Q864" s="198" t="str">
        <f aca="false">Database!B862&amp;"-"&amp;Database!C862&amp;"-"&amp;Database!D862</f>
        <v>--</v>
      </c>
      <c r="R864" s="199" t="n">
        <f aca="false">Database!K862</f>
        <v>0</v>
      </c>
    </row>
    <row r="865" customFormat="false" ht="14.65" hidden="false" customHeight="false" outlineLevel="0" collapsed="false">
      <c r="Q865" s="198" t="str">
        <f aca="false">Database!B863&amp;"-"&amp;Database!C863&amp;"-"&amp;Database!D863</f>
        <v>--</v>
      </c>
      <c r="R865" s="199" t="n">
        <f aca="false">Database!K863</f>
        <v>0</v>
      </c>
    </row>
    <row r="866" customFormat="false" ht="14.65" hidden="false" customHeight="false" outlineLevel="0" collapsed="false">
      <c r="Q866" s="198" t="str">
        <f aca="false">Database!B864&amp;"-"&amp;Database!C864&amp;"-"&amp;Database!D864</f>
        <v>--</v>
      </c>
      <c r="R866" s="199" t="n">
        <f aca="false">Database!K864</f>
        <v>0</v>
      </c>
    </row>
    <row r="867" customFormat="false" ht="14.65" hidden="false" customHeight="false" outlineLevel="0" collapsed="false">
      <c r="Q867" s="198" t="str">
        <f aca="false">Database!B865&amp;"-"&amp;Database!C865&amp;"-"&amp;Database!D865</f>
        <v>--</v>
      </c>
      <c r="R867" s="199" t="n">
        <f aca="false">Database!K865</f>
        <v>0</v>
      </c>
    </row>
    <row r="868" customFormat="false" ht="14.65" hidden="false" customHeight="false" outlineLevel="0" collapsed="false">
      <c r="Q868" s="198" t="str">
        <f aca="false">Database!B866&amp;"-"&amp;Database!C866&amp;"-"&amp;Database!D866</f>
        <v>--</v>
      </c>
      <c r="R868" s="199" t="n">
        <f aca="false">Database!K866</f>
        <v>0</v>
      </c>
    </row>
    <row r="869" customFormat="false" ht="14.65" hidden="false" customHeight="false" outlineLevel="0" collapsed="false">
      <c r="Q869" s="198" t="str">
        <f aca="false">Database!B867&amp;"-"&amp;Database!C867&amp;"-"&amp;Database!D867</f>
        <v>--</v>
      </c>
      <c r="R869" s="199" t="n">
        <f aca="false">Database!K867</f>
        <v>0</v>
      </c>
    </row>
    <row r="870" customFormat="false" ht="14.65" hidden="false" customHeight="false" outlineLevel="0" collapsed="false">
      <c r="Q870" s="198" t="str">
        <f aca="false">Database!B868&amp;"-"&amp;Database!C868&amp;"-"&amp;Database!D868</f>
        <v>--</v>
      </c>
      <c r="R870" s="199" t="n">
        <f aca="false">Database!K868</f>
        <v>0</v>
      </c>
    </row>
    <row r="871" customFormat="false" ht="14.65" hidden="false" customHeight="false" outlineLevel="0" collapsed="false">
      <c r="Q871" s="198" t="str">
        <f aca="false">Database!B869&amp;"-"&amp;Database!C869&amp;"-"&amp;Database!D869</f>
        <v>--</v>
      </c>
      <c r="R871" s="199" t="n">
        <f aca="false">Database!K869</f>
        <v>0</v>
      </c>
    </row>
    <row r="872" customFormat="false" ht="14.65" hidden="false" customHeight="false" outlineLevel="0" collapsed="false">
      <c r="Q872" s="198" t="str">
        <f aca="false">Database!B870&amp;"-"&amp;Database!C870&amp;"-"&amp;Database!D870</f>
        <v>--</v>
      </c>
      <c r="R872" s="199" t="n">
        <f aca="false">Database!K870</f>
        <v>0</v>
      </c>
    </row>
    <row r="873" customFormat="false" ht="14.65" hidden="false" customHeight="false" outlineLevel="0" collapsed="false">
      <c r="Q873" s="198" t="str">
        <f aca="false">Database!B871&amp;"-"&amp;Database!C871&amp;"-"&amp;Database!D871</f>
        <v>--</v>
      </c>
      <c r="R873" s="199" t="n">
        <f aca="false">Database!K871</f>
        <v>0</v>
      </c>
    </row>
    <row r="874" customFormat="false" ht="14.65" hidden="false" customHeight="false" outlineLevel="0" collapsed="false">
      <c r="Q874" s="198" t="str">
        <f aca="false">Database!B872&amp;"-"&amp;Database!C872&amp;"-"&amp;Database!D872</f>
        <v>--</v>
      </c>
      <c r="R874" s="199" t="n">
        <f aca="false">Database!K872</f>
        <v>0</v>
      </c>
    </row>
    <row r="875" customFormat="false" ht="14.65" hidden="false" customHeight="false" outlineLevel="0" collapsed="false">
      <c r="Q875" s="198" t="str">
        <f aca="false">Database!B873&amp;"-"&amp;Database!C873&amp;"-"&amp;Database!D873</f>
        <v>--</v>
      </c>
      <c r="R875" s="199" t="n">
        <f aca="false">Database!K873</f>
        <v>0</v>
      </c>
    </row>
    <row r="876" customFormat="false" ht="14.65" hidden="false" customHeight="false" outlineLevel="0" collapsed="false">
      <c r="Q876" s="198" t="str">
        <f aca="false">Database!B874&amp;"-"&amp;Database!C874&amp;"-"&amp;Database!D874</f>
        <v>--</v>
      </c>
      <c r="R876" s="199" t="n">
        <f aca="false">Database!K874</f>
        <v>0</v>
      </c>
    </row>
    <row r="877" customFormat="false" ht="14.65" hidden="false" customHeight="false" outlineLevel="0" collapsed="false">
      <c r="Q877" s="198" t="str">
        <f aca="false">Database!B875&amp;"-"&amp;Database!C875&amp;"-"&amp;Database!D875</f>
        <v>--</v>
      </c>
      <c r="R877" s="199" t="n">
        <f aca="false">Database!K875</f>
        <v>0</v>
      </c>
    </row>
    <row r="878" customFormat="false" ht="14.65" hidden="false" customHeight="false" outlineLevel="0" collapsed="false">
      <c r="Q878" s="198" t="str">
        <f aca="false">Database!B876&amp;"-"&amp;Database!C876&amp;"-"&amp;Database!D876</f>
        <v>--</v>
      </c>
      <c r="R878" s="199" t="n">
        <f aca="false">Database!K876</f>
        <v>0</v>
      </c>
    </row>
    <row r="879" customFormat="false" ht="14.65" hidden="false" customHeight="false" outlineLevel="0" collapsed="false">
      <c r="Q879" s="198" t="str">
        <f aca="false">Database!B877&amp;"-"&amp;Database!C877&amp;"-"&amp;Database!D877</f>
        <v>--</v>
      </c>
      <c r="R879" s="199" t="n">
        <f aca="false">Database!K877</f>
        <v>0</v>
      </c>
    </row>
    <row r="880" customFormat="false" ht="14.65" hidden="false" customHeight="false" outlineLevel="0" collapsed="false">
      <c r="Q880" s="198" t="str">
        <f aca="false">Database!B878&amp;"-"&amp;Database!C878&amp;"-"&amp;Database!D878</f>
        <v>--</v>
      </c>
      <c r="R880" s="199" t="n">
        <f aca="false">Database!K878</f>
        <v>0</v>
      </c>
    </row>
    <row r="881" customFormat="false" ht="14.65" hidden="false" customHeight="false" outlineLevel="0" collapsed="false">
      <c r="Q881" s="198" t="str">
        <f aca="false">Database!B879&amp;"-"&amp;Database!C879&amp;"-"&amp;Database!D879</f>
        <v>--</v>
      </c>
      <c r="R881" s="199" t="n">
        <f aca="false">Database!K879</f>
        <v>0</v>
      </c>
    </row>
    <row r="882" customFormat="false" ht="14.65" hidden="false" customHeight="false" outlineLevel="0" collapsed="false">
      <c r="Q882" s="198" t="str">
        <f aca="false">Database!B880&amp;"-"&amp;Database!C880&amp;"-"&amp;Database!D880</f>
        <v>--</v>
      </c>
      <c r="R882" s="199" t="n">
        <f aca="false">Database!K880</f>
        <v>0</v>
      </c>
    </row>
    <row r="883" customFormat="false" ht="14.65" hidden="false" customHeight="false" outlineLevel="0" collapsed="false">
      <c r="Q883" s="198" t="str">
        <f aca="false">Database!B881&amp;"-"&amp;Database!C881&amp;"-"&amp;Database!D881</f>
        <v>--</v>
      </c>
      <c r="R883" s="199" t="n">
        <f aca="false">Database!K881</f>
        <v>0</v>
      </c>
    </row>
    <row r="884" customFormat="false" ht="14.65" hidden="false" customHeight="false" outlineLevel="0" collapsed="false">
      <c r="Q884" s="198" t="str">
        <f aca="false">Database!B882&amp;"-"&amp;Database!C882&amp;"-"&amp;Database!D882</f>
        <v>--</v>
      </c>
      <c r="R884" s="199" t="n">
        <f aca="false">Database!K882</f>
        <v>0</v>
      </c>
    </row>
    <row r="885" customFormat="false" ht="14.65" hidden="false" customHeight="false" outlineLevel="0" collapsed="false">
      <c r="Q885" s="198" t="str">
        <f aca="false">Database!B883&amp;"-"&amp;Database!C883&amp;"-"&amp;Database!D883</f>
        <v>--</v>
      </c>
      <c r="R885" s="199" t="n">
        <f aca="false">Database!K883</f>
        <v>0</v>
      </c>
    </row>
    <row r="886" customFormat="false" ht="14.65" hidden="false" customHeight="false" outlineLevel="0" collapsed="false">
      <c r="Q886" s="198" t="str">
        <f aca="false">Database!B884&amp;"-"&amp;Database!C884&amp;"-"&amp;Database!D884</f>
        <v>--</v>
      </c>
      <c r="R886" s="199" t="n">
        <f aca="false">Database!K884</f>
        <v>0</v>
      </c>
    </row>
    <row r="887" customFormat="false" ht="14.65" hidden="false" customHeight="false" outlineLevel="0" collapsed="false">
      <c r="Q887" s="198" t="str">
        <f aca="false">Database!B885&amp;"-"&amp;Database!C885&amp;"-"&amp;Database!D885</f>
        <v>--</v>
      </c>
      <c r="R887" s="199" t="n">
        <f aca="false">Database!K885</f>
        <v>0</v>
      </c>
    </row>
    <row r="888" customFormat="false" ht="14.65" hidden="false" customHeight="false" outlineLevel="0" collapsed="false">
      <c r="Q888" s="198" t="str">
        <f aca="false">Database!B886&amp;"-"&amp;Database!C886&amp;"-"&amp;Database!D886</f>
        <v>--</v>
      </c>
      <c r="R888" s="199" t="n">
        <f aca="false">Database!K886</f>
        <v>0</v>
      </c>
    </row>
    <row r="889" customFormat="false" ht="14.65" hidden="false" customHeight="false" outlineLevel="0" collapsed="false">
      <c r="Q889" s="198" t="str">
        <f aca="false">Database!B887&amp;"-"&amp;Database!C887&amp;"-"&amp;Database!D887</f>
        <v>--</v>
      </c>
      <c r="R889" s="199" t="n">
        <f aca="false">Database!K887</f>
        <v>0</v>
      </c>
    </row>
    <row r="890" customFormat="false" ht="14.65" hidden="false" customHeight="false" outlineLevel="0" collapsed="false">
      <c r="Q890" s="198" t="str">
        <f aca="false">Database!B888&amp;"-"&amp;Database!C888&amp;"-"&amp;Database!D888</f>
        <v>--</v>
      </c>
      <c r="R890" s="199" t="n">
        <f aca="false">Database!K888</f>
        <v>0</v>
      </c>
    </row>
    <row r="891" customFormat="false" ht="14.65" hidden="false" customHeight="false" outlineLevel="0" collapsed="false">
      <c r="Q891" s="198" t="str">
        <f aca="false">Database!B889&amp;"-"&amp;Database!C889&amp;"-"&amp;Database!D889</f>
        <v>--</v>
      </c>
      <c r="R891" s="199" t="n">
        <f aca="false">Database!K889</f>
        <v>0</v>
      </c>
    </row>
    <row r="892" customFormat="false" ht="14.65" hidden="false" customHeight="false" outlineLevel="0" collapsed="false">
      <c r="Q892" s="198" t="str">
        <f aca="false">Database!B890&amp;"-"&amp;Database!C890&amp;"-"&amp;Database!D890</f>
        <v>--</v>
      </c>
      <c r="R892" s="199" t="n">
        <f aca="false">Database!K890</f>
        <v>0</v>
      </c>
    </row>
    <row r="893" customFormat="false" ht="14.65" hidden="false" customHeight="false" outlineLevel="0" collapsed="false">
      <c r="Q893" s="198" t="str">
        <f aca="false">Database!B891&amp;"-"&amp;Database!C891&amp;"-"&amp;Database!D891</f>
        <v>--</v>
      </c>
      <c r="R893" s="199" t="n">
        <f aca="false">Database!K891</f>
        <v>0</v>
      </c>
    </row>
    <row r="894" customFormat="false" ht="14.65" hidden="false" customHeight="false" outlineLevel="0" collapsed="false">
      <c r="Q894" s="198" t="str">
        <f aca="false">Database!B892&amp;"-"&amp;Database!C892&amp;"-"&amp;Database!D892</f>
        <v>--</v>
      </c>
      <c r="R894" s="199" t="n">
        <f aca="false">Database!K892</f>
        <v>0</v>
      </c>
    </row>
    <row r="895" customFormat="false" ht="14.65" hidden="false" customHeight="false" outlineLevel="0" collapsed="false">
      <c r="Q895" s="198" t="str">
        <f aca="false">Database!B893&amp;"-"&amp;Database!C893&amp;"-"&amp;Database!D893</f>
        <v>--</v>
      </c>
      <c r="R895" s="199" t="n">
        <f aca="false">Database!K893</f>
        <v>0</v>
      </c>
    </row>
    <row r="896" customFormat="false" ht="14.65" hidden="false" customHeight="false" outlineLevel="0" collapsed="false">
      <c r="Q896" s="198" t="str">
        <f aca="false">Database!B894&amp;"-"&amp;Database!C894&amp;"-"&amp;Database!D894</f>
        <v>--</v>
      </c>
      <c r="R896" s="199" t="n">
        <f aca="false">Database!K894</f>
        <v>0</v>
      </c>
    </row>
    <row r="897" customFormat="false" ht="14.65" hidden="false" customHeight="false" outlineLevel="0" collapsed="false">
      <c r="Q897" s="198" t="str">
        <f aca="false">Database!B895&amp;"-"&amp;Database!C895&amp;"-"&amp;Database!D895</f>
        <v>--</v>
      </c>
      <c r="R897" s="199" t="n">
        <f aca="false">Database!K895</f>
        <v>0</v>
      </c>
    </row>
    <row r="898" customFormat="false" ht="14.65" hidden="false" customHeight="false" outlineLevel="0" collapsed="false">
      <c r="Q898" s="198" t="str">
        <f aca="false">Database!B896&amp;"-"&amp;Database!C896&amp;"-"&amp;Database!D896</f>
        <v>--</v>
      </c>
      <c r="R898" s="199" t="n">
        <f aca="false">Database!K896</f>
        <v>0</v>
      </c>
    </row>
    <row r="899" customFormat="false" ht="14.65" hidden="false" customHeight="false" outlineLevel="0" collapsed="false">
      <c r="Q899" s="198" t="str">
        <f aca="false">Database!B897&amp;"-"&amp;Database!C897&amp;"-"&amp;Database!D897</f>
        <v>--</v>
      </c>
      <c r="R899" s="199" t="n">
        <f aca="false">Database!K897</f>
        <v>0</v>
      </c>
    </row>
    <row r="900" customFormat="false" ht="14.65" hidden="false" customHeight="false" outlineLevel="0" collapsed="false">
      <c r="Q900" s="198" t="str">
        <f aca="false">Database!B898&amp;"-"&amp;Database!C898&amp;"-"&amp;Database!D898</f>
        <v>--</v>
      </c>
      <c r="R900" s="199" t="n">
        <f aca="false">Database!K898</f>
        <v>0</v>
      </c>
    </row>
    <row r="901" customFormat="false" ht="14.65" hidden="false" customHeight="false" outlineLevel="0" collapsed="false">
      <c r="Q901" s="198" t="str">
        <f aca="false">Database!B899&amp;"-"&amp;Database!C899&amp;"-"&amp;Database!D899</f>
        <v>--</v>
      </c>
      <c r="R901" s="199" t="n">
        <f aca="false">Database!K899</f>
        <v>0</v>
      </c>
    </row>
    <row r="902" customFormat="false" ht="14.65" hidden="false" customHeight="false" outlineLevel="0" collapsed="false">
      <c r="Q902" s="198" t="str">
        <f aca="false">Database!B900&amp;"-"&amp;Database!C900&amp;"-"&amp;Database!D900</f>
        <v>--</v>
      </c>
      <c r="R902" s="199" t="n">
        <f aca="false">Database!K900</f>
        <v>0</v>
      </c>
    </row>
    <row r="903" customFormat="false" ht="14.65" hidden="false" customHeight="false" outlineLevel="0" collapsed="false">
      <c r="Q903" s="198" t="str">
        <f aca="false">Database!B901&amp;"-"&amp;Database!C901&amp;"-"&amp;Database!D901</f>
        <v>--</v>
      </c>
      <c r="R903" s="199" t="n">
        <f aca="false">Database!K901</f>
        <v>0</v>
      </c>
    </row>
    <row r="904" customFormat="false" ht="14.65" hidden="false" customHeight="false" outlineLevel="0" collapsed="false">
      <c r="Q904" s="198" t="str">
        <f aca="false">Database!B902&amp;"-"&amp;Database!C902&amp;"-"&amp;Database!D902</f>
        <v>--</v>
      </c>
      <c r="R904" s="199" t="n">
        <f aca="false">Database!K902</f>
        <v>0</v>
      </c>
    </row>
    <row r="905" customFormat="false" ht="14.65" hidden="false" customHeight="false" outlineLevel="0" collapsed="false">
      <c r="Q905" s="198" t="str">
        <f aca="false">Database!B903&amp;"-"&amp;Database!C903&amp;"-"&amp;Database!D903</f>
        <v>--</v>
      </c>
      <c r="R905" s="199" t="n">
        <f aca="false">Database!K903</f>
        <v>0</v>
      </c>
    </row>
    <row r="906" customFormat="false" ht="14.65" hidden="false" customHeight="false" outlineLevel="0" collapsed="false">
      <c r="Q906" s="198" t="str">
        <f aca="false">Database!B904&amp;"-"&amp;Database!C904&amp;"-"&amp;Database!D904</f>
        <v>--</v>
      </c>
      <c r="R906" s="199" t="n">
        <f aca="false">Database!K904</f>
        <v>0</v>
      </c>
    </row>
    <row r="907" customFormat="false" ht="14.65" hidden="false" customHeight="false" outlineLevel="0" collapsed="false">
      <c r="Q907" s="198" t="str">
        <f aca="false">Database!B905&amp;"-"&amp;Database!C905&amp;"-"&amp;Database!D905</f>
        <v>--</v>
      </c>
      <c r="R907" s="199" t="n">
        <f aca="false">Database!K905</f>
        <v>0</v>
      </c>
    </row>
    <row r="908" customFormat="false" ht="14.65" hidden="false" customHeight="false" outlineLevel="0" collapsed="false">
      <c r="Q908" s="198" t="str">
        <f aca="false">Database!B906&amp;"-"&amp;Database!C906&amp;"-"&amp;Database!D906</f>
        <v>--</v>
      </c>
      <c r="R908" s="199" t="n">
        <f aca="false">Database!K906</f>
        <v>0</v>
      </c>
    </row>
    <row r="909" customFormat="false" ht="14.65" hidden="false" customHeight="false" outlineLevel="0" collapsed="false">
      <c r="Q909" s="198" t="str">
        <f aca="false">Database!B907&amp;"-"&amp;Database!C907&amp;"-"&amp;Database!D907</f>
        <v>--</v>
      </c>
      <c r="R909" s="199" t="n">
        <f aca="false">Database!K907</f>
        <v>0</v>
      </c>
    </row>
    <row r="910" customFormat="false" ht="14.65" hidden="false" customHeight="false" outlineLevel="0" collapsed="false">
      <c r="Q910" s="198" t="str">
        <f aca="false">Database!B908&amp;"-"&amp;Database!C908&amp;"-"&amp;Database!D908</f>
        <v>--</v>
      </c>
      <c r="R910" s="199" t="n">
        <f aca="false">Database!K908</f>
        <v>0</v>
      </c>
    </row>
    <row r="911" customFormat="false" ht="14.65" hidden="false" customHeight="false" outlineLevel="0" collapsed="false">
      <c r="Q911" s="198" t="str">
        <f aca="false">Database!B909&amp;"-"&amp;Database!C909&amp;"-"&amp;Database!D909</f>
        <v>--</v>
      </c>
      <c r="R911" s="199" t="n">
        <f aca="false">Database!K909</f>
        <v>0</v>
      </c>
    </row>
    <row r="912" customFormat="false" ht="14.65" hidden="false" customHeight="false" outlineLevel="0" collapsed="false">
      <c r="Q912" s="198" t="str">
        <f aca="false">Database!B910&amp;"-"&amp;Database!C910&amp;"-"&amp;Database!D910</f>
        <v>--</v>
      </c>
      <c r="R912" s="199" t="n">
        <f aca="false">Database!K910</f>
        <v>0</v>
      </c>
    </row>
    <row r="913" customFormat="false" ht="14.65" hidden="false" customHeight="false" outlineLevel="0" collapsed="false">
      <c r="Q913" s="198" t="str">
        <f aca="false">Database!B911&amp;"-"&amp;Database!C911&amp;"-"&amp;Database!D911</f>
        <v>--</v>
      </c>
      <c r="R913" s="199" t="n">
        <f aca="false">Database!K911</f>
        <v>0</v>
      </c>
    </row>
    <row r="914" customFormat="false" ht="14.65" hidden="false" customHeight="false" outlineLevel="0" collapsed="false">
      <c r="Q914" s="198" t="str">
        <f aca="false">Database!B912&amp;"-"&amp;Database!C912&amp;"-"&amp;Database!D912</f>
        <v>--</v>
      </c>
      <c r="R914" s="199" t="n">
        <f aca="false">Database!K912</f>
        <v>0</v>
      </c>
    </row>
    <row r="915" customFormat="false" ht="14.65" hidden="false" customHeight="false" outlineLevel="0" collapsed="false">
      <c r="Q915" s="198" t="str">
        <f aca="false">Database!B913&amp;"-"&amp;Database!C913&amp;"-"&amp;Database!D913</f>
        <v>--</v>
      </c>
      <c r="R915" s="199" t="n">
        <f aca="false">Database!K913</f>
        <v>0</v>
      </c>
    </row>
    <row r="916" customFormat="false" ht="14.65" hidden="false" customHeight="false" outlineLevel="0" collapsed="false">
      <c r="Q916" s="198" t="str">
        <f aca="false">Database!B914&amp;"-"&amp;Database!C914&amp;"-"&amp;Database!D914</f>
        <v>--</v>
      </c>
      <c r="R916" s="199" t="n">
        <f aca="false">Database!K914</f>
        <v>0</v>
      </c>
    </row>
    <row r="917" customFormat="false" ht="14.65" hidden="false" customHeight="false" outlineLevel="0" collapsed="false">
      <c r="Q917" s="198" t="str">
        <f aca="false">Database!B915&amp;"-"&amp;Database!C915&amp;"-"&amp;Database!D915</f>
        <v>--</v>
      </c>
      <c r="R917" s="199" t="n">
        <f aca="false">Database!K915</f>
        <v>0</v>
      </c>
    </row>
    <row r="918" customFormat="false" ht="14.65" hidden="false" customHeight="false" outlineLevel="0" collapsed="false">
      <c r="Q918" s="198" t="str">
        <f aca="false">Database!B916&amp;"-"&amp;Database!C916&amp;"-"&amp;Database!D916</f>
        <v>--</v>
      </c>
      <c r="R918" s="199" t="n">
        <f aca="false">Database!K916</f>
        <v>0</v>
      </c>
    </row>
    <row r="919" customFormat="false" ht="14.65" hidden="false" customHeight="false" outlineLevel="0" collapsed="false">
      <c r="Q919" s="198" t="str">
        <f aca="false">Database!B917&amp;"-"&amp;Database!C917&amp;"-"&amp;Database!D917</f>
        <v>--</v>
      </c>
      <c r="R919" s="199" t="n">
        <f aca="false">Database!K917</f>
        <v>0</v>
      </c>
    </row>
    <row r="920" customFormat="false" ht="14.65" hidden="false" customHeight="false" outlineLevel="0" collapsed="false">
      <c r="Q920" s="198" t="str">
        <f aca="false">Database!B918&amp;"-"&amp;Database!C918&amp;"-"&amp;Database!D918</f>
        <v>--</v>
      </c>
      <c r="R920" s="199" t="n">
        <f aca="false">Database!K918</f>
        <v>0</v>
      </c>
    </row>
    <row r="921" customFormat="false" ht="14.65" hidden="false" customHeight="false" outlineLevel="0" collapsed="false">
      <c r="Q921" s="198" t="str">
        <f aca="false">Database!B919&amp;"-"&amp;Database!C919&amp;"-"&amp;Database!D919</f>
        <v>--</v>
      </c>
      <c r="R921" s="199" t="n">
        <f aca="false">Database!K919</f>
        <v>0</v>
      </c>
    </row>
    <row r="922" customFormat="false" ht="14.65" hidden="false" customHeight="false" outlineLevel="0" collapsed="false">
      <c r="Q922" s="198" t="str">
        <f aca="false">Database!B920&amp;"-"&amp;Database!C920&amp;"-"&amp;Database!D920</f>
        <v>--</v>
      </c>
      <c r="R922" s="199" t="n">
        <f aca="false">Database!K920</f>
        <v>0</v>
      </c>
    </row>
    <row r="923" customFormat="false" ht="14.65" hidden="false" customHeight="false" outlineLevel="0" collapsed="false">
      <c r="Q923" s="198" t="str">
        <f aca="false">Database!B921&amp;"-"&amp;Database!C921&amp;"-"&amp;Database!D921</f>
        <v>--</v>
      </c>
      <c r="R923" s="199" t="n">
        <f aca="false">Database!K921</f>
        <v>0</v>
      </c>
    </row>
    <row r="924" customFormat="false" ht="14.65" hidden="false" customHeight="false" outlineLevel="0" collapsed="false">
      <c r="Q924" s="198" t="str">
        <f aca="false">Database!B922&amp;"-"&amp;Database!C922&amp;"-"&amp;Database!D922</f>
        <v>--</v>
      </c>
      <c r="R924" s="199" t="n">
        <f aca="false">Database!K922</f>
        <v>0</v>
      </c>
    </row>
    <row r="925" customFormat="false" ht="14.65" hidden="false" customHeight="false" outlineLevel="0" collapsed="false">
      <c r="Q925" s="198" t="str">
        <f aca="false">Database!B923&amp;"-"&amp;Database!C923&amp;"-"&amp;Database!D923</f>
        <v>--</v>
      </c>
      <c r="R925" s="199" t="n">
        <f aca="false">Database!K923</f>
        <v>0</v>
      </c>
    </row>
    <row r="926" customFormat="false" ht="14.65" hidden="false" customHeight="false" outlineLevel="0" collapsed="false">
      <c r="Q926" s="198" t="str">
        <f aca="false">Database!B924&amp;"-"&amp;Database!C924&amp;"-"&amp;Database!D924</f>
        <v>--</v>
      </c>
      <c r="R926" s="199" t="n">
        <f aca="false">Database!K924</f>
        <v>0</v>
      </c>
    </row>
    <row r="927" customFormat="false" ht="14.65" hidden="false" customHeight="false" outlineLevel="0" collapsed="false">
      <c r="Q927" s="198" t="str">
        <f aca="false">Database!B925&amp;"-"&amp;Database!C925&amp;"-"&amp;Database!D925</f>
        <v>--</v>
      </c>
      <c r="R927" s="199" t="n">
        <f aca="false">Database!K925</f>
        <v>0</v>
      </c>
    </row>
    <row r="928" customFormat="false" ht="14.65" hidden="false" customHeight="false" outlineLevel="0" collapsed="false">
      <c r="Q928" s="198" t="str">
        <f aca="false">Database!B926&amp;"-"&amp;Database!C926&amp;"-"&amp;Database!D926</f>
        <v>--</v>
      </c>
      <c r="R928" s="199" t="n">
        <f aca="false">Database!K926</f>
        <v>0</v>
      </c>
    </row>
    <row r="929" customFormat="false" ht="14.65" hidden="false" customHeight="false" outlineLevel="0" collapsed="false">
      <c r="Q929" s="198" t="str">
        <f aca="false">Database!B927&amp;"-"&amp;Database!C927&amp;"-"&amp;Database!D927</f>
        <v>--</v>
      </c>
      <c r="R929" s="199" t="n">
        <f aca="false">Database!K927</f>
        <v>0</v>
      </c>
    </row>
    <row r="930" customFormat="false" ht="14.65" hidden="false" customHeight="false" outlineLevel="0" collapsed="false">
      <c r="Q930" s="198" t="str">
        <f aca="false">Database!B928&amp;"-"&amp;Database!C928&amp;"-"&amp;Database!D928</f>
        <v>--</v>
      </c>
      <c r="R930" s="199" t="n">
        <f aca="false">Database!K928</f>
        <v>0</v>
      </c>
    </row>
    <row r="931" customFormat="false" ht="14.65" hidden="false" customHeight="false" outlineLevel="0" collapsed="false">
      <c r="Q931" s="198" t="str">
        <f aca="false">Database!B929&amp;"-"&amp;Database!C929&amp;"-"&amp;Database!D929</f>
        <v>--</v>
      </c>
      <c r="R931" s="199" t="n">
        <f aca="false">Database!K929</f>
        <v>0</v>
      </c>
    </row>
    <row r="932" customFormat="false" ht="14.65" hidden="false" customHeight="false" outlineLevel="0" collapsed="false">
      <c r="Q932" s="198" t="str">
        <f aca="false">Database!B930&amp;"-"&amp;Database!C930&amp;"-"&amp;Database!D930</f>
        <v>--</v>
      </c>
      <c r="R932" s="199" t="n">
        <f aca="false">Database!K930</f>
        <v>0</v>
      </c>
    </row>
    <row r="933" customFormat="false" ht="14.65" hidden="false" customHeight="false" outlineLevel="0" collapsed="false">
      <c r="Q933" s="198" t="str">
        <f aca="false">Database!B931&amp;"-"&amp;Database!C931&amp;"-"&amp;Database!D931</f>
        <v>--</v>
      </c>
      <c r="R933" s="199" t="n">
        <f aca="false">Database!K931</f>
        <v>0</v>
      </c>
    </row>
    <row r="934" customFormat="false" ht="14.65" hidden="false" customHeight="false" outlineLevel="0" collapsed="false">
      <c r="Q934" s="198" t="str">
        <f aca="false">Database!B932&amp;"-"&amp;Database!C932&amp;"-"&amp;Database!D932</f>
        <v>--</v>
      </c>
      <c r="R934" s="199" t="n">
        <f aca="false">Database!K932</f>
        <v>0</v>
      </c>
    </row>
    <row r="935" customFormat="false" ht="14.65" hidden="false" customHeight="false" outlineLevel="0" collapsed="false">
      <c r="Q935" s="198" t="str">
        <f aca="false">Database!B933&amp;"-"&amp;Database!C933&amp;"-"&amp;Database!D933</f>
        <v>--</v>
      </c>
      <c r="R935" s="199" t="n">
        <f aca="false">Database!K933</f>
        <v>0</v>
      </c>
    </row>
    <row r="936" customFormat="false" ht="14.65" hidden="false" customHeight="false" outlineLevel="0" collapsed="false">
      <c r="Q936" s="198" t="str">
        <f aca="false">Database!B934&amp;"-"&amp;Database!C934&amp;"-"&amp;Database!D934</f>
        <v>--</v>
      </c>
      <c r="R936" s="199" t="n">
        <f aca="false">Database!K934</f>
        <v>0</v>
      </c>
    </row>
    <row r="937" customFormat="false" ht="14.65" hidden="false" customHeight="false" outlineLevel="0" collapsed="false">
      <c r="Q937" s="198" t="str">
        <f aca="false">Database!B935&amp;"-"&amp;Database!C935&amp;"-"&amp;Database!D935</f>
        <v>--</v>
      </c>
      <c r="R937" s="199" t="n">
        <f aca="false">Database!K935</f>
        <v>0</v>
      </c>
    </row>
    <row r="938" customFormat="false" ht="14.65" hidden="false" customHeight="false" outlineLevel="0" collapsed="false">
      <c r="Q938" s="198" t="str">
        <f aca="false">Database!B936&amp;"-"&amp;Database!C936&amp;"-"&amp;Database!D936</f>
        <v>--</v>
      </c>
      <c r="R938" s="199" t="n">
        <f aca="false">Database!K936</f>
        <v>0</v>
      </c>
    </row>
    <row r="939" customFormat="false" ht="14.65" hidden="false" customHeight="false" outlineLevel="0" collapsed="false">
      <c r="Q939" s="198" t="str">
        <f aca="false">Database!B937&amp;"-"&amp;Database!C937&amp;"-"&amp;Database!D937</f>
        <v>--</v>
      </c>
      <c r="R939" s="199" t="n">
        <f aca="false">Database!K937</f>
        <v>0</v>
      </c>
    </row>
    <row r="940" customFormat="false" ht="14.65" hidden="false" customHeight="false" outlineLevel="0" collapsed="false">
      <c r="Q940" s="198" t="str">
        <f aca="false">Database!B938&amp;"-"&amp;Database!C938&amp;"-"&amp;Database!D938</f>
        <v>--</v>
      </c>
      <c r="R940" s="199" t="n">
        <f aca="false">Database!K938</f>
        <v>0</v>
      </c>
    </row>
    <row r="941" customFormat="false" ht="14.65" hidden="false" customHeight="false" outlineLevel="0" collapsed="false">
      <c r="Q941" s="198" t="str">
        <f aca="false">Database!B939&amp;"-"&amp;Database!C939&amp;"-"&amp;Database!D939</f>
        <v>--</v>
      </c>
      <c r="R941" s="199" t="n">
        <f aca="false">Database!K939</f>
        <v>0</v>
      </c>
    </row>
    <row r="942" customFormat="false" ht="14.65" hidden="false" customHeight="false" outlineLevel="0" collapsed="false">
      <c r="Q942" s="198" t="str">
        <f aca="false">Database!B940&amp;"-"&amp;Database!C940&amp;"-"&amp;Database!D940</f>
        <v>--</v>
      </c>
      <c r="R942" s="199" t="n">
        <f aca="false">Database!K940</f>
        <v>0</v>
      </c>
    </row>
    <row r="943" customFormat="false" ht="14.65" hidden="false" customHeight="false" outlineLevel="0" collapsed="false">
      <c r="Q943" s="198" t="str">
        <f aca="false">Database!B941&amp;"-"&amp;Database!C941&amp;"-"&amp;Database!D941</f>
        <v>--</v>
      </c>
      <c r="R943" s="199" t="n">
        <f aca="false">Database!K941</f>
        <v>0</v>
      </c>
    </row>
    <row r="944" customFormat="false" ht="14.65" hidden="false" customHeight="false" outlineLevel="0" collapsed="false">
      <c r="Q944" s="198" t="str">
        <f aca="false">Database!B942&amp;"-"&amp;Database!C942&amp;"-"&amp;Database!D942</f>
        <v>--</v>
      </c>
      <c r="R944" s="199" t="n">
        <f aca="false">Database!K942</f>
        <v>0</v>
      </c>
    </row>
    <row r="945" customFormat="false" ht="14.65" hidden="false" customHeight="false" outlineLevel="0" collapsed="false">
      <c r="Q945" s="198" t="str">
        <f aca="false">Database!B943&amp;"-"&amp;Database!C943&amp;"-"&amp;Database!D943</f>
        <v>--</v>
      </c>
      <c r="R945" s="199" t="n">
        <f aca="false">Database!K943</f>
        <v>0</v>
      </c>
    </row>
    <row r="946" customFormat="false" ht="14.65" hidden="false" customHeight="false" outlineLevel="0" collapsed="false">
      <c r="Q946" s="198" t="str">
        <f aca="false">Database!B944&amp;"-"&amp;Database!C944&amp;"-"&amp;Database!D944</f>
        <v>--</v>
      </c>
      <c r="R946" s="199" t="n">
        <f aca="false">Database!K944</f>
        <v>0</v>
      </c>
    </row>
    <row r="947" customFormat="false" ht="14.65" hidden="false" customHeight="false" outlineLevel="0" collapsed="false">
      <c r="Q947" s="198" t="str">
        <f aca="false">Database!B945&amp;"-"&amp;Database!C945&amp;"-"&amp;Database!D945</f>
        <v>--</v>
      </c>
      <c r="R947" s="199" t="n">
        <f aca="false">Database!K945</f>
        <v>0</v>
      </c>
    </row>
    <row r="948" customFormat="false" ht="14.65" hidden="false" customHeight="false" outlineLevel="0" collapsed="false">
      <c r="Q948" s="198" t="str">
        <f aca="false">Database!B946&amp;"-"&amp;Database!C946&amp;"-"&amp;Database!D946</f>
        <v>--</v>
      </c>
      <c r="R948" s="199" t="n">
        <f aca="false">Database!K946</f>
        <v>0</v>
      </c>
    </row>
    <row r="949" customFormat="false" ht="14.65" hidden="false" customHeight="false" outlineLevel="0" collapsed="false">
      <c r="Q949" s="198" t="str">
        <f aca="false">Database!B947&amp;"-"&amp;Database!C947&amp;"-"&amp;Database!D947</f>
        <v>--</v>
      </c>
      <c r="R949" s="199" t="n">
        <f aca="false">Database!K947</f>
        <v>0</v>
      </c>
    </row>
    <row r="950" customFormat="false" ht="14.65" hidden="false" customHeight="false" outlineLevel="0" collapsed="false">
      <c r="Q950" s="198" t="str">
        <f aca="false">Database!B948&amp;"-"&amp;Database!C948&amp;"-"&amp;Database!D948</f>
        <v>--</v>
      </c>
      <c r="R950" s="199" t="n">
        <f aca="false">Database!K948</f>
        <v>0</v>
      </c>
    </row>
    <row r="951" customFormat="false" ht="14.65" hidden="false" customHeight="false" outlineLevel="0" collapsed="false">
      <c r="Q951" s="198" t="str">
        <f aca="false">Database!B949&amp;"-"&amp;Database!C949&amp;"-"&amp;Database!D949</f>
        <v>--</v>
      </c>
      <c r="R951" s="199" t="n">
        <f aca="false">Database!K949</f>
        <v>0</v>
      </c>
    </row>
    <row r="952" customFormat="false" ht="14.65" hidden="false" customHeight="false" outlineLevel="0" collapsed="false">
      <c r="Q952" s="198" t="str">
        <f aca="false">Database!B950&amp;"-"&amp;Database!C950&amp;"-"&amp;Database!D950</f>
        <v>--</v>
      </c>
      <c r="R952" s="199" t="n">
        <f aca="false">Database!K950</f>
        <v>0</v>
      </c>
    </row>
    <row r="953" customFormat="false" ht="14.65" hidden="false" customHeight="false" outlineLevel="0" collapsed="false">
      <c r="Q953" s="198" t="str">
        <f aca="false">Database!B951&amp;"-"&amp;Database!C951&amp;"-"&amp;Database!D951</f>
        <v>--</v>
      </c>
      <c r="R953" s="199" t="n">
        <f aca="false">Database!K951</f>
        <v>0</v>
      </c>
    </row>
    <row r="954" customFormat="false" ht="14.65" hidden="false" customHeight="false" outlineLevel="0" collapsed="false">
      <c r="Q954" s="198" t="str">
        <f aca="false">Database!B952&amp;"-"&amp;Database!C952&amp;"-"&amp;Database!D952</f>
        <v>--</v>
      </c>
      <c r="R954" s="199" t="n">
        <f aca="false">Database!K952</f>
        <v>0</v>
      </c>
    </row>
    <row r="955" customFormat="false" ht="14.65" hidden="false" customHeight="false" outlineLevel="0" collapsed="false">
      <c r="Q955" s="198" t="str">
        <f aca="false">Database!B953&amp;"-"&amp;Database!C953&amp;"-"&amp;Database!D953</f>
        <v>--</v>
      </c>
      <c r="R955" s="199" t="n">
        <f aca="false">Database!K953</f>
        <v>0</v>
      </c>
    </row>
    <row r="956" customFormat="false" ht="14.65" hidden="false" customHeight="false" outlineLevel="0" collapsed="false">
      <c r="Q956" s="198" t="str">
        <f aca="false">Database!B954&amp;"-"&amp;Database!C954&amp;"-"&amp;Database!D954</f>
        <v>--</v>
      </c>
      <c r="R956" s="199" t="n">
        <f aca="false">Database!K954</f>
        <v>0</v>
      </c>
    </row>
    <row r="957" customFormat="false" ht="14.65" hidden="false" customHeight="false" outlineLevel="0" collapsed="false">
      <c r="Q957" s="198" t="str">
        <f aca="false">Database!B955&amp;"-"&amp;Database!C955&amp;"-"&amp;Database!D955</f>
        <v>--</v>
      </c>
      <c r="R957" s="199" t="n">
        <f aca="false">Database!K955</f>
        <v>0</v>
      </c>
    </row>
    <row r="958" customFormat="false" ht="14.65" hidden="false" customHeight="false" outlineLevel="0" collapsed="false">
      <c r="Q958" s="198" t="str">
        <f aca="false">Database!B956&amp;"-"&amp;Database!C956&amp;"-"&amp;Database!D956</f>
        <v>--</v>
      </c>
      <c r="R958" s="199" t="n">
        <f aca="false">Database!K956</f>
        <v>0</v>
      </c>
    </row>
    <row r="959" customFormat="false" ht="14.65" hidden="false" customHeight="false" outlineLevel="0" collapsed="false">
      <c r="Q959" s="198" t="str">
        <f aca="false">Database!B957&amp;"-"&amp;Database!C957&amp;"-"&amp;Database!D957</f>
        <v>--</v>
      </c>
      <c r="R959" s="199" t="n">
        <f aca="false">Database!K957</f>
        <v>0</v>
      </c>
    </row>
    <row r="960" customFormat="false" ht="14.65" hidden="false" customHeight="false" outlineLevel="0" collapsed="false">
      <c r="Q960" s="198" t="str">
        <f aca="false">Database!B958&amp;"-"&amp;Database!C958&amp;"-"&amp;Database!D958</f>
        <v>--</v>
      </c>
      <c r="R960" s="199" t="n">
        <f aca="false">Database!K958</f>
        <v>0</v>
      </c>
    </row>
    <row r="961" customFormat="false" ht="14.65" hidden="false" customHeight="false" outlineLevel="0" collapsed="false">
      <c r="Q961" s="198" t="str">
        <f aca="false">Database!B959&amp;"-"&amp;Database!C959&amp;"-"&amp;Database!D959</f>
        <v>--</v>
      </c>
      <c r="R961" s="199" t="n">
        <f aca="false">Database!K959</f>
        <v>0</v>
      </c>
    </row>
    <row r="962" customFormat="false" ht="14.65" hidden="false" customHeight="false" outlineLevel="0" collapsed="false">
      <c r="Q962" s="198" t="str">
        <f aca="false">Database!B960&amp;"-"&amp;Database!C960&amp;"-"&amp;Database!D960</f>
        <v>--</v>
      </c>
      <c r="R962" s="199" t="n">
        <f aca="false">Database!K960</f>
        <v>0</v>
      </c>
    </row>
    <row r="963" customFormat="false" ht="14.65" hidden="false" customHeight="false" outlineLevel="0" collapsed="false">
      <c r="Q963" s="198" t="str">
        <f aca="false">Database!B961&amp;"-"&amp;Database!C961&amp;"-"&amp;Database!D961</f>
        <v>--</v>
      </c>
      <c r="R963" s="199" t="n">
        <f aca="false">Database!K961</f>
        <v>0</v>
      </c>
    </row>
    <row r="964" customFormat="false" ht="14.65" hidden="false" customHeight="false" outlineLevel="0" collapsed="false">
      <c r="Q964" s="198" t="str">
        <f aca="false">Database!B962&amp;"-"&amp;Database!C962&amp;"-"&amp;Database!D962</f>
        <v>--</v>
      </c>
      <c r="R964" s="199" t="n">
        <f aca="false">Database!K962</f>
        <v>0</v>
      </c>
    </row>
    <row r="965" customFormat="false" ht="14.65" hidden="false" customHeight="false" outlineLevel="0" collapsed="false">
      <c r="Q965" s="198" t="str">
        <f aca="false">Database!B963&amp;"-"&amp;Database!C963&amp;"-"&amp;Database!D963</f>
        <v>--</v>
      </c>
      <c r="R965" s="199" t="n">
        <f aca="false">Database!K963</f>
        <v>0</v>
      </c>
    </row>
    <row r="966" customFormat="false" ht="14.65" hidden="false" customHeight="false" outlineLevel="0" collapsed="false">
      <c r="Q966" s="198" t="str">
        <f aca="false">Database!B964&amp;"-"&amp;Database!C964&amp;"-"&amp;Database!D964</f>
        <v>--</v>
      </c>
      <c r="R966" s="199" t="n">
        <f aca="false">Database!K964</f>
        <v>0</v>
      </c>
    </row>
    <row r="967" customFormat="false" ht="14.65" hidden="false" customHeight="false" outlineLevel="0" collapsed="false">
      <c r="Q967" s="198" t="str">
        <f aca="false">Database!B965&amp;"-"&amp;Database!C965&amp;"-"&amp;Database!D965</f>
        <v>--</v>
      </c>
      <c r="R967" s="199" t="n">
        <f aca="false">Database!K965</f>
        <v>0</v>
      </c>
    </row>
    <row r="968" customFormat="false" ht="14.65" hidden="false" customHeight="false" outlineLevel="0" collapsed="false">
      <c r="Q968" s="198" t="str">
        <f aca="false">Database!B966&amp;"-"&amp;Database!C966&amp;"-"&amp;Database!D966</f>
        <v>--</v>
      </c>
      <c r="R968" s="199" t="n">
        <f aca="false">Database!K966</f>
        <v>0</v>
      </c>
    </row>
    <row r="969" customFormat="false" ht="14.65" hidden="false" customHeight="false" outlineLevel="0" collapsed="false">
      <c r="Q969" s="198" t="str">
        <f aca="false">Database!B967&amp;"-"&amp;Database!C967&amp;"-"&amp;Database!D967</f>
        <v>--</v>
      </c>
      <c r="R969" s="199" t="n">
        <f aca="false">Database!K967</f>
        <v>0</v>
      </c>
    </row>
    <row r="970" customFormat="false" ht="14.65" hidden="false" customHeight="false" outlineLevel="0" collapsed="false">
      <c r="Q970" s="198" t="str">
        <f aca="false">Database!B968&amp;"-"&amp;Database!C968&amp;"-"&amp;Database!D968</f>
        <v>--</v>
      </c>
      <c r="R970" s="199" t="n">
        <f aca="false">Database!K968</f>
        <v>0</v>
      </c>
    </row>
    <row r="971" customFormat="false" ht="14.65" hidden="false" customHeight="false" outlineLevel="0" collapsed="false">
      <c r="Q971" s="198" t="str">
        <f aca="false">Database!B969&amp;"-"&amp;Database!C969&amp;"-"&amp;Database!D969</f>
        <v>--</v>
      </c>
      <c r="R971" s="199" t="n">
        <f aca="false">Database!K969</f>
        <v>0</v>
      </c>
    </row>
    <row r="972" customFormat="false" ht="14.65" hidden="false" customHeight="false" outlineLevel="0" collapsed="false">
      <c r="Q972" s="198" t="str">
        <f aca="false">Database!B970&amp;"-"&amp;Database!C970&amp;"-"&amp;Database!D970</f>
        <v>--</v>
      </c>
      <c r="R972" s="199" t="n">
        <f aca="false">Database!K970</f>
        <v>0</v>
      </c>
    </row>
    <row r="973" customFormat="false" ht="14.65" hidden="false" customHeight="false" outlineLevel="0" collapsed="false">
      <c r="Q973" s="198" t="str">
        <f aca="false">Database!B971&amp;"-"&amp;Database!C971&amp;"-"&amp;Database!D971</f>
        <v>--</v>
      </c>
      <c r="R973" s="199" t="n">
        <f aca="false">Database!K971</f>
        <v>0</v>
      </c>
    </row>
    <row r="974" customFormat="false" ht="14.65" hidden="false" customHeight="false" outlineLevel="0" collapsed="false">
      <c r="Q974" s="198" t="str">
        <f aca="false">Database!B972&amp;"-"&amp;Database!C972&amp;"-"&amp;Database!D972</f>
        <v>--</v>
      </c>
      <c r="R974" s="199" t="n">
        <f aca="false">Database!K972</f>
        <v>0</v>
      </c>
    </row>
    <row r="975" customFormat="false" ht="14.65" hidden="false" customHeight="false" outlineLevel="0" collapsed="false">
      <c r="Q975" s="198" t="str">
        <f aca="false">Database!B973&amp;"-"&amp;Database!C973&amp;"-"&amp;Database!D973</f>
        <v>--</v>
      </c>
      <c r="R975" s="199" t="n">
        <f aca="false">Database!K973</f>
        <v>0</v>
      </c>
    </row>
    <row r="976" customFormat="false" ht="14.65" hidden="false" customHeight="false" outlineLevel="0" collapsed="false">
      <c r="Q976" s="198" t="str">
        <f aca="false">Database!B974&amp;"-"&amp;Database!C974&amp;"-"&amp;Database!D974</f>
        <v>--</v>
      </c>
      <c r="R976" s="199" t="n">
        <f aca="false">Database!K974</f>
        <v>0</v>
      </c>
    </row>
    <row r="977" customFormat="false" ht="14.65" hidden="false" customHeight="false" outlineLevel="0" collapsed="false">
      <c r="Q977" s="198" t="str">
        <f aca="false">Database!B975&amp;"-"&amp;Database!C975&amp;"-"&amp;Database!D975</f>
        <v>--</v>
      </c>
      <c r="R977" s="199" t="n">
        <f aca="false">Database!K975</f>
        <v>0</v>
      </c>
    </row>
    <row r="978" customFormat="false" ht="14.65" hidden="false" customHeight="false" outlineLevel="0" collapsed="false">
      <c r="Q978" s="198" t="str">
        <f aca="false">Database!B976&amp;"-"&amp;Database!C976&amp;"-"&amp;Database!D976</f>
        <v>--</v>
      </c>
      <c r="R978" s="199" t="n">
        <f aca="false">Database!K976</f>
        <v>0</v>
      </c>
    </row>
    <row r="979" customFormat="false" ht="14.65" hidden="false" customHeight="false" outlineLevel="0" collapsed="false">
      <c r="Q979" s="198" t="str">
        <f aca="false">Database!B977&amp;"-"&amp;Database!C977&amp;"-"&amp;Database!D977</f>
        <v>--</v>
      </c>
      <c r="R979" s="199" t="n">
        <f aca="false">Database!K977</f>
        <v>0</v>
      </c>
    </row>
    <row r="980" customFormat="false" ht="14.65" hidden="false" customHeight="false" outlineLevel="0" collapsed="false">
      <c r="Q980" s="198" t="str">
        <f aca="false">Database!B978&amp;"-"&amp;Database!C978&amp;"-"&amp;Database!D978</f>
        <v>--</v>
      </c>
      <c r="R980" s="199" t="n">
        <f aca="false">Database!K978</f>
        <v>0</v>
      </c>
    </row>
    <row r="981" customFormat="false" ht="14.65" hidden="false" customHeight="false" outlineLevel="0" collapsed="false">
      <c r="Q981" s="198" t="str">
        <f aca="false">Database!B979&amp;"-"&amp;Database!C979&amp;"-"&amp;Database!D979</f>
        <v>--</v>
      </c>
      <c r="R981" s="199" t="n">
        <f aca="false">Database!K979</f>
        <v>0</v>
      </c>
    </row>
    <row r="982" customFormat="false" ht="14.65" hidden="false" customHeight="false" outlineLevel="0" collapsed="false">
      <c r="Q982" s="198" t="str">
        <f aca="false">Database!B980&amp;"-"&amp;Database!C980&amp;"-"&amp;Database!D980</f>
        <v>--</v>
      </c>
      <c r="R982" s="199" t="n">
        <f aca="false">Database!K980</f>
        <v>0</v>
      </c>
    </row>
    <row r="983" customFormat="false" ht="14.65" hidden="false" customHeight="false" outlineLevel="0" collapsed="false">
      <c r="Q983" s="198" t="str">
        <f aca="false">Database!B981&amp;"-"&amp;Database!C981&amp;"-"&amp;Database!D981</f>
        <v>--</v>
      </c>
      <c r="R983" s="199" t="n">
        <f aca="false">Database!K981</f>
        <v>0</v>
      </c>
    </row>
    <row r="984" customFormat="false" ht="14.65" hidden="false" customHeight="false" outlineLevel="0" collapsed="false">
      <c r="Q984" s="198" t="str">
        <f aca="false">Database!B982&amp;"-"&amp;Database!C982&amp;"-"&amp;Database!D982</f>
        <v>--</v>
      </c>
      <c r="R984" s="199" t="n">
        <f aca="false">Database!K982</f>
        <v>0</v>
      </c>
    </row>
    <row r="985" customFormat="false" ht="14.65" hidden="false" customHeight="false" outlineLevel="0" collapsed="false">
      <c r="Q985" s="198" t="str">
        <f aca="false">Database!B983&amp;"-"&amp;Database!C983&amp;"-"&amp;Database!D983</f>
        <v>--</v>
      </c>
      <c r="R985" s="199" t="n">
        <f aca="false">Database!K983</f>
        <v>0</v>
      </c>
    </row>
    <row r="986" customFormat="false" ht="14.65" hidden="false" customHeight="false" outlineLevel="0" collapsed="false">
      <c r="Q986" s="198" t="str">
        <f aca="false">Database!B984&amp;"-"&amp;Database!C984&amp;"-"&amp;Database!D984</f>
        <v>--</v>
      </c>
      <c r="R986" s="199" t="n">
        <f aca="false">Database!K984</f>
        <v>0</v>
      </c>
    </row>
    <row r="987" customFormat="false" ht="14.65" hidden="false" customHeight="false" outlineLevel="0" collapsed="false">
      <c r="Q987" s="198" t="str">
        <f aca="false">Database!B985&amp;"-"&amp;Database!C985&amp;"-"&amp;Database!D985</f>
        <v>--</v>
      </c>
      <c r="R987" s="199" t="n">
        <f aca="false">Database!K985</f>
        <v>0</v>
      </c>
    </row>
    <row r="988" customFormat="false" ht="14.65" hidden="false" customHeight="false" outlineLevel="0" collapsed="false">
      <c r="Q988" s="198" t="str">
        <f aca="false">Database!B986&amp;"-"&amp;Database!C986&amp;"-"&amp;Database!D986</f>
        <v>--</v>
      </c>
      <c r="R988" s="199" t="n">
        <f aca="false">Database!K986</f>
        <v>0</v>
      </c>
    </row>
    <row r="989" customFormat="false" ht="14.65" hidden="false" customHeight="false" outlineLevel="0" collapsed="false">
      <c r="Q989" s="198" t="str">
        <f aca="false">Database!B987&amp;"-"&amp;Database!C987&amp;"-"&amp;Database!D987</f>
        <v>--</v>
      </c>
      <c r="R989" s="199" t="n">
        <f aca="false">Database!K987</f>
        <v>0</v>
      </c>
    </row>
    <row r="990" customFormat="false" ht="14.65" hidden="false" customHeight="false" outlineLevel="0" collapsed="false">
      <c r="Q990" s="198" t="str">
        <f aca="false">Database!B988&amp;"-"&amp;Database!C988&amp;"-"&amp;Database!D988</f>
        <v>--</v>
      </c>
      <c r="R990" s="199" t="n">
        <f aca="false">Database!K988</f>
        <v>0</v>
      </c>
    </row>
    <row r="991" customFormat="false" ht="14.65" hidden="false" customHeight="false" outlineLevel="0" collapsed="false">
      <c r="Q991" s="198" t="str">
        <f aca="false">Database!B989&amp;"-"&amp;Database!C989&amp;"-"&amp;Database!D989</f>
        <v>--</v>
      </c>
      <c r="R991" s="199" t="n">
        <f aca="false">Database!K989</f>
        <v>0</v>
      </c>
    </row>
    <row r="992" customFormat="false" ht="14.65" hidden="false" customHeight="false" outlineLevel="0" collapsed="false">
      <c r="Q992" s="198" t="str">
        <f aca="false">Database!B990&amp;"-"&amp;Database!C990&amp;"-"&amp;Database!D990</f>
        <v>--</v>
      </c>
      <c r="R992" s="199" t="n">
        <f aca="false">Database!K990</f>
        <v>0</v>
      </c>
    </row>
    <row r="993" customFormat="false" ht="14.65" hidden="false" customHeight="false" outlineLevel="0" collapsed="false">
      <c r="Q993" s="198" t="str">
        <f aca="false">Database!B991&amp;"-"&amp;Database!C991&amp;"-"&amp;Database!D991</f>
        <v>--</v>
      </c>
      <c r="R993" s="199" t="n">
        <f aca="false">Database!K991</f>
        <v>0</v>
      </c>
    </row>
    <row r="994" customFormat="false" ht="14.65" hidden="false" customHeight="false" outlineLevel="0" collapsed="false">
      <c r="Q994" s="198" t="str">
        <f aca="false">Database!B992&amp;"-"&amp;Database!C992&amp;"-"&amp;Database!D992</f>
        <v>--</v>
      </c>
      <c r="R994" s="199" t="n">
        <f aca="false">Database!K992</f>
        <v>0</v>
      </c>
    </row>
    <row r="995" customFormat="false" ht="14.65" hidden="false" customHeight="false" outlineLevel="0" collapsed="false">
      <c r="Q995" s="198" t="str">
        <f aca="false">Database!B993&amp;"-"&amp;Database!C993&amp;"-"&amp;Database!D993</f>
        <v>--</v>
      </c>
      <c r="R995" s="199" t="n">
        <f aca="false">Database!K993</f>
        <v>0</v>
      </c>
    </row>
    <row r="996" customFormat="false" ht="14.65" hidden="false" customHeight="false" outlineLevel="0" collapsed="false">
      <c r="Q996" s="198" t="str">
        <f aca="false">Database!B994&amp;"-"&amp;Database!C994&amp;"-"&amp;Database!D994</f>
        <v>--</v>
      </c>
      <c r="R996" s="199" t="n">
        <f aca="false">Database!K994</f>
        <v>0</v>
      </c>
    </row>
    <row r="997" customFormat="false" ht="14.65" hidden="false" customHeight="false" outlineLevel="0" collapsed="false">
      <c r="Q997" s="198" t="str">
        <f aca="false">Database!B995&amp;"-"&amp;Database!C995&amp;"-"&amp;Database!D995</f>
        <v>--</v>
      </c>
      <c r="R997" s="199" t="n">
        <f aca="false">Database!K995</f>
        <v>0</v>
      </c>
    </row>
    <row r="998" customFormat="false" ht="14.65" hidden="false" customHeight="false" outlineLevel="0" collapsed="false">
      <c r="Q998" s="198" t="str">
        <f aca="false">Database!B996&amp;"-"&amp;Database!C996&amp;"-"&amp;Database!D996</f>
        <v>--</v>
      </c>
      <c r="R998" s="199" t="n">
        <f aca="false">Database!K996</f>
        <v>0</v>
      </c>
    </row>
    <row r="999" customFormat="false" ht="14.65" hidden="false" customHeight="false" outlineLevel="0" collapsed="false">
      <c r="Q999" s="198" t="str">
        <f aca="false">Database!B997&amp;"-"&amp;Database!C997&amp;"-"&amp;Database!D997</f>
        <v>--</v>
      </c>
      <c r="R999" s="199" t="n">
        <f aca="false">Database!K997</f>
        <v>0</v>
      </c>
    </row>
    <row r="1000" customFormat="false" ht="14.65" hidden="false" customHeight="false" outlineLevel="0" collapsed="false">
      <c r="Q1000" s="198" t="str">
        <f aca="false">Database!B998&amp;"-"&amp;Database!C998&amp;"-"&amp;Database!D998</f>
        <v>--</v>
      </c>
      <c r="R1000" s="199" t="n">
        <f aca="false">Database!K998</f>
        <v>0</v>
      </c>
    </row>
    <row r="1001" customFormat="false" ht="14.65" hidden="false" customHeight="false" outlineLevel="0" collapsed="false">
      <c r="Q1001" s="198" t="str">
        <f aca="false">Database!B999&amp;"-"&amp;Database!C999&amp;"-"&amp;Database!D999</f>
        <v>--</v>
      </c>
      <c r="R1001" s="199" t="n">
        <f aca="false">Database!K999</f>
        <v>0</v>
      </c>
    </row>
    <row r="1002" customFormat="false" ht="14.65" hidden="false" customHeight="false" outlineLevel="0" collapsed="false">
      <c r="Q1002" s="198" t="str">
        <f aca="false">Database!B1000&amp;"-"&amp;Database!C1000&amp;"-"&amp;Database!D1000</f>
        <v>--</v>
      </c>
      <c r="R1002" s="199" t="n">
        <f aca="false">Database!K1000</f>
        <v>0</v>
      </c>
    </row>
    <row r="1003" customFormat="false" ht="14.65" hidden="false" customHeight="false" outlineLevel="0" collapsed="false">
      <c r="Q1003" s="198" t="str">
        <f aca="false">Database!B1001&amp;"-"&amp;Database!C1001&amp;"-"&amp;Database!D1001</f>
        <v>--</v>
      </c>
      <c r="R1003" s="199" t="n">
        <f aca="false">Database!K1001</f>
        <v>0</v>
      </c>
    </row>
    <row r="1004" customFormat="false" ht="14.65" hidden="false" customHeight="false" outlineLevel="0" collapsed="false">
      <c r="Q1004" s="198" t="str">
        <f aca="false">Database!B1002&amp;"-"&amp;Database!C1002&amp;"-"&amp;Database!D1002</f>
        <v>--</v>
      </c>
      <c r="R1004" s="199" t="n">
        <f aca="false">Database!K1002</f>
        <v>0</v>
      </c>
    </row>
    <row r="1005" customFormat="false" ht="14.65" hidden="false" customHeight="false" outlineLevel="0" collapsed="false">
      <c r="Q1005" s="198" t="str">
        <f aca="false">Database!B1003&amp;"-"&amp;Database!C1003&amp;"-"&amp;Database!D1003</f>
        <v>--</v>
      </c>
      <c r="R1005" s="199" t="n">
        <f aca="false">Database!K1003</f>
        <v>0</v>
      </c>
    </row>
    <row r="1006" customFormat="false" ht="14.65" hidden="false" customHeight="false" outlineLevel="0" collapsed="false">
      <c r="Q1006" s="198" t="str">
        <f aca="false">Database!B1004&amp;"-"&amp;Database!C1004&amp;"-"&amp;Database!D1004</f>
        <v>--</v>
      </c>
      <c r="R1006" s="199" t="n">
        <f aca="false">Database!K1004</f>
        <v>0</v>
      </c>
    </row>
    <row r="1007" customFormat="false" ht="14.65" hidden="false" customHeight="false" outlineLevel="0" collapsed="false">
      <c r="Q1007" s="198" t="str">
        <f aca="false">Database!B1005&amp;"-"&amp;Database!C1005&amp;"-"&amp;Database!D1005</f>
        <v>--</v>
      </c>
      <c r="R1007" s="199" t="n">
        <f aca="false">Database!K1005</f>
        <v>0</v>
      </c>
    </row>
    <row r="1008" customFormat="false" ht="14.65" hidden="false" customHeight="false" outlineLevel="0" collapsed="false">
      <c r="Q1008" s="198" t="str">
        <f aca="false">Database!B1006&amp;"-"&amp;Database!C1006&amp;"-"&amp;Database!D1006</f>
        <v>--</v>
      </c>
      <c r="R1008" s="199" t="n">
        <f aca="false">Database!K1006</f>
        <v>0</v>
      </c>
    </row>
    <row r="1009" customFormat="false" ht="14.65" hidden="false" customHeight="false" outlineLevel="0" collapsed="false">
      <c r="Q1009" s="198" t="str">
        <f aca="false">Database!B1007&amp;"-"&amp;Database!C1007&amp;"-"&amp;Database!D1007</f>
        <v>--</v>
      </c>
      <c r="R1009" s="199" t="n">
        <f aca="false">Database!K1007</f>
        <v>0</v>
      </c>
    </row>
    <row r="1010" customFormat="false" ht="14.65" hidden="false" customHeight="false" outlineLevel="0" collapsed="false">
      <c r="Q1010" s="198" t="str">
        <f aca="false">Database!B1008&amp;"-"&amp;Database!C1008&amp;"-"&amp;Database!D1008</f>
        <v>--</v>
      </c>
      <c r="R1010" s="199" t="n">
        <f aca="false">Database!K1008</f>
        <v>0</v>
      </c>
    </row>
    <row r="1011" customFormat="false" ht="14.65" hidden="false" customHeight="false" outlineLevel="0" collapsed="false">
      <c r="Q1011" s="198" t="str">
        <f aca="false">Database!B1009&amp;"-"&amp;Database!C1009&amp;"-"&amp;Database!D1009</f>
        <v>--</v>
      </c>
      <c r="R1011" s="199" t="n">
        <f aca="false">Database!K1009</f>
        <v>0</v>
      </c>
    </row>
    <row r="1012" customFormat="false" ht="14.65" hidden="false" customHeight="false" outlineLevel="0" collapsed="false">
      <c r="Q1012" s="198" t="str">
        <f aca="false">Database!B1010&amp;"-"&amp;Database!C1010&amp;"-"&amp;Database!D1010</f>
        <v>--</v>
      </c>
      <c r="R1012" s="199" t="n">
        <f aca="false">Database!K1010</f>
        <v>0</v>
      </c>
    </row>
    <row r="1013" customFormat="false" ht="14.65" hidden="false" customHeight="false" outlineLevel="0" collapsed="false">
      <c r="Q1013" s="198" t="str">
        <f aca="false">Database!B1011&amp;"-"&amp;Database!C1011&amp;"-"&amp;Database!D1011</f>
        <v>--</v>
      </c>
      <c r="R1013" s="199" t="n">
        <f aca="false">Database!K1011</f>
        <v>0</v>
      </c>
    </row>
    <row r="1014" customFormat="false" ht="14.65" hidden="false" customHeight="false" outlineLevel="0" collapsed="false">
      <c r="Q1014" s="198" t="str">
        <f aca="false">Database!B1012&amp;"-"&amp;Database!C1012&amp;"-"&amp;Database!D1012</f>
        <v>--</v>
      </c>
      <c r="R1014" s="199" t="n">
        <f aca="false">Database!K1012</f>
        <v>0</v>
      </c>
    </row>
    <row r="1015" customFormat="false" ht="14.65" hidden="false" customHeight="false" outlineLevel="0" collapsed="false">
      <c r="Q1015" s="198" t="str">
        <f aca="false">Database!B1013&amp;"-"&amp;Database!C1013&amp;"-"&amp;Database!D1013</f>
        <v>--</v>
      </c>
      <c r="R1015" s="199" t="n">
        <f aca="false">Database!K1013</f>
        <v>0</v>
      </c>
    </row>
    <row r="1016" customFormat="false" ht="14.65" hidden="false" customHeight="false" outlineLevel="0" collapsed="false">
      <c r="Q1016" s="198" t="str">
        <f aca="false">Database!B1014&amp;"-"&amp;Database!C1014&amp;"-"&amp;Database!D1014</f>
        <v>--</v>
      </c>
      <c r="R1016" s="199" t="n">
        <f aca="false">Database!K1014</f>
        <v>0</v>
      </c>
    </row>
    <row r="1017" customFormat="false" ht="14.65" hidden="false" customHeight="false" outlineLevel="0" collapsed="false">
      <c r="Q1017" s="198" t="str">
        <f aca="false">Database!B1015&amp;"-"&amp;Database!C1015&amp;"-"&amp;Database!D1015</f>
        <v>--</v>
      </c>
      <c r="R1017" s="199" t="n">
        <f aca="false">Database!K1015</f>
        <v>0</v>
      </c>
    </row>
    <row r="1018" customFormat="false" ht="14.65" hidden="false" customHeight="false" outlineLevel="0" collapsed="false">
      <c r="Q1018" s="198" t="str">
        <f aca="false">Database!B1016&amp;"-"&amp;Database!C1016&amp;"-"&amp;Database!D1016</f>
        <v>--</v>
      </c>
      <c r="R1018" s="199" t="n">
        <f aca="false">Database!K1016</f>
        <v>0</v>
      </c>
    </row>
    <row r="1019" customFormat="false" ht="14.65" hidden="false" customHeight="false" outlineLevel="0" collapsed="false">
      <c r="Q1019" s="198" t="str">
        <f aca="false">Database!B1017&amp;"-"&amp;Database!C1017&amp;"-"&amp;Database!D1017</f>
        <v>--</v>
      </c>
      <c r="R1019" s="199" t="n">
        <f aca="false">Database!K1017</f>
        <v>0</v>
      </c>
    </row>
    <row r="1020" customFormat="false" ht="14.65" hidden="false" customHeight="false" outlineLevel="0" collapsed="false">
      <c r="Q1020" s="198" t="str">
        <f aca="false">Database!B1018&amp;"-"&amp;Database!C1018&amp;"-"&amp;Database!D1018</f>
        <v>--</v>
      </c>
      <c r="R1020" s="199" t="n">
        <f aca="false">Database!K1018</f>
        <v>0</v>
      </c>
    </row>
    <row r="1021" customFormat="false" ht="14.65" hidden="false" customHeight="false" outlineLevel="0" collapsed="false">
      <c r="Q1021" s="198" t="str">
        <f aca="false">Database!B1019&amp;"-"&amp;Database!C1019&amp;"-"&amp;Database!D1019</f>
        <v>--</v>
      </c>
      <c r="R1021" s="199" t="n">
        <f aca="false">Database!K1019</f>
        <v>0</v>
      </c>
    </row>
    <row r="1022" customFormat="false" ht="14.65" hidden="false" customHeight="false" outlineLevel="0" collapsed="false">
      <c r="Q1022" s="198" t="str">
        <f aca="false">Database!B1020&amp;"-"&amp;Database!C1020&amp;"-"&amp;Database!D1020</f>
        <v>--</v>
      </c>
      <c r="R1022" s="199" t="n">
        <f aca="false">Database!K1020</f>
        <v>0</v>
      </c>
    </row>
    <row r="1023" customFormat="false" ht="14.65" hidden="false" customHeight="false" outlineLevel="0" collapsed="false">
      <c r="Q1023" s="198" t="str">
        <f aca="false">Database!B1021&amp;"-"&amp;Database!C1021&amp;"-"&amp;Database!D1021</f>
        <v>--</v>
      </c>
      <c r="R1023" s="199" t="n">
        <f aca="false">Database!K1021</f>
        <v>0</v>
      </c>
    </row>
    <row r="1024" customFormat="false" ht="14.65" hidden="false" customHeight="false" outlineLevel="0" collapsed="false">
      <c r="Q1024" s="198" t="str">
        <f aca="false">Database!B1022&amp;"-"&amp;Database!C1022&amp;"-"&amp;Database!D1022</f>
        <v>--</v>
      </c>
      <c r="R1024" s="199" t="n">
        <f aca="false">Database!K1022</f>
        <v>0</v>
      </c>
    </row>
    <row r="1025" customFormat="false" ht="14.65" hidden="false" customHeight="false" outlineLevel="0" collapsed="false">
      <c r="Q1025" s="198" t="str">
        <f aca="false">Database!B1023&amp;"-"&amp;Database!C1023&amp;"-"&amp;Database!D1023</f>
        <v>--</v>
      </c>
      <c r="R1025" s="199" t="n">
        <f aca="false">Database!K1023</f>
        <v>0</v>
      </c>
    </row>
    <row r="1026" customFormat="false" ht="14.65" hidden="false" customHeight="false" outlineLevel="0" collapsed="false">
      <c r="Q1026" s="198" t="str">
        <f aca="false">Database!B1024&amp;"-"&amp;Database!C1024&amp;"-"&amp;Database!D1024</f>
        <v>--</v>
      </c>
      <c r="R1026" s="199" t="n">
        <f aca="false">Database!K1024</f>
        <v>0</v>
      </c>
    </row>
    <row r="1027" customFormat="false" ht="14.65" hidden="false" customHeight="false" outlineLevel="0" collapsed="false">
      <c r="Q1027" s="198" t="str">
        <f aca="false">Database!B1025&amp;"-"&amp;Database!C1025&amp;"-"&amp;Database!D1025</f>
        <v>--</v>
      </c>
      <c r="R1027" s="199" t="n">
        <f aca="false">Database!K1025</f>
        <v>0</v>
      </c>
    </row>
    <row r="1028" customFormat="false" ht="14.65" hidden="false" customHeight="false" outlineLevel="0" collapsed="false">
      <c r="Q1028" s="198" t="str">
        <f aca="false">Database!B1026&amp;"-"&amp;Database!C1026&amp;"-"&amp;Database!D1026</f>
        <v>--</v>
      </c>
      <c r="R1028" s="199" t="n">
        <f aca="false">Database!K1026</f>
        <v>0</v>
      </c>
    </row>
    <row r="1029" customFormat="false" ht="14.65" hidden="false" customHeight="false" outlineLevel="0" collapsed="false">
      <c r="Q1029" s="198" t="str">
        <f aca="false">Database!B1027&amp;"-"&amp;Database!C1027&amp;"-"&amp;Database!D1027</f>
        <v>--</v>
      </c>
      <c r="R1029" s="199" t="n">
        <f aca="false">Database!K1027</f>
        <v>0</v>
      </c>
    </row>
    <row r="1030" customFormat="false" ht="14.65" hidden="false" customHeight="false" outlineLevel="0" collapsed="false">
      <c r="Q1030" s="198" t="str">
        <f aca="false">Database!B1028&amp;"-"&amp;Database!C1028&amp;"-"&amp;Database!D1028</f>
        <v>--</v>
      </c>
      <c r="R1030" s="199" t="n">
        <f aca="false">Database!K1028</f>
        <v>0</v>
      </c>
    </row>
    <row r="1031" customFormat="false" ht="14.65" hidden="false" customHeight="false" outlineLevel="0" collapsed="false">
      <c r="Q1031" s="198" t="str">
        <f aca="false">Database!B1029&amp;"-"&amp;Database!C1029&amp;"-"&amp;Database!D1029</f>
        <v>--</v>
      </c>
      <c r="R1031" s="199" t="n">
        <f aca="false">Database!K1029</f>
        <v>0</v>
      </c>
    </row>
    <row r="1032" customFormat="false" ht="14.65" hidden="false" customHeight="false" outlineLevel="0" collapsed="false">
      <c r="Q1032" s="198" t="str">
        <f aca="false">Database!B1030&amp;"-"&amp;Database!C1030&amp;"-"&amp;Database!D1030</f>
        <v>--</v>
      </c>
      <c r="R1032" s="199" t="n">
        <f aca="false">Database!K1030</f>
        <v>0</v>
      </c>
    </row>
    <row r="1033" customFormat="false" ht="14.65" hidden="false" customHeight="false" outlineLevel="0" collapsed="false">
      <c r="Q1033" s="198" t="str">
        <f aca="false">Database!B1031&amp;"-"&amp;Database!C1031&amp;"-"&amp;Database!D1031</f>
        <v>--</v>
      </c>
      <c r="R1033" s="199" t="n">
        <f aca="false">Database!K1031</f>
        <v>0</v>
      </c>
    </row>
    <row r="1034" customFormat="false" ht="14.65" hidden="false" customHeight="false" outlineLevel="0" collapsed="false">
      <c r="Q1034" s="198" t="str">
        <f aca="false">Database!B1032&amp;"-"&amp;Database!C1032&amp;"-"&amp;Database!D1032</f>
        <v>--</v>
      </c>
      <c r="R1034" s="199" t="n">
        <f aca="false">Database!K1032</f>
        <v>0</v>
      </c>
    </row>
    <row r="1035" customFormat="false" ht="14.65" hidden="false" customHeight="false" outlineLevel="0" collapsed="false">
      <c r="Q1035" s="198" t="str">
        <f aca="false">Database!B1033&amp;"-"&amp;Database!C1033&amp;"-"&amp;Database!D1033</f>
        <v>--</v>
      </c>
      <c r="R1035" s="199" t="n">
        <f aca="false">Database!K1033</f>
        <v>0</v>
      </c>
    </row>
    <row r="1036" customFormat="false" ht="14.65" hidden="false" customHeight="false" outlineLevel="0" collapsed="false">
      <c r="Q1036" s="198" t="str">
        <f aca="false">Database!B1034&amp;"-"&amp;Database!C1034&amp;"-"&amp;Database!D1034</f>
        <v>--</v>
      </c>
      <c r="R1036" s="199" t="n">
        <f aca="false">Database!K1034</f>
        <v>0</v>
      </c>
    </row>
    <row r="1037" customFormat="false" ht="14.65" hidden="false" customHeight="false" outlineLevel="0" collapsed="false">
      <c r="Q1037" s="198" t="str">
        <f aca="false">Database!B1035&amp;"-"&amp;Database!C1035&amp;"-"&amp;Database!D1035</f>
        <v>--</v>
      </c>
      <c r="R1037" s="199" t="n">
        <f aca="false">Database!K1035</f>
        <v>0</v>
      </c>
    </row>
    <row r="1038" customFormat="false" ht="14.65" hidden="false" customHeight="false" outlineLevel="0" collapsed="false">
      <c r="Q1038" s="198" t="str">
        <f aca="false">Database!B1036&amp;"-"&amp;Database!C1036&amp;"-"&amp;Database!D1036</f>
        <v>--</v>
      </c>
      <c r="R1038" s="199" t="n">
        <f aca="false">Database!K1036</f>
        <v>0</v>
      </c>
    </row>
    <row r="1039" customFormat="false" ht="14.65" hidden="false" customHeight="false" outlineLevel="0" collapsed="false">
      <c r="Q1039" s="198" t="str">
        <f aca="false">Database!B1037&amp;"-"&amp;Database!C1037&amp;"-"&amp;Database!D1037</f>
        <v>--</v>
      </c>
      <c r="R1039" s="199" t="n">
        <f aca="false">Database!K1037</f>
        <v>0</v>
      </c>
    </row>
    <row r="1040" customFormat="false" ht="14.65" hidden="false" customHeight="false" outlineLevel="0" collapsed="false">
      <c r="Q1040" s="198" t="str">
        <f aca="false">Database!B1038&amp;"-"&amp;Database!C1038&amp;"-"&amp;Database!D1038</f>
        <v>--</v>
      </c>
      <c r="R1040" s="199" t="n">
        <f aca="false">Database!K1038</f>
        <v>0</v>
      </c>
    </row>
    <row r="1041" customFormat="false" ht="14.65" hidden="false" customHeight="false" outlineLevel="0" collapsed="false">
      <c r="Q1041" s="198" t="str">
        <f aca="false">Database!B1039&amp;"-"&amp;Database!C1039&amp;"-"&amp;Database!D1039</f>
        <v>--</v>
      </c>
      <c r="R1041" s="199" t="n">
        <f aca="false">Database!K1039</f>
        <v>0</v>
      </c>
    </row>
    <row r="1042" customFormat="false" ht="14.65" hidden="false" customHeight="false" outlineLevel="0" collapsed="false">
      <c r="Q1042" s="198" t="str">
        <f aca="false">Database!B1040&amp;"-"&amp;Database!C1040&amp;"-"&amp;Database!D1040</f>
        <v>--</v>
      </c>
      <c r="R1042" s="199" t="n">
        <f aca="false">Database!K1040</f>
        <v>0</v>
      </c>
    </row>
    <row r="1043" customFormat="false" ht="14.65" hidden="false" customHeight="false" outlineLevel="0" collapsed="false">
      <c r="Q1043" s="198" t="str">
        <f aca="false">Database!B1041&amp;"-"&amp;Database!C1041&amp;"-"&amp;Database!D1041</f>
        <v>--</v>
      </c>
      <c r="R1043" s="199" t="n">
        <f aca="false">Database!K1041</f>
        <v>0</v>
      </c>
    </row>
    <row r="1044" customFormat="false" ht="14.65" hidden="false" customHeight="false" outlineLevel="0" collapsed="false">
      <c r="Q1044" s="198" t="str">
        <f aca="false">Database!B1042&amp;"-"&amp;Database!C1042&amp;"-"&amp;Database!D1042</f>
        <v>--</v>
      </c>
      <c r="R1044" s="199" t="n">
        <f aca="false">Database!K1042</f>
        <v>0</v>
      </c>
    </row>
    <row r="1045" customFormat="false" ht="14.65" hidden="false" customHeight="false" outlineLevel="0" collapsed="false">
      <c r="Q1045" s="198" t="str">
        <f aca="false">Database!B1043&amp;"-"&amp;Database!C1043&amp;"-"&amp;Database!D1043</f>
        <v>--</v>
      </c>
      <c r="R1045" s="199" t="n">
        <f aca="false">Database!K1043</f>
        <v>0</v>
      </c>
    </row>
    <row r="1046" customFormat="false" ht="14.65" hidden="false" customHeight="false" outlineLevel="0" collapsed="false">
      <c r="Q1046" s="198" t="str">
        <f aca="false">Database!B1044&amp;"-"&amp;Database!C1044&amp;"-"&amp;Database!D1044</f>
        <v>--</v>
      </c>
      <c r="R1046" s="199" t="n">
        <f aca="false">Database!K1044</f>
        <v>0</v>
      </c>
    </row>
    <row r="1047" customFormat="false" ht="14.65" hidden="false" customHeight="false" outlineLevel="0" collapsed="false">
      <c r="Q1047" s="198" t="str">
        <f aca="false">Database!B1045&amp;"-"&amp;Database!C1045&amp;"-"&amp;Database!D1045</f>
        <v>--</v>
      </c>
      <c r="R1047" s="199" t="n">
        <f aca="false">Database!K1045</f>
        <v>0</v>
      </c>
    </row>
    <row r="1048" customFormat="false" ht="14.65" hidden="false" customHeight="false" outlineLevel="0" collapsed="false">
      <c r="Q1048" s="198" t="str">
        <f aca="false">Database!B1046&amp;"-"&amp;Database!C1046&amp;"-"&amp;Database!D1046</f>
        <v>--</v>
      </c>
      <c r="R1048" s="199" t="n">
        <f aca="false">Database!K1046</f>
        <v>0</v>
      </c>
    </row>
    <row r="1049" customFormat="false" ht="14.65" hidden="false" customHeight="false" outlineLevel="0" collapsed="false">
      <c r="Q1049" s="198" t="str">
        <f aca="false">Database!B1047&amp;"-"&amp;Database!C1047&amp;"-"&amp;Database!D1047</f>
        <v>--</v>
      </c>
      <c r="R1049" s="199" t="n">
        <f aca="false">Database!K1047</f>
        <v>0</v>
      </c>
    </row>
    <row r="1050" customFormat="false" ht="14.65" hidden="false" customHeight="false" outlineLevel="0" collapsed="false">
      <c r="Q1050" s="198" t="str">
        <f aca="false">Database!B1048&amp;"-"&amp;Database!C1048&amp;"-"&amp;Database!D1048</f>
        <v>--</v>
      </c>
      <c r="R1050" s="199" t="n">
        <f aca="false">Database!K1048</f>
        <v>0</v>
      </c>
    </row>
    <row r="1051" customFormat="false" ht="14.65" hidden="false" customHeight="false" outlineLevel="0" collapsed="false">
      <c r="Q1051" s="198" t="str">
        <f aca="false">Database!B1049&amp;"-"&amp;Database!C1049&amp;"-"&amp;Database!D1049</f>
        <v>--</v>
      </c>
      <c r="R1051" s="199" t="n">
        <f aca="false">Database!K1049</f>
        <v>0</v>
      </c>
    </row>
    <row r="1052" customFormat="false" ht="14.65" hidden="false" customHeight="false" outlineLevel="0" collapsed="false">
      <c r="Q1052" s="198" t="str">
        <f aca="false">Database!B1050&amp;"-"&amp;Database!C1050&amp;"-"&amp;Database!D1050</f>
        <v>--</v>
      </c>
      <c r="R1052" s="199" t="n">
        <f aca="false">Database!K1050</f>
        <v>0</v>
      </c>
    </row>
    <row r="1053" customFormat="false" ht="14.65" hidden="false" customHeight="false" outlineLevel="0" collapsed="false">
      <c r="Q1053" s="198" t="str">
        <f aca="false">Database!B1051&amp;"-"&amp;Database!C1051&amp;"-"&amp;Database!D1051</f>
        <v>--</v>
      </c>
      <c r="R1053" s="199" t="n">
        <f aca="false">Database!K1051</f>
        <v>0</v>
      </c>
    </row>
    <row r="1054" customFormat="false" ht="14.65" hidden="false" customHeight="false" outlineLevel="0" collapsed="false">
      <c r="Q1054" s="198" t="str">
        <f aca="false">Database!B1052&amp;"-"&amp;Database!C1052&amp;"-"&amp;Database!D1052</f>
        <v>--</v>
      </c>
      <c r="R1054" s="199" t="n">
        <f aca="false">Database!K1052</f>
        <v>0</v>
      </c>
    </row>
    <row r="1055" customFormat="false" ht="14.65" hidden="false" customHeight="false" outlineLevel="0" collapsed="false">
      <c r="Q1055" s="198" t="str">
        <f aca="false">Database!B1053&amp;"-"&amp;Database!C1053&amp;"-"&amp;Database!D1053</f>
        <v>--</v>
      </c>
      <c r="R1055" s="199" t="n">
        <f aca="false">Database!K1053</f>
        <v>0</v>
      </c>
    </row>
    <row r="1056" customFormat="false" ht="14.65" hidden="false" customHeight="false" outlineLevel="0" collapsed="false">
      <c r="Q1056" s="198" t="str">
        <f aca="false">Database!B1054&amp;"-"&amp;Database!C1054&amp;"-"&amp;Database!D1054</f>
        <v>--</v>
      </c>
      <c r="R1056" s="199" t="n">
        <f aca="false">Database!K1054</f>
        <v>0</v>
      </c>
    </row>
    <row r="1057" customFormat="false" ht="14.65" hidden="false" customHeight="false" outlineLevel="0" collapsed="false">
      <c r="Q1057" s="198" t="str">
        <f aca="false">Database!B1055&amp;"-"&amp;Database!C1055&amp;"-"&amp;Database!D1055</f>
        <v>--</v>
      </c>
      <c r="R1057" s="199" t="n">
        <f aca="false">Database!K1055</f>
        <v>0</v>
      </c>
    </row>
    <row r="1058" customFormat="false" ht="14.65" hidden="false" customHeight="false" outlineLevel="0" collapsed="false">
      <c r="Q1058" s="198" t="str">
        <f aca="false">Database!B1056&amp;"-"&amp;Database!C1056&amp;"-"&amp;Database!D1056</f>
        <v>--</v>
      </c>
      <c r="R1058" s="199" t="n">
        <f aca="false">Database!K1056</f>
        <v>0</v>
      </c>
    </row>
    <row r="1059" customFormat="false" ht="14.65" hidden="false" customHeight="false" outlineLevel="0" collapsed="false">
      <c r="Q1059" s="198" t="str">
        <f aca="false">Database!B1057&amp;"-"&amp;Database!C1057&amp;"-"&amp;Database!D1057</f>
        <v>--</v>
      </c>
      <c r="R1059" s="199" t="n">
        <f aca="false">Database!K1057</f>
        <v>0</v>
      </c>
    </row>
    <row r="1060" customFormat="false" ht="14.65" hidden="false" customHeight="false" outlineLevel="0" collapsed="false">
      <c r="Q1060" s="198" t="str">
        <f aca="false">Database!B1058&amp;"-"&amp;Database!C1058&amp;"-"&amp;Database!D1058</f>
        <v>--</v>
      </c>
      <c r="R1060" s="199" t="n">
        <f aca="false">Database!K1058</f>
        <v>0</v>
      </c>
    </row>
    <row r="1061" customFormat="false" ht="14.65" hidden="false" customHeight="false" outlineLevel="0" collapsed="false">
      <c r="Q1061" s="198" t="str">
        <f aca="false">Database!B1059&amp;"-"&amp;Database!C1059&amp;"-"&amp;Database!D1059</f>
        <v>--</v>
      </c>
      <c r="R1061" s="199" t="n">
        <f aca="false">Database!K1059</f>
        <v>0</v>
      </c>
    </row>
    <row r="1062" customFormat="false" ht="14.65" hidden="false" customHeight="false" outlineLevel="0" collapsed="false">
      <c r="Q1062" s="198" t="str">
        <f aca="false">Database!B1060&amp;"-"&amp;Database!C1060&amp;"-"&amp;Database!D1060</f>
        <v>--</v>
      </c>
      <c r="R1062" s="199" t="n">
        <f aca="false">Database!K1060</f>
        <v>0</v>
      </c>
    </row>
    <row r="1063" customFormat="false" ht="14.65" hidden="false" customHeight="false" outlineLevel="0" collapsed="false">
      <c r="Q1063" s="198" t="str">
        <f aca="false">Database!B1061&amp;"-"&amp;Database!C1061&amp;"-"&amp;Database!D1061</f>
        <v>--</v>
      </c>
      <c r="R1063" s="199" t="n">
        <f aca="false">Database!K1061</f>
        <v>0</v>
      </c>
    </row>
    <row r="1064" customFormat="false" ht="14.65" hidden="false" customHeight="false" outlineLevel="0" collapsed="false">
      <c r="Q1064" s="198" t="str">
        <f aca="false">Database!B1062&amp;"-"&amp;Database!C1062&amp;"-"&amp;Database!D1062</f>
        <v>--</v>
      </c>
      <c r="R1064" s="199" t="n">
        <f aca="false">Database!K1062</f>
        <v>0</v>
      </c>
    </row>
    <row r="1065" customFormat="false" ht="14.65" hidden="false" customHeight="false" outlineLevel="0" collapsed="false">
      <c r="Q1065" s="198" t="str">
        <f aca="false">Database!B1063&amp;"-"&amp;Database!C1063&amp;"-"&amp;Database!D1063</f>
        <v>--</v>
      </c>
      <c r="R1065" s="199" t="n">
        <f aca="false">Database!K1063</f>
        <v>0</v>
      </c>
    </row>
    <row r="1066" customFormat="false" ht="14.65" hidden="false" customHeight="false" outlineLevel="0" collapsed="false">
      <c r="Q1066" s="198" t="str">
        <f aca="false">Database!B1064&amp;"-"&amp;Database!C1064&amp;"-"&amp;Database!D1064</f>
        <v>--</v>
      </c>
      <c r="R1066" s="199" t="n">
        <f aca="false">Database!K1064</f>
        <v>0</v>
      </c>
    </row>
    <row r="1067" customFormat="false" ht="14.65" hidden="false" customHeight="false" outlineLevel="0" collapsed="false">
      <c r="Q1067" s="198" t="str">
        <f aca="false">Database!B1065&amp;"-"&amp;Database!C1065&amp;"-"&amp;Database!D1065</f>
        <v>--</v>
      </c>
      <c r="R1067" s="199" t="n">
        <f aca="false">Database!K1065</f>
        <v>0</v>
      </c>
    </row>
    <row r="1068" customFormat="false" ht="14.65" hidden="false" customHeight="false" outlineLevel="0" collapsed="false">
      <c r="Q1068" s="198" t="str">
        <f aca="false">Database!B1066&amp;"-"&amp;Database!C1066&amp;"-"&amp;Database!D1066</f>
        <v>--</v>
      </c>
      <c r="R1068" s="199" t="n">
        <f aca="false">Database!K1066</f>
        <v>0</v>
      </c>
    </row>
    <row r="1069" customFormat="false" ht="14.65" hidden="false" customHeight="false" outlineLevel="0" collapsed="false">
      <c r="Q1069" s="198" t="str">
        <f aca="false">Database!B1067&amp;"-"&amp;Database!C1067&amp;"-"&amp;Database!D1067</f>
        <v>--</v>
      </c>
      <c r="R1069" s="199" t="n">
        <f aca="false">Database!K1067</f>
        <v>0</v>
      </c>
    </row>
    <row r="1070" customFormat="false" ht="14.65" hidden="false" customHeight="false" outlineLevel="0" collapsed="false">
      <c r="Q1070" s="198" t="str">
        <f aca="false">Database!B1068&amp;"-"&amp;Database!C1068&amp;"-"&amp;Database!D1068</f>
        <v>--</v>
      </c>
      <c r="R1070" s="199" t="n">
        <f aca="false">Database!K1068</f>
        <v>0</v>
      </c>
    </row>
    <row r="1071" customFormat="false" ht="14.65" hidden="false" customHeight="false" outlineLevel="0" collapsed="false">
      <c r="Q1071" s="198" t="str">
        <f aca="false">Database!B1069&amp;"-"&amp;Database!C1069&amp;"-"&amp;Database!D1069</f>
        <v>--</v>
      </c>
      <c r="R1071" s="199" t="n">
        <f aca="false">Database!K1069</f>
        <v>0</v>
      </c>
    </row>
    <row r="1072" customFormat="false" ht="14.65" hidden="false" customHeight="false" outlineLevel="0" collapsed="false">
      <c r="Q1072" s="198" t="str">
        <f aca="false">Database!B1070&amp;"-"&amp;Database!C1070&amp;"-"&amp;Database!D1070</f>
        <v>--</v>
      </c>
      <c r="R1072" s="199" t="n">
        <f aca="false">Database!K1070</f>
        <v>0</v>
      </c>
    </row>
    <row r="1073" customFormat="false" ht="14.65" hidden="false" customHeight="false" outlineLevel="0" collapsed="false">
      <c r="Q1073" s="198" t="str">
        <f aca="false">Database!B1071&amp;"-"&amp;Database!C1071&amp;"-"&amp;Database!D1071</f>
        <v>--</v>
      </c>
      <c r="R1073" s="199" t="n">
        <f aca="false">Database!K1071</f>
        <v>0</v>
      </c>
    </row>
    <row r="1074" customFormat="false" ht="14.65" hidden="false" customHeight="false" outlineLevel="0" collapsed="false">
      <c r="Q1074" s="198" t="str">
        <f aca="false">Database!B1072&amp;"-"&amp;Database!C1072&amp;"-"&amp;Database!D1072</f>
        <v>--</v>
      </c>
      <c r="R1074" s="199" t="n">
        <f aca="false">Database!K1072</f>
        <v>0</v>
      </c>
    </row>
    <row r="1075" customFormat="false" ht="14.65" hidden="false" customHeight="false" outlineLevel="0" collapsed="false">
      <c r="Q1075" s="198" t="str">
        <f aca="false">Database!B1073&amp;"-"&amp;Database!C1073&amp;"-"&amp;Database!D1073</f>
        <v>--</v>
      </c>
      <c r="R1075" s="199" t="n">
        <f aca="false">Database!K1073</f>
        <v>0</v>
      </c>
    </row>
    <row r="1076" customFormat="false" ht="14.65" hidden="false" customHeight="false" outlineLevel="0" collapsed="false">
      <c r="Q1076" s="198" t="str">
        <f aca="false">Database!B1074&amp;"-"&amp;Database!C1074&amp;"-"&amp;Database!D1074</f>
        <v>--</v>
      </c>
      <c r="R1076" s="199" t="n">
        <f aca="false">Database!K1074</f>
        <v>0</v>
      </c>
    </row>
    <row r="1077" customFormat="false" ht="14.65" hidden="false" customHeight="false" outlineLevel="0" collapsed="false">
      <c r="Q1077" s="198" t="str">
        <f aca="false">Database!B1075&amp;"-"&amp;Database!C1075&amp;"-"&amp;Database!D1075</f>
        <v>--</v>
      </c>
      <c r="R1077" s="199" t="n">
        <f aca="false">Database!K1075</f>
        <v>0</v>
      </c>
    </row>
    <row r="1078" customFormat="false" ht="14.65" hidden="false" customHeight="false" outlineLevel="0" collapsed="false">
      <c r="Q1078" s="198" t="str">
        <f aca="false">Database!B1076&amp;"-"&amp;Database!C1076&amp;"-"&amp;Database!D1076</f>
        <v>--</v>
      </c>
      <c r="R1078" s="199" t="n">
        <f aca="false">Database!K1076</f>
        <v>0</v>
      </c>
    </row>
    <row r="1079" customFormat="false" ht="14.65" hidden="false" customHeight="false" outlineLevel="0" collapsed="false">
      <c r="Q1079" s="198" t="str">
        <f aca="false">Database!B1077&amp;"-"&amp;Database!C1077&amp;"-"&amp;Database!D1077</f>
        <v>--</v>
      </c>
      <c r="R1079" s="199" t="n">
        <f aca="false">Database!K1077</f>
        <v>0</v>
      </c>
    </row>
    <row r="1080" customFormat="false" ht="14.65" hidden="false" customHeight="false" outlineLevel="0" collapsed="false">
      <c r="Q1080" s="198" t="str">
        <f aca="false">Database!B1078&amp;"-"&amp;Database!C1078&amp;"-"&amp;Database!D1078</f>
        <v>--</v>
      </c>
      <c r="R1080" s="199" t="n">
        <f aca="false">Database!K1078</f>
        <v>0</v>
      </c>
    </row>
    <row r="1081" customFormat="false" ht="14.65" hidden="false" customHeight="false" outlineLevel="0" collapsed="false">
      <c r="Q1081" s="198" t="str">
        <f aca="false">Database!B1079&amp;"-"&amp;Database!C1079&amp;"-"&amp;Database!D1079</f>
        <v>--</v>
      </c>
      <c r="R1081" s="199" t="n">
        <f aca="false">Database!K1079</f>
        <v>0</v>
      </c>
    </row>
    <row r="1082" customFormat="false" ht="14.65" hidden="false" customHeight="false" outlineLevel="0" collapsed="false">
      <c r="Q1082" s="198" t="str">
        <f aca="false">Database!B1080&amp;"-"&amp;Database!C1080&amp;"-"&amp;Database!D1080</f>
        <v>--</v>
      </c>
      <c r="R1082" s="199" t="n">
        <f aca="false">Database!K1080</f>
        <v>0</v>
      </c>
    </row>
    <row r="1083" customFormat="false" ht="14.65" hidden="false" customHeight="false" outlineLevel="0" collapsed="false">
      <c r="Q1083" s="198" t="str">
        <f aca="false">Database!B1081&amp;"-"&amp;Database!C1081&amp;"-"&amp;Database!D1081</f>
        <v>--</v>
      </c>
      <c r="R1083" s="199" t="n">
        <f aca="false">Database!K1081</f>
        <v>0</v>
      </c>
    </row>
    <row r="1084" customFormat="false" ht="14.65" hidden="false" customHeight="false" outlineLevel="0" collapsed="false">
      <c r="Q1084" s="198" t="str">
        <f aca="false">Database!B1082&amp;"-"&amp;Database!C1082&amp;"-"&amp;Database!D1082</f>
        <v>--</v>
      </c>
      <c r="R1084" s="199" t="n">
        <f aca="false">Database!K1082</f>
        <v>0</v>
      </c>
    </row>
    <row r="1085" customFormat="false" ht="14.65" hidden="false" customHeight="false" outlineLevel="0" collapsed="false">
      <c r="Q1085" s="198" t="str">
        <f aca="false">Database!B1083&amp;"-"&amp;Database!C1083&amp;"-"&amp;Database!D1083</f>
        <v>--</v>
      </c>
      <c r="R1085" s="199" t="n">
        <f aca="false">Database!K1083</f>
        <v>0</v>
      </c>
    </row>
    <row r="1086" customFormat="false" ht="14.65" hidden="false" customHeight="false" outlineLevel="0" collapsed="false">
      <c r="Q1086" s="198" t="str">
        <f aca="false">Database!B1084&amp;"-"&amp;Database!C1084&amp;"-"&amp;Database!D1084</f>
        <v>--</v>
      </c>
      <c r="R1086" s="199" t="n">
        <f aca="false">Database!K1084</f>
        <v>0</v>
      </c>
    </row>
    <row r="1087" customFormat="false" ht="14.65" hidden="false" customHeight="false" outlineLevel="0" collapsed="false">
      <c r="Q1087" s="198" t="str">
        <f aca="false">Database!B1085&amp;"-"&amp;Database!C1085&amp;"-"&amp;Database!D1085</f>
        <v>--</v>
      </c>
      <c r="R1087" s="199" t="n">
        <f aca="false">Database!K1085</f>
        <v>0</v>
      </c>
    </row>
    <row r="1088" customFormat="false" ht="14.65" hidden="false" customHeight="false" outlineLevel="0" collapsed="false">
      <c r="Q1088" s="198" t="str">
        <f aca="false">Database!B1086&amp;"-"&amp;Database!C1086&amp;"-"&amp;Database!D1086</f>
        <v>--</v>
      </c>
      <c r="R1088" s="199" t="n">
        <f aca="false">Database!K1086</f>
        <v>0</v>
      </c>
    </row>
    <row r="1089" customFormat="false" ht="14.65" hidden="false" customHeight="false" outlineLevel="0" collapsed="false">
      <c r="Q1089" s="198" t="str">
        <f aca="false">Database!B1087&amp;"-"&amp;Database!C1087&amp;"-"&amp;Database!D1087</f>
        <v>--</v>
      </c>
      <c r="R1089" s="199" t="n">
        <f aca="false">Database!K1087</f>
        <v>0</v>
      </c>
    </row>
    <row r="1090" customFormat="false" ht="14.65" hidden="false" customHeight="false" outlineLevel="0" collapsed="false">
      <c r="Q1090" s="198" t="str">
        <f aca="false">Database!B1088&amp;"-"&amp;Database!C1088&amp;"-"&amp;Database!D1088</f>
        <v>--</v>
      </c>
      <c r="R1090" s="199" t="n">
        <f aca="false">Database!K1088</f>
        <v>0</v>
      </c>
    </row>
    <row r="1091" customFormat="false" ht="14.65" hidden="false" customHeight="false" outlineLevel="0" collapsed="false">
      <c r="Q1091" s="198" t="str">
        <f aca="false">Database!B1089&amp;"-"&amp;Database!C1089&amp;"-"&amp;Database!D1089</f>
        <v>--</v>
      </c>
      <c r="R1091" s="199" t="n">
        <f aca="false">Database!K1089</f>
        <v>0</v>
      </c>
    </row>
    <row r="1092" customFormat="false" ht="14.65" hidden="false" customHeight="false" outlineLevel="0" collapsed="false">
      <c r="Q1092" s="198" t="str">
        <f aca="false">Database!B1090&amp;"-"&amp;Database!C1090&amp;"-"&amp;Database!D1090</f>
        <v>--</v>
      </c>
      <c r="R1092" s="199" t="n">
        <f aca="false">Database!K1090</f>
        <v>0</v>
      </c>
    </row>
    <row r="1093" customFormat="false" ht="14.65" hidden="false" customHeight="false" outlineLevel="0" collapsed="false">
      <c r="Q1093" s="198" t="str">
        <f aca="false">Database!B1091&amp;"-"&amp;Database!C1091&amp;"-"&amp;Database!D1091</f>
        <v>--</v>
      </c>
      <c r="R1093" s="199" t="n">
        <f aca="false">Database!K1091</f>
        <v>0</v>
      </c>
    </row>
    <row r="1094" customFormat="false" ht="14.65" hidden="false" customHeight="false" outlineLevel="0" collapsed="false">
      <c r="Q1094" s="198" t="str">
        <f aca="false">Database!B1092&amp;"-"&amp;Database!C1092&amp;"-"&amp;Database!D1092</f>
        <v>--</v>
      </c>
      <c r="R1094" s="199" t="n">
        <f aca="false">Database!K1092</f>
        <v>0</v>
      </c>
    </row>
    <row r="1095" customFormat="false" ht="14.65" hidden="false" customHeight="false" outlineLevel="0" collapsed="false">
      <c r="Q1095" s="198" t="str">
        <f aca="false">Database!B1093&amp;"-"&amp;Database!C1093&amp;"-"&amp;Database!D1093</f>
        <v>--</v>
      </c>
      <c r="R1095" s="199" t="n">
        <f aca="false">Database!K1093</f>
        <v>0</v>
      </c>
    </row>
    <row r="1096" customFormat="false" ht="14.65" hidden="false" customHeight="false" outlineLevel="0" collapsed="false">
      <c r="Q1096" s="198" t="str">
        <f aca="false">Database!B1094&amp;"-"&amp;Database!C1094&amp;"-"&amp;Database!D1094</f>
        <v>--</v>
      </c>
      <c r="R1096" s="199" t="n">
        <f aca="false">Database!K1094</f>
        <v>0</v>
      </c>
    </row>
    <row r="1097" customFormat="false" ht="14.65" hidden="false" customHeight="false" outlineLevel="0" collapsed="false">
      <c r="Q1097" s="198" t="str">
        <f aca="false">Database!B1095&amp;"-"&amp;Database!C1095&amp;"-"&amp;Database!D1095</f>
        <v>--</v>
      </c>
      <c r="R1097" s="199" t="n">
        <f aca="false">Database!K1095</f>
        <v>0</v>
      </c>
    </row>
    <row r="1098" customFormat="false" ht="14.65" hidden="false" customHeight="false" outlineLevel="0" collapsed="false">
      <c r="Q1098" s="198" t="str">
        <f aca="false">Database!B1096&amp;"-"&amp;Database!C1096&amp;"-"&amp;Database!D1096</f>
        <v>--</v>
      </c>
      <c r="R1098" s="199" t="n">
        <f aca="false">Database!K1096</f>
        <v>0</v>
      </c>
    </row>
    <row r="1099" customFormat="false" ht="14.65" hidden="false" customHeight="false" outlineLevel="0" collapsed="false">
      <c r="Q1099" s="198" t="str">
        <f aca="false">Database!B1097&amp;"-"&amp;Database!C1097&amp;"-"&amp;Database!D1097</f>
        <v>--</v>
      </c>
      <c r="R1099" s="199" t="n">
        <f aca="false">Database!K1097</f>
        <v>0</v>
      </c>
    </row>
    <row r="1100" customFormat="false" ht="14.65" hidden="false" customHeight="false" outlineLevel="0" collapsed="false">
      <c r="Q1100" s="198" t="str">
        <f aca="false">Database!B1098&amp;"-"&amp;Database!C1098&amp;"-"&amp;Database!D1098</f>
        <v>--</v>
      </c>
      <c r="R1100" s="199" t="n">
        <f aca="false">Database!K1098</f>
        <v>0</v>
      </c>
    </row>
    <row r="1101" customFormat="false" ht="14.65" hidden="false" customHeight="false" outlineLevel="0" collapsed="false">
      <c r="Q1101" s="198" t="str">
        <f aca="false">Database!B1099&amp;"-"&amp;Database!C1099&amp;"-"&amp;Database!D1099</f>
        <v>--</v>
      </c>
      <c r="R1101" s="199" t="n">
        <f aca="false">Database!K1099</f>
        <v>0</v>
      </c>
    </row>
    <row r="1102" customFormat="false" ht="14.65" hidden="false" customHeight="false" outlineLevel="0" collapsed="false">
      <c r="Q1102" s="198" t="str">
        <f aca="false">Database!B1100&amp;"-"&amp;Database!C1100&amp;"-"&amp;Database!D1100</f>
        <v>--</v>
      </c>
      <c r="R1102" s="199" t="n">
        <f aca="false">Database!K1100</f>
        <v>0</v>
      </c>
    </row>
    <row r="1103" customFormat="false" ht="14.65" hidden="false" customHeight="false" outlineLevel="0" collapsed="false">
      <c r="Q1103" s="198" t="str">
        <f aca="false">Database!B1101&amp;"-"&amp;Database!C1101&amp;"-"&amp;Database!D1101</f>
        <v>--</v>
      </c>
      <c r="R1103" s="199" t="n">
        <f aca="false">Database!K1101</f>
        <v>0</v>
      </c>
    </row>
    <row r="1104" customFormat="false" ht="14.65" hidden="false" customHeight="false" outlineLevel="0" collapsed="false">
      <c r="Q1104" s="198" t="str">
        <f aca="false">Database!B1102&amp;"-"&amp;Database!C1102&amp;"-"&amp;Database!D1102</f>
        <v>--</v>
      </c>
      <c r="R1104" s="199" t="n">
        <f aca="false">Database!K1102</f>
        <v>0</v>
      </c>
    </row>
    <row r="1105" customFormat="false" ht="14.65" hidden="false" customHeight="false" outlineLevel="0" collapsed="false">
      <c r="Q1105" s="198" t="str">
        <f aca="false">Database!B1103&amp;"-"&amp;Database!C1103&amp;"-"&amp;Database!D1103</f>
        <v>--</v>
      </c>
      <c r="R1105" s="199" t="n">
        <f aca="false">Database!K1103</f>
        <v>0</v>
      </c>
    </row>
    <row r="1106" customFormat="false" ht="14.65" hidden="false" customHeight="false" outlineLevel="0" collapsed="false">
      <c r="Q1106" s="198" t="str">
        <f aca="false">Database!B1104&amp;"-"&amp;Database!C1104&amp;"-"&amp;Database!D1104</f>
        <v>--</v>
      </c>
      <c r="R1106" s="199" t="n">
        <f aca="false">Database!K1104</f>
        <v>0</v>
      </c>
    </row>
    <row r="1107" customFormat="false" ht="14.65" hidden="false" customHeight="false" outlineLevel="0" collapsed="false">
      <c r="Q1107" s="198" t="str">
        <f aca="false">Database!B1105&amp;"-"&amp;Database!C1105&amp;"-"&amp;Database!D1105</f>
        <v>--</v>
      </c>
      <c r="R1107" s="199" t="n">
        <f aca="false">Database!K1105</f>
        <v>0</v>
      </c>
    </row>
    <row r="1108" customFormat="false" ht="14.65" hidden="false" customHeight="false" outlineLevel="0" collapsed="false">
      <c r="Q1108" s="198" t="str">
        <f aca="false">Database!B1106&amp;"-"&amp;Database!C1106&amp;"-"&amp;Database!D1106</f>
        <v>--</v>
      </c>
      <c r="R1108" s="199" t="n">
        <f aca="false">Database!K1106</f>
        <v>0</v>
      </c>
    </row>
    <row r="1109" customFormat="false" ht="14.65" hidden="false" customHeight="false" outlineLevel="0" collapsed="false">
      <c r="Q1109" s="198" t="str">
        <f aca="false">Database!B1107&amp;"-"&amp;Database!C1107&amp;"-"&amp;Database!D1107</f>
        <v>--</v>
      </c>
      <c r="R1109" s="199" t="n">
        <f aca="false">Database!K1107</f>
        <v>0</v>
      </c>
    </row>
    <row r="1110" customFormat="false" ht="14.65" hidden="false" customHeight="false" outlineLevel="0" collapsed="false">
      <c r="Q1110" s="198" t="str">
        <f aca="false">Database!B1108&amp;"-"&amp;Database!C1108&amp;"-"&amp;Database!D1108</f>
        <v>--</v>
      </c>
      <c r="R1110" s="199" t="n">
        <f aca="false">Database!K1108</f>
        <v>0</v>
      </c>
    </row>
    <row r="1111" customFormat="false" ht="14.65" hidden="false" customHeight="false" outlineLevel="0" collapsed="false">
      <c r="Q1111" s="198" t="str">
        <f aca="false">Database!B1109&amp;"-"&amp;Database!C1109&amp;"-"&amp;Database!D1109</f>
        <v>--</v>
      </c>
      <c r="R1111" s="199" t="n">
        <f aca="false">Database!K1109</f>
        <v>0</v>
      </c>
    </row>
    <row r="1112" customFormat="false" ht="14.65" hidden="false" customHeight="false" outlineLevel="0" collapsed="false">
      <c r="Q1112" s="198" t="str">
        <f aca="false">Database!B1110&amp;"-"&amp;Database!C1110&amp;"-"&amp;Database!D1110</f>
        <v>--</v>
      </c>
      <c r="R1112" s="199" t="n">
        <f aca="false">Database!K1110</f>
        <v>0</v>
      </c>
    </row>
    <row r="1113" customFormat="false" ht="14.65" hidden="false" customHeight="false" outlineLevel="0" collapsed="false">
      <c r="Q1113" s="198" t="str">
        <f aca="false">Database!B1111&amp;"-"&amp;Database!C1111&amp;"-"&amp;Database!D1111</f>
        <v>--</v>
      </c>
      <c r="R1113" s="199" t="n">
        <f aca="false">Database!K1111</f>
        <v>0</v>
      </c>
    </row>
    <row r="1114" customFormat="false" ht="14.65" hidden="false" customHeight="false" outlineLevel="0" collapsed="false">
      <c r="Q1114" s="198" t="str">
        <f aca="false">Database!B1112&amp;"-"&amp;Database!C1112&amp;"-"&amp;Database!D1112</f>
        <v>--</v>
      </c>
      <c r="R1114" s="199" t="n">
        <f aca="false">Database!K1112</f>
        <v>0</v>
      </c>
    </row>
    <row r="1115" customFormat="false" ht="14.65" hidden="false" customHeight="false" outlineLevel="0" collapsed="false">
      <c r="Q1115" s="198" t="str">
        <f aca="false">Database!B1113&amp;"-"&amp;Database!C1113&amp;"-"&amp;Database!D1113</f>
        <v>--</v>
      </c>
      <c r="R1115" s="199" t="n">
        <f aca="false">Database!K1113</f>
        <v>0</v>
      </c>
    </row>
    <row r="1116" customFormat="false" ht="14.65" hidden="false" customHeight="false" outlineLevel="0" collapsed="false">
      <c r="Q1116" s="198" t="str">
        <f aca="false">Database!B1114&amp;"-"&amp;Database!C1114&amp;"-"&amp;Database!D1114</f>
        <v>--</v>
      </c>
      <c r="R1116" s="199" t="n">
        <f aca="false">Database!K1114</f>
        <v>0</v>
      </c>
    </row>
    <row r="1117" customFormat="false" ht="14.65" hidden="false" customHeight="false" outlineLevel="0" collapsed="false">
      <c r="Q1117" s="198" t="str">
        <f aca="false">Database!B1115&amp;"-"&amp;Database!C1115&amp;"-"&amp;Database!D1115</f>
        <v>--</v>
      </c>
      <c r="R1117" s="199" t="n">
        <f aca="false">Database!K1115</f>
        <v>0</v>
      </c>
    </row>
    <row r="1118" customFormat="false" ht="14.65" hidden="false" customHeight="false" outlineLevel="0" collapsed="false">
      <c r="Q1118" s="198" t="str">
        <f aca="false">Database!B1116&amp;"-"&amp;Database!C1116&amp;"-"&amp;Database!D1116</f>
        <v>--</v>
      </c>
      <c r="R1118" s="199" t="n">
        <f aca="false">Database!K1116</f>
        <v>0</v>
      </c>
    </row>
    <row r="1119" customFormat="false" ht="14.65" hidden="false" customHeight="false" outlineLevel="0" collapsed="false">
      <c r="Q1119" s="198" t="str">
        <f aca="false">Database!B1117&amp;"-"&amp;Database!C1117&amp;"-"&amp;Database!D1117</f>
        <v>--</v>
      </c>
      <c r="R1119" s="199" t="n">
        <f aca="false">Database!K1117</f>
        <v>0</v>
      </c>
    </row>
    <row r="1120" customFormat="false" ht="14.65" hidden="false" customHeight="false" outlineLevel="0" collapsed="false">
      <c r="Q1120" s="198" t="str">
        <f aca="false">Database!B1118&amp;"-"&amp;Database!C1118&amp;"-"&amp;Database!D1118</f>
        <v>--</v>
      </c>
      <c r="R1120" s="199" t="n">
        <f aca="false">Database!K1118</f>
        <v>0</v>
      </c>
    </row>
    <row r="1121" customFormat="false" ht="14.65" hidden="false" customHeight="false" outlineLevel="0" collapsed="false">
      <c r="Q1121" s="198" t="str">
        <f aca="false">Database!B1119&amp;"-"&amp;Database!C1119&amp;"-"&amp;Database!D1119</f>
        <v>--</v>
      </c>
      <c r="R1121" s="199" t="n">
        <f aca="false">Database!K1119</f>
        <v>0</v>
      </c>
    </row>
    <row r="1122" customFormat="false" ht="14.65" hidden="false" customHeight="false" outlineLevel="0" collapsed="false">
      <c r="Q1122" s="198" t="str">
        <f aca="false">Database!B1120&amp;"-"&amp;Database!C1120&amp;"-"&amp;Database!D1120</f>
        <v>--</v>
      </c>
      <c r="R1122" s="199" t="n">
        <f aca="false">Database!K1120</f>
        <v>0</v>
      </c>
    </row>
    <row r="1123" customFormat="false" ht="14.65" hidden="false" customHeight="false" outlineLevel="0" collapsed="false">
      <c r="Q1123" s="198" t="str">
        <f aca="false">Database!B1121&amp;"-"&amp;Database!C1121&amp;"-"&amp;Database!D1121</f>
        <v>--</v>
      </c>
      <c r="R1123" s="199" t="n">
        <f aca="false">Database!K1121</f>
        <v>0</v>
      </c>
    </row>
    <row r="1124" customFormat="false" ht="14.65" hidden="false" customHeight="false" outlineLevel="0" collapsed="false">
      <c r="Q1124" s="198" t="str">
        <f aca="false">Database!B1122&amp;"-"&amp;Database!C1122&amp;"-"&amp;Database!D1122</f>
        <v>--</v>
      </c>
      <c r="R1124" s="199" t="n">
        <f aca="false">Database!K1122</f>
        <v>0</v>
      </c>
    </row>
    <row r="1125" customFormat="false" ht="14.65" hidden="false" customHeight="false" outlineLevel="0" collapsed="false">
      <c r="Q1125" s="198" t="str">
        <f aca="false">Database!B1123&amp;"-"&amp;Database!C1123&amp;"-"&amp;Database!D1123</f>
        <v>--</v>
      </c>
      <c r="R1125" s="199" t="n">
        <f aca="false">Database!K1123</f>
        <v>0</v>
      </c>
    </row>
    <row r="1126" customFormat="false" ht="14.65" hidden="false" customHeight="false" outlineLevel="0" collapsed="false">
      <c r="Q1126" s="198" t="str">
        <f aca="false">Database!B1124&amp;"-"&amp;Database!C1124&amp;"-"&amp;Database!D1124</f>
        <v>--</v>
      </c>
      <c r="R1126" s="199" t="n">
        <f aca="false">Database!K1124</f>
        <v>0</v>
      </c>
    </row>
    <row r="1127" customFormat="false" ht="14.65" hidden="false" customHeight="false" outlineLevel="0" collapsed="false">
      <c r="Q1127" s="198" t="str">
        <f aca="false">Database!B1125&amp;"-"&amp;Database!C1125&amp;"-"&amp;Database!D1125</f>
        <v>--</v>
      </c>
      <c r="R1127" s="199" t="n">
        <f aca="false">Database!K1125</f>
        <v>0</v>
      </c>
    </row>
    <row r="1128" customFormat="false" ht="14.65" hidden="false" customHeight="false" outlineLevel="0" collapsed="false">
      <c r="Q1128" s="198" t="str">
        <f aca="false">Database!B1126&amp;"-"&amp;Database!C1126&amp;"-"&amp;Database!D1126</f>
        <v>--</v>
      </c>
      <c r="R1128" s="199" t="n">
        <f aca="false">Database!K1126</f>
        <v>0</v>
      </c>
    </row>
    <row r="1129" customFormat="false" ht="14.65" hidden="false" customHeight="false" outlineLevel="0" collapsed="false">
      <c r="Q1129" s="198" t="str">
        <f aca="false">Database!B1127&amp;"-"&amp;Database!C1127&amp;"-"&amp;Database!D1127</f>
        <v>--</v>
      </c>
      <c r="R1129" s="199" t="n">
        <f aca="false">Database!K1127</f>
        <v>0</v>
      </c>
    </row>
    <row r="1130" customFormat="false" ht="14.65" hidden="false" customHeight="false" outlineLevel="0" collapsed="false">
      <c r="Q1130" s="198" t="str">
        <f aca="false">Database!B1128&amp;"-"&amp;Database!C1128&amp;"-"&amp;Database!D1128</f>
        <v>--</v>
      </c>
      <c r="R1130" s="199" t="n">
        <f aca="false">Database!K1128</f>
        <v>0</v>
      </c>
    </row>
    <row r="1131" customFormat="false" ht="14.65" hidden="false" customHeight="false" outlineLevel="0" collapsed="false">
      <c r="Q1131" s="198" t="str">
        <f aca="false">Database!B1129&amp;"-"&amp;Database!C1129&amp;"-"&amp;Database!D1129</f>
        <v>--</v>
      </c>
      <c r="R1131" s="199" t="n">
        <f aca="false">Database!K1129</f>
        <v>0</v>
      </c>
    </row>
    <row r="1132" customFormat="false" ht="14.65" hidden="false" customHeight="false" outlineLevel="0" collapsed="false">
      <c r="Q1132" s="198" t="str">
        <f aca="false">Database!B1130&amp;"-"&amp;Database!C1130&amp;"-"&amp;Database!D1130</f>
        <v>--</v>
      </c>
      <c r="R1132" s="199" t="n">
        <f aca="false">Database!K1130</f>
        <v>0</v>
      </c>
    </row>
    <row r="1133" customFormat="false" ht="14.65" hidden="false" customHeight="false" outlineLevel="0" collapsed="false">
      <c r="Q1133" s="198" t="str">
        <f aca="false">Database!B1131&amp;"-"&amp;Database!C1131&amp;"-"&amp;Database!D1131</f>
        <v>--</v>
      </c>
      <c r="R1133" s="199" t="n">
        <f aca="false">Database!K1131</f>
        <v>0</v>
      </c>
    </row>
    <row r="1134" customFormat="false" ht="14.65" hidden="false" customHeight="false" outlineLevel="0" collapsed="false">
      <c r="Q1134" s="198" t="str">
        <f aca="false">Database!B1132&amp;"-"&amp;Database!C1132&amp;"-"&amp;Database!D1132</f>
        <v>--</v>
      </c>
      <c r="R1134" s="199" t="n">
        <f aca="false">Database!K1132</f>
        <v>0</v>
      </c>
    </row>
    <row r="1135" customFormat="false" ht="14.65" hidden="false" customHeight="false" outlineLevel="0" collapsed="false">
      <c r="Q1135" s="198" t="str">
        <f aca="false">Database!B1133&amp;"-"&amp;Database!C1133&amp;"-"&amp;Database!D1133</f>
        <v>--</v>
      </c>
      <c r="R1135" s="199" t="n">
        <f aca="false">Database!K1133</f>
        <v>0</v>
      </c>
    </row>
    <row r="1136" customFormat="false" ht="14.65" hidden="false" customHeight="false" outlineLevel="0" collapsed="false">
      <c r="Q1136" s="198" t="str">
        <f aca="false">Database!B1134&amp;"-"&amp;Database!C1134&amp;"-"&amp;Database!D1134</f>
        <v>--</v>
      </c>
      <c r="R1136" s="199" t="n">
        <f aca="false">Database!K1134</f>
        <v>0</v>
      </c>
    </row>
    <row r="1137" customFormat="false" ht="14.65" hidden="false" customHeight="false" outlineLevel="0" collapsed="false">
      <c r="Q1137" s="198" t="str">
        <f aca="false">Database!B1135&amp;"-"&amp;Database!C1135&amp;"-"&amp;Database!D1135</f>
        <v>--</v>
      </c>
      <c r="R1137" s="199" t="n">
        <f aca="false">Database!K1135</f>
        <v>0</v>
      </c>
    </row>
    <row r="1138" customFormat="false" ht="14.65" hidden="false" customHeight="false" outlineLevel="0" collapsed="false">
      <c r="Q1138" s="198" t="str">
        <f aca="false">Database!B1136&amp;"-"&amp;Database!C1136&amp;"-"&amp;Database!D1136</f>
        <v>--</v>
      </c>
      <c r="R1138" s="199" t="n">
        <f aca="false">Database!K1136</f>
        <v>0</v>
      </c>
    </row>
    <row r="1139" customFormat="false" ht="14.65" hidden="false" customHeight="false" outlineLevel="0" collapsed="false">
      <c r="Q1139" s="198" t="str">
        <f aca="false">Database!B1137&amp;"-"&amp;Database!C1137&amp;"-"&amp;Database!D1137</f>
        <v>--</v>
      </c>
      <c r="R1139" s="199" t="n">
        <f aca="false">Database!K1137</f>
        <v>0</v>
      </c>
    </row>
    <row r="1140" customFormat="false" ht="14.65" hidden="false" customHeight="false" outlineLevel="0" collapsed="false">
      <c r="Q1140" s="198" t="str">
        <f aca="false">Database!B1138&amp;"-"&amp;Database!C1138&amp;"-"&amp;Database!D1138</f>
        <v>--</v>
      </c>
      <c r="R1140" s="199" t="n">
        <f aca="false">Database!K1138</f>
        <v>0</v>
      </c>
    </row>
    <row r="1141" customFormat="false" ht="14.65" hidden="false" customHeight="false" outlineLevel="0" collapsed="false">
      <c r="Q1141" s="198" t="str">
        <f aca="false">Database!B1139&amp;"-"&amp;Database!C1139&amp;"-"&amp;Database!D1139</f>
        <v>--</v>
      </c>
      <c r="R1141" s="199" t="n">
        <f aca="false">Database!K1139</f>
        <v>0</v>
      </c>
    </row>
    <row r="1142" customFormat="false" ht="14.65" hidden="false" customHeight="false" outlineLevel="0" collapsed="false">
      <c r="Q1142" s="198" t="str">
        <f aca="false">Database!B1140&amp;"-"&amp;Database!C1140&amp;"-"&amp;Database!D1140</f>
        <v>--</v>
      </c>
      <c r="R1142" s="199" t="n">
        <f aca="false">Database!K1140</f>
        <v>0</v>
      </c>
    </row>
    <row r="1143" customFormat="false" ht="14.65" hidden="false" customHeight="false" outlineLevel="0" collapsed="false">
      <c r="Q1143" s="198" t="str">
        <f aca="false">Database!B1141&amp;"-"&amp;Database!C1141&amp;"-"&amp;Database!D1141</f>
        <v>--</v>
      </c>
      <c r="R1143" s="199" t="n">
        <f aca="false">Database!K1141</f>
        <v>0</v>
      </c>
    </row>
    <row r="1144" customFormat="false" ht="14.65" hidden="false" customHeight="false" outlineLevel="0" collapsed="false">
      <c r="Q1144" s="198" t="str">
        <f aca="false">Database!B1142&amp;"-"&amp;Database!C1142&amp;"-"&amp;Database!D1142</f>
        <v>--</v>
      </c>
      <c r="R1144" s="199" t="n">
        <f aca="false">Database!K1142</f>
        <v>0</v>
      </c>
    </row>
    <row r="1145" customFormat="false" ht="14.65" hidden="false" customHeight="false" outlineLevel="0" collapsed="false">
      <c r="Q1145" s="198" t="str">
        <f aca="false">Database!B1143&amp;"-"&amp;Database!C1143&amp;"-"&amp;Database!D1143</f>
        <v>--</v>
      </c>
      <c r="R1145" s="199" t="n">
        <f aca="false">Database!K1143</f>
        <v>0</v>
      </c>
    </row>
    <row r="1146" customFormat="false" ht="14.65" hidden="false" customHeight="false" outlineLevel="0" collapsed="false">
      <c r="Q1146" s="198" t="str">
        <f aca="false">Database!B1144&amp;"-"&amp;Database!C1144&amp;"-"&amp;Database!D1144</f>
        <v>--</v>
      </c>
      <c r="R1146" s="199" t="n">
        <f aca="false">Database!K1144</f>
        <v>0</v>
      </c>
    </row>
    <row r="1147" customFormat="false" ht="14.65" hidden="false" customHeight="false" outlineLevel="0" collapsed="false">
      <c r="Q1147" s="198" t="str">
        <f aca="false">Database!B1145&amp;"-"&amp;Database!C1145&amp;"-"&amp;Database!D1145</f>
        <v>--</v>
      </c>
      <c r="R1147" s="199" t="n">
        <f aca="false">Database!K1145</f>
        <v>0</v>
      </c>
    </row>
    <row r="1148" customFormat="false" ht="14.65" hidden="false" customHeight="false" outlineLevel="0" collapsed="false">
      <c r="Q1148" s="198" t="str">
        <f aca="false">Database!B1146&amp;"-"&amp;Database!C1146&amp;"-"&amp;Database!D1146</f>
        <v>--</v>
      </c>
      <c r="R1148" s="199" t="n">
        <f aca="false">Database!K1146</f>
        <v>0</v>
      </c>
    </row>
    <row r="1149" customFormat="false" ht="14.65" hidden="false" customHeight="false" outlineLevel="0" collapsed="false">
      <c r="Q1149" s="198" t="str">
        <f aca="false">Database!B1147&amp;"-"&amp;Database!C1147&amp;"-"&amp;Database!D1147</f>
        <v>--</v>
      </c>
      <c r="R1149" s="199" t="n">
        <f aca="false">Database!K1147</f>
        <v>0</v>
      </c>
    </row>
    <row r="1150" customFormat="false" ht="14.65" hidden="false" customHeight="false" outlineLevel="0" collapsed="false">
      <c r="Q1150" s="198" t="str">
        <f aca="false">Database!B1148&amp;"-"&amp;Database!C1148&amp;"-"&amp;Database!D1148</f>
        <v>--</v>
      </c>
      <c r="R1150" s="199" t="n">
        <f aca="false">Database!K1148</f>
        <v>0</v>
      </c>
    </row>
    <row r="1151" customFormat="false" ht="14.65" hidden="false" customHeight="false" outlineLevel="0" collapsed="false">
      <c r="Q1151" s="198" t="str">
        <f aca="false">Database!B1149&amp;"-"&amp;Database!C1149&amp;"-"&amp;Database!D1149</f>
        <v>--</v>
      </c>
      <c r="R1151" s="199" t="n">
        <f aca="false">Database!K1149</f>
        <v>0</v>
      </c>
    </row>
    <row r="1152" customFormat="false" ht="14.65" hidden="false" customHeight="false" outlineLevel="0" collapsed="false">
      <c r="Q1152" s="198" t="str">
        <f aca="false">Database!B1150&amp;"-"&amp;Database!C1150&amp;"-"&amp;Database!D1150</f>
        <v>--</v>
      </c>
      <c r="R1152" s="199" t="n">
        <f aca="false">Database!K1150</f>
        <v>0</v>
      </c>
    </row>
    <row r="1153" customFormat="false" ht="14.65" hidden="false" customHeight="false" outlineLevel="0" collapsed="false">
      <c r="Q1153" s="198" t="str">
        <f aca="false">Database!B1151&amp;"-"&amp;Database!C1151&amp;"-"&amp;Database!D1151</f>
        <v>--</v>
      </c>
      <c r="R1153" s="199" t="n">
        <f aca="false">Database!K1151</f>
        <v>0</v>
      </c>
    </row>
    <row r="1154" customFormat="false" ht="14.65" hidden="false" customHeight="false" outlineLevel="0" collapsed="false">
      <c r="Q1154" s="198" t="str">
        <f aca="false">Database!B1152&amp;"-"&amp;Database!C1152&amp;"-"&amp;Database!D1152</f>
        <v>--</v>
      </c>
      <c r="R1154" s="199" t="n">
        <f aca="false">Database!K1152</f>
        <v>0</v>
      </c>
    </row>
    <row r="1155" customFormat="false" ht="14.65" hidden="false" customHeight="false" outlineLevel="0" collapsed="false">
      <c r="Q1155" s="198" t="str">
        <f aca="false">Database!B1153&amp;"-"&amp;Database!C1153&amp;"-"&amp;Database!D1153</f>
        <v>--</v>
      </c>
      <c r="R1155" s="199" t="n">
        <f aca="false">Database!K1153</f>
        <v>0</v>
      </c>
    </row>
    <row r="1156" customFormat="false" ht="14.65" hidden="false" customHeight="false" outlineLevel="0" collapsed="false">
      <c r="Q1156" s="198" t="str">
        <f aca="false">Database!B1154&amp;"-"&amp;Database!C1154&amp;"-"&amp;Database!D1154</f>
        <v>--</v>
      </c>
      <c r="R1156" s="199" t="n">
        <f aca="false">Database!K1154</f>
        <v>0</v>
      </c>
    </row>
    <row r="1157" customFormat="false" ht="14.65" hidden="false" customHeight="false" outlineLevel="0" collapsed="false">
      <c r="Q1157" s="198" t="str">
        <f aca="false">Database!B1155&amp;"-"&amp;Database!C1155&amp;"-"&amp;Database!D1155</f>
        <v>--</v>
      </c>
      <c r="R1157" s="199" t="n">
        <f aca="false">Database!K1155</f>
        <v>0</v>
      </c>
    </row>
    <row r="1158" customFormat="false" ht="14.65" hidden="false" customHeight="false" outlineLevel="0" collapsed="false">
      <c r="Q1158" s="198" t="str">
        <f aca="false">Database!B1156&amp;"-"&amp;Database!C1156&amp;"-"&amp;Database!D1156</f>
        <v>--</v>
      </c>
      <c r="R1158" s="199" t="n">
        <f aca="false">Database!K1156</f>
        <v>0</v>
      </c>
    </row>
    <row r="1159" customFormat="false" ht="14.65" hidden="false" customHeight="false" outlineLevel="0" collapsed="false">
      <c r="Q1159" s="198" t="str">
        <f aca="false">Database!B1157&amp;"-"&amp;Database!C1157&amp;"-"&amp;Database!D1157</f>
        <v>--</v>
      </c>
      <c r="R1159" s="199" t="n">
        <f aca="false">Database!K1157</f>
        <v>0</v>
      </c>
    </row>
    <row r="1160" customFormat="false" ht="14.65" hidden="false" customHeight="false" outlineLevel="0" collapsed="false">
      <c r="Q1160" s="198" t="str">
        <f aca="false">Database!B1158&amp;"-"&amp;Database!C1158&amp;"-"&amp;Database!D1158</f>
        <v>--</v>
      </c>
      <c r="R1160" s="199" t="n">
        <f aca="false">Database!K1158</f>
        <v>0</v>
      </c>
    </row>
    <row r="1161" customFormat="false" ht="14.65" hidden="false" customHeight="false" outlineLevel="0" collapsed="false">
      <c r="Q1161" s="198" t="str">
        <f aca="false">Database!B1159&amp;"-"&amp;Database!C1159&amp;"-"&amp;Database!D1159</f>
        <v>--</v>
      </c>
      <c r="R1161" s="199" t="n">
        <f aca="false">Database!K1159</f>
        <v>0</v>
      </c>
    </row>
    <row r="1162" customFormat="false" ht="14.65" hidden="false" customHeight="false" outlineLevel="0" collapsed="false">
      <c r="Q1162" s="198" t="str">
        <f aca="false">Database!B1160&amp;"-"&amp;Database!C1160&amp;"-"&amp;Database!D1160</f>
        <v>--</v>
      </c>
      <c r="R1162" s="199" t="n">
        <f aca="false">Database!K1160</f>
        <v>0</v>
      </c>
    </row>
    <row r="1163" customFormat="false" ht="14.65" hidden="false" customHeight="false" outlineLevel="0" collapsed="false">
      <c r="Q1163" s="198" t="str">
        <f aca="false">Database!B1161&amp;"-"&amp;Database!C1161&amp;"-"&amp;Database!D1161</f>
        <v>--</v>
      </c>
      <c r="R1163" s="199" t="n">
        <f aca="false">Database!K1161</f>
        <v>0</v>
      </c>
    </row>
    <row r="1164" customFormat="false" ht="14.65" hidden="false" customHeight="false" outlineLevel="0" collapsed="false">
      <c r="Q1164" s="198" t="str">
        <f aca="false">Database!B1162&amp;"-"&amp;Database!C1162&amp;"-"&amp;Database!D1162</f>
        <v>--</v>
      </c>
      <c r="R1164" s="199" t="n">
        <f aca="false">Database!K1162</f>
        <v>0</v>
      </c>
    </row>
    <row r="1165" customFormat="false" ht="14.65" hidden="false" customHeight="false" outlineLevel="0" collapsed="false">
      <c r="Q1165" s="198" t="str">
        <f aca="false">Database!B1163&amp;"-"&amp;Database!C1163&amp;"-"&amp;Database!D1163</f>
        <v>--</v>
      </c>
      <c r="R1165" s="199" t="n">
        <f aca="false">Database!K1163</f>
        <v>0</v>
      </c>
    </row>
    <row r="1166" customFormat="false" ht="14.65" hidden="false" customHeight="false" outlineLevel="0" collapsed="false">
      <c r="Q1166" s="198" t="str">
        <f aca="false">Database!B1164&amp;"-"&amp;Database!C1164&amp;"-"&amp;Database!D1164</f>
        <v>--</v>
      </c>
      <c r="R1166" s="199" t="n">
        <f aca="false">Database!K1164</f>
        <v>0</v>
      </c>
    </row>
    <row r="1167" customFormat="false" ht="14.65" hidden="false" customHeight="false" outlineLevel="0" collapsed="false">
      <c r="Q1167" s="198" t="str">
        <f aca="false">Database!B1165&amp;"-"&amp;Database!C1165&amp;"-"&amp;Database!D1165</f>
        <v>--</v>
      </c>
      <c r="R1167" s="199" t="n">
        <f aca="false">Database!K1165</f>
        <v>0</v>
      </c>
    </row>
    <row r="1168" customFormat="false" ht="14.65" hidden="false" customHeight="false" outlineLevel="0" collapsed="false">
      <c r="Q1168" s="198" t="str">
        <f aca="false">Database!B1166&amp;"-"&amp;Database!C1166&amp;"-"&amp;Database!D1166</f>
        <v>--</v>
      </c>
      <c r="R1168" s="199" t="n">
        <f aca="false">Database!K1166</f>
        <v>0</v>
      </c>
    </row>
    <row r="1169" customFormat="false" ht="14.65" hidden="false" customHeight="false" outlineLevel="0" collapsed="false">
      <c r="Q1169" s="198" t="str">
        <f aca="false">Database!B1167&amp;"-"&amp;Database!C1167&amp;"-"&amp;Database!D1167</f>
        <v>--</v>
      </c>
      <c r="R1169" s="199" t="n">
        <f aca="false">Database!K1167</f>
        <v>0</v>
      </c>
    </row>
    <row r="1170" customFormat="false" ht="14.65" hidden="false" customHeight="false" outlineLevel="0" collapsed="false">
      <c r="Q1170" s="198" t="str">
        <f aca="false">Database!B1168&amp;"-"&amp;Database!C1168&amp;"-"&amp;Database!D1168</f>
        <v>--</v>
      </c>
      <c r="R1170" s="199" t="n">
        <f aca="false">Database!K1168</f>
        <v>0</v>
      </c>
    </row>
    <row r="1171" customFormat="false" ht="14.65" hidden="false" customHeight="false" outlineLevel="0" collapsed="false">
      <c r="Q1171" s="198" t="str">
        <f aca="false">Database!B1169&amp;"-"&amp;Database!C1169&amp;"-"&amp;Database!D1169</f>
        <v>--</v>
      </c>
      <c r="R1171" s="199" t="n">
        <f aca="false">Database!K1169</f>
        <v>0</v>
      </c>
    </row>
    <row r="1172" customFormat="false" ht="14.65" hidden="false" customHeight="false" outlineLevel="0" collapsed="false">
      <c r="Q1172" s="198" t="str">
        <f aca="false">Database!B1170&amp;"-"&amp;Database!C1170&amp;"-"&amp;Database!D1170</f>
        <v>--</v>
      </c>
      <c r="R1172" s="199" t="n">
        <f aca="false">Database!K1170</f>
        <v>0</v>
      </c>
    </row>
    <row r="1173" customFormat="false" ht="14.65" hidden="false" customHeight="false" outlineLevel="0" collapsed="false">
      <c r="Q1173" s="198" t="str">
        <f aca="false">Database!B1171&amp;"-"&amp;Database!C1171&amp;"-"&amp;Database!D1171</f>
        <v>--</v>
      </c>
      <c r="R1173" s="199" t="n">
        <f aca="false">Database!K1171</f>
        <v>0</v>
      </c>
    </row>
    <row r="1174" customFormat="false" ht="14.65" hidden="false" customHeight="false" outlineLevel="0" collapsed="false">
      <c r="Q1174" s="198" t="str">
        <f aca="false">Database!B1172&amp;"-"&amp;Database!C1172&amp;"-"&amp;Database!D1172</f>
        <v>--</v>
      </c>
      <c r="R1174" s="199" t="n">
        <f aca="false">Database!K1172</f>
        <v>0</v>
      </c>
    </row>
    <row r="1175" customFormat="false" ht="14.65" hidden="false" customHeight="false" outlineLevel="0" collapsed="false">
      <c r="Q1175" s="198" t="str">
        <f aca="false">Database!B1173&amp;"-"&amp;Database!C1173&amp;"-"&amp;Database!D1173</f>
        <v>--</v>
      </c>
      <c r="R1175" s="199" t="n">
        <f aca="false">Database!K1173</f>
        <v>0</v>
      </c>
    </row>
    <row r="1176" customFormat="false" ht="14.65" hidden="false" customHeight="false" outlineLevel="0" collapsed="false">
      <c r="Q1176" s="198" t="str">
        <f aca="false">Database!B1174&amp;"-"&amp;Database!C1174&amp;"-"&amp;Database!D1174</f>
        <v>--</v>
      </c>
      <c r="R1176" s="199" t="n">
        <f aca="false">Database!K1174</f>
        <v>0</v>
      </c>
    </row>
    <row r="1177" customFormat="false" ht="14.65" hidden="false" customHeight="false" outlineLevel="0" collapsed="false">
      <c r="Q1177" s="198" t="str">
        <f aca="false">Database!B1175&amp;"-"&amp;Database!C1175&amp;"-"&amp;Database!D1175</f>
        <v>--</v>
      </c>
      <c r="R1177" s="199" t="n">
        <f aca="false">Database!K1175</f>
        <v>0</v>
      </c>
    </row>
    <row r="1178" customFormat="false" ht="14.65" hidden="false" customHeight="false" outlineLevel="0" collapsed="false">
      <c r="Q1178" s="198" t="str">
        <f aca="false">Database!B1176&amp;"-"&amp;Database!C1176&amp;"-"&amp;Database!D1176</f>
        <v>--</v>
      </c>
      <c r="R1178" s="199" t="n">
        <f aca="false">Database!K1176</f>
        <v>0</v>
      </c>
    </row>
    <row r="1179" customFormat="false" ht="14.65" hidden="false" customHeight="false" outlineLevel="0" collapsed="false">
      <c r="Q1179" s="198" t="str">
        <f aca="false">Database!B1177&amp;"-"&amp;Database!C1177&amp;"-"&amp;Database!D1177</f>
        <v>--</v>
      </c>
      <c r="R1179" s="199" t="n">
        <f aca="false">Database!K1177</f>
        <v>0</v>
      </c>
    </row>
    <row r="1180" customFormat="false" ht="14.65" hidden="false" customHeight="false" outlineLevel="0" collapsed="false">
      <c r="Q1180" s="198" t="str">
        <f aca="false">Database!B1178&amp;"-"&amp;Database!C1178&amp;"-"&amp;Database!D1178</f>
        <v>--</v>
      </c>
      <c r="R1180" s="199" t="n">
        <f aca="false">Database!K1178</f>
        <v>0</v>
      </c>
    </row>
    <row r="1181" customFormat="false" ht="14.65" hidden="false" customHeight="false" outlineLevel="0" collapsed="false">
      <c r="Q1181" s="198" t="str">
        <f aca="false">Database!B1179&amp;"-"&amp;Database!C1179&amp;"-"&amp;Database!D1179</f>
        <v>--</v>
      </c>
      <c r="R1181" s="199" t="n">
        <f aca="false">Database!K1179</f>
        <v>0</v>
      </c>
    </row>
    <row r="1182" customFormat="false" ht="14.65" hidden="false" customHeight="false" outlineLevel="0" collapsed="false">
      <c r="Q1182" s="198" t="str">
        <f aca="false">Database!B1180&amp;"-"&amp;Database!C1180&amp;"-"&amp;Database!D1180</f>
        <v>--</v>
      </c>
      <c r="R1182" s="199" t="n">
        <f aca="false">Database!K1180</f>
        <v>0</v>
      </c>
    </row>
    <row r="1183" customFormat="false" ht="14.65" hidden="false" customHeight="false" outlineLevel="0" collapsed="false">
      <c r="Q1183" s="198" t="str">
        <f aca="false">Database!B1181&amp;"-"&amp;Database!C1181&amp;"-"&amp;Database!D1181</f>
        <v>--</v>
      </c>
      <c r="R1183" s="199" t="n">
        <f aca="false">Database!K1181</f>
        <v>0</v>
      </c>
    </row>
    <row r="1184" customFormat="false" ht="14.65" hidden="false" customHeight="false" outlineLevel="0" collapsed="false">
      <c r="Q1184" s="198" t="str">
        <f aca="false">Database!B1182&amp;"-"&amp;Database!C1182&amp;"-"&amp;Database!D1182</f>
        <v>--</v>
      </c>
      <c r="R1184" s="199" t="n">
        <f aca="false">Database!K1182</f>
        <v>0</v>
      </c>
    </row>
    <row r="1185" customFormat="false" ht="14.65" hidden="false" customHeight="false" outlineLevel="0" collapsed="false">
      <c r="Q1185" s="198" t="str">
        <f aca="false">Database!B1183&amp;"-"&amp;Database!C1183&amp;"-"&amp;Database!D1183</f>
        <v>--</v>
      </c>
      <c r="R1185" s="199" t="n">
        <f aca="false">Database!K1183</f>
        <v>0</v>
      </c>
    </row>
    <row r="1186" customFormat="false" ht="14.65" hidden="false" customHeight="false" outlineLevel="0" collapsed="false">
      <c r="Q1186" s="198" t="str">
        <f aca="false">Database!B1184&amp;"-"&amp;Database!C1184&amp;"-"&amp;Database!D1184</f>
        <v>--</v>
      </c>
      <c r="R1186" s="199" t="n">
        <f aca="false">Database!K1184</f>
        <v>0</v>
      </c>
    </row>
    <row r="1187" customFormat="false" ht="14.65" hidden="false" customHeight="false" outlineLevel="0" collapsed="false">
      <c r="Q1187" s="198" t="str">
        <f aca="false">Database!B1185&amp;"-"&amp;Database!C1185&amp;"-"&amp;Database!D1185</f>
        <v>--</v>
      </c>
      <c r="R1187" s="199" t="n">
        <f aca="false">Database!K1185</f>
        <v>0</v>
      </c>
    </row>
    <row r="1188" customFormat="false" ht="14.65" hidden="false" customHeight="false" outlineLevel="0" collapsed="false">
      <c r="Q1188" s="198" t="str">
        <f aca="false">Database!B1186&amp;"-"&amp;Database!C1186&amp;"-"&amp;Database!D1186</f>
        <v>--</v>
      </c>
      <c r="R1188" s="199" t="n">
        <f aca="false">Database!K1186</f>
        <v>0</v>
      </c>
    </row>
    <row r="1189" customFormat="false" ht="14.65" hidden="false" customHeight="false" outlineLevel="0" collapsed="false">
      <c r="Q1189" s="198" t="str">
        <f aca="false">Database!B1187&amp;"-"&amp;Database!C1187&amp;"-"&amp;Database!D1187</f>
        <v>--</v>
      </c>
      <c r="R1189" s="199" t="n">
        <f aca="false">Database!K1187</f>
        <v>0</v>
      </c>
    </row>
    <row r="1190" customFormat="false" ht="14.65" hidden="false" customHeight="false" outlineLevel="0" collapsed="false">
      <c r="Q1190" s="198" t="str">
        <f aca="false">Database!B1188&amp;"-"&amp;Database!C1188&amp;"-"&amp;Database!D1188</f>
        <v>--</v>
      </c>
      <c r="R1190" s="199" t="n">
        <f aca="false">Database!K1188</f>
        <v>0</v>
      </c>
    </row>
    <row r="1191" customFormat="false" ht="14.65" hidden="false" customHeight="false" outlineLevel="0" collapsed="false">
      <c r="Q1191" s="198" t="str">
        <f aca="false">Database!B1189&amp;"-"&amp;Database!C1189&amp;"-"&amp;Database!D1189</f>
        <v>--</v>
      </c>
      <c r="R1191" s="199" t="n">
        <f aca="false">Database!K1189</f>
        <v>0</v>
      </c>
    </row>
    <row r="1192" customFormat="false" ht="14.65" hidden="false" customHeight="false" outlineLevel="0" collapsed="false">
      <c r="Q1192" s="198" t="str">
        <f aca="false">Database!B1190&amp;"-"&amp;Database!C1190&amp;"-"&amp;Database!D1190</f>
        <v>--</v>
      </c>
      <c r="R1192" s="199" t="n">
        <f aca="false">Database!K1190</f>
        <v>0</v>
      </c>
    </row>
    <row r="1193" customFormat="false" ht="14.65" hidden="false" customHeight="false" outlineLevel="0" collapsed="false">
      <c r="Q1193" s="198" t="str">
        <f aca="false">Database!B1191&amp;"-"&amp;Database!C1191&amp;"-"&amp;Database!D1191</f>
        <v>--</v>
      </c>
      <c r="R1193" s="199" t="n">
        <f aca="false">Database!K1191</f>
        <v>0</v>
      </c>
    </row>
    <row r="1194" customFormat="false" ht="14.65" hidden="false" customHeight="false" outlineLevel="0" collapsed="false">
      <c r="Q1194" s="198" t="str">
        <f aca="false">Database!B1192&amp;"-"&amp;Database!C1192&amp;"-"&amp;Database!D1192</f>
        <v>--</v>
      </c>
      <c r="R1194" s="199" t="n">
        <f aca="false">Database!K1192</f>
        <v>0</v>
      </c>
    </row>
    <row r="1195" customFormat="false" ht="14.65" hidden="false" customHeight="false" outlineLevel="0" collapsed="false">
      <c r="Q1195" s="198" t="str">
        <f aca="false">Database!B1193&amp;"-"&amp;Database!C1193&amp;"-"&amp;Database!D1193</f>
        <v>--</v>
      </c>
      <c r="R1195" s="199" t="n">
        <f aca="false">Database!K1193</f>
        <v>0</v>
      </c>
    </row>
    <row r="1196" customFormat="false" ht="14.65" hidden="false" customHeight="false" outlineLevel="0" collapsed="false">
      <c r="Q1196" s="198" t="str">
        <f aca="false">Database!B1194&amp;"-"&amp;Database!C1194&amp;"-"&amp;Database!D1194</f>
        <v>--</v>
      </c>
      <c r="R1196" s="199" t="n">
        <f aca="false">Database!K1194</f>
        <v>0</v>
      </c>
    </row>
    <row r="1197" customFormat="false" ht="14.65" hidden="false" customHeight="false" outlineLevel="0" collapsed="false">
      <c r="Q1197" s="198" t="str">
        <f aca="false">Database!B1195&amp;"-"&amp;Database!C1195&amp;"-"&amp;Database!D1195</f>
        <v>--</v>
      </c>
      <c r="R1197" s="199" t="n">
        <f aca="false">Database!K1195</f>
        <v>0</v>
      </c>
    </row>
    <row r="1198" customFormat="false" ht="14.65" hidden="false" customHeight="false" outlineLevel="0" collapsed="false">
      <c r="Q1198" s="198" t="str">
        <f aca="false">Database!B1196&amp;"-"&amp;Database!C1196&amp;"-"&amp;Database!D1196</f>
        <v>--</v>
      </c>
      <c r="R1198" s="199" t="n">
        <f aca="false">Database!K1196</f>
        <v>0</v>
      </c>
    </row>
    <row r="1199" customFormat="false" ht="14.65" hidden="false" customHeight="false" outlineLevel="0" collapsed="false">
      <c r="Q1199" s="198" t="str">
        <f aca="false">Database!B1197&amp;"-"&amp;Database!C1197&amp;"-"&amp;Database!D1197</f>
        <v>--</v>
      </c>
      <c r="R1199" s="199" t="n">
        <f aca="false">Database!K1197</f>
        <v>0</v>
      </c>
    </row>
    <row r="1200" customFormat="false" ht="14.65" hidden="false" customHeight="false" outlineLevel="0" collapsed="false">
      <c r="Q1200" s="198" t="str">
        <f aca="false">Database!B1198&amp;"-"&amp;Database!C1198&amp;"-"&amp;Database!D1198</f>
        <v>--</v>
      </c>
      <c r="R1200" s="199" t="n">
        <f aca="false">Database!K1198</f>
        <v>0</v>
      </c>
    </row>
    <row r="1201" customFormat="false" ht="14.65" hidden="false" customHeight="false" outlineLevel="0" collapsed="false">
      <c r="Q1201" s="198" t="str">
        <f aca="false">Database!B1199&amp;"-"&amp;Database!C1199&amp;"-"&amp;Database!D1199</f>
        <v>--</v>
      </c>
      <c r="R1201" s="199" t="n">
        <f aca="false">Database!K1199</f>
        <v>0</v>
      </c>
    </row>
    <row r="1202" customFormat="false" ht="14.65" hidden="false" customHeight="false" outlineLevel="0" collapsed="false">
      <c r="Q1202" s="198" t="str">
        <f aca="false">Database!B1200&amp;"-"&amp;Database!C1200&amp;"-"&amp;Database!D1200</f>
        <v>--</v>
      </c>
      <c r="R1202" s="199" t="n">
        <f aca="false">Database!K1200</f>
        <v>0</v>
      </c>
    </row>
    <row r="1203" customFormat="false" ht="14.65" hidden="false" customHeight="false" outlineLevel="0" collapsed="false">
      <c r="Q1203" s="198" t="str">
        <f aca="false">Database!B1201&amp;"-"&amp;Database!C1201&amp;"-"&amp;Database!D1201</f>
        <v>--</v>
      </c>
      <c r="R1203" s="199" t="n">
        <f aca="false">Database!K1201</f>
        <v>0</v>
      </c>
    </row>
    <row r="1204" customFormat="false" ht="14.65" hidden="false" customHeight="false" outlineLevel="0" collapsed="false">
      <c r="Q1204" s="198" t="str">
        <f aca="false">Database!B1202&amp;"-"&amp;Database!C1202&amp;"-"&amp;Database!D1202</f>
        <v>--</v>
      </c>
      <c r="R1204" s="199" t="n">
        <f aca="false">Database!K1202</f>
        <v>0</v>
      </c>
    </row>
    <row r="1205" customFormat="false" ht="14.65" hidden="false" customHeight="false" outlineLevel="0" collapsed="false">
      <c r="Q1205" s="198" t="str">
        <f aca="false">Database!B1203&amp;"-"&amp;Database!C1203&amp;"-"&amp;Database!D1203</f>
        <v>--</v>
      </c>
      <c r="R1205" s="199" t="n">
        <f aca="false">Database!K1203</f>
        <v>0</v>
      </c>
    </row>
    <row r="1206" customFormat="false" ht="14.65" hidden="false" customHeight="false" outlineLevel="0" collapsed="false">
      <c r="Q1206" s="198" t="str">
        <f aca="false">Database!B1204&amp;"-"&amp;Database!C1204&amp;"-"&amp;Database!D1204</f>
        <v>--</v>
      </c>
      <c r="R1206" s="199" t="n">
        <f aca="false">Database!K1204</f>
        <v>0</v>
      </c>
    </row>
    <row r="1207" customFormat="false" ht="14.65" hidden="false" customHeight="false" outlineLevel="0" collapsed="false">
      <c r="Q1207" s="198" t="str">
        <f aca="false">Database!B1205&amp;"-"&amp;Database!C1205&amp;"-"&amp;Database!D1205</f>
        <v>--</v>
      </c>
      <c r="R1207" s="199" t="n">
        <f aca="false">Database!K1205</f>
        <v>0</v>
      </c>
    </row>
    <row r="1208" customFormat="false" ht="14.65" hidden="false" customHeight="false" outlineLevel="0" collapsed="false">
      <c r="Q1208" s="198" t="str">
        <f aca="false">Database!B1206&amp;"-"&amp;Database!C1206&amp;"-"&amp;Database!D1206</f>
        <v>--</v>
      </c>
      <c r="R1208" s="199" t="n">
        <f aca="false">Database!K1206</f>
        <v>0</v>
      </c>
    </row>
    <row r="1209" customFormat="false" ht="14.65" hidden="false" customHeight="false" outlineLevel="0" collapsed="false">
      <c r="Q1209" s="198" t="str">
        <f aca="false">Database!B1207&amp;"-"&amp;Database!C1207&amp;"-"&amp;Database!D1207</f>
        <v>--</v>
      </c>
      <c r="R1209" s="199" t="n">
        <f aca="false">Database!K1207</f>
        <v>0</v>
      </c>
    </row>
    <row r="1210" customFormat="false" ht="14.65" hidden="false" customHeight="false" outlineLevel="0" collapsed="false">
      <c r="Q1210" s="198" t="str">
        <f aca="false">Database!B1208&amp;"-"&amp;Database!C1208&amp;"-"&amp;Database!D1208</f>
        <v>--</v>
      </c>
      <c r="R1210" s="199" t="n">
        <f aca="false">Database!K1208</f>
        <v>0</v>
      </c>
    </row>
    <row r="1211" customFormat="false" ht="14.65" hidden="false" customHeight="false" outlineLevel="0" collapsed="false">
      <c r="Q1211" s="198" t="str">
        <f aca="false">Database!B1209&amp;"-"&amp;Database!C1209&amp;"-"&amp;Database!D1209</f>
        <v>--</v>
      </c>
      <c r="R1211" s="199" t="n">
        <f aca="false">Database!K1209</f>
        <v>0</v>
      </c>
    </row>
    <row r="1212" customFormat="false" ht="14.65" hidden="false" customHeight="false" outlineLevel="0" collapsed="false">
      <c r="Q1212" s="198" t="str">
        <f aca="false">Database!B1210&amp;"-"&amp;Database!C1210&amp;"-"&amp;Database!D1210</f>
        <v>--</v>
      </c>
      <c r="R1212" s="199" t="n">
        <f aca="false">Database!K1210</f>
        <v>0</v>
      </c>
    </row>
    <row r="1213" customFormat="false" ht="14.65" hidden="false" customHeight="false" outlineLevel="0" collapsed="false">
      <c r="Q1213" s="198" t="str">
        <f aca="false">Database!B1211&amp;"-"&amp;Database!C1211&amp;"-"&amp;Database!D1211</f>
        <v>--</v>
      </c>
      <c r="R1213" s="199" t="n">
        <f aca="false">Database!K1211</f>
        <v>0</v>
      </c>
    </row>
    <row r="1214" customFormat="false" ht="14.65" hidden="false" customHeight="false" outlineLevel="0" collapsed="false">
      <c r="Q1214" s="198" t="str">
        <f aca="false">Database!B1212&amp;"-"&amp;Database!C1212&amp;"-"&amp;Database!D1212</f>
        <v>--</v>
      </c>
      <c r="R1214" s="199" t="n">
        <f aca="false">Database!K1212</f>
        <v>0</v>
      </c>
    </row>
    <row r="1215" customFormat="false" ht="14.65" hidden="false" customHeight="false" outlineLevel="0" collapsed="false">
      <c r="Q1215" s="198" t="str">
        <f aca="false">Database!B1213&amp;"-"&amp;Database!C1213&amp;"-"&amp;Database!D1213</f>
        <v>--</v>
      </c>
      <c r="R1215" s="199" t="n">
        <f aca="false">Database!K1213</f>
        <v>0</v>
      </c>
    </row>
    <row r="1216" customFormat="false" ht="14.65" hidden="false" customHeight="false" outlineLevel="0" collapsed="false">
      <c r="Q1216" s="198" t="str">
        <f aca="false">Database!B1214&amp;"-"&amp;Database!C1214&amp;"-"&amp;Database!D1214</f>
        <v>--</v>
      </c>
      <c r="R1216" s="199" t="n">
        <f aca="false">Database!K1214</f>
        <v>0</v>
      </c>
    </row>
    <row r="1217" customFormat="false" ht="14.65" hidden="false" customHeight="false" outlineLevel="0" collapsed="false">
      <c r="Q1217" s="198" t="str">
        <f aca="false">Database!B1215&amp;"-"&amp;Database!C1215&amp;"-"&amp;Database!D1215</f>
        <v>--</v>
      </c>
      <c r="R1217" s="199" t="n">
        <f aca="false">Database!K1215</f>
        <v>0</v>
      </c>
    </row>
    <row r="1218" customFormat="false" ht="14.65" hidden="false" customHeight="false" outlineLevel="0" collapsed="false">
      <c r="Q1218" s="198" t="str">
        <f aca="false">Database!B1216&amp;"-"&amp;Database!C1216&amp;"-"&amp;Database!D1216</f>
        <v>--</v>
      </c>
      <c r="R1218" s="199" t="n">
        <f aca="false">Database!K1216</f>
        <v>0</v>
      </c>
    </row>
    <row r="1219" customFormat="false" ht="14.65" hidden="false" customHeight="false" outlineLevel="0" collapsed="false">
      <c r="Q1219" s="198" t="str">
        <f aca="false">Database!B1217&amp;"-"&amp;Database!C1217&amp;"-"&amp;Database!D1217</f>
        <v>--</v>
      </c>
      <c r="R1219" s="199" t="n">
        <f aca="false">Database!K1217</f>
        <v>0</v>
      </c>
    </row>
    <row r="1220" customFormat="false" ht="14.65" hidden="false" customHeight="false" outlineLevel="0" collapsed="false">
      <c r="Q1220" s="198" t="str">
        <f aca="false">Database!B1218&amp;"-"&amp;Database!C1218&amp;"-"&amp;Database!D1218</f>
        <v>--</v>
      </c>
      <c r="R1220" s="199" t="n">
        <f aca="false">Database!K1218</f>
        <v>0</v>
      </c>
    </row>
    <row r="1221" customFormat="false" ht="14.65" hidden="false" customHeight="false" outlineLevel="0" collapsed="false">
      <c r="Q1221" s="198" t="str">
        <f aca="false">Database!B1219&amp;"-"&amp;Database!C1219&amp;"-"&amp;Database!D1219</f>
        <v>--</v>
      </c>
      <c r="R1221" s="199" t="n">
        <f aca="false">Database!K1219</f>
        <v>0</v>
      </c>
    </row>
    <row r="1222" customFormat="false" ht="14.65" hidden="false" customHeight="false" outlineLevel="0" collapsed="false">
      <c r="Q1222" s="198" t="str">
        <f aca="false">Database!B1220&amp;"-"&amp;Database!C1220&amp;"-"&amp;Database!D1220</f>
        <v>--</v>
      </c>
      <c r="R1222" s="199" t="n">
        <f aca="false">Database!K1220</f>
        <v>0</v>
      </c>
    </row>
    <row r="1223" customFormat="false" ht="14.65" hidden="false" customHeight="false" outlineLevel="0" collapsed="false">
      <c r="Q1223" s="198" t="str">
        <f aca="false">Database!B1221&amp;"-"&amp;Database!C1221&amp;"-"&amp;Database!D1221</f>
        <v>--</v>
      </c>
      <c r="R1223" s="199" t="n">
        <f aca="false">Database!K1221</f>
        <v>0</v>
      </c>
    </row>
    <row r="1224" customFormat="false" ht="14.65" hidden="false" customHeight="false" outlineLevel="0" collapsed="false">
      <c r="Q1224" s="198" t="str">
        <f aca="false">Database!B1222&amp;"-"&amp;Database!C1222&amp;"-"&amp;Database!D1222</f>
        <v>--</v>
      </c>
      <c r="R1224" s="199" t="n">
        <f aca="false">Database!K1222</f>
        <v>0</v>
      </c>
    </row>
    <row r="1225" customFormat="false" ht="14.65" hidden="false" customHeight="false" outlineLevel="0" collapsed="false">
      <c r="Q1225" s="198" t="str">
        <f aca="false">Database!B1223&amp;"-"&amp;Database!C1223&amp;"-"&amp;Database!D1223</f>
        <v>--</v>
      </c>
      <c r="R1225" s="199" t="n">
        <f aca="false">Database!K1223</f>
        <v>0</v>
      </c>
    </row>
    <row r="1226" customFormat="false" ht="14.65" hidden="false" customHeight="false" outlineLevel="0" collapsed="false">
      <c r="Q1226" s="198" t="str">
        <f aca="false">Database!B1224&amp;"-"&amp;Database!C1224&amp;"-"&amp;Database!D1224</f>
        <v>--</v>
      </c>
      <c r="R1226" s="199" t="n">
        <f aca="false">Database!K1224</f>
        <v>0</v>
      </c>
    </row>
    <row r="1227" customFormat="false" ht="14.65" hidden="false" customHeight="false" outlineLevel="0" collapsed="false">
      <c r="Q1227" s="198" t="str">
        <f aca="false">Database!B1225&amp;"-"&amp;Database!C1225&amp;"-"&amp;Database!D1225</f>
        <v>--</v>
      </c>
      <c r="R1227" s="199" t="n">
        <f aca="false">Database!K1225</f>
        <v>0</v>
      </c>
    </row>
    <row r="1228" customFormat="false" ht="14.65" hidden="false" customHeight="false" outlineLevel="0" collapsed="false">
      <c r="Q1228" s="198" t="str">
        <f aca="false">Database!B1226&amp;"-"&amp;Database!C1226&amp;"-"&amp;Database!D1226</f>
        <v>--</v>
      </c>
      <c r="R1228" s="199" t="n">
        <f aca="false">Database!K1226</f>
        <v>0</v>
      </c>
    </row>
    <row r="1229" customFormat="false" ht="14.65" hidden="false" customHeight="false" outlineLevel="0" collapsed="false">
      <c r="Q1229" s="198" t="str">
        <f aca="false">Database!B1227&amp;"-"&amp;Database!C1227&amp;"-"&amp;Database!D1227</f>
        <v>--</v>
      </c>
      <c r="R1229" s="199" t="n">
        <f aca="false">Database!K1227</f>
        <v>0</v>
      </c>
    </row>
    <row r="1230" customFormat="false" ht="14.65" hidden="false" customHeight="false" outlineLevel="0" collapsed="false">
      <c r="Q1230" s="198" t="str">
        <f aca="false">Database!B1228&amp;"-"&amp;Database!C1228&amp;"-"&amp;Database!D1228</f>
        <v>--</v>
      </c>
      <c r="R1230" s="199" t="n">
        <f aca="false">Database!K1228</f>
        <v>0</v>
      </c>
    </row>
  </sheetData>
  <mergeCells count="4">
    <mergeCell ref="A3:F3"/>
    <mergeCell ref="H3:I3"/>
    <mergeCell ref="K3:L3"/>
    <mergeCell ref="Q3:S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75"/>
  <sheetViews>
    <sheetView showFormulas="false" showGridLines="false" showRowColHeaders="true" showZeros="true" rightToLeft="false" tabSelected="false" showOutlineSymbols="true" defaultGridColor="true" view="normal" topLeftCell="G6" colorId="64" zoomScale="85" zoomScaleNormal="85" zoomScalePageLayoutView="100" workbookViewId="0">
      <selection pane="topLeft" activeCell="K14" activeCellId="0" sqref="K14 K1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206" width="12.7"/>
    <col collapsed="false" customWidth="true" hidden="false" outlineLevel="0" max="3" min="3" style="207" width="15.7"/>
    <col collapsed="false" customWidth="true" hidden="false" outlineLevel="0" max="4" min="4" style="206" width="12.7"/>
    <col collapsed="false" customWidth="true" hidden="false" outlineLevel="0" max="5" min="5" style="207" width="15.7"/>
    <col collapsed="false" customWidth="true" hidden="false" outlineLevel="0" max="6" min="6" style="206" width="12.7"/>
    <col collapsed="false" customWidth="true" hidden="false" outlineLevel="0" max="7" min="7" style="207" width="15.7"/>
    <col collapsed="false" customWidth="true" hidden="false" outlineLevel="0" max="8" min="8" style="206" width="12.7"/>
    <col collapsed="false" customWidth="true" hidden="false" outlineLevel="0" max="9" min="9" style="207" width="15.7"/>
    <col collapsed="false" customWidth="true" hidden="false" outlineLevel="0" max="10" min="10" style="206" width="12.7"/>
    <col collapsed="false" customWidth="true" hidden="false" outlineLevel="0" max="11" min="11" style="207" width="15.7"/>
    <col collapsed="false" customWidth="true" hidden="false" outlineLevel="0" max="12" min="12" style="206" width="12.7"/>
    <col collapsed="false" customWidth="true" hidden="false" outlineLevel="0" max="13" min="13" style="207" width="17.56"/>
    <col collapsed="false" customWidth="true" hidden="false" outlineLevel="0" max="14" min="14" style="206" width="12.7"/>
    <col collapsed="false" customWidth="true" hidden="false" outlineLevel="0" max="15" min="15" style="207" width="13.41"/>
    <col collapsed="false" customWidth="true" hidden="false" outlineLevel="0" max="16" min="16" style="206" width="12.7"/>
    <col collapsed="false" customWidth="true" hidden="false" outlineLevel="0" max="17" min="17" style="207" width="13.41"/>
    <col collapsed="false" customWidth="true" hidden="false" outlineLevel="0" max="18" min="18" style="206" width="12.7"/>
    <col collapsed="false" customWidth="true" hidden="false" outlineLevel="0" max="19" min="19" style="207" width="14.41"/>
    <col collapsed="false" customWidth="true" hidden="false" outlineLevel="0" max="20" min="20" style="206" width="12.7"/>
    <col collapsed="false" customWidth="true" hidden="false" outlineLevel="0" max="21" min="21" style="207" width="14.14"/>
    <col collapsed="false" customWidth="true" hidden="false" outlineLevel="0" max="22" min="22" style="206" width="12.7"/>
    <col collapsed="false" customWidth="true" hidden="false" outlineLevel="0" max="23" min="23" style="207" width="14.99"/>
    <col collapsed="false" customWidth="true" hidden="false" outlineLevel="0" max="24" min="24" style="206" width="12.7"/>
    <col collapsed="false" customWidth="true" hidden="false" outlineLevel="0" max="25" min="25" style="207" width="14.14"/>
    <col collapsed="false" customWidth="true" hidden="false" outlineLevel="0" max="26" min="26" style="206" width="12.7"/>
    <col collapsed="false" customWidth="true" hidden="false" outlineLevel="0" max="27" min="27" style="207" width="13.41"/>
    <col collapsed="false" customWidth="true" hidden="false" outlineLevel="0" max="28" min="28" style="206" width="12.7"/>
    <col collapsed="false" customWidth="true" hidden="false" outlineLevel="0" max="29" min="29" style="207" width="13.41"/>
    <col collapsed="false" customWidth="true" hidden="false" outlineLevel="0" max="30" min="30" style="206" width="12.7"/>
    <col collapsed="false" customWidth="true" hidden="false" outlineLevel="0" max="31" min="31" style="207" width="15.7"/>
    <col collapsed="false" customWidth="true" hidden="false" outlineLevel="0" max="32" min="32" style="206" width="12.7"/>
    <col collapsed="false" customWidth="true" hidden="false" outlineLevel="0" max="33" min="33" style="207" width="18.56"/>
    <col collapsed="false" customWidth="true" hidden="false" outlineLevel="0" max="34" min="34" style="206" width="12.7"/>
    <col collapsed="false" customWidth="true" hidden="false" outlineLevel="0" max="35" min="35" style="207" width="15.13"/>
    <col collapsed="false" customWidth="true" hidden="false" outlineLevel="0" max="36" min="36" style="206" width="12.7"/>
    <col collapsed="false" customWidth="true" hidden="false" outlineLevel="0" max="37" min="37" style="207" width="17.28"/>
    <col collapsed="false" customWidth="true" hidden="false" outlineLevel="0" max="38" min="38" style="206" width="12.7"/>
    <col collapsed="false" customWidth="true" hidden="false" outlineLevel="0" max="39" min="39" style="207" width="17.28"/>
    <col collapsed="false" customWidth="true" hidden="false" outlineLevel="0" max="40" min="40" style="206" width="12.7"/>
    <col collapsed="false" customWidth="true" hidden="false" outlineLevel="0" max="41" min="41" style="207" width="17.28"/>
    <col collapsed="false" customWidth="true" hidden="false" outlineLevel="0" max="42" min="42" style="206" width="12.7"/>
    <col collapsed="false" customWidth="true" hidden="false" outlineLevel="0" max="43" min="43" style="207" width="15.7"/>
    <col collapsed="false" customWidth="true" hidden="false" outlineLevel="0" max="44" min="44" style="206" width="12.7"/>
    <col collapsed="false" customWidth="true" hidden="false" outlineLevel="0" max="45" min="45" style="207" width="15.7"/>
    <col collapsed="false" customWidth="true" hidden="false" outlineLevel="0" max="46" min="46" style="206" width="12.7"/>
    <col collapsed="false" customWidth="true" hidden="false" outlineLevel="0" max="47" min="47" style="207" width="15.7"/>
    <col collapsed="false" customWidth="true" hidden="false" outlineLevel="0" max="48" min="48" style="206" width="12.7"/>
    <col collapsed="false" customWidth="true" hidden="false" outlineLevel="0" max="49" min="49" style="207" width="17.99"/>
    <col collapsed="false" customWidth="true" hidden="false" outlineLevel="0" max="50" min="50" style="206" width="9.14"/>
    <col collapsed="false" customWidth="true" hidden="false" outlineLevel="0" max="51" min="51" style="207" width="9.14"/>
    <col collapsed="false" customWidth="true" hidden="false" outlineLevel="0" max="52" min="52" style="206" width="9.14"/>
    <col collapsed="false" customWidth="true" hidden="false" outlineLevel="0" max="53" min="53" style="207" width="9.14"/>
    <col collapsed="false" customWidth="true" hidden="false" outlineLevel="0" max="54" min="54" style="206" width="9.14"/>
    <col collapsed="false" customWidth="true" hidden="false" outlineLevel="0" max="55" min="55" style="207" width="9.14"/>
    <col collapsed="false" customWidth="true" hidden="false" outlineLevel="0" max="56" min="56" style="206" width="9.14"/>
    <col collapsed="false" customWidth="true" hidden="false" outlineLevel="0" max="57" min="57" style="207" width="9.14"/>
    <col collapsed="false" customWidth="true" hidden="false" outlineLevel="0" max="58" min="58" style="206" width="9.14"/>
    <col collapsed="false" customWidth="true" hidden="false" outlineLevel="0" max="59" min="59" style="207" width="9.14"/>
    <col collapsed="false" customWidth="true" hidden="false" outlineLevel="0" max="60" min="60" style="206" width="9.14"/>
    <col collapsed="false" customWidth="true" hidden="false" outlineLevel="0" max="61" min="61" style="207" width="9.14"/>
    <col collapsed="false" customWidth="true" hidden="false" outlineLevel="0" max="62" min="62" style="206" width="9.14"/>
    <col collapsed="false" customWidth="true" hidden="false" outlineLevel="0" max="63" min="63" style="207" width="9.14"/>
    <col collapsed="false" customWidth="true" hidden="false" outlineLevel="0" max="64" min="64" style="206" width="9.14"/>
    <col collapsed="false" customWidth="true" hidden="false" outlineLevel="0" max="65" min="65" style="207" width="9.14"/>
    <col collapsed="false" customWidth="true" hidden="false" outlineLevel="0" max="66" min="66" style="206" width="9.14"/>
    <col collapsed="false" customWidth="true" hidden="false" outlineLevel="0" max="67" min="67" style="207" width="9.14"/>
    <col collapsed="false" customWidth="true" hidden="false" outlineLevel="0" max="68" min="68" style="206" width="9.14"/>
    <col collapsed="false" customWidth="true" hidden="false" outlineLevel="0" max="69" min="69" style="207" width="9.14"/>
    <col collapsed="false" customWidth="true" hidden="false" outlineLevel="0" max="70" min="70" style="206" width="9.14"/>
    <col collapsed="false" customWidth="true" hidden="false" outlineLevel="0" max="71" min="71" style="207" width="9.14"/>
    <col collapsed="false" customWidth="true" hidden="false" outlineLevel="0" max="72" min="72" style="206" width="9.14"/>
    <col collapsed="false" customWidth="true" hidden="false" outlineLevel="0" max="73" min="73" style="207" width="9.14"/>
    <col collapsed="false" customWidth="true" hidden="false" outlineLevel="0" max="74" min="74" style="206" width="9.14"/>
    <col collapsed="false" customWidth="true" hidden="false" outlineLevel="0" max="75" min="75" style="207" width="9.14"/>
    <col collapsed="false" customWidth="true" hidden="false" outlineLevel="0" max="76" min="76" style="206" width="9.14"/>
    <col collapsed="false" customWidth="true" hidden="false" outlineLevel="0" max="77" min="77" style="207" width="9.14"/>
    <col collapsed="false" customWidth="true" hidden="false" outlineLevel="0" max="78" min="78" style="206" width="9.14"/>
  </cols>
  <sheetData>
    <row r="1" customFormat="false" ht="24.05" hidden="false" customHeight="false" outlineLevel="0" collapsed="false">
      <c r="A1" s="208" t="s">
        <v>568</v>
      </c>
      <c r="B1" s="209"/>
      <c r="G1" s="210"/>
      <c r="H1" s="211"/>
      <c r="I1" s="210"/>
      <c r="J1" s="211"/>
    </row>
    <row r="2" customFormat="false" ht="19.35" hidden="false" customHeight="false" outlineLevel="0" collapsed="false">
      <c r="B2" s="212"/>
      <c r="C2" s="213"/>
      <c r="D2" s="214"/>
      <c r="E2" s="213"/>
      <c r="F2" s="214"/>
      <c r="G2" s="213"/>
      <c r="H2" s="214"/>
      <c r="I2" s="213"/>
      <c r="J2" s="214"/>
      <c r="K2" s="213"/>
      <c r="L2" s="214"/>
      <c r="M2" s="213"/>
      <c r="N2" s="214"/>
    </row>
    <row r="3" customFormat="false" ht="17" hidden="false" customHeight="false" outlineLevel="0" collapsed="false">
      <c r="B3" s="212"/>
      <c r="G3" s="210"/>
      <c r="H3" s="211"/>
      <c r="I3" s="210"/>
      <c r="J3" s="211"/>
    </row>
    <row r="4" customFormat="false" ht="17" hidden="false" customHeight="false" outlineLevel="0" collapsed="false">
      <c r="A4" s="215"/>
      <c r="B4" s="216" t="s">
        <v>569</v>
      </c>
      <c r="C4" s="217" t="n">
        <f aca="true">IF(WEEKDAY(TODAY())=2,TODAY()-3,TODAY()-1)</f>
        <v>45925</v>
      </c>
      <c r="D4" s="218"/>
      <c r="E4" s="219"/>
      <c r="F4" s="220"/>
      <c r="G4" s="220"/>
      <c r="H4" s="221"/>
      <c r="I4" s="221"/>
      <c r="J4" s="221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</row>
    <row r="5" customFormat="false" ht="14.65" hidden="false" customHeight="false" outlineLevel="0" collapsed="false">
      <c r="B5" s="222"/>
      <c r="C5" s="223"/>
      <c r="D5" s="222"/>
      <c r="E5" s="224"/>
      <c r="F5" s="222"/>
      <c r="G5" s="223"/>
      <c r="H5" s="225"/>
      <c r="I5" s="226"/>
      <c r="J5" s="225"/>
    </row>
    <row r="6" customFormat="false" ht="14.65" hidden="false" customHeight="false" outlineLevel="0" collapsed="false">
      <c r="B6" s="222"/>
      <c r="C6" s="223"/>
      <c r="D6" s="227"/>
      <c r="E6" s="226"/>
      <c r="F6" s="225"/>
      <c r="G6" s="226"/>
      <c r="H6" s="225"/>
      <c r="I6" s="226"/>
      <c r="J6" s="225"/>
    </row>
    <row r="7" customFormat="false" ht="14.65" hidden="false" customHeight="false" outlineLevel="0" collapsed="false">
      <c r="B7" s="212"/>
      <c r="C7" s="228"/>
      <c r="D7" s="229"/>
      <c r="E7" s="228"/>
      <c r="F7" s="229"/>
      <c r="G7" s="228"/>
      <c r="H7" s="229"/>
      <c r="I7" s="228"/>
      <c r="J7" s="229"/>
      <c r="K7" s="228"/>
      <c r="L7" s="229"/>
      <c r="M7" s="228"/>
      <c r="N7" s="229"/>
      <c r="O7" s="228"/>
      <c r="P7" s="230"/>
    </row>
    <row r="8" customFormat="false" ht="14.65" hidden="false" customHeight="false" outlineLevel="0" collapsed="false">
      <c r="A8" s="231"/>
      <c r="B8" s="232" t="s">
        <v>570</v>
      </c>
      <c r="C8" s="233" t="n">
        <v>1</v>
      </c>
      <c r="D8" s="232" t="s">
        <v>570</v>
      </c>
      <c r="E8" s="233" t="n">
        <v>2</v>
      </c>
      <c r="F8" s="232" t="s">
        <v>570</v>
      </c>
      <c r="G8" s="233" t="n">
        <v>3</v>
      </c>
      <c r="H8" s="232" t="s">
        <v>570</v>
      </c>
      <c r="I8" s="233" t="n">
        <v>4</v>
      </c>
      <c r="J8" s="232" t="s">
        <v>570</v>
      </c>
      <c r="K8" s="233" t="n">
        <v>5</v>
      </c>
      <c r="L8" s="232" t="s">
        <v>570</v>
      </c>
      <c r="M8" s="233" t="n">
        <v>6</v>
      </c>
      <c r="N8" s="232" t="s">
        <v>570</v>
      </c>
      <c r="O8" s="233" t="n">
        <v>7</v>
      </c>
      <c r="P8" s="232" t="s">
        <v>570</v>
      </c>
      <c r="Q8" s="233" t="n">
        <v>8</v>
      </c>
      <c r="R8" s="232" t="s">
        <v>570</v>
      </c>
      <c r="S8" s="233" t="n">
        <v>9</v>
      </c>
      <c r="T8" s="232" t="s">
        <v>570</v>
      </c>
      <c r="U8" s="233" t="n">
        <v>10</v>
      </c>
      <c r="V8" s="232" t="s">
        <v>570</v>
      </c>
      <c r="W8" s="233" t="n">
        <v>11</v>
      </c>
      <c r="X8" s="232" t="s">
        <v>570</v>
      </c>
      <c r="Y8" s="233" t="n">
        <v>12</v>
      </c>
      <c r="Z8" s="232" t="s">
        <v>570</v>
      </c>
      <c r="AA8" s="233" t="n">
        <v>13</v>
      </c>
      <c r="AB8" s="232" t="s">
        <v>570</v>
      </c>
      <c r="AC8" s="233" t="n">
        <v>14</v>
      </c>
      <c r="AD8" s="232" t="s">
        <v>570</v>
      </c>
      <c r="AE8" s="233" t="n">
        <v>15</v>
      </c>
      <c r="AF8" s="232" t="s">
        <v>570</v>
      </c>
      <c r="AG8" s="233" t="n">
        <v>16</v>
      </c>
      <c r="AH8" s="232" t="s">
        <v>570</v>
      </c>
      <c r="AI8" s="233" t="n">
        <v>17</v>
      </c>
      <c r="AJ8" s="232" t="s">
        <v>570</v>
      </c>
      <c r="AK8" s="233" t="n">
        <v>18</v>
      </c>
      <c r="AL8" s="232" t="s">
        <v>570</v>
      </c>
      <c r="AM8" s="233" t="n">
        <v>19</v>
      </c>
      <c r="AN8" s="232" t="s">
        <v>570</v>
      </c>
      <c r="AO8" s="233" t="n">
        <v>20</v>
      </c>
      <c r="AP8" s="232" t="s">
        <v>570</v>
      </c>
      <c r="AQ8" s="233" t="n">
        <v>21</v>
      </c>
      <c r="AR8" s="232" t="s">
        <v>570</v>
      </c>
      <c r="AS8" s="233" t="n">
        <v>22</v>
      </c>
      <c r="AT8" s="232" t="s">
        <v>570</v>
      </c>
      <c r="AU8" s="233" t="n">
        <v>23</v>
      </c>
      <c r="AV8" s="232" t="s">
        <v>570</v>
      </c>
      <c r="AW8" s="233" t="n">
        <v>24</v>
      </c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</row>
    <row r="9" customFormat="false" ht="14.65" hidden="false" customHeight="false" outlineLevel="0" collapsed="false">
      <c r="B9" s="234" t="s">
        <v>571</v>
      </c>
      <c r="C9" s="235" t="str">
        <f aca="false">VLOOKUP(C8,GasDaily2,3)</f>
        <v>GD-CNG/NORTH</v>
      </c>
      <c r="D9" s="234" t="s">
        <v>571</v>
      </c>
      <c r="E9" s="235" t="str">
        <f aca="false">VLOOKUP(E8,GasDaily2,3)</f>
        <v>GD-CNG/SOUTH</v>
      </c>
      <c r="F9" s="234" t="s">
        <v>571</v>
      </c>
      <c r="G9" s="235" t="str">
        <f aca="false">VLOOKUP(G8,GasDaily2,3)</f>
        <v>GD-COLGULF/RAYN</v>
      </c>
      <c r="H9" s="234" t="s">
        <v>571</v>
      </c>
      <c r="I9" s="235" t="str">
        <f aca="false">VLOOKUP(I8,GasDaily2,3)</f>
        <v>GD-COLGULF/LA</v>
      </c>
      <c r="J9" s="234" t="s">
        <v>571</v>
      </c>
      <c r="K9" s="235" t="str">
        <f aca="false">VLOOKUP(K8,GasDaily2,3)</f>
        <v>GD-CGT/APPALAC</v>
      </c>
      <c r="L9" s="234" t="s">
        <v>571</v>
      </c>
      <c r="M9" s="235" t="str">
        <f aca="false">VLOOKUP(M8,GasDaily2,3)</f>
        <v>GD-TENN/CORPUS</v>
      </c>
      <c r="N9" s="234" t="s">
        <v>571</v>
      </c>
      <c r="O9" s="235" t="str">
        <f aca="false">VLOOKUP(O8,GasDaily2,3)</f>
        <v>IF-TENN/Z5</v>
      </c>
      <c r="P9" s="234" t="s">
        <v>571</v>
      </c>
      <c r="Q9" s="235" t="str">
        <f aca="false">VLOOKUP(Q8,GasDaily2,3)</f>
        <v>GD-TENN/500</v>
      </c>
      <c r="R9" s="234" t="s">
        <v>571</v>
      </c>
      <c r="S9" s="235" t="str">
        <f aca="false">VLOOKUP(S8,GasDaily2,3)</f>
        <v>GD-TENN/800</v>
      </c>
      <c r="T9" s="234" t="s">
        <v>571</v>
      </c>
      <c r="U9" s="235" t="str">
        <f aca="false">VLOOKUP(U8,GasDaily2,3)</f>
        <v>GD-TETCO/STX</v>
      </c>
      <c r="V9" s="234" t="s">
        <v>571</v>
      </c>
      <c r="W9" s="235" t="str">
        <f aca="false">VLOOKUP(W8,GasDaily2,3)</f>
        <v>GD-TETCO/ETX/CR</v>
      </c>
      <c r="X9" s="234" t="s">
        <v>571</v>
      </c>
      <c r="Y9" s="235" t="str">
        <f aca="false">VLOOKUP(Y8,GasDaily2,3)</f>
        <v>GD-TETCO/WLA</v>
      </c>
      <c r="Z9" s="234" t="s">
        <v>571</v>
      </c>
      <c r="AA9" s="235" t="str">
        <f aca="false">VLOOKUP(AA8,GasDaily2,3)</f>
        <v>GD-TETCO/ELA</v>
      </c>
      <c r="AB9" s="234" t="s">
        <v>571</v>
      </c>
      <c r="AC9" s="235" t="str">
        <f aca="false">VLOOKUP(AC8,GasDaily2,3)</f>
        <v>GD-TETCO/M1</v>
      </c>
      <c r="AD9" s="234" t="s">
        <v>571</v>
      </c>
      <c r="AE9" s="235" t="str">
        <f aca="false">VLOOKUP(AE8,GasDaily2,3)</f>
        <v>IF-TETCO/M2</v>
      </c>
      <c r="AF9" s="234" t="s">
        <v>571</v>
      </c>
      <c r="AG9" s="235" t="str">
        <f aca="false">VLOOKUP(AG8,GasDaily2,3)</f>
        <v>GD-TETCO/M3</v>
      </c>
      <c r="AH9" s="234" t="s">
        <v>571</v>
      </c>
      <c r="AI9" s="235" t="str">
        <f aca="false">VLOOKUP(AI8,GasDaily2,3)</f>
        <v>GD-TGT/Z1</v>
      </c>
      <c r="AJ9" s="234" t="s">
        <v>571</v>
      </c>
      <c r="AK9" s="235" t="str">
        <f aca="false">VLOOKUP(AK8,GasDaily2,3)</f>
        <v>GD-TGT/ZSL</v>
      </c>
      <c r="AL9" s="234" t="s">
        <v>571</v>
      </c>
      <c r="AM9" s="235" t="str">
        <f aca="false">VLOOKUP(AM8,GasDaily2,3)</f>
        <v>GD-TRANSCO/Z1</v>
      </c>
      <c r="AN9" s="234" t="s">
        <v>571</v>
      </c>
      <c r="AO9" s="235" t="str">
        <f aca="false">VLOOKUP(AO8,GasDaily2,3)</f>
        <v>GD-TRANSCO/Z2</v>
      </c>
      <c r="AP9" s="234" t="s">
        <v>571</v>
      </c>
      <c r="AQ9" s="235" t="str">
        <f aca="false">VLOOKUP(AQ8,GasDaily2,3)</f>
        <v>GD-TRANSCO/Z3</v>
      </c>
      <c r="AR9" s="234" t="s">
        <v>571</v>
      </c>
      <c r="AS9" s="235" t="str">
        <f aca="false">VLOOKUP(AS8,GasDaily2,3)</f>
        <v>GD-TRANSCO/Z4</v>
      </c>
      <c r="AT9" s="234" t="s">
        <v>571</v>
      </c>
      <c r="AU9" s="235" t="str">
        <f aca="false">VLOOKUP(AU8,GasDaily2,3)</f>
        <v>GD-TRCOZ6/NONY</v>
      </c>
      <c r="AV9" s="234" t="s">
        <v>571</v>
      </c>
      <c r="AW9" s="235" t="str">
        <f aca="false">VLOOKUP(AW8,GasDaily2,3)</f>
        <v>GD-TRCOZ6/NY</v>
      </c>
    </row>
    <row r="10" customFormat="false" ht="14.65" hidden="false" customHeight="false" outlineLevel="0" collapsed="false">
      <c r="B10" s="234" t="s">
        <v>572</v>
      </c>
      <c r="C10" s="236" t="str">
        <f aca="false">VLOOKUP(C8,GasDaily2,2)</f>
        <v>CNG-N</v>
      </c>
      <c r="D10" s="234" t="s">
        <v>572</v>
      </c>
      <c r="E10" s="236" t="str">
        <f aca="false">VLOOKUP(E8,GasDaily2,2)</f>
        <v>CNG-S</v>
      </c>
      <c r="F10" s="234" t="s">
        <v>572</v>
      </c>
      <c r="G10" s="236" t="str">
        <f aca="false">VLOOKUP(G8,GasDaily2,2)</f>
        <v>Gulf Mainline</v>
      </c>
      <c r="H10" s="234" t="s">
        <v>572</v>
      </c>
      <c r="I10" s="236" t="str">
        <f aca="false">VLOOKUP(I8,GasDaily2,2)</f>
        <v>Gulf Onshore</v>
      </c>
      <c r="J10" s="234" t="s">
        <v>572</v>
      </c>
      <c r="K10" s="236" t="str">
        <f aca="false">VLOOKUP(K8,GasDaily2,2)</f>
        <v>TCO</v>
      </c>
      <c r="L10" s="234" t="s">
        <v>572</v>
      </c>
      <c r="M10" s="236" t="str">
        <f aca="false">VLOOKUP(M8,GasDaily2,2)</f>
        <v>Tenn Zone  0</v>
      </c>
      <c r="N10" s="234" t="s">
        <v>572</v>
      </c>
      <c r="O10" s="236" t="str">
        <f aca="false">VLOOKUP(O8,GasDaily2,2)</f>
        <v>Tenn Zone 5</v>
      </c>
      <c r="P10" s="234" t="s">
        <v>572</v>
      </c>
      <c r="Q10" s="236" t="str">
        <f aca="false">VLOOKUP(Q8,GasDaily2,2)</f>
        <v>Tenn Zone 500</v>
      </c>
      <c r="R10" s="234" t="s">
        <v>572</v>
      </c>
      <c r="S10" s="236" t="str">
        <f aca="false">VLOOKUP(S8,GasDaily2,2)</f>
        <v>Tenn Zone 800</v>
      </c>
      <c r="T10" s="234" t="s">
        <v>572</v>
      </c>
      <c r="U10" s="236" t="str">
        <f aca="false">VLOOKUP(U8,GasDaily2,2)</f>
        <v>Tetco   STX</v>
      </c>
      <c r="V10" s="234" t="s">
        <v>572</v>
      </c>
      <c r="W10" s="236" t="str">
        <f aca="false">VLOOKUP(W8,GasDaily2,2)</f>
        <v>Tetco  ETX</v>
      </c>
      <c r="X10" s="234" t="s">
        <v>572</v>
      </c>
      <c r="Y10" s="236" t="str">
        <f aca="false">VLOOKUP(Y8,GasDaily2,2)</f>
        <v>Tetco  WLA</v>
      </c>
      <c r="Z10" s="234" t="s">
        <v>572</v>
      </c>
      <c r="AA10" s="236" t="str">
        <f aca="false">VLOOKUP(AA8,GasDaily2,2)</f>
        <v>Tetco ELA</v>
      </c>
      <c r="AB10" s="234" t="s">
        <v>572</v>
      </c>
      <c r="AC10" s="236" t="str">
        <f aca="false">VLOOKUP(AC8,GasDaily2,2)</f>
        <v>Tetco M1</v>
      </c>
      <c r="AD10" s="234" t="s">
        <v>572</v>
      </c>
      <c r="AE10" s="236" t="str">
        <f aca="false">VLOOKUP(AE8,GasDaily2,2)</f>
        <v>Tetco M2</v>
      </c>
      <c r="AF10" s="234" t="s">
        <v>572</v>
      </c>
      <c r="AG10" s="236" t="str">
        <f aca="false">VLOOKUP(AG8,GasDaily2,2)</f>
        <v>Tetco M3</v>
      </c>
      <c r="AH10" s="234" t="s">
        <v>572</v>
      </c>
      <c r="AI10" s="236" t="str">
        <f aca="false">VLOOKUP(AI8,GasDaily2,2)</f>
        <v>Texas Gas Z/1</v>
      </c>
      <c r="AJ10" s="234" t="s">
        <v>572</v>
      </c>
      <c r="AK10" s="236" t="str">
        <f aca="false">VLOOKUP(AK8,GasDaily2,2)</f>
        <v>Texas Gas Z/SL</v>
      </c>
      <c r="AL10" s="234" t="s">
        <v>572</v>
      </c>
      <c r="AM10" s="236" t="str">
        <f aca="false">VLOOKUP(AM8,GasDaily2,2)</f>
        <v>Transco Z1 (30)</v>
      </c>
      <c r="AN10" s="234" t="s">
        <v>572</v>
      </c>
      <c r="AO10" s="236" t="str">
        <f aca="false">VLOOKUP(AO8,GasDaily2,2)</f>
        <v>Transco Z2 (45)</v>
      </c>
      <c r="AP10" s="234" t="s">
        <v>572</v>
      </c>
      <c r="AQ10" s="236" t="str">
        <f aca="false">VLOOKUP(AQ8,GasDaily2,2)</f>
        <v>Transco Z3 (65)</v>
      </c>
      <c r="AR10" s="234" t="s">
        <v>572</v>
      </c>
      <c r="AS10" s="236" t="str">
        <f aca="false">VLOOKUP(AS8,GasDaily2,2)</f>
        <v>Transco Z4 (85)</v>
      </c>
      <c r="AT10" s="234" t="s">
        <v>572</v>
      </c>
      <c r="AU10" s="236" t="str">
        <f aca="false">VLOOKUP(AU8,GasDaily2,2)</f>
        <v>Transco Z6 (nonNY)</v>
      </c>
      <c r="AV10" s="234" t="s">
        <v>572</v>
      </c>
      <c r="AW10" s="236" t="str">
        <f aca="false">VLOOKUP(AW8,GasDaily2,2)</f>
        <v>Transco Z6 (NY)</v>
      </c>
    </row>
    <row r="11" customFormat="false" ht="14.65" hidden="false" customHeight="false" outlineLevel="0" collapsed="false">
      <c r="B11" s="234" t="s">
        <v>573</v>
      </c>
      <c r="C11" s="235" t="str">
        <f aca="false">VLOOKUP(C8,GasDaily2,4)</f>
        <v>SP</v>
      </c>
      <c r="D11" s="234"/>
      <c r="E11" s="235" t="str">
        <f aca="false">VLOOKUP(E8,GasDaily2,4)</f>
        <v>SP</v>
      </c>
      <c r="F11" s="234"/>
      <c r="G11" s="235" t="str">
        <f aca="false">VLOOKUP(G8,GasDaily2,4)</f>
        <v>SP</v>
      </c>
      <c r="H11" s="234"/>
      <c r="I11" s="235" t="str">
        <f aca="false">VLOOKUP(I8,GasDaily2,4)</f>
        <v>SP</v>
      </c>
      <c r="J11" s="234"/>
      <c r="K11" s="235" t="str">
        <f aca="false">VLOOKUP(K8,GasDaily2,4)</f>
        <v>SP</v>
      </c>
      <c r="L11" s="234"/>
      <c r="M11" s="235" t="str">
        <f aca="false">VLOOKUP(M8,GasDaily2,4)</f>
        <v>SP</v>
      </c>
      <c r="N11" s="234"/>
      <c r="O11" s="235" t="str">
        <f aca="false">VLOOKUP(O8,GasDaily2,4)</f>
        <v>PR</v>
      </c>
      <c r="P11" s="234"/>
      <c r="Q11" s="235" t="str">
        <f aca="false">VLOOKUP(Q8,GasDaily2,4)</f>
        <v>SP</v>
      </c>
      <c r="R11" s="234"/>
      <c r="S11" s="235" t="str">
        <f aca="false">VLOOKUP(S8,GasDaily2,4)</f>
        <v>SP</v>
      </c>
      <c r="T11" s="234"/>
      <c r="U11" s="235" t="str">
        <f aca="false">VLOOKUP(U8,GasDaily2,4)</f>
        <v>SP</v>
      </c>
      <c r="V11" s="234"/>
      <c r="W11" s="235" t="str">
        <f aca="false">VLOOKUP(W8,GasDaily2,4)</f>
        <v>SP</v>
      </c>
      <c r="X11" s="234"/>
      <c r="Y11" s="235" t="str">
        <f aca="false">VLOOKUP(Y8,GasDaily2,4)</f>
        <v>SP</v>
      </c>
      <c r="Z11" s="234"/>
      <c r="AA11" s="235" t="str">
        <f aca="false">VLOOKUP(AA8,GasDaily2,4)</f>
        <v>SP</v>
      </c>
      <c r="AB11" s="234"/>
      <c r="AC11" s="235" t="str">
        <f aca="false">VLOOKUP(AC8,GasDaily2,4)</f>
        <v>SP</v>
      </c>
      <c r="AD11" s="234"/>
      <c r="AE11" s="235" t="str">
        <f aca="false">VLOOKUP(AE8,GasDaily2,4)</f>
        <v>PR</v>
      </c>
      <c r="AF11" s="234"/>
      <c r="AG11" s="235" t="str">
        <f aca="false">VLOOKUP(AG8,GasDaily2,4)</f>
        <v>SP</v>
      </c>
      <c r="AH11" s="234"/>
      <c r="AI11" s="235" t="str">
        <f aca="false">VLOOKUP(AI8,GasDaily2,4)</f>
        <v>SP</v>
      </c>
      <c r="AJ11" s="234"/>
      <c r="AK11" s="235" t="str">
        <f aca="false">VLOOKUP(AK8,GasDaily2,4)</f>
        <v>SP</v>
      </c>
      <c r="AL11" s="234"/>
      <c r="AM11" s="235" t="str">
        <f aca="false">VLOOKUP(AM8,GasDaily2,4)</f>
        <v>SP</v>
      </c>
      <c r="AN11" s="234"/>
      <c r="AO11" s="235" t="str">
        <f aca="false">VLOOKUP(AO8,GasDaily2,4)</f>
        <v>SP</v>
      </c>
      <c r="AP11" s="234"/>
      <c r="AQ11" s="235" t="str">
        <f aca="false">VLOOKUP(AQ8,GasDaily2,4)</f>
        <v>SP</v>
      </c>
      <c r="AR11" s="234"/>
      <c r="AS11" s="235" t="str">
        <f aca="false">VLOOKUP(AS8,GasDaily2,4)</f>
        <v>SP</v>
      </c>
      <c r="AT11" s="234"/>
      <c r="AU11" s="235" t="str">
        <f aca="false">VLOOKUP(AU8,GasDaily2,4)</f>
        <v>SP</v>
      </c>
      <c r="AV11" s="234"/>
      <c r="AW11" s="235" t="str">
        <f aca="false">VLOOKUP(AW8,GasDaily2,4)</f>
        <v>SP</v>
      </c>
    </row>
    <row r="12" customFormat="false" ht="14.65" hidden="false" customHeight="false" outlineLevel="0" collapsed="false">
      <c r="B12" s="234" t="s">
        <v>574</v>
      </c>
      <c r="C12" s="235" t="str">
        <f aca="false">VLOOKUP(C8,GasDaily2,5)</f>
        <v>D</v>
      </c>
      <c r="D12" s="234"/>
      <c r="E12" s="235" t="str">
        <f aca="false">VLOOKUP(E8,GasDaily2,5)</f>
        <v>D</v>
      </c>
      <c r="F12" s="234"/>
      <c r="G12" s="235" t="str">
        <f aca="false">VLOOKUP(G8,GasDaily2,5)</f>
        <v>D</v>
      </c>
      <c r="H12" s="234"/>
      <c r="I12" s="235" t="str">
        <f aca="false">VLOOKUP(I8,GasDaily2,5)</f>
        <v>D</v>
      </c>
      <c r="J12" s="234"/>
      <c r="K12" s="235" t="str">
        <f aca="false">VLOOKUP(K8,GasDaily2,5)</f>
        <v>D</v>
      </c>
      <c r="L12" s="234"/>
      <c r="M12" s="235" t="str">
        <f aca="false">VLOOKUP(M8,GasDaily2,5)</f>
        <v>D</v>
      </c>
      <c r="N12" s="234"/>
      <c r="O12" s="235" t="str">
        <f aca="false">VLOOKUP(O8,GasDaily2,5)</f>
        <v>M</v>
      </c>
      <c r="P12" s="234"/>
      <c r="Q12" s="235" t="str">
        <f aca="false">VLOOKUP(Q8,GasDaily2,5)</f>
        <v>D</v>
      </c>
      <c r="R12" s="234"/>
      <c r="S12" s="235" t="str">
        <f aca="false">VLOOKUP(S8,GasDaily2,5)</f>
        <v>D</v>
      </c>
      <c r="T12" s="234"/>
      <c r="U12" s="235" t="str">
        <f aca="false">VLOOKUP(U8,GasDaily2,5)</f>
        <v>D</v>
      </c>
      <c r="V12" s="234"/>
      <c r="W12" s="235" t="str">
        <f aca="false">VLOOKUP(W8,GasDaily2,5)</f>
        <v>D</v>
      </c>
      <c r="X12" s="234"/>
      <c r="Y12" s="235" t="str">
        <f aca="false">VLOOKUP(Y8,GasDaily2,5)</f>
        <v>D</v>
      </c>
      <c r="Z12" s="234"/>
      <c r="AA12" s="235" t="str">
        <f aca="false">VLOOKUP(AA8,GasDaily2,5)</f>
        <v>D</v>
      </c>
      <c r="AB12" s="234"/>
      <c r="AC12" s="235" t="str">
        <f aca="false">VLOOKUP(AC8,GasDaily2,5)</f>
        <v>D</v>
      </c>
      <c r="AD12" s="234"/>
      <c r="AE12" s="235" t="str">
        <f aca="false">VLOOKUP(AE8,GasDaily2,5)</f>
        <v>M</v>
      </c>
      <c r="AF12" s="234"/>
      <c r="AG12" s="235" t="str">
        <f aca="false">VLOOKUP(AG8,GasDaily2,5)</f>
        <v>D</v>
      </c>
      <c r="AH12" s="234"/>
      <c r="AI12" s="235" t="str">
        <f aca="false">VLOOKUP(AI8,GasDaily2,5)</f>
        <v>D</v>
      </c>
      <c r="AJ12" s="234"/>
      <c r="AK12" s="235" t="str">
        <f aca="false">VLOOKUP(AK8,GasDaily2,5)</f>
        <v>D</v>
      </c>
      <c r="AL12" s="234"/>
      <c r="AM12" s="235" t="str">
        <f aca="false">VLOOKUP(AM8,GasDaily2,5)</f>
        <v>D</v>
      </c>
      <c r="AN12" s="234"/>
      <c r="AO12" s="235" t="str">
        <f aca="false">VLOOKUP(AO8,GasDaily2,5)</f>
        <v>D</v>
      </c>
      <c r="AP12" s="234"/>
      <c r="AQ12" s="235" t="str">
        <f aca="false">VLOOKUP(AQ8,GasDaily2,5)</f>
        <v>D</v>
      </c>
      <c r="AR12" s="234"/>
      <c r="AS12" s="235" t="str">
        <f aca="false">VLOOKUP(AS8,GasDaily2,5)</f>
        <v>D</v>
      </c>
      <c r="AT12" s="234"/>
      <c r="AU12" s="235" t="str">
        <f aca="false">VLOOKUP(AU8,GasDaily2,5)</f>
        <v>D</v>
      </c>
      <c r="AV12" s="234"/>
      <c r="AW12" s="235" t="str">
        <f aca="false">VLOOKUP(AW8,GasDaily2,5)</f>
        <v>D</v>
      </c>
    </row>
    <row r="13" customFormat="false" ht="14.65" hidden="false" customHeight="false" outlineLevel="0" collapsed="false">
      <c r="A13" s="237"/>
      <c r="B13" s="238"/>
      <c r="C13" s="239" t="n">
        <f aca="false">VLOOKUP($C$4,Box1,2)</f>
        <v>2.165</v>
      </c>
      <c r="D13" s="238"/>
      <c r="E13" s="239" t="n">
        <f aca="false">VLOOKUP($C$4,Box2,2)</f>
        <v>2.17</v>
      </c>
      <c r="F13" s="238"/>
      <c r="G13" s="239" t="n">
        <f aca="false">VLOOKUP($C$4,Box3,2)</f>
        <v>2.02</v>
      </c>
      <c r="H13" s="238"/>
      <c r="I13" s="239" t="n">
        <f aca="false">VLOOKUP($C$4,Box4,2)</f>
        <v>1.975</v>
      </c>
      <c r="J13" s="238"/>
      <c r="K13" s="239" t="n">
        <f aca="false">VLOOKUP($C$4,Box5,2)</f>
        <v>2.14</v>
      </c>
      <c r="L13" s="238"/>
      <c r="M13" s="239" t="n">
        <f aca="false">VLOOKUP($C$4,Box6,2)</f>
        <v>1.915</v>
      </c>
      <c r="N13" s="238"/>
      <c r="O13" s="239" t="n">
        <f aca="false">VLOOKUP($C$4,Box7,2)</f>
        <v>2.15</v>
      </c>
      <c r="P13" s="238"/>
      <c r="Q13" s="239" t="n">
        <f aca="false">VLOOKUP($C$4,Box8,2)</f>
        <v>1.945</v>
      </c>
      <c r="R13" s="238"/>
      <c r="S13" s="239" t="n">
        <f aca="false">VLOOKUP($C$4,Box9,2)</f>
        <v>1.95</v>
      </c>
      <c r="T13" s="238"/>
      <c r="U13" s="239" t="n">
        <f aca="false">VLOOKUP($C$4,Box10,2)</f>
        <v>1.93</v>
      </c>
      <c r="V13" s="238"/>
      <c r="W13" s="239" t="n">
        <f aca="false">VLOOKUP($C$4,Box11,2)</f>
        <v>1.975</v>
      </c>
      <c r="X13" s="238"/>
      <c r="Y13" s="239" t="n">
        <f aca="false">VLOOKUP($C$4,Box12,2)</f>
        <v>1.955</v>
      </c>
      <c r="Z13" s="238"/>
      <c r="AA13" s="239" t="n">
        <f aca="false">VLOOKUP($C$4,Box13,2)</f>
        <v>1.955</v>
      </c>
      <c r="AB13" s="238"/>
      <c r="AC13" s="239" t="n">
        <f aca="false">VLOOKUP($C$4,Box14,2)</f>
        <v>2.015</v>
      </c>
      <c r="AD13" s="238"/>
      <c r="AE13" s="239" t="n">
        <f aca="false">VLOOKUP($C$4,Box15,2)</f>
        <v>2.13</v>
      </c>
      <c r="AF13" s="238"/>
      <c r="AG13" s="239" t="n">
        <f aca="false">VLOOKUP($C$4,Box16,2)</f>
        <v>2.28</v>
      </c>
      <c r="AH13" s="238"/>
      <c r="AI13" s="239" t="n">
        <f aca="false">VLOOKUP($C$4,Box17,2)</f>
        <v>2.01</v>
      </c>
      <c r="AJ13" s="238"/>
      <c r="AK13" s="239" t="n">
        <f aca="false">VLOOKUP($C$4,Box18,2)</f>
        <v>1.985</v>
      </c>
      <c r="AL13" s="240"/>
      <c r="AM13" s="239" t="n">
        <f aca="false">VLOOKUP($C$4,Box19,2)</f>
        <v>1.95</v>
      </c>
      <c r="AN13" s="238"/>
      <c r="AO13" s="239" t="n">
        <f aca="false">VLOOKUP($C$4,Box20,2)</f>
        <v>1.98</v>
      </c>
      <c r="AP13" s="238"/>
      <c r="AQ13" s="239" t="n">
        <f aca="false">VLOOKUP($C$4,Box21,2)</f>
        <v>2.01</v>
      </c>
      <c r="AR13" s="238"/>
      <c r="AS13" s="239" t="n">
        <f aca="false">VLOOKUP($C$4,Box22,2)</f>
        <v>2.025</v>
      </c>
      <c r="AT13" s="238"/>
      <c r="AU13" s="239" t="n">
        <f aca="false">VLOOKUP($C$4,Box23,2)</f>
        <v>2.27</v>
      </c>
      <c r="AV13" s="238"/>
      <c r="AW13" s="239" t="n">
        <f aca="false">VLOOKUP($C$4,Box24,2)</f>
        <v>2.33</v>
      </c>
      <c r="AX13" s="238"/>
      <c r="AY13" s="239"/>
      <c r="AZ13" s="238"/>
      <c r="BA13" s="239"/>
      <c r="BB13" s="238"/>
      <c r="BC13" s="239"/>
      <c r="BD13" s="238"/>
      <c r="BE13" s="239"/>
      <c r="BF13" s="238"/>
      <c r="BG13" s="239"/>
      <c r="BH13" s="238"/>
      <c r="BI13" s="239"/>
      <c r="BJ13" s="238"/>
      <c r="BK13" s="239"/>
      <c r="BL13" s="238"/>
      <c r="BM13" s="239"/>
      <c r="BN13" s="238"/>
      <c r="BO13" s="239"/>
      <c r="BP13" s="238"/>
      <c r="BQ13" s="239"/>
      <c r="BR13" s="238"/>
      <c r="BS13" s="239"/>
      <c r="BT13" s="238"/>
      <c r="BU13" s="239"/>
      <c r="BV13" s="238"/>
      <c r="BW13" s="239"/>
      <c r="BX13" s="238"/>
      <c r="BY13" s="239"/>
      <c r="BZ13" s="238"/>
    </row>
    <row r="14" customFormat="false" ht="14.65" hidden="false" customHeight="false" outlineLevel="0" collapsed="false">
      <c r="B14" s="206" t="n">
        <v>36003</v>
      </c>
      <c r="C14" s="207" t="n">
        <v>2.15</v>
      </c>
      <c r="D14" s="206" t="n">
        <v>36003</v>
      </c>
      <c r="E14" s="207" t="n">
        <v>2.14</v>
      </c>
      <c r="F14" s="206" t="n">
        <v>36003</v>
      </c>
      <c r="G14" s="207" t="n">
        <v>1.99</v>
      </c>
      <c r="H14" s="206" t="n">
        <v>36003</v>
      </c>
      <c r="I14" s="207" t="n">
        <v>1.95</v>
      </c>
      <c r="J14" s="206" t="n">
        <v>36003</v>
      </c>
      <c r="K14" s="207" t="n">
        <v>2.12</v>
      </c>
      <c r="L14" s="206" t="n">
        <v>36003</v>
      </c>
      <c r="M14" s="207" t="n">
        <v>1.9</v>
      </c>
      <c r="N14" s="206" t="n">
        <v>35977</v>
      </c>
      <c r="O14" s="207" t="n">
        <v>2.55</v>
      </c>
      <c r="P14" s="206" t="n">
        <v>36003</v>
      </c>
      <c r="Q14" s="207" t="n">
        <v>1.92</v>
      </c>
      <c r="R14" s="206" t="n">
        <v>36003</v>
      </c>
      <c r="S14" s="207" t="n">
        <v>1.91</v>
      </c>
      <c r="T14" s="206" t="n">
        <v>36003</v>
      </c>
      <c r="U14" s="207" t="n">
        <v>1.91</v>
      </c>
      <c r="V14" s="206" t="n">
        <v>36003</v>
      </c>
      <c r="W14" s="207" t="n">
        <v>1.935</v>
      </c>
      <c r="X14" s="206" t="n">
        <v>36003</v>
      </c>
      <c r="Y14" s="207" t="n">
        <v>1.93</v>
      </c>
      <c r="Z14" s="206" t="n">
        <v>36003</v>
      </c>
      <c r="AA14" s="207" t="n">
        <v>1.935</v>
      </c>
      <c r="AB14" s="206" t="n">
        <v>36003</v>
      </c>
      <c r="AC14" s="207" t="n">
        <v>1.98</v>
      </c>
      <c r="AD14" s="206" t="n">
        <v>35977</v>
      </c>
      <c r="AE14" s="207" t="n">
        <v>2.53</v>
      </c>
      <c r="AF14" s="206" t="n">
        <v>36003</v>
      </c>
      <c r="AG14" s="207" t="n">
        <v>2.24</v>
      </c>
      <c r="AH14" s="206" t="n">
        <v>36003</v>
      </c>
      <c r="AI14" s="207" t="n">
        <v>1.955</v>
      </c>
      <c r="AJ14" s="206" t="n">
        <v>36003</v>
      </c>
      <c r="AK14" s="207" t="n">
        <v>1.955</v>
      </c>
      <c r="AL14" s="206" t="n">
        <v>36003</v>
      </c>
      <c r="AM14" s="207" t="n">
        <v>1.92</v>
      </c>
      <c r="AN14" s="206" t="n">
        <v>36003</v>
      </c>
      <c r="AO14" s="207" t="n">
        <v>1.94</v>
      </c>
      <c r="AP14" s="206" t="n">
        <v>36003</v>
      </c>
      <c r="AQ14" s="207" t="n">
        <v>1.97</v>
      </c>
      <c r="AR14" s="206" t="n">
        <v>36003</v>
      </c>
      <c r="AS14" s="207" t="n">
        <v>2.01</v>
      </c>
      <c r="AT14" s="206" t="n">
        <v>36003</v>
      </c>
      <c r="AU14" s="207" t="n">
        <v>2.225</v>
      </c>
      <c r="AV14" s="206" t="n">
        <v>36003</v>
      </c>
      <c r="AW14" s="207" t="n">
        <v>2.28</v>
      </c>
    </row>
    <row r="15" customFormat="false" ht="14.65" hidden="false" customHeight="false" outlineLevel="0" collapsed="false">
      <c r="B15" s="206" t="n">
        <v>36004</v>
      </c>
      <c r="C15" s="207" t="n">
        <v>2.165</v>
      </c>
      <c r="D15" s="206" t="n">
        <v>36004</v>
      </c>
      <c r="E15" s="207" t="n">
        <v>2.17</v>
      </c>
      <c r="F15" s="206" t="n">
        <v>36004</v>
      </c>
      <c r="G15" s="207" t="n">
        <v>2.02</v>
      </c>
      <c r="H15" s="206" t="n">
        <v>36004</v>
      </c>
      <c r="I15" s="207" t="n">
        <v>1.975</v>
      </c>
      <c r="J15" s="206" t="n">
        <v>36004</v>
      </c>
      <c r="K15" s="207" t="n">
        <v>2.14</v>
      </c>
      <c r="L15" s="206" t="n">
        <v>36004</v>
      </c>
      <c r="M15" s="207" t="n">
        <v>1.915</v>
      </c>
      <c r="N15" s="206" t="n">
        <v>35978</v>
      </c>
      <c r="O15" s="207" t="n">
        <v>2.63</v>
      </c>
      <c r="P15" s="206" t="n">
        <v>36004</v>
      </c>
      <c r="Q15" s="207" t="n">
        <v>1.945</v>
      </c>
      <c r="R15" s="206" t="n">
        <v>36004</v>
      </c>
      <c r="S15" s="207" t="n">
        <v>1.95</v>
      </c>
      <c r="T15" s="206" t="n">
        <v>36004</v>
      </c>
      <c r="U15" s="207" t="n">
        <v>1.93</v>
      </c>
      <c r="V15" s="206" t="n">
        <v>36004</v>
      </c>
      <c r="W15" s="207" t="n">
        <v>1.975</v>
      </c>
      <c r="X15" s="206" t="n">
        <v>36004</v>
      </c>
      <c r="Y15" s="207" t="n">
        <v>1.955</v>
      </c>
      <c r="Z15" s="206" t="n">
        <v>36004</v>
      </c>
      <c r="AA15" s="207" t="n">
        <v>1.955</v>
      </c>
      <c r="AB15" s="206" t="n">
        <v>36004</v>
      </c>
      <c r="AC15" s="207" t="n">
        <v>2.015</v>
      </c>
      <c r="AD15" s="206" t="n">
        <v>35978</v>
      </c>
      <c r="AE15" s="207" t="n">
        <v>2.62</v>
      </c>
      <c r="AF15" s="206" t="n">
        <v>36004</v>
      </c>
      <c r="AG15" s="207" t="n">
        <v>2.28</v>
      </c>
      <c r="AH15" s="206" t="n">
        <v>36004</v>
      </c>
      <c r="AI15" s="207" t="n">
        <v>2.01</v>
      </c>
      <c r="AJ15" s="206" t="n">
        <v>36004</v>
      </c>
      <c r="AK15" s="207" t="n">
        <v>1.985</v>
      </c>
      <c r="AL15" s="206" t="n">
        <v>36004</v>
      </c>
      <c r="AM15" s="207" t="n">
        <v>1.95</v>
      </c>
      <c r="AN15" s="206" t="n">
        <v>36004</v>
      </c>
      <c r="AO15" s="207" t="n">
        <v>1.98</v>
      </c>
      <c r="AP15" s="206" t="n">
        <v>36004</v>
      </c>
      <c r="AQ15" s="207" t="n">
        <v>2.01</v>
      </c>
      <c r="AR15" s="206" t="n">
        <v>36004</v>
      </c>
      <c r="AS15" s="207" t="n">
        <v>2.025</v>
      </c>
      <c r="AT15" s="206" t="n">
        <v>36004</v>
      </c>
      <c r="AU15" s="207" t="n">
        <v>2.27</v>
      </c>
      <c r="AV15" s="206" t="n">
        <v>36004</v>
      </c>
      <c r="AW15" s="207" t="n">
        <v>2.33</v>
      </c>
    </row>
    <row r="16" customFormat="false" ht="14.65" hidden="false" customHeight="false" outlineLevel="0" collapsed="false">
      <c r="N16" s="206" t="n">
        <v>35979</v>
      </c>
      <c r="O16" s="207" t="n">
        <v>2.52</v>
      </c>
      <c r="AD16" s="206" t="n">
        <v>35979</v>
      </c>
      <c r="AE16" s="207" t="n">
        <v>2.51</v>
      </c>
    </row>
    <row r="17" customFormat="false" ht="14.65" hidden="false" customHeight="false" outlineLevel="0" collapsed="false">
      <c r="N17" s="206" t="n">
        <v>35980</v>
      </c>
      <c r="O17" s="207" t="n">
        <v>2.52</v>
      </c>
      <c r="AD17" s="206" t="n">
        <v>35980</v>
      </c>
      <c r="AE17" s="207" t="n">
        <v>2.51</v>
      </c>
    </row>
    <row r="18" customFormat="false" ht="14.65" hidden="false" customHeight="false" outlineLevel="0" collapsed="false">
      <c r="N18" s="206" t="n">
        <v>35981</v>
      </c>
      <c r="O18" s="207" t="n">
        <v>2.52</v>
      </c>
      <c r="AD18" s="206" t="n">
        <v>35981</v>
      </c>
      <c r="AE18" s="207" t="n">
        <v>2.51</v>
      </c>
    </row>
    <row r="19" customFormat="false" ht="14.65" hidden="false" customHeight="false" outlineLevel="0" collapsed="false">
      <c r="N19" s="206" t="n">
        <v>35982</v>
      </c>
      <c r="O19" s="207" t="n">
        <v>2.52</v>
      </c>
      <c r="AD19" s="206" t="n">
        <v>35982</v>
      </c>
      <c r="AE19" s="207" t="n">
        <v>2.51</v>
      </c>
    </row>
    <row r="20" customFormat="false" ht="14.65" hidden="false" customHeight="false" outlineLevel="0" collapsed="false">
      <c r="N20" s="206" t="n">
        <v>35983</v>
      </c>
      <c r="O20" s="207" t="n">
        <v>2.56</v>
      </c>
      <c r="AD20" s="206" t="n">
        <v>35983</v>
      </c>
      <c r="AE20" s="207" t="n">
        <v>2.53</v>
      </c>
    </row>
    <row r="21" customFormat="false" ht="14.65" hidden="false" customHeight="false" outlineLevel="0" collapsed="false">
      <c r="N21" s="206" t="n">
        <v>35984</v>
      </c>
      <c r="O21" s="207" t="n">
        <v>2.52</v>
      </c>
      <c r="AD21" s="206" t="n">
        <v>35984</v>
      </c>
      <c r="AE21" s="207" t="n">
        <v>2.51</v>
      </c>
    </row>
    <row r="22" customFormat="false" ht="14.65" hidden="false" customHeight="false" outlineLevel="0" collapsed="false">
      <c r="N22" s="206" t="n">
        <v>35985</v>
      </c>
      <c r="O22" s="207" t="n">
        <v>2.56</v>
      </c>
      <c r="AD22" s="206" t="n">
        <v>35985</v>
      </c>
      <c r="AE22" s="207" t="n">
        <v>2.53</v>
      </c>
    </row>
    <row r="23" customFormat="false" ht="17" hidden="false" customHeight="false" outlineLevel="0" collapsed="false">
      <c r="N23" s="206" t="n">
        <v>35986</v>
      </c>
      <c r="O23" s="207" t="n">
        <v>2.55</v>
      </c>
      <c r="AD23" s="206" t="n">
        <v>35986</v>
      </c>
      <c r="AE23" s="207" t="n">
        <v>2.51</v>
      </c>
    </row>
    <row r="24" customFormat="false" ht="14.65" hidden="false" customHeight="false" outlineLevel="0" collapsed="false">
      <c r="N24" s="206" t="n">
        <v>35987</v>
      </c>
      <c r="O24" s="207" t="n">
        <v>2.49</v>
      </c>
      <c r="AD24" s="206" t="n">
        <v>35987</v>
      </c>
      <c r="AE24" s="207" t="n">
        <v>2.46</v>
      </c>
    </row>
    <row r="25" customFormat="false" ht="14.65" hidden="false" customHeight="false" outlineLevel="0" collapsed="false">
      <c r="N25" s="206" t="n">
        <v>35988</v>
      </c>
      <c r="O25" s="207" t="n">
        <v>2.49</v>
      </c>
      <c r="AD25" s="206" t="n">
        <v>35988</v>
      </c>
      <c r="AE25" s="207" t="n">
        <v>2.46</v>
      </c>
    </row>
    <row r="26" customFormat="false" ht="14.65" hidden="false" customHeight="false" outlineLevel="0" collapsed="false">
      <c r="N26" s="206" t="n">
        <v>35989</v>
      </c>
      <c r="O26" s="207" t="n">
        <v>2.49</v>
      </c>
      <c r="AD26" s="206" t="n">
        <v>35989</v>
      </c>
      <c r="AE26" s="207" t="n">
        <v>2.46</v>
      </c>
    </row>
    <row r="27" customFormat="false" ht="14.65" hidden="false" customHeight="false" outlineLevel="0" collapsed="false">
      <c r="N27" s="206" t="n">
        <v>35990</v>
      </c>
      <c r="O27" s="207" t="n">
        <v>2.48</v>
      </c>
      <c r="AD27" s="206" t="n">
        <v>35990</v>
      </c>
      <c r="AE27" s="207" t="n">
        <v>2.45</v>
      </c>
    </row>
    <row r="28" customFormat="false" ht="14.65" hidden="false" customHeight="false" outlineLevel="0" collapsed="false">
      <c r="N28" s="206" t="n">
        <v>35991</v>
      </c>
      <c r="O28" s="207" t="n">
        <v>2.46</v>
      </c>
      <c r="AD28" s="206" t="n">
        <v>35991</v>
      </c>
      <c r="AE28" s="207" t="n">
        <v>2.42</v>
      </c>
    </row>
    <row r="29" customFormat="false" ht="14.65" hidden="false" customHeight="false" outlineLevel="0" collapsed="false">
      <c r="N29" s="206" t="n">
        <v>35992</v>
      </c>
      <c r="O29" s="207" t="n">
        <v>2.46</v>
      </c>
      <c r="AD29" s="206" t="n">
        <v>35992</v>
      </c>
      <c r="AE29" s="207" t="n">
        <v>2.4</v>
      </c>
    </row>
    <row r="30" customFormat="false" ht="14.65" hidden="false" customHeight="false" outlineLevel="0" collapsed="false">
      <c r="N30" s="206" t="n">
        <v>35993</v>
      </c>
      <c r="O30" s="207" t="n">
        <v>2.37</v>
      </c>
      <c r="AD30" s="206" t="n">
        <v>35993</v>
      </c>
      <c r="AE30" s="207" t="n">
        <v>2.32</v>
      </c>
    </row>
    <row r="31" customFormat="false" ht="14.65" hidden="false" customHeight="false" outlineLevel="0" collapsed="false">
      <c r="N31" s="206" t="n">
        <v>35994</v>
      </c>
      <c r="O31" s="207" t="n">
        <v>2.35</v>
      </c>
      <c r="AD31" s="206" t="n">
        <v>35994</v>
      </c>
      <c r="AE31" s="207" t="n">
        <v>2.32</v>
      </c>
    </row>
    <row r="32" customFormat="false" ht="14.65" hidden="false" customHeight="false" outlineLevel="0" collapsed="false">
      <c r="N32" s="206" t="n">
        <v>35995</v>
      </c>
      <c r="O32" s="207" t="n">
        <v>2.35</v>
      </c>
      <c r="AD32" s="206" t="n">
        <v>35995</v>
      </c>
      <c r="AE32" s="207" t="n">
        <v>2.32</v>
      </c>
    </row>
    <row r="33" customFormat="false" ht="14.65" hidden="false" customHeight="false" outlineLevel="0" collapsed="false">
      <c r="N33" s="206" t="n">
        <v>35996</v>
      </c>
      <c r="O33" s="207" t="n">
        <v>2.35</v>
      </c>
      <c r="AD33" s="206" t="n">
        <v>35996</v>
      </c>
      <c r="AE33" s="207" t="n">
        <v>2.32</v>
      </c>
    </row>
    <row r="34" customFormat="false" ht="14.65" hidden="false" customHeight="false" outlineLevel="0" collapsed="false">
      <c r="N34" s="206" t="n">
        <v>35997</v>
      </c>
      <c r="O34" s="207" t="n">
        <v>2.47</v>
      </c>
      <c r="AD34" s="206" t="n">
        <v>35997</v>
      </c>
      <c r="AE34" s="207" t="n">
        <v>2.38</v>
      </c>
    </row>
    <row r="35" customFormat="false" ht="14.65" hidden="false" customHeight="false" outlineLevel="0" collapsed="false">
      <c r="N35" s="206" t="n">
        <v>35998</v>
      </c>
      <c r="O35" s="207" t="n">
        <v>2.43</v>
      </c>
      <c r="AD35" s="206" t="n">
        <v>35998</v>
      </c>
      <c r="AE35" s="207" t="n">
        <v>2.24</v>
      </c>
    </row>
    <row r="36" customFormat="false" ht="14.65" hidden="false" customHeight="false" outlineLevel="0" collapsed="false">
      <c r="N36" s="206" t="n">
        <v>35999</v>
      </c>
      <c r="O36" s="207" t="n">
        <v>2.38</v>
      </c>
      <c r="AD36" s="206" t="n">
        <v>35999</v>
      </c>
      <c r="AE36" s="207" t="n">
        <v>2.22</v>
      </c>
    </row>
    <row r="37" customFormat="false" ht="14.65" hidden="false" customHeight="false" outlineLevel="0" collapsed="false">
      <c r="N37" s="206" t="n">
        <v>36000</v>
      </c>
      <c r="O37" s="207" t="n">
        <v>2.37</v>
      </c>
      <c r="AD37" s="206" t="n">
        <v>36000</v>
      </c>
      <c r="AE37" s="207" t="n">
        <v>2.2</v>
      </c>
    </row>
    <row r="38" customFormat="false" ht="14.65" hidden="false" customHeight="false" outlineLevel="0" collapsed="false">
      <c r="N38" s="206" t="n">
        <v>36001</v>
      </c>
      <c r="O38" s="207" t="n">
        <v>2.22</v>
      </c>
      <c r="AD38" s="206" t="n">
        <v>36001</v>
      </c>
      <c r="AE38" s="207" t="n">
        <v>2.16</v>
      </c>
    </row>
    <row r="39" customFormat="false" ht="14.65" hidden="false" customHeight="false" outlineLevel="0" collapsed="false">
      <c r="N39" s="206" t="n">
        <v>36002</v>
      </c>
      <c r="O39" s="207" t="n">
        <v>2.22</v>
      </c>
      <c r="AD39" s="206" t="n">
        <v>36002</v>
      </c>
      <c r="AE39" s="207" t="n">
        <v>2.16</v>
      </c>
    </row>
    <row r="40" customFormat="false" ht="14.65" hidden="false" customHeight="false" outlineLevel="0" collapsed="false">
      <c r="N40" s="206" t="n">
        <v>36003</v>
      </c>
      <c r="O40" s="207" t="n">
        <v>2.22</v>
      </c>
      <c r="AD40" s="206" t="n">
        <v>36003</v>
      </c>
      <c r="AE40" s="207" t="n">
        <v>2.16</v>
      </c>
    </row>
    <row r="41" customFormat="false" ht="14.65" hidden="false" customHeight="false" outlineLevel="0" collapsed="false">
      <c r="N41" s="206" t="n">
        <v>36004</v>
      </c>
      <c r="O41" s="207" t="n">
        <v>2.3</v>
      </c>
      <c r="AD41" s="206" t="n">
        <v>36004</v>
      </c>
      <c r="AE41" s="207" t="n">
        <v>2.21</v>
      </c>
    </row>
    <row r="42" customFormat="false" ht="14.65" hidden="false" customHeight="false" outlineLevel="0" collapsed="false">
      <c r="N42" s="206" t="n">
        <v>36005</v>
      </c>
      <c r="O42" s="207" t="n">
        <v>2.27</v>
      </c>
      <c r="AD42" s="206" t="n">
        <v>36005</v>
      </c>
      <c r="AE42" s="207" t="n">
        <v>2.16</v>
      </c>
    </row>
    <row r="43" customFormat="false" ht="14.65" hidden="false" customHeight="false" outlineLevel="0" collapsed="false">
      <c r="N43" s="206" t="n">
        <v>36006</v>
      </c>
      <c r="O43" s="207" t="n">
        <v>2.27</v>
      </c>
      <c r="AD43" s="206" t="n">
        <v>36006</v>
      </c>
      <c r="AE43" s="207" t="n">
        <v>2.16</v>
      </c>
    </row>
    <row r="44" customFormat="false" ht="14.65" hidden="false" customHeight="false" outlineLevel="0" collapsed="false">
      <c r="N44" s="206" t="n">
        <v>36007</v>
      </c>
      <c r="O44" s="207" t="n">
        <v>2.27</v>
      </c>
      <c r="AD44" s="206" t="n">
        <v>36007</v>
      </c>
      <c r="AE44" s="207" t="n">
        <v>2.16</v>
      </c>
    </row>
    <row r="45" customFormat="false" ht="14.65" hidden="false" customHeight="false" outlineLevel="0" collapsed="false">
      <c r="N45" s="206" t="n">
        <v>36008</v>
      </c>
      <c r="O45" s="207" t="n">
        <v>2.15</v>
      </c>
      <c r="AD45" s="206" t="n">
        <v>36008</v>
      </c>
      <c r="AE45" s="207" t="n">
        <v>2.13</v>
      </c>
    </row>
    <row r="46" customFormat="false" ht="14.65" hidden="false" customHeight="false" outlineLevel="0" collapsed="false">
      <c r="N46" s="206" t="n">
        <v>36009</v>
      </c>
      <c r="O46" s="207" t="n">
        <v>2.15</v>
      </c>
      <c r="AD46" s="206" t="n">
        <v>36009</v>
      </c>
      <c r="AE46" s="207" t="n">
        <v>2.13</v>
      </c>
    </row>
    <row r="47" customFormat="false" ht="14.65" hidden="false" customHeight="false" outlineLevel="0" collapsed="false">
      <c r="N47" s="206" t="n">
        <v>36010</v>
      </c>
      <c r="O47" s="207" t="n">
        <v>2.15</v>
      </c>
      <c r="AD47" s="206" t="n">
        <v>36010</v>
      </c>
      <c r="AE47" s="207" t="n">
        <v>2.13</v>
      </c>
    </row>
    <row r="48" customFormat="false" ht="14.65" hidden="false" customHeight="false" outlineLevel="0" collapsed="false">
      <c r="N48" s="206" t="n">
        <v>36011</v>
      </c>
      <c r="O48" s="207" t="n">
        <v>2.15</v>
      </c>
      <c r="AD48" s="206" t="n">
        <v>36011</v>
      </c>
      <c r="AE48" s="207" t="n">
        <v>2.13</v>
      </c>
    </row>
    <row r="49" customFormat="false" ht="14.65" hidden="false" customHeight="false" outlineLevel="0" collapsed="false">
      <c r="N49" s="206" t="n">
        <v>36012</v>
      </c>
      <c r="O49" s="207" t="n">
        <v>2.15</v>
      </c>
      <c r="AD49" s="206" t="n">
        <v>36012</v>
      </c>
      <c r="AE49" s="207" t="n">
        <v>2.13</v>
      </c>
    </row>
    <row r="50" customFormat="false" ht="14.65" hidden="false" customHeight="false" outlineLevel="0" collapsed="false">
      <c r="N50" s="206" t="n">
        <v>36013</v>
      </c>
      <c r="O50" s="207" t="n">
        <v>2.15</v>
      </c>
      <c r="AD50" s="206" t="n">
        <v>36013</v>
      </c>
      <c r="AE50" s="207" t="n">
        <v>2.13</v>
      </c>
    </row>
    <row r="51" customFormat="false" ht="14.65" hidden="false" customHeight="false" outlineLevel="0" collapsed="false">
      <c r="N51" s="206" t="n">
        <v>36014</v>
      </c>
      <c r="O51" s="207" t="n">
        <v>2.15</v>
      </c>
      <c r="AD51" s="206" t="n">
        <v>36014</v>
      </c>
      <c r="AE51" s="207" t="n">
        <v>2.13</v>
      </c>
    </row>
    <row r="52" customFormat="false" ht="14.65" hidden="false" customHeight="false" outlineLevel="0" collapsed="false">
      <c r="N52" s="206" t="n">
        <v>36015</v>
      </c>
      <c r="O52" s="207" t="n">
        <v>2.15</v>
      </c>
      <c r="AD52" s="206" t="n">
        <v>36015</v>
      </c>
      <c r="AE52" s="207" t="n">
        <v>2.13</v>
      </c>
    </row>
    <row r="53" customFormat="false" ht="14.65" hidden="false" customHeight="false" outlineLevel="0" collapsed="false">
      <c r="N53" s="206" t="n">
        <v>36016</v>
      </c>
      <c r="O53" s="207" t="n">
        <v>2.15</v>
      </c>
      <c r="AD53" s="206" t="n">
        <v>36016</v>
      </c>
      <c r="AE53" s="207" t="n">
        <v>2.13</v>
      </c>
    </row>
    <row r="54" customFormat="false" ht="14.65" hidden="false" customHeight="false" outlineLevel="0" collapsed="false">
      <c r="N54" s="206" t="n">
        <v>36017</v>
      </c>
      <c r="O54" s="207" t="n">
        <v>2.15</v>
      </c>
      <c r="AD54" s="206" t="n">
        <v>36017</v>
      </c>
      <c r="AE54" s="207" t="n">
        <v>2.13</v>
      </c>
    </row>
    <row r="55" customFormat="false" ht="14.65" hidden="false" customHeight="false" outlineLevel="0" collapsed="false">
      <c r="N55" s="206" t="n">
        <v>36018</v>
      </c>
      <c r="O55" s="207" t="n">
        <v>2.15</v>
      </c>
      <c r="AD55" s="206" t="n">
        <v>36018</v>
      </c>
      <c r="AE55" s="207" t="n">
        <v>2.13</v>
      </c>
    </row>
    <row r="56" customFormat="false" ht="14.65" hidden="false" customHeight="false" outlineLevel="0" collapsed="false">
      <c r="N56" s="206" t="n">
        <v>36019</v>
      </c>
      <c r="O56" s="207" t="n">
        <v>2.15</v>
      </c>
      <c r="AD56" s="206" t="n">
        <v>36019</v>
      </c>
      <c r="AE56" s="207" t="n">
        <v>2.13</v>
      </c>
    </row>
    <row r="57" customFormat="false" ht="14.65" hidden="false" customHeight="false" outlineLevel="0" collapsed="false">
      <c r="N57" s="206" t="n">
        <v>36020</v>
      </c>
      <c r="O57" s="207" t="n">
        <v>2.15</v>
      </c>
      <c r="AD57" s="206" t="n">
        <v>36020</v>
      </c>
      <c r="AE57" s="207" t="n">
        <v>2.13</v>
      </c>
    </row>
    <row r="58" customFormat="false" ht="14.65" hidden="false" customHeight="false" outlineLevel="0" collapsed="false">
      <c r="N58" s="206" t="n">
        <v>36021</v>
      </c>
      <c r="O58" s="207" t="n">
        <v>2.15</v>
      </c>
      <c r="AD58" s="206" t="n">
        <v>36021</v>
      </c>
      <c r="AE58" s="207" t="n">
        <v>2.13</v>
      </c>
    </row>
    <row r="59" customFormat="false" ht="14.65" hidden="false" customHeight="false" outlineLevel="0" collapsed="false">
      <c r="N59" s="206" t="n">
        <v>36022</v>
      </c>
      <c r="O59" s="207" t="n">
        <v>2.15</v>
      </c>
      <c r="AD59" s="206" t="n">
        <v>36022</v>
      </c>
      <c r="AE59" s="207" t="n">
        <v>2.13</v>
      </c>
    </row>
    <row r="60" customFormat="false" ht="14.65" hidden="false" customHeight="false" outlineLevel="0" collapsed="false">
      <c r="N60" s="206" t="n">
        <v>36023</v>
      </c>
      <c r="O60" s="207" t="n">
        <v>2.15</v>
      </c>
      <c r="AD60" s="206" t="n">
        <v>36023</v>
      </c>
      <c r="AE60" s="207" t="n">
        <v>2.13</v>
      </c>
    </row>
    <row r="61" customFormat="false" ht="14.65" hidden="false" customHeight="false" outlineLevel="0" collapsed="false">
      <c r="N61" s="206" t="n">
        <v>36024</v>
      </c>
      <c r="O61" s="207" t="n">
        <v>2.15</v>
      </c>
      <c r="AD61" s="206" t="n">
        <v>36024</v>
      </c>
      <c r="AE61" s="207" t="n">
        <v>2.13</v>
      </c>
    </row>
    <row r="62" customFormat="false" ht="14.65" hidden="false" customHeight="false" outlineLevel="0" collapsed="false">
      <c r="N62" s="206" t="n">
        <v>36025</v>
      </c>
      <c r="O62" s="207" t="n">
        <v>2.15</v>
      </c>
      <c r="AD62" s="206" t="n">
        <v>36025</v>
      </c>
      <c r="AE62" s="207" t="n">
        <v>2.13</v>
      </c>
    </row>
    <row r="63" customFormat="false" ht="14.65" hidden="false" customHeight="false" outlineLevel="0" collapsed="false">
      <c r="N63" s="206" t="n">
        <v>36026</v>
      </c>
      <c r="O63" s="207" t="n">
        <v>2.15</v>
      </c>
      <c r="AD63" s="206" t="n">
        <v>36026</v>
      </c>
      <c r="AE63" s="207" t="n">
        <v>2.13</v>
      </c>
    </row>
    <row r="64" customFormat="false" ht="14.65" hidden="false" customHeight="false" outlineLevel="0" collapsed="false">
      <c r="N64" s="206" t="n">
        <v>36027</v>
      </c>
      <c r="O64" s="207" t="n">
        <v>2.15</v>
      </c>
      <c r="AD64" s="206" t="n">
        <v>36027</v>
      </c>
      <c r="AE64" s="207" t="n">
        <v>2.13</v>
      </c>
    </row>
    <row r="65" customFormat="false" ht="14.65" hidden="false" customHeight="false" outlineLevel="0" collapsed="false">
      <c r="N65" s="206" t="n">
        <v>36028</v>
      </c>
      <c r="O65" s="207" t="n">
        <v>2.15</v>
      </c>
      <c r="AD65" s="206" t="n">
        <v>36028</v>
      </c>
      <c r="AE65" s="207" t="n">
        <v>2.13</v>
      </c>
    </row>
    <row r="66" customFormat="false" ht="14.65" hidden="false" customHeight="false" outlineLevel="0" collapsed="false">
      <c r="N66" s="206" t="n">
        <v>36029</v>
      </c>
      <c r="O66" s="207" t="n">
        <v>2.15</v>
      </c>
      <c r="AD66" s="206" t="n">
        <v>36029</v>
      </c>
      <c r="AE66" s="207" t="n">
        <v>2.13</v>
      </c>
    </row>
    <row r="67" customFormat="false" ht="14.65" hidden="false" customHeight="false" outlineLevel="0" collapsed="false">
      <c r="N67" s="206" t="n">
        <v>36030</v>
      </c>
      <c r="O67" s="207" t="n">
        <v>2.15</v>
      </c>
      <c r="AD67" s="206" t="n">
        <v>36030</v>
      </c>
      <c r="AE67" s="207" t="n">
        <v>2.13</v>
      </c>
    </row>
    <row r="68" customFormat="false" ht="14.65" hidden="false" customHeight="false" outlineLevel="0" collapsed="false">
      <c r="N68" s="206" t="n">
        <v>36031</v>
      </c>
      <c r="O68" s="207" t="n">
        <v>2.15</v>
      </c>
      <c r="AD68" s="206" t="n">
        <v>36031</v>
      </c>
      <c r="AE68" s="207" t="n">
        <v>2.13</v>
      </c>
    </row>
    <row r="69" customFormat="false" ht="14.65" hidden="false" customHeight="false" outlineLevel="0" collapsed="false">
      <c r="N69" s="206" t="n">
        <v>36032</v>
      </c>
      <c r="O69" s="207" t="n">
        <v>2.15</v>
      </c>
      <c r="AD69" s="206" t="n">
        <v>36032</v>
      </c>
      <c r="AE69" s="207" t="n">
        <v>2.13</v>
      </c>
    </row>
    <row r="70" customFormat="false" ht="14.65" hidden="false" customHeight="false" outlineLevel="0" collapsed="false">
      <c r="N70" s="206" t="n">
        <v>36033</v>
      </c>
      <c r="O70" s="207" t="n">
        <v>2.15</v>
      </c>
      <c r="AD70" s="206" t="n">
        <v>36033</v>
      </c>
      <c r="AE70" s="207" t="n">
        <v>2.13</v>
      </c>
    </row>
    <row r="71" customFormat="false" ht="14.65" hidden="false" customHeight="false" outlineLevel="0" collapsed="false">
      <c r="N71" s="206" t="n">
        <v>36034</v>
      </c>
      <c r="O71" s="207" t="n">
        <v>2.15</v>
      </c>
      <c r="AD71" s="206" t="n">
        <v>36034</v>
      </c>
      <c r="AE71" s="207" t="n">
        <v>2.13</v>
      </c>
    </row>
    <row r="72" customFormat="false" ht="14.65" hidden="false" customHeight="false" outlineLevel="0" collapsed="false">
      <c r="N72" s="206" t="n">
        <v>36035</v>
      </c>
      <c r="O72" s="207" t="n">
        <v>2.15</v>
      </c>
      <c r="AD72" s="206" t="n">
        <v>36035</v>
      </c>
      <c r="AE72" s="207" t="n">
        <v>2.13</v>
      </c>
    </row>
    <row r="73" customFormat="false" ht="14.65" hidden="false" customHeight="false" outlineLevel="0" collapsed="false">
      <c r="N73" s="206" t="n">
        <v>36036</v>
      </c>
      <c r="O73" s="207" t="n">
        <v>2.15</v>
      </c>
      <c r="AD73" s="206" t="n">
        <v>36036</v>
      </c>
      <c r="AE73" s="207" t="n">
        <v>2.13</v>
      </c>
    </row>
    <row r="74" customFormat="false" ht="14.65" hidden="false" customHeight="false" outlineLevel="0" collapsed="false">
      <c r="N74" s="206" t="n">
        <v>36037</v>
      </c>
      <c r="O74" s="207" t="n">
        <v>2.15</v>
      </c>
      <c r="AD74" s="206" t="n">
        <v>36037</v>
      </c>
      <c r="AE74" s="207" t="n">
        <v>2.13</v>
      </c>
    </row>
    <row r="75" customFormat="false" ht="14.65" hidden="false" customHeight="false" outlineLevel="0" collapsed="false">
      <c r="N75" s="206" t="n">
        <v>36038</v>
      </c>
      <c r="O75" s="207" t="n">
        <v>2.15</v>
      </c>
      <c r="AD75" s="206" t="n">
        <v>36038</v>
      </c>
      <c r="AE75" s="207" t="n">
        <v>2.13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4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10800</xdr:colOff>
                    <xdr:row>4</xdr:row>
                    <xdr:rowOff>54360</xdr:rowOff>
                  </from>
                  <to>
                    <xdr:col>49</xdr:col>
                    <xdr:colOff>624600</xdr:colOff>
                    <xdr:row>5</xdr:row>
                    <xdr:rowOff>99000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19.35" hidden="false" customHeight="false" outlineLevel="0" collapsed="false"/>
    <row r="3" customFormat="false" ht="17" hidden="false" customHeight="false" outlineLevel="0" collapsed="false"/>
    <row r="4" customFormat="false" ht="17" hidden="false" customHeight="false" outlineLevel="0" collapsed="false"/>
    <row r="23" customFormat="false" ht="17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