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Physical!$B$2:$M$77</definedName>
    <definedName function="false" hidden="false" name="acc" vbProcedure="false">'[2]TX P&amp;L'!$Q$1</definedName>
    <definedName function="false" hidden="false" name="days" vbProcedure="false">'[2]TX P&amp;L'!$Q$3</definedName>
    <definedName function="false" hidden="false" name="Eff_Dt" vbProcedure="false">#REF!</definedName>
    <definedName function="false" hidden="false" name="Excel_BuiltIn_Auto_Open" vbProcedure="false">[1]!Register_DClick</definedName>
    <definedName function="false" hidden="false" name="mtm" vbProcedure="false">'[2]TX P&amp;L'!$Q$2</definedName>
    <definedName function="false" hidden="false" name="PostIDs" vbProcedure="false">#REF!</definedName>
    <definedName function="false" hidden="false" name="PW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<sst xmlns="http://schemas.openxmlformats.org/spreadsheetml/2006/main" count="1668" uniqueCount="429">
  <si>
    <t xml:space="preserve">CPR Duns Id</t>
  </si>
  <si>
    <t xml:space="preserve">GCP-CPR CP Name</t>
  </si>
  <si>
    <t xml:space="preserve">GCP-CPR Economics CP Name</t>
  </si>
  <si>
    <t xml:space="preserve">CPR Status</t>
  </si>
  <si>
    <t xml:space="preserve">Sitara Duns Id</t>
  </si>
  <si>
    <t xml:space="preserve">GCP-Sitara CP Name</t>
  </si>
  <si>
    <t xml:space="preserve">Sitara Status</t>
  </si>
  <si>
    <t xml:space="preserve">MSA Co No</t>
  </si>
  <si>
    <t xml:space="preserve">CPR Co No</t>
  </si>
  <si>
    <t xml:space="preserve">CPR Org Region</t>
  </si>
  <si>
    <t xml:space="preserve">CPR Ctpy Num</t>
  </si>
  <si>
    <t xml:space="preserve">Co #</t>
  </si>
  <si>
    <t xml:space="preserve">Desk Name</t>
  </si>
  <si>
    <t xml:space="preserve">Sitara Counterparty/Desk Name</t>
  </si>
  <si>
    <t xml:space="preserve">CPR Desk Name</t>
  </si>
  <si>
    <t xml:space="preserve">CPR Co num</t>
  </si>
  <si>
    <t xml:space="preserve">MSA co num</t>
  </si>
  <si>
    <t xml:space="preserve">SAP co num</t>
  </si>
  <si>
    <t xml:space="preserve">Ctpy Type Num</t>
  </si>
  <si>
    <t xml:space="preserve">Duns Link Id</t>
  </si>
  <si>
    <t xml:space="preserve">Status</t>
  </si>
  <si>
    <t xml:space="preserve">ENA - IM Central Gulf</t>
  </si>
  <si>
    <t xml:space="preserve">Central Gulf</t>
  </si>
  <si>
    <t xml:space="preserve">016</t>
  </si>
  <si>
    <t xml:space="preserve">A</t>
  </si>
  <si>
    <t xml:space="preserve">ECT-</t>
  </si>
  <si>
    <t xml:space="preserve">TOTAL</t>
  </si>
  <si>
    <t xml:space="preserve">ENA - IM Cent Gulf NGPL</t>
  </si>
  <si>
    <t xml:space="preserve">Central Gulf NGPL</t>
  </si>
  <si>
    <t xml:space="preserve">ECTCAN-</t>
  </si>
  <si>
    <t xml:space="preserve">444</t>
  </si>
  <si>
    <t xml:space="preserve">OA Code</t>
  </si>
  <si>
    <t xml:space="preserve">3RD PARTY SALES</t>
  </si>
  <si>
    <t xml:space="preserve">TOTAL $'s</t>
  </si>
  <si>
    <t xml:space="preserve">MMBTU</t>
  </si>
  <si>
    <t xml:space="preserve">AVG PRICE</t>
  </si>
  <si>
    <t xml:space="preserve">3RD PARTY PURCHASES</t>
  </si>
  <si>
    <t xml:space="preserve">ENA - IM Central Transport</t>
  </si>
  <si>
    <t xml:space="preserve">Central Transport</t>
  </si>
  <si>
    <t xml:space="preserve">Canada BC Desk</t>
  </si>
  <si>
    <t xml:space="preserve">ECTCAN-Canada BC Desk</t>
  </si>
  <si>
    <t xml:space="preserve">T</t>
  </si>
  <si>
    <t xml:space="preserve">EC - IM Canada BC</t>
  </si>
  <si>
    <t xml:space="preserve">Third Party Sales</t>
  </si>
  <si>
    <t xml:space="preserve">Third Party Purchases</t>
  </si>
  <si>
    <t xml:space="preserve">ENA - IM Cleburne</t>
  </si>
  <si>
    <t xml:space="preserve">Cleburne Desk</t>
  </si>
  <si>
    <t xml:space="preserve">Canada West Desk</t>
  </si>
  <si>
    <t xml:space="preserve">ECTCAN-Canada West Desk</t>
  </si>
  <si>
    <t xml:space="preserve">EC - IM Canada West</t>
  </si>
  <si>
    <t xml:space="preserve">ENA - IM Denver</t>
  </si>
  <si>
    <t xml:space="preserve">Denver Desk</t>
  </si>
  <si>
    <t xml:space="preserve">ECT - IM Peoples</t>
  </si>
  <si>
    <t xml:space="preserve">ECT-ECT-IM Peoples</t>
  </si>
  <si>
    <t xml:space="preserve">ENA - IM Peoples</t>
  </si>
  <si>
    <t xml:space="preserve">AFFILIATE &amp;</t>
  </si>
  <si>
    <t xml:space="preserve">EMW - IM Midwest</t>
  </si>
  <si>
    <t xml:space="preserve">EMW-IM Midwest</t>
  </si>
  <si>
    <t xml:space="preserve">78P</t>
  </si>
  <si>
    <t xml:space="preserve">ECT-ENA-IM Cent Gulf NGPL</t>
  </si>
  <si>
    <t xml:space="preserve">INTERDESK SALES</t>
  </si>
  <si>
    <t xml:space="preserve">Company #</t>
  </si>
  <si>
    <t xml:space="preserve">INTERDESK PURCHASES</t>
  </si>
  <si>
    <t xml:space="preserve">ENA - IM EAST TP1</t>
  </si>
  <si>
    <t xml:space="preserve">ENA-IM EAST TP1</t>
  </si>
  <si>
    <t xml:space="preserve">ECT-ENA-IM Central Gulf</t>
  </si>
  <si>
    <t xml:space="preserve">3,11</t>
  </si>
  <si>
    <t xml:space="preserve">8,12</t>
  </si>
  <si>
    <t xml:space="preserve">ENA - IM EAST TP2</t>
  </si>
  <si>
    <t xml:space="preserve">ENA-IM EAST TP2</t>
  </si>
  <si>
    <t xml:space="preserve">ECT-ENA-IM Central Transport</t>
  </si>
  <si>
    <t xml:space="preserve">ENA - IM EAST TP3</t>
  </si>
  <si>
    <t xml:space="preserve">ENA-IM EAST TP3</t>
  </si>
  <si>
    <t xml:space="preserve">ECT-ENA-IM Cleburne</t>
  </si>
  <si>
    <t xml:space="preserve">ENA - IM Lonestar</t>
  </si>
  <si>
    <t xml:space="preserve">ENA-IM Lonestar</t>
  </si>
  <si>
    <t xml:space="preserve">ECT-ENA-IM Denver</t>
  </si>
  <si>
    <t xml:space="preserve">ENA - IM ME CNG</t>
  </si>
  <si>
    <t xml:space="preserve">ENA-IM ME CNG</t>
  </si>
  <si>
    <t xml:space="preserve">ECT-ENA-IM EAST TP1</t>
  </si>
  <si>
    <t xml:space="preserve">ENA - IM ME NEW ENGLAND</t>
  </si>
  <si>
    <t xml:space="preserve">ENA-IM ME NEW ENGLAND</t>
  </si>
  <si>
    <t xml:space="preserve">ECT-ENA-IM EAST TP2</t>
  </si>
  <si>
    <t xml:space="preserve">ENA - IM ME NEW YORK</t>
  </si>
  <si>
    <t xml:space="preserve">ENA-IM ME NEW YORK</t>
  </si>
  <si>
    <t xml:space="preserve">ECT-ENA-IM EAST TP3</t>
  </si>
  <si>
    <t xml:space="preserve">ENA - IM ME TCO</t>
  </si>
  <si>
    <t xml:space="preserve">ENA-IM ME TCO</t>
  </si>
  <si>
    <t xml:space="preserve">ECT-ENA-IM Lonestar</t>
  </si>
  <si>
    <t xml:space="preserve">EMW - IM Midwest Program 1</t>
  </si>
  <si>
    <t xml:space="preserve">ENA-IM Midwest Program 1</t>
  </si>
  <si>
    <t xml:space="preserve">ENA - IM Market East</t>
  </si>
  <si>
    <t xml:space="preserve">ECT-ENA-IM Market East</t>
  </si>
  <si>
    <t xml:space="preserve">413</t>
  </si>
  <si>
    <t xml:space="preserve">EMW - IM Midwest Program 2</t>
  </si>
  <si>
    <t xml:space="preserve">ENA-IM Midwest Program 2</t>
  </si>
  <si>
    <t xml:space="preserve">S</t>
  </si>
  <si>
    <t xml:space="preserve">ECT-ENA-IM ME CNG</t>
  </si>
  <si>
    <t xml:space="preserve">ENA - IM Mkt Central CG</t>
  </si>
  <si>
    <t xml:space="preserve">ENA-IM Mkt Central CG</t>
  </si>
  <si>
    <t xml:space="preserve">ECT-ENA-IM ME NEW ENGLAND</t>
  </si>
  <si>
    <t xml:space="preserve">ENA - IM Mkt Central MICH</t>
  </si>
  <si>
    <t xml:space="preserve">ENA-IM Mkt Central MICH</t>
  </si>
  <si>
    <t xml:space="preserve">ECT-ENA-IM ME TCO</t>
  </si>
  <si>
    <t xml:space="preserve">ENA - IM NE GULF1</t>
  </si>
  <si>
    <t xml:space="preserve">ENA-IM NE GULF1</t>
  </si>
  <si>
    <t xml:space="preserve">ENA - IM Mid Central North</t>
  </si>
  <si>
    <t xml:space="preserve">ECT-ENA-IM Mid Central North</t>
  </si>
  <si>
    <t xml:space="preserve">ENA - IM NE GULF2</t>
  </si>
  <si>
    <t xml:space="preserve">ENA-IM NE GULF2</t>
  </si>
  <si>
    <t xml:space="preserve">ENA - IM Mid Central South</t>
  </si>
  <si>
    <t xml:space="preserve">ECT-ENA-IM Mid Central South</t>
  </si>
  <si>
    <t xml:space="preserve">ENA - IM NE GULF3</t>
  </si>
  <si>
    <t xml:space="preserve">ENA-IM NE GULF3</t>
  </si>
  <si>
    <t xml:space="preserve">ECT-ENA-IM Mkt Central CG</t>
  </si>
  <si>
    <t xml:space="preserve">ENA - IM NE GULF4</t>
  </si>
  <si>
    <t xml:space="preserve">ENA-IM NE GULF4</t>
  </si>
  <si>
    <t xml:space="preserve">ECT-ENA-IM Mkt Central MICH</t>
  </si>
  <si>
    <t xml:space="preserve">ENA - IM VNG</t>
  </si>
  <si>
    <t xml:space="preserve">ENA-IM VNG</t>
  </si>
  <si>
    <t xml:space="preserve">ECT-ENA-IM NE GULF1</t>
  </si>
  <si>
    <t xml:space="preserve">HPLC - IM HPLC</t>
  </si>
  <si>
    <t xml:space="preserve">HPLC Desk</t>
  </si>
  <si>
    <t xml:space="preserve">012</t>
  </si>
  <si>
    <t xml:space="preserve">ECT-ENA-IM NE GULF2</t>
  </si>
  <si>
    <t xml:space="preserve">HPLC - IM Wellhead</t>
  </si>
  <si>
    <t xml:space="preserve">HPLC Wellhead</t>
  </si>
  <si>
    <t xml:space="preserve">ECT-ENA-IM NE GULF3</t>
  </si>
  <si>
    <t xml:space="preserve">Enovate</t>
  </si>
  <si>
    <t xml:space="preserve">IM-Enovate</t>
  </si>
  <si>
    <t xml:space="preserve">84X</t>
  </si>
  <si>
    <t xml:space="preserve">ECT-ENA-IM NE GULF4</t>
  </si>
  <si>
    <t xml:space="preserve">Market East</t>
  </si>
  <si>
    <t xml:space="preserve">ENA - IM Sithe</t>
  </si>
  <si>
    <t xml:space="preserve">ECT-ENA-IM Sithe</t>
  </si>
  <si>
    <t xml:space="preserve">Mid Central North</t>
  </si>
  <si>
    <t xml:space="preserve">ECT-ENA-IM VNG</t>
  </si>
  <si>
    <t xml:space="preserve">Mid Central South</t>
  </si>
  <si>
    <t xml:space="preserve">ENA - IM Wellhead Central</t>
  </si>
  <si>
    <t xml:space="preserve">ECT-ENA-IM Wellhead Central</t>
  </si>
  <si>
    <t xml:space="preserve">ENA - IM East</t>
  </si>
  <si>
    <t xml:space="preserve">North East</t>
  </si>
  <si>
    <t xml:space="preserve">ENA - IM Wellhead Neast</t>
  </si>
  <si>
    <t xml:space="preserve">ECT-ENA-IM Wellhead Neast</t>
  </si>
  <si>
    <t xml:space="preserve">ENA - IM Ontario</t>
  </si>
  <si>
    <t xml:space="preserve">Ontario Desk</t>
  </si>
  <si>
    <t xml:space="preserve">ENA - IM Wellhead Seast</t>
  </si>
  <si>
    <t xml:space="preserve">ECT-ENA-IM Wellhead Seast</t>
  </si>
  <si>
    <t xml:space="preserve">Peoples Desk</t>
  </si>
  <si>
    <t xml:space="preserve">ENA - IM Wellhead Texas</t>
  </si>
  <si>
    <t xml:space="preserve">ECT-ENA-IM Wellhead Texas</t>
  </si>
  <si>
    <t xml:space="preserve">Sithe Desk</t>
  </si>
  <si>
    <t xml:space="preserve">ENA - IM Wellhead West</t>
  </si>
  <si>
    <t xml:space="preserve">ECT-ENA-IM Wellhead West</t>
  </si>
  <si>
    <t xml:space="preserve">ENA - IM Texas</t>
  </si>
  <si>
    <t xml:space="preserve">Texas Region (016)</t>
  </si>
  <si>
    <t xml:space="preserve">Northeast Desk</t>
  </si>
  <si>
    <t xml:space="preserve">ECT-Northeast Desk</t>
  </si>
  <si>
    <t xml:space="preserve">HPLR - IM Texas</t>
  </si>
  <si>
    <t xml:space="preserve">Texas Region (078)</t>
  </si>
  <si>
    <t xml:space="preserve">078</t>
  </si>
  <si>
    <t xml:space="preserve">ECT-Ontario Desk</t>
  </si>
  <si>
    <t xml:space="preserve">HPLR - IM Liquids Division</t>
  </si>
  <si>
    <t xml:space="preserve">Texas Region - Do Not Use</t>
  </si>
  <si>
    <t xml:space="preserve">Texas Desk</t>
  </si>
  <si>
    <t xml:space="preserve">ECT-Texas Desk</t>
  </si>
  <si>
    <t xml:space="preserve">ECT - IM Waha</t>
  </si>
  <si>
    <t xml:space="preserve">WAHA</t>
  </si>
  <si>
    <t xml:space="preserve">Waha Desk</t>
  </si>
  <si>
    <t xml:space="preserve">ECT-Waha Desk</t>
  </si>
  <si>
    <t xml:space="preserve">Wellhead Central</t>
  </si>
  <si>
    <t xml:space="preserve">West Desk</t>
  </si>
  <si>
    <t xml:space="preserve">ECT-West Desk</t>
  </si>
  <si>
    <t xml:space="preserve">ENA - IM West</t>
  </si>
  <si>
    <t xml:space="preserve">Wellhead Northeast</t>
  </si>
  <si>
    <t xml:space="preserve">EMW-</t>
  </si>
  <si>
    <t xml:space="preserve">Wellhead Southeast</t>
  </si>
  <si>
    <t xml:space="preserve">Wellhead Texas</t>
  </si>
  <si>
    <t xml:space="preserve">EMW-IM Midwest Program 1</t>
  </si>
  <si>
    <t xml:space="preserve">Wellhead West</t>
  </si>
  <si>
    <t xml:space="preserve">EMW-IM Midwest Program 2</t>
  </si>
  <si>
    <t xml:space="preserve">Western Region</t>
  </si>
  <si>
    <t xml:space="preserve">Enovate - IM</t>
  </si>
  <si>
    <t xml:space="preserve">Enovate-IM</t>
  </si>
  <si>
    <t xml:space="preserve">HPL-</t>
  </si>
  <si>
    <t xml:space="preserve">Birchill</t>
  </si>
  <si>
    <t xml:space="preserve">X</t>
  </si>
  <si>
    <t xml:space="preserve">Birchhill</t>
  </si>
  <si>
    <t xml:space="preserve">69T</t>
  </si>
  <si>
    <t xml:space="preserve">HPL-HPLC Desk</t>
  </si>
  <si>
    <t xml:space="preserve">Blue Range</t>
  </si>
  <si>
    <t xml:space="preserve">BLUE RANGE</t>
  </si>
  <si>
    <t xml:space="preserve">38W</t>
  </si>
  <si>
    <t xml:space="preserve">HPLC Operational Desk</t>
  </si>
  <si>
    <t xml:space="preserve">HPL-HPLC Operational Desk</t>
  </si>
  <si>
    <t xml:space="preserve">HPLC - Operational</t>
  </si>
  <si>
    <t xml:space="preserve">ECT - IM Boston Gas</t>
  </si>
  <si>
    <t xml:space="preserve">Boston Gas Desk</t>
  </si>
  <si>
    <t xml:space="preserve">HPL-HPLC-IM Wellhead</t>
  </si>
  <si>
    <t xml:space="preserve">BGML - IM Bridgeline</t>
  </si>
  <si>
    <t xml:space="preserve">Bridgeline Desk</t>
  </si>
  <si>
    <t xml:space="preserve">946</t>
  </si>
  <si>
    <t xml:space="preserve">HPLR-</t>
  </si>
  <si>
    <t xml:space="preserve">EPMI - Brownsville Power I</t>
  </si>
  <si>
    <t xml:space="preserve">Brownsville Power I</t>
  </si>
  <si>
    <t xml:space="preserve">553</t>
  </si>
  <si>
    <t xml:space="preserve">HPLR-Texas Desk</t>
  </si>
  <si>
    <t xml:space="preserve">ENA - IM BUG</t>
  </si>
  <si>
    <t xml:space="preserve">BUG</t>
  </si>
  <si>
    <t xml:space="preserve">ECT - IM BUG Transport</t>
  </si>
  <si>
    <t xml:space="preserve">HPLR-Waha Desk</t>
  </si>
  <si>
    <t xml:space="preserve">HPLR - IM Waha</t>
  </si>
  <si>
    <t xml:space="preserve">I</t>
  </si>
  <si>
    <t xml:space="preserve">EPMI - Caledonia Power I</t>
  </si>
  <si>
    <t xml:space="preserve">Caledonia Power I</t>
  </si>
  <si>
    <t xml:space="preserve">PCOIL-</t>
  </si>
  <si>
    <t xml:space="preserve">117</t>
  </si>
  <si>
    <t xml:space="preserve">Canada BC</t>
  </si>
  <si>
    <t xml:space="preserve">Petro-Canada BC Desk</t>
  </si>
  <si>
    <t xml:space="preserve">PCOIL-Petro-Canada BC Desk</t>
  </si>
  <si>
    <t xml:space="preserve">Petro-Canada - BC</t>
  </si>
  <si>
    <t xml:space="preserve">EC - IM Canada BC Pipe</t>
  </si>
  <si>
    <t xml:space="preserve">Canada BC Pipe</t>
  </si>
  <si>
    <t xml:space="preserve">Petro-Canada East Desk</t>
  </si>
  <si>
    <t xml:space="preserve">PCOIL-Petro-Canada East Desk</t>
  </si>
  <si>
    <t xml:space="preserve">Petro-Canada - East</t>
  </si>
  <si>
    <t xml:space="preserve">EC - IM Canada East</t>
  </si>
  <si>
    <t xml:space="preserve">Canada East</t>
  </si>
  <si>
    <t xml:space="preserve">Petro-Canada West Desk</t>
  </si>
  <si>
    <t xml:space="preserve">PCOIL-Petro-Canada West Desk</t>
  </si>
  <si>
    <t xml:space="preserve">Petro-Canada - West</t>
  </si>
  <si>
    <t xml:space="preserve">Canada West</t>
  </si>
  <si>
    <t xml:space="preserve">SEI-</t>
  </si>
  <si>
    <t xml:space="preserve">962</t>
  </si>
  <si>
    <t xml:space="preserve">ENA - IM Central</t>
  </si>
  <si>
    <t xml:space="preserve">Central Region</t>
  </si>
  <si>
    <t xml:space="preserve">ENA - Yaggy IM Central</t>
  </si>
  <si>
    <t xml:space="preserve">CES - IM Central</t>
  </si>
  <si>
    <t xml:space="preserve">CES-Central Desk</t>
  </si>
  <si>
    <t xml:space="preserve">CES - IM East</t>
  </si>
  <si>
    <t xml:space="preserve">CES-East Desk</t>
  </si>
  <si>
    <t xml:space="preserve">Southeast Desk</t>
  </si>
  <si>
    <t xml:space="preserve">ECT-Southeast Desk</t>
  </si>
  <si>
    <t xml:space="preserve">ECT - IM Southeast</t>
  </si>
  <si>
    <t xml:space="preserve">CES - IM Texas</t>
  </si>
  <si>
    <t xml:space="preserve">CES-Texas</t>
  </si>
  <si>
    <t xml:space="preserve">Central Desk</t>
  </si>
  <si>
    <t xml:space="preserve">ECT-Central Desk</t>
  </si>
  <si>
    <t xml:space="preserve">Penco - IM Chicago</t>
  </si>
  <si>
    <t xml:space="preserve">Chicago Desk</t>
  </si>
  <si>
    <t xml:space="preserve">PEN</t>
  </si>
  <si>
    <t xml:space="preserve">Citrus Desk</t>
  </si>
  <si>
    <t xml:space="preserve">CIT-TRA-Citrus Desk</t>
  </si>
  <si>
    <t xml:space="preserve">Citrus - Citrus</t>
  </si>
  <si>
    <t xml:space="preserve">370</t>
  </si>
  <si>
    <t xml:space="preserve">CITRUS</t>
  </si>
  <si>
    <t xml:space="preserve">Suncor Desk</t>
  </si>
  <si>
    <t xml:space="preserve">SEI-Suncor Desk</t>
  </si>
  <si>
    <t xml:space="preserve">Suncor</t>
  </si>
  <si>
    <t xml:space="preserve">oa code?</t>
  </si>
  <si>
    <t xml:space="preserve">LGM-Southeast Desk</t>
  </si>
  <si>
    <t xml:space="preserve">LGM - IM Southeast</t>
  </si>
  <si>
    <t xml:space="preserve">488</t>
  </si>
  <si>
    <t xml:space="preserve">EPMI - Doyle I</t>
  </si>
  <si>
    <t xml:space="preserve">Doyle I</t>
  </si>
  <si>
    <t xml:space="preserve">Canada East Desk</t>
  </si>
  <si>
    <t xml:space="preserve">ECTCAN-Canada East Desk</t>
  </si>
  <si>
    <t xml:space="preserve">ENA - IM Mkt4East</t>
  </si>
  <si>
    <t xml:space="preserve">ENA-IMMKT4EAST</t>
  </si>
  <si>
    <t xml:space="preserve">BUG Desk</t>
  </si>
  <si>
    <t xml:space="preserve">ECT-BUG Desk</t>
  </si>
  <si>
    <t xml:space="preserve">CPR Fuels</t>
  </si>
  <si>
    <t xml:space="preserve">ENA - IM TP1East</t>
  </si>
  <si>
    <t xml:space="preserve">ENA-IMTP1EAST</t>
  </si>
  <si>
    <t xml:space="preserve">Suncor BC Desk</t>
  </si>
  <si>
    <t xml:space="preserve">SEI-Suncor BC Desk</t>
  </si>
  <si>
    <t xml:space="preserve">Suncor - BC</t>
  </si>
  <si>
    <t xml:space="preserve">CPR IMBALANCE (In Kind)</t>
  </si>
  <si>
    <t xml:space="preserve">Suncor Export Desk</t>
  </si>
  <si>
    <t xml:space="preserve">SEI-Suncor Export Desk</t>
  </si>
  <si>
    <t xml:space="preserve">Suncor - Export</t>
  </si>
  <si>
    <t xml:space="preserve">CPR  CASH IN</t>
  </si>
  <si>
    <t xml:space="preserve">CPR  CASH OUT</t>
  </si>
  <si>
    <t xml:space="preserve">Encounter</t>
  </si>
  <si>
    <t xml:space="preserve">69R</t>
  </si>
  <si>
    <t xml:space="preserve">Humble Desk</t>
  </si>
  <si>
    <t xml:space="preserve">Humble</t>
  </si>
  <si>
    <t xml:space="preserve">38A</t>
  </si>
  <si>
    <t xml:space="preserve">CPR Pipeline Exchange</t>
  </si>
  <si>
    <t xml:space="preserve">EFSC - IM EFSC</t>
  </si>
  <si>
    <t xml:space="preserve">Enron Field Services</t>
  </si>
  <si>
    <t xml:space="preserve">311</t>
  </si>
  <si>
    <t xml:space="preserve">Blue Range Desk</t>
  </si>
  <si>
    <t xml:space="preserve">CPR STORAGE (INJ)</t>
  </si>
  <si>
    <t xml:space="preserve">CPR STORAGE (W/D)</t>
  </si>
  <si>
    <t xml:space="preserve">ENA - IM Entergy</t>
  </si>
  <si>
    <t xml:space="preserve">Entergy</t>
  </si>
  <si>
    <t xml:space="preserve">Gross Affilliate Sales</t>
  </si>
  <si>
    <t xml:space="preserve">Gross Affilliate Purchases</t>
  </si>
  <si>
    <t xml:space="preserve">EPMI - IM Black Hills</t>
  </si>
  <si>
    <t xml:space="preserve">EPMI-Black Hills Desk</t>
  </si>
  <si>
    <t xml:space="preserve">TOTAL SALES</t>
  </si>
  <si>
    <t xml:space="preserve">TOTAL PURCHASES</t>
  </si>
  <si>
    <t xml:space="preserve">EPMI - Des Plaines Green Land Development</t>
  </si>
  <si>
    <t xml:space="preserve">EPMI-Des Plaines Green Land Development</t>
  </si>
  <si>
    <t xml:space="preserve">EPMI - Gleason Power I</t>
  </si>
  <si>
    <t xml:space="preserve">EPMI-Gleason Power I</t>
  </si>
  <si>
    <t xml:space="preserve">LGM-Northeast Desk</t>
  </si>
  <si>
    <t xml:space="preserve">LGM - IM East</t>
  </si>
  <si>
    <t xml:space="preserve">PHYSICAL MTM VALUE</t>
  </si>
  <si>
    <t xml:space="preserve">Top Level </t>
  </si>
  <si>
    <t xml:space="preserve">This line is used exclusively for calculating Unaccounted For</t>
  </si>
  <si>
    <t xml:space="preserve">EPMI - IM Gas Desk</t>
  </si>
  <si>
    <t xml:space="preserve">EPMI-IM Gas Desk</t>
  </si>
  <si>
    <t xml:space="preserve">ECT-Boston Gas Desk</t>
  </si>
  <si>
    <t xml:space="preserve">PROMPT MONTH VALUE</t>
  </si>
  <si>
    <t xml:space="preserve">Long Term Firm WACOG</t>
  </si>
  <si>
    <t xml:space="preserve">Sunoco Desk</t>
  </si>
  <si>
    <t xml:space="preserve">Sunoco IES</t>
  </si>
  <si>
    <t xml:space="preserve">44F</t>
  </si>
  <si>
    <t xml:space="preserve">PHYSICAL REVERSAL</t>
  </si>
  <si>
    <t xml:space="preserve">ESC - Operational</t>
  </si>
  <si>
    <t xml:space="preserve">ESC-Operational</t>
  </si>
  <si>
    <t xml:space="preserve">362</t>
  </si>
  <si>
    <t xml:space="preserve">Caledonia Power l Desk</t>
  </si>
  <si>
    <t xml:space="preserve">EPMI-Caledonia Power l Desk</t>
  </si>
  <si>
    <t xml:space="preserve">GNS - IM Gas Desk</t>
  </si>
  <si>
    <t xml:space="preserve">GNS-IM Gas Desk</t>
  </si>
  <si>
    <t xml:space="preserve">82N</t>
  </si>
  <si>
    <t xml:space="preserve">New Albany Power l Desk</t>
  </si>
  <si>
    <t xml:space="preserve">EPMI-New Albany Power l Desk</t>
  </si>
  <si>
    <t xml:space="preserve">EPMI - New Albany Power I</t>
  </si>
  <si>
    <t xml:space="preserve">HPLC-Operational</t>
  </si>
  <si>
    <t xml:space="preserve">ESC Operational Desk</t>
  </si>
  <si>
    <t xml:space="preserve">EFSC-IM EFSC</t>
  </si>
  <si>
    <t xml:space="preserve">Invasion</t>
  </si>
  <si>
    <t xml:space="preserve">69Q</t>
  </si>
  <si>
    <t xml:space="preserve">Petro-Canada - Hydrocarbons West</t>
  </si>
  <si>
    <t xml:space="preserve">118</t>
  </si>
  <si>
    <t xml:space="preserve">Jet Energy</t>
  </si>
  <si>
    <t xml:space="preserve">69V</t>
  </si>
  <si>
    <t xml:space="preserve">Petro-Canada - Hydrocarbons BC</t>
  </si>
  <si>
    <t xml:space="preserve">ENA - IM LGS Natural Gas</t>
  </si>
  <si>
    <t xml:space="preserve">LGS Natural Gas</t>
  </si>
  <si>
    <t xml:space="preserve">Peoples - SA</t>
  </si>
  <si>
    <t xml:space="preserve">Peoples-SA</t>
  </si>
  <si>
    <t xml:space="preserve">New Albany Power I</t>
  </si>
  <si>
    <t xml:space="preserve">Ranchero</t>
  </si>
  <si>
    <t xml:space="preserve">Newquest</t>
  </si>
  <si>
    <t xml:space="preserve">69U</t>
  </si>
  <si>
    <t xml:space="preserve">ENA - IM West Southwest</t>
  </si>
  <si>
    <t xml:space="preserve">ECT-ENA-IM West Southwest</t>
  </si>
  <si>
    <t xml:space="preserve">Peoples/North Shore Services Agreement</t>
  </si>
  <si>
    <t xml:space="preserve">North Shore - SA</t>
  </si>
  <si>
    <t xml:space="preserve">Petro-Canada BC</t>
  </si>
  <si>
    <t xml:space="preserve">Westridge</t>
  </si>
  <si>
    <t xml:space="preserve">69S</t>
  </si>
  <si>
    <t xml:space="preserve">Petro-Canada East</t>
  </si>
  <si>
    <t xml:space="preserve">Petro-Canada West</t>
  </si>
  <si>
    <t xml:space="preserve">Post Energy</t>
  </si>
  <si>
    <t xml:space="preserve">69W</t>
  </si>
  <si>
    <t xml:space="preserve">Postenergy</t>
  </si>
  <si>
    <t xml:space="preserve">Startech</t>
  </si>
  <si>
    <t xml:space="preserve">70E</t>
  </si>
  <si>
    <t xml:space="preserve">SC - IM Gas Desk</t>
  </si>
  <si>
    <t xml:space="preserve">SC-IM Gas Desk</t>
  </si>
  <si>
    <t xml:space="preserve">13N</t>
  </si>
  <si>
    <t xml:space="preserve">ECT-CES-IM East</t>
  </si>
  <si>
    <t xml:space="preserve">LINK DATA</t>
  </si>
  <si>
    <t xml:space="preserve">EAS - Argentina</t>
  </si>
  <si>
    <t xml:space="preserve">Sitara Argentina</t>
  </si>
  <si>
    <t xml:space="preserve">502</t>
  </si>
  <si>
    <t xml:space="preserve">ECT-CES-IM Central</t>
  </si>
  <si>
    <t xml:space="preserve">SALES</t>
  </si>
  <si>
    <t xml:space="preserve">TOTAL $</t>
  </si>
  <si>
    <t xml:space="preserve">TOTAL MMBTU</t>
  </si>
  <si>
    <t xml:space="preserve">PURCHASES</t>
  </si>
  <si>
    <t xml:space="preserve">ENA - Sithe Hedge</t>
  </si>
  <si>
    <t xml:space="preserve">Sithe Hedge Desk</t>
  </si>
  <si>
    <t xml:space="preserve">ECT-CES-IM Texas</t>
  </si>
  <si>
    <t xml:space="preserve">Sales</t>
  </si>
  <si>
    <t xml:space="preserve">Purchases</t>
  </si>
  <si>
    <t xml:space="preserve">South East</t>
  </si>
  <si>
    <t xml:space="preserve">ECT-ENA-IM LGS Natural Gas</t>
  </si>
  <si>
    <t xml:space="preserve">Interdesk Sale</t>
  </si>
  <si>
    <t xml:space="preserve">Interdesk Puchase</t>
  </si>
  <si>
    <t xml:space="preserve">ECT-ENA-IM Entergy</t>
  </si>
  <si>
    <t xml:space="preserve">Fuel Reclass</t>
  </si>
  <si>
    <t xml:space="preserve">ENA - IM Tennessee Valley Supply Group</t>
  </si>
  <si>
    <t xml:space="preserve">ECT-ENA-IM Tennessee Valley Supply Group</t>
  </si>
  <si>
    <t xml:space="preserve">InterCompany Sale</t>
  </si>
  <si>
    <t xml:space="preserve">InterCompany Purchase</t>
  </si>
  <si>
    <t xml:space="preserve">ENA - IM Dayton Power &amp; Light</t>
  </si>
  <si>
    <t xml:space="preserve">ECT-ENA-IM Dayton Power &amp; Light</t>
  </si>
  <si>
    <t xml:space="preserve">In Kind</t>
  </si>
  <si>
    <t xml:space="preserve">Suncor BC</t>
  </si>
  <si>
    <t xml:space="preserve">Penco-IM Chicago</t>
  </si>
  <si>
    <t xml:space="preserve">Cash In</t>
  </si>
  <si>
    <t xml:space="preserve">Cash Out</t>
  </si>
  <si>
    <t xml:space="preserve">Suncor Export</t>
  </si>
  <si>
    <t xml:space="preserve">BGML-IM Bridgeline</t>
  </si>
  <si>
    <t xml:space="preserve">Synthetic Storage</t>
  </si>
  <si>
    <t xml:space="preserve">SUNOCO IES</t>
  </si>
  <si>
    <t xml:space="preserve">EPMI-EPMI-Des Plaines Green Land Development</t>
  </si>
  <si>
    <t xml:space="preserve">Injection</t>
  </si>
  <si>
    <t xml:space="preserve">W/D</t>
  </si>
  <si>
    <t xml:space="preserve">TBS - IM Gas Desk</t>
  </si>
  <si>
    <t xml:space="preserve">TBS-IM Gas Desk</t>
  </si>
  <si>
    <t xml:space="preserve">13Z</t>
  </si>
  <si>
    <t xml:space="preserve">EPMI - West Fork Land Development</t>
  </si>
  <si>
    <t xml:space="preserve">EPMI-EPMI-West Fork Land Development</t>
  </si>
  <si>
    <t xml:space="preserve">Physical MTM Value</t>
  </si>
  <si>
    <t xml:space="preserve">Tennessee Valley</t>
  </si>
  <si>
    <t xml:space="preserve">EPMI-EPMI-Gleason Power I</t>
  </si>
  <si>
    <t xml:space="preserve">Physical Reversal</t>
  </si>
  <si>
    <t xml:space="preserve">EPMI-EPMI-Doyle I</t>
  </si>
  <si>
    <t xml:space="preserve">Total Sales</t>
  </si>
  <si>
    <t xml:space="preserve">Total Purchases</t>
  </si>
  <si>
    <t xml:space="preserve">Dayton Power and Light</t>
  </si>
  <si>
    <t xml:space="preserve">EAS-Argentina</t>
  </si>
  <si>
    <t xml:space="preserve">EPMI-EPMI-IM Gas Desk</t>
  </si>
  <si>
    <t xml:space="preserve">Tie Out</t>
  </si>
  <si>
    <t xml:space="preserve">ECTCAN-EC-IM Canada BC Pipe</t>
  </si>
  <si>
    <t xml:space="preserve">ECT-ENA-Sithe Hedge</t>
  </si>
  <si>
    <t xml:space="preserve">EPMI-EPMI-IM Black Hills</t>
  </si>
  <si>
    <t xml:space="preserve">ECT-ENA-IM Mkt4East</t>
  </si>
  <si>
    <t xml:space="preserve">ECT-ENA-IM TP1East</t>
  </si>
  <si>
    <t xml:space="preserve">ENA - IM TP3East</t>
  </si>
  <si>
    <t xml:space="preserve">ECT-ENA-IM TP3East</t>
  </si>
</sst>
</file>

<file path=xl/styles.xml><?xml version="1.0" encoding="utf-8"?>
<styleSheet xmlns="http://schemas.openxmlformats.org/spreadsheetml/2006/main">
  <numFmts count="66">
    <numFmt numFmtId="164" formatCode="General"/>
    <numFmt numFmtId="165" formatCode="\\#,##0.00;[RED]&quot;\-&quot;#,##0.00"/>
    <numFmt numFmtId="166" formatCode="#,##0;[RED]\-#,##0"/>
    <numFmt numFmtId="167" formatCode="_ \\* #,##0_ ;_ \\* \-#,##0_ ;_ \\* \-_ ;_ @_ "/>
    <numFmt numFmtId="168" formatCode="_ * #,##0_ ;_ * \-#,##0_ ;_ * \-_ ;_ @_ "/>
    <numFmt numFmtId="169" formatCode="\$#,##0_);[RED]&quot;($&quot;#,##0\)"/>
    <numFmt numFmtId="170" formatCode="[$-409]#,##0_);[RED]\(#,##0\)"/>
    <numFmt numFmtId="171" formatCode="_ * #,##0.00_ ;_ * &quot;\\\\-&quot;#,##0.00_ ;_ * \-??_ ;_ @_ "/>
    <numFmt numFmtId="172" formatCode="\\#,##0;[RED]&quot;\\\\-&quot;#,##0"/>
    <numFmt numFmtId="173" formatCode="_ \\* #,##0_ ;_ \\* &quot;\\\\-&quot;#,##0_ ;_ \\* \-_ ;_ @_ "/>
    <numFmt numFmtId="174" formatCode="_ * #,##0.00_ ;_ * &quot;\\\\\-&quot;#,##0.00_ ;_ * \-??_ ;_ @_ "/>
    <numFmt numFmtId="175" formatCode="\\#,##0;[RED]&quot;\-&quot;#,##0"/>
    <numFmt numFmtId="176" formatCode="#,##0.00;[RED]\-#,##0.00"/>
    <numFmt numFmtId="177" formatCode="_ \\* #,##0.00_ ;_ \\* \-#,##0.00_ ;_ \\* \-??_ ;_ @_ "/>
    <numFmt numFmtId="178" formatCode="_ * #,##0.00_ ;_ * \-#,##0.00_ ;_ * \-??_ ;_ @_ "/>
    <numFmt numFmtId="179" formatCode="\$#,##0.00_);[RED]&quot;($&quot;#,##0.00\)"/>
    <numFmt numFmtId="180" formatCode="[$-409]#,##0.00_);[RED]\(#,##0.00\)"/>
    <numFmt numFmtId="181" formatCode="\\#,##0;&quot;\\\\\\-&quot;#,##0"/>
    <numFmt numFmtId="182" formatCode="\\#,##0;&quot;\\\\\\\-&quot;#,##0"/>
    <numFmt numFmtId="183" formatCode="_(* #,##0_);_(* \(#,##0\);_(* \-_);_(@_)"/>
    <numFmt numFmtId="184" formatCode="_-* #,##0_-;\-* #,##0_-;_-* \-_-;_-@_-"/>
    <numFmt numFmtId="185" formatCode="\\#,##0.00;[RED]&quot;\\\\\-&quot;#,##0.00"/>
    <numFmt numFmtId="186" formatCode="\\#,##0.00;&quot;\\\\\\-&quot;#,##0.00"/>
    <numFmt numFmtId="187" formatCode="\\#,##0.00;&quot;\\\\\\\-&quot;#,##0.00"/>
    <numFmt numFmtId="188" formatCode="_ * #,##0_ ;_ * &quot;\\\\\-&quot;#,##0_ ;_ * \-_ ;_ @_ "/>
    <numFmt numFmtId="189" formatCode="_ \\* #,##0.00_ ;_ \\* &quot;\\\\\-&quot;#,##0.00_ ;_ \\* \-??_ ;_ @_ "/>
    <numFmt numFmtId="190" formatCode="0.000"/>
    <numFmt numFmtId="191" formatCode="_(* #,##0.00_);_(* \(#,##0.00\);_(* \-??_);_(@_)"/>
    <numFmt numFmtId="192" formatCode="_-* #,##0.00_-;\-* #,##0.00_-;_-* \-??_-;_-@_-"/>
    <numFmt numFmtId="193" formatCode="#,##0.00"/>
    <numFmt numFmtId="194" formatCode="_ * #,##0_ ;_ * &quot;\\\\-&quot;#,##0_ ;_ * \-_ ;_ @_ "/>
    <numFmt numFmtId="195" formatCode="_ \\* #,##0_ ;_ \\* &quot;\\\\\-&quot;#,##0_ ;_ \\* \-_ ;_ @_ "/>
    <numFmt numFmtId="196" formatCode="_ \\* #,##0_ ;_ \\* &quot;\\\\\\-&quot;#,##0_ ;_ \\* \-_ ;_ @_ "/>
    <numFmt numFmtId="197" formatCode="_(\$* #,##0_);_(\$* \(#,##0\);_(\$* \-_);_(@_)"/>
    <numFmt numFmtId="198" formatCode="_ * #,##0_ ;_ * &quot;\\-&quot;#,##0_ ;_ * \-_ ;_ @_ "/>
    <numFmt numFmtId="199" formatCode="\\#,##0.00;[RED]&quot;\\\\\\-&quot;#,##0.00"/>
    <numFmt numFmtId="200" formatCode="\\#,##0.00;&quot;\\\\\-&quot;#,##0.00"/>
    <numFmt numFmtId="201" formatCode="_-\\* #,##0_-;&quot;-\&quot;* #,##0_-;_-\\* \-_-;_-@_-"/>
    <numFmt numFmtId="202" formatCode="\\#,##0.00;&quot;\-&quot;#,##0.00"/>
    <numFmt numFmtId="203" formatCode="\\#,##0;[RED]&quot;\\\\\\-&quot;#,##0"/>
    <numFmt numFmtId="204" formatCode="\\#,##0;[RED]&quot;\\\\\\\-&quot;#,##0"/>
    <numFmt numFmtId="205" formatCode="\\#,##0.00;&quot;\\\-&quot;#,##0.00"/>
    <numFmt numFmtId="206" formatCode="\\#,##0.00;[RED]&quot;\\\\\\\-&quot;#,##0.00"/>
    <numFmt numFmtId="207" formatCode="_ \\* #,##0.00_ ;_ \\* &quot;\\\\-&quot;#,##0.00_ ;_ \\* \-??_ ;_ @_ "/>
    <numFmt numFmtId="208" formatCode="_(\$* #,##0.00_);_(\$* \(#,##0.00\);_(\$* \-??_);_(@_)"/>
    <numFmt numFmtId="209" formatCode="_ \\* #,##0.00_ ;_ \\* &quot;\\-&quot;#,##0.00_ ;_ \\* \-??_ ;_ @_ "/>
    <numFmt numFmtId="210" formatCode="_-\\* #,##0.00_-;&quot;-\&quot;* #,##0.00_-;_-\\* \-??_-;_-@_-"/>
    <numFmt numFmtId="211" formatCode="_ \\* #,##0_ ;_ \\* &quot;\\-&quot;#,##0_ ;_ \\* \-_ ;_ @_ "/>
    <numFmt numFmtId="212" formatCode="0.00"/>
    <numFmt numFmtId="213" formatCode="_ \\* #,##0.00_ ;_ \\* &quot;\-&quot;#,##0.00_ ;_ \\* \-??_ ;_ @_ "/>
    <numFmt numFmtId="214" formatCode="_ * #,##0_ ;_ * &quot;\\\\\\-&quot;#,##0_ ;_ * \-_ ;_ @_ "/>
    <numFmt numFmtId="215" formatCode="_ \\* #,##0.00_ ;_ \\* &quot;\\\\\\-&quot;#,##0.00_ ;_ \\* \-??_ ;_ @_ "/>
    <numFmt numFmtId="216" formatCode="yy&quot;\\\-&quot;mm&quot;\\\-&quot;dd&quot;\\\\ &quot;h:mm"/>
    <numFmt numFmtId="217" formatCode="#&quot;\\\\ &quot;??/??"/>
    <numFmt numFmtId="218" formatCode="General_)"/>
    <numFmt numFmtId="219" formatCode="[$-409]#,##0_);\(#,##0\)"/>
    <numFmt numFmtId="220" formatCode="#,##0"/>
    <numFmt numFmtId="221" formatCode="0.0%"/>
    <numFmt numFmtId="222" formatCode="_(* #,##0_);_(* \(#,##0\);_(* \-??_);_(@_)"/>
    <numFmt numFmtId="223" formatCode="_(\$* #,##0_);_(\$* \(#,##0\);_(\$* \-??_);_(@_)"/>
    <numFmt numFmtId="224" formatCode="000"/>
    <numFmt numFmtId="225" formatCode="@"/>
    <numFmt numFmtId="226" formatCode="\$#,##0;[RED]\$#,##0"/>
    <numFmt numFmtId="227" formatCode="\$#,##0.0000_);[RED]&quot;($&quot;#,##0.0000\)"/>
    <numFmt numFmtId="228" formatCode="\$#,##0.000_);[RED]&quot;($&quot;#,##0.000\)"/>
    <numFmt numFmtId="229" formatCode="_(\$* #,##0.0000_);_(\$* \(#,##0.0000\);_(\$* \-????_);_(@_)"/>
  </numFmts>
  <fonts count="6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1"/>
      <name val="??"/>
      <family val="3"/>
      <charset val="129"/>
    </font>
    <font>
      <sz val="10"/>
      <name val="?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Times New Roman"/>
      <family val="0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Courier New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8"/>
      <color rgb="FFFFFF99"/>
      <name val="Arial"/>
      <family val="2"/>
    </font>
    <font>
      <sz val="8"/>
      <color rgb="FFFFFF99"/>
      <name val="Times New Roman"/>
      <family val="1"/>
    </font>
    <font>
      <b val="true"/>
      <sz val="10"/>
      <name val="Arial"/>
      <family val="2"/>
    </font>
    <font>
      <sz val="10"/>
      <color rgb="FFFFFF99"/>
      <name val="Times New Roman"/>
      <family val="1"/>
    </font>
    <font>
      <b val="true"/>
      <u val="single"/>
      <sz val="12"/>
      <color rgb="FFFFFFFF"/>
      <name val="Arial"/>
      <family val="2"/>
    </font>
    <font>
      <b val="true"/>
      <u val="single"/>
      <sz val="14"/>
      <name val="Times New Roman"/>
      <family val="1"/>
    </font>
    <font>
      <b val="true"/>
      <sz val="14"/>
      <color rgb="FFFFFFFF"/>
      <name val="Times New Roman"/>
      <family val="1"/>
    </font>
    <font>
      <b val="true"/>
      <sz val="14"/>
      <name val="Times New Roman"/>
      <family val="1"/>
    </font>
    <font>
      <b val="true"/>
      <sz val="8"/>
      <color rgb="FF000000"/>
      <name val="Arial"/>
      <family val="0"/>
    </font>
    <font>
      <b val="true"/>
      <sz val="8"/>
      <color rgb="FFFFFFFF"/>
      <name val="Arial"/>
      <family val="2"/>
    </font>
    <font>
      <b val="true"/>
      <sz val="8"/>
      <color rgb="FF000000"/>
      <name val="Times New Roman"/>
      <family val="1"/>
    </font>
    <font>
      <b val="true"/>
      <sz val="8"/>
      <name val="Arial"/>
      <family val="2"/>
    </font>
    <font>
      <sz val="8"/>
      <color rgb="FFFFFFFF"/>
      <name val="Arial"/>
      <family val="2"/>
    </font>
    <font>
      <b val="true"/>
      <sz val="8"/>
      <color rgb="FFFFFF99"/>
      <name val="Times New Roman"/>
      <family val="1"/>
    </font>
    <font>
      <b val="true"/>
      <sz val="14"/>
      <color rgb="FFFFFF99"/>
      <name val="Times New Roman"/>
      <family val="1"/>
    </font>
    <font>
      <b val="true"/>
      <sz val="12"/>
      <color rgb="FFFFFFFF"/>
      <name val="Arial"/>
      <family val="2"/>
    </font>
    <font>
      <b val="true"/>
      <sz val="11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8"/>
      <color rgb="FFFFFF99"/>
      <name val="Arial"/>
      <family val="0"/>
    </font>
    <font>
      <sz val="10"/>
      <color rgb="FFFFFF99"/>
      <name val="Arial"/>
      <family val="0"/>
    </font>
    <font>
      <b val="true"/>
      <sz val="12"/>
      <name val="Times New Roman"/>
      <family val="1"/>
    </font>
    <font>
      <b val="true"/>
      <sz val="10"/>
      <color rgb="FF0000FF"/>
      <name val="Times New Roman"/>
      <family val="1"/>
    </font>
    <font>
      <u val="single"/>
      <sz val="10"/>
      <color rgb="FF0000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FF0000"/>
        <bgColor rgb="FF993300"/>
      </patternFill>
    </fill>
    <fill>
      <patternFill patternType="solid">
        <fgColor rgb="FF800000"/>
        <bgColor rgb="FF800000"/>
      </patternFill>
    </fill>
    <fill>
      <patternFill patternType="solid">
        <fgColor rgb="FF993300"/>
        <bgColor rgb="FF993366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2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0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0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179" fontId="0" fillId="0" borderId="1" applyFont="true" applyBorder="true" applyAlignment="false" applyProtection="false"/>
    <xf numFmtId="179" fontId="0" fillId="0" borderId="0" applyFont="true" applyBorder="false" applyAlignment="false" applyProtection="false"/>
    <xf numFmtId="179" fontId="0" fillId="0" borderId="1" applyFont="true" applyBorder="tru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9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0" applyFont="true" applyBorder="false" applyAlignment="false" applyProtection="false"/>
    <xf numFmtId="21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2" applyFont="true" applyBorder="true" applyAlignment="false" applyProtection="false"/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2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0" fillId="0" borderId="0" applyFont="true" applyBorder="true" applyAlignment="false" applyProtection="true"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2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1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1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20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9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8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7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5" fillId="2" borderId="0" applyFont="true" applyBorder="false" applyAlignment="false" applyProtection="false"/>
    <xf numFmtId="219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0" fontId="41" fillId="0" borderId="2" applyFont="true" applyBorder="true" applyAlignment="true" applyProtection="false">
      <alignment horizontal="general" vertical="bottom" textRotation="0" wrapText="false" indent="0" shrinkToFit="false"/>
    </xf>
  </cellStyleXfs>
  <cellXfs count="1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22" fontId="23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22" fontId="48" fillId="5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2" fontId="4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22" fontId="49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23" fontId="49" fillId="0" borderId="0" xfId="81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4" fontId="5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4" fontId="57" fillId="5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57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5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5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2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222" fontId="23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6" fontId="5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222" fontId="59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5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23" fontId="60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2" fontId="60" fillId="2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28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23" fillId="0" borderId="0" xfId="39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6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08" fontId="23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8" fontId="23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08" fontId="59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39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5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23" fillId="0" borderId="0" xfId="0" applyFont="true" applyBorder="false" applyAlignment="true" applyProtection="true">
      <alignment horizontal="left" vertical="bottom" textRotation="0" wrapText="false" indent="2" shrinkToFit="false"/>
      <protection locked="false" hidden="false"/>
    </xf>
    <xf numFmtId="164" fontId="2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223" fontId="60" fillId="2" borderId="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2" fontId="60" fillId="2" borderId="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8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23" fontId="6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2" fontId="6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2" fontId="61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22" fontId="61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8" fontId="2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6" fontId="60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22" fontId="23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9" fontId="60" fillId="2" borderId="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2" fontId="60" fillId="2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8" fontId="6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6" fontId="6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22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2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22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5" fillId="2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5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22" fontId="66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22" fontId="66" fillId="2" borderId="7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5" fillId="0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5" fillId="2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6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0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0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5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5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23" fontId="65" fillId="2" borderId="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2" fontId="65" fillId="2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5" fillId="2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223" fontId="65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5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23" fontId="60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5" fillId="3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23" fontId="65" fillId="3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5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5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23" fontId="65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222" fontId="65" fillId="3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2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proforma818" xfId="21"/>
    <cellStyle name="?? [0]_??" xfId="22"/>
    <cellStyle name="?? [0]_???" xfId="23"/>
    <cellStyle name="?? [0]_?????" xfId="24"/>
    <cellStyle name="?? [0]_?????_???" xfId="25"/>
    <cellStyle name="?? [0]_?????_???_proforma818" xfId="26"/>
    <cellStyle name="?? [0]_?????_proforma818" xfId="27"/>
    <cellStyle name="?? [0]_???_proforma818" xfId="28"/>
    <cellStyle name="?? [0]_??_proforma818" xfId="29"/>
    <cellStyle name="?? [0]_dimon" xfId="30"/>
    <cellStyle name="?? [0]_form" xfId="31"/>
    <cellStyle name="?? [0]_form_proforma818" xfId="32"/>
    <cellStyle name="?? [0]_laroux" xfId="33"/>
    <cellStyle name="?? [0]_laroux_1" xfId="34"/>
    <cellStyle name="?? [0]_laroux_1_proforma818" xfId="35"/>
    <cellStyle name="?? [0]_laroux_2" xfId="36"/>
    <cellStyle name="?? [0]_laroux_proforma818" xfId="37"/>
    <cellStyle name="?? [0]_PERSONAL" xfId="38"/>
    <cellStyle name="?? [0]_PERSONAL_1" xfId="39"/>
    <cellStyle name="?? [0]_PERSONAL_1_proforma818" xfId="40"/>
    <cellStyle name="?? [0]_PERSONAL_2" xfId="41"/>
    <cellStyle name="?? [0]_PERSONAL_2_proforma818" xfId="42"/>
    <cellStyle name="?? [0]_PERSONAL_3" xfId="43"/>
    <cellStyle name="?? [0]_PERSONAL_proforma818" xfId="44"/>
    <cellStyle name="?? [0]_Sheet2" xfId="45"/>
    <cellStyle name="??_94???" xfId="46"/>
    <cellStyle name="??_94???_proforma818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proforma818" xfId="58"/>
    <cellStyle name="??_?????_???_proforma818_1" xfId="59"/>
    <cellStyle name="??_?????_proforma818" xfId="60"/>
    <cellStyle name="??_?????_proforma818_1" xfId="61"/>
    <cellStyle name="??_????_1" xfId="62"/>
    <cellStyle name="??_???_proforma818" xfId="63"/>
    <cellStyle name="??_???_proforma818_1" xfId="64"/>
    <cellStyle name="??_??_1" xfId="65"/>
    <cellStyle name="??_??_????" xfId="66"/>
    <cellStyle name="??_??_????_proforma818" xfId="67"/>
    <cellStyle name="??_??_proforma818" xfId="68"/>
    <cellStyle name="??_??_proforma818_1" xfId="69"/>
    <cellStyle name="??_??_proforma818_2" xfId="70"/>
    <cellStyle name="??_BEBU_GI" xfId="71"/>
    <cellStyle name="??_dimon" xfId="72"/>
    <cellStyle name="??_dimon_proforma818" xfId="73"/>
    <cellStyle name="??_form" xfId="74"/>
    <cellStyle name="??_form_proforma818" xfId="75"/>
    <cellStyle name="??_form_proforma818_1" xfId="76"/>
    <cellStyle name="??_ga_PB" xfId="77"/>
    <cellStyle name="??_laroux" xfId="78"/>
    <cellStyle name="??_laroux_1" xfId="79"/>
    <cellStyle name="??_laroux_1_proforma818" xfId="80"/>
    <cellStyle name="??_laroux_1_proforma818_1" xfId="81"/>
    <cellStyle name="??_laroux_2" xfId="82"/>
    <cellStyle name="??_laroux_2_proforma818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proforma818" xfId="90"/>
    <cellStyle name="??_laroux_proforma818_1" xfId="91"/>
    <cellStyle name="??_PERSONAL" xfId="92"/>
    <cellStyle name="??_PERSONAL_1" xfId="93"/>
    <cellStyle name="??_PERSONAL_1_proforma818" xfId="94"/>
    <cellStyle name="??_PERSONAL_1_proforma818_1" xfId="95"/>
    <cellStyle name="??_PERSONAL_2" xfId="96"/>
    <cellStyle name="??_PERSONAL_2_proforma818" xfId="97"/>
    <cellStyle name="??_PERSONAL_2_proforma818_1" xfId="98"/>
    <cellStyle name="??_PERSONAL_3" xfId="99"/>
    <cellStyle name="??_PERSONAL_3_proforma818" xfId="100"/>
    <cellStyle name="??_PERSONAL_4" xfId="101"/>
    <cellStyle name="??_PERSONAL_proforma818" xfId="102"/>
    <cellStyle name="??_PERSONAL_proforma818_1" xfId="103"/>
    <cellStyle name="??_Query11" xfId="104"/>
    <cellStyle name="??_Sheet1" xfId="105"/>
    <cellStyle name="??_Sheet1 (2)" xfId="106"/>
    <cellStyle name="??_Sheet2" xfId="107"/>
    <cellStyle name="??_Sheet2_proforma818" xfId="108"/>
    <cellStyle name="Comma [0]_0894PlantBks" xfId="109"/>
    <cellStyle name="Comma [0]_9101" xfId="110"/>
    <cellStyle name="Comma [0]_9400" xfId="111"/>
    <cellStyle name="Comma [0]_A" xfId="112"/>
    <cellStyle name="Comma [0]_A_dimon" xfId="113"/>
    <cellStyle name="Comma [0]_algasdefault" xfId="114"/>
    <cellStyle name="Comma [0]_Alternative1" xfId="115"/>
    <cellStyle name="Comma [0]_Alternative1_1" xfId="116"/>
    <cellStyle name="Comma [0]_App E" xfId="117"/>
    <cellStyle name="Comma [0]_Arapahoe" xfId="118"/>
    <cellStyle name="Comma [0]_Assumptions" xfId="119"/>
    <cellStyle name="Comma [0]_bahiadefault" xfId="120"/>
    <cellStyle name="Comma [0]_BFJUNCFP" xfId="121"/>
    <cellStyle name="Comma [0]_Book3" xfId="122"/>
    <cellStyle name="Comma [0]_BRFEEMAY" xfId="123"/>
    <cellStyle name="Comma [0]_C1196" xfId="124"/>
    <cellStyle name="Comma [0]_C4296" xfId="125"/>
    <cellStyle name="Comma [0]_C4396" xfId="126"/>
    <cellStyle name="Comma [0]_C4496" xfId="127"/>
    <cellStyle name="Comma [0]_C4A296" xfId="128"/>
    <cellStyle name="Comma [0]_C4A396" xfId="129"/>
    <cellStyle name="Comma [0]_C4APR" xfId="130"/>
    <cellStyle name="Comma [0]_C4AUGFIN" xfId="131"/>
    <cellStyle name="Comma [0]_C4MAY96" xfId="132"/>
    <cellStyle name="Comma [0]_C4Z296" xfId="133"/>
    <cellStyle name="Comma [0]_Calculations" xfId="134"/>
    <cellStyle name="Comma [0]_Calculations (2)" xfId="135"/>
    <cellStyle name="Comma [0]_Calculations II" xfId="136"/>
    <cellStyle name="Comma [0]_Calculations III" xfId="137"/>
    <cellStyle name="Comma [0]_Calculations_1" xfId="138"/>
    <cellStyle name="Comma [0]_CAPEX" xfId="139"/>
    <cellStyle name="Comma [0]_CAPEX94" xfId="140"/>
    <cellStyle name="Comma [0]_CCA" xfId="141"/>
    <cellStyle name="Comma [0]_CF_DPR" xfId="142"/>
    <cellStyle name="Comma [0]_CG Reconciliation" xfId="143"/>
    <cellStyle name="Comma [0]_Charts" xfId="144"/>
    <cellStyle name="Comma [0]_CO444JE" xfId="145"/>
    <cellStyle name="Comma [0]_Comm File" xfId="146"/>
    <cellStyle name="Comma [0]_conrep" xfId="147"/>
    <cellStyle name="Comma [0]_conversion" xfId="148"/>
    <cellStyle name="Comma [0]_coperdefault" xfId="149"/>
    <cellStyle name="Comma [0]_Crude Origination" xfId="150"/>
    <cellStyle name="Comma [0]_Crude Prod Report" xfId="151"/>
    <cellStyle name="Comma [0]_Crude Prod Roll" xfId="152"/>
    <cellStyle name="Comma [0]_DAILY POSITION REPORT" xfId="153"/>
    <cellStyle name="Comma [0]_DAILY POSITION REPORT_1" xfId="154"/>
    <cellStyle name="Comma [0]_DEFAULT" xfId="155"/>
    <cellStyle name="Comma [0]_dimon" xfId="156"/>
    <cellStyle name="Comma [0]_Division-US$" xfId="157"/>
    <cellStyle name="Comma [0]_Dowell C1b" xfId="158"/>
    <cellStyle name="Comma [0]_Dowell-C1a" xfId="159"/>
    <cellStyle name="Comma [0]_ECT_Form" xfId="160"/>
    <cellStyle name="Comma [0]_ECT_Form_005" xfId="161"/>
    <cellStyle name="Comma [0]_ECT_Form_600" xfId="162"/>
    <cellStyle name="Comma [0]_ECT_Form_608" xfId="163"/>
    <cellStyle name="Comma [0]_ECT_Form_727" xfId="164"/>
    <cellStyle name="Comma [0]_ECT_Form_777" xfId="165"/>
    <cellStyle name="Comma [0]_ECT_Form_BS" xfId="166"/>
    <cellStyle name="Comma [0]_ECT_Form_GRP" xfId="167"/>
    <cellStyle name="Comma [0]_emserdefault" xfId="168"/>
    <cellStyle name="Comma [0]_EXPLAIN" xfId="169"/>
    <cellStyle name="Comma [0]_form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enAssum" xfId="182"/>
    <cellStyle name="Comma [0]_GP C1a" xfId="183"/>
    <cellStyle name="Comma [0]_GP C1b" xfId="184"/>
    <cellStyle name="Comma [0]_GP_EI_3" xfId="185"/>
    <cellStyle name="Comma [0]_GQ C1A" xfId="186"/>
    <cellStyle name="Comma [0]_GQ C1B" xfId="187"/>
    <cellStyle name="Comma [0]_HEAT DAILY POSITION" xfId="188"/>
    <cellStyle name="Comma [0]_HEAT ROLL" xfId="189"/>
    <cellStyle name="Comma [0]_HOGANGAS" xfId="190"/>
    <cellStyle name="Comma [0]_HOGANOIL" xfId="191"/>
    <cellStyle name="Comma [0]_IntraCentral1 0101" xfId="192"/>
    <cellStyle name="Comma [0]_IPM C1b" xfId="193"/>
    <cellStyle name="Comma [0]_IPMC1a" xfId="194"/>
    <cellStyle name="Comma [0]_IS-Hold" xfId="195"/>
    <cellStyle name="Comma [0]_JET DAILY POSITION" xfId="196"/>
    <cellStyle name="Comma [0]_JET ROLL" xfId="197"/>
    <cellStyle name="Comma [0]_JETEMP" xfId="198"/>
    <cellStyle name="Comma [0]_june gas estimate" xfId="199"/>
    <cellStyle name="Comma [0]_L" xfId="200"/>
    <cellStyle name="Comma [0]_laroux" xfId="201"/>
    <cellStyle name="Comma [0]_laroux_1" xfId="202"/>
    <cellStyle name="Comma [0]_laroux_1_dimon" xfId="203"/>
    <cellStyle name="Comma [0]_laroux_1_dimon_1" xfId="204"/>
    <cellStyle name="Comma [0]_laroux_1_laroux" xfId="205"/>
    <cellStyle name="Comma [0]_laroux_1_PLDT" xfId="206"/>
    <cellStyle name="Comma [0]_laroux_1_VERA" xfId="207"/>
    <cellStyle name="Comma [0]_laroux_1_VIRUS-EDY" xfId="208"/>
    <cellStyle name="Comma [0]_laroux_2" xfId="209"/>
    <cellStyle name="Comma [0]_laroux_2_dimon" xfId="210"/>
    <cellStyle name="Comma [0]_laroux_2_dimon_1" xfId="211"/>
    <cellStyle name="Comma [0]_laroux_2_laroux" xfId="212"/>
    <cellStyle name="Comma [0]_laroux_2_laroux_dimon" xfId="213"/>
    <cellStyle name="Comma [0]_laroux_2_PLDT" xfId="214"/>
    <cellStyle name="Comma [0]_laroux_2_VERA" xfId="215"/>
    <cellStyle name="Comma [0]_laroux_3" xfId="216"/>
    <cellStyle name="Comma [0]_laroux_3_dimon" xfId="217"/>
    <cellStyle name="Comma [0]_laroux_3_Hedge Strategy Comparison" xfId="218"/>
    <cellStyle name="Comma [0]_laroux_3_monci" xfId="219"/>
    <cellStyle name="Comma [0]_laroux_3_Pos" xfId="220"/>
    <cellStyle name="Comma [0]_laroux_dimon" xfId="221"/>
    <cellStyle name="Comma [0]_laroux_dimon_1" xfId="222"/>
    <cellStyle name="Comma [0]_laroux_laroux" xfId="223"/>
    <cellStyle name="Comma [0]_laroux_laroux_1" xfId="224"/>
    <cellStyle name="Comma [0]_laroux_laroux_dimon" xfId="225"/>
    <cellStyle name="Comma [0]_laroux_MATERAL2" xfId="226"/>
    <cellStyle name="Comma [0]_laroux_MATERAL2_dimon" xfId="227"/>
    <cellStyle name="Comma [0]_laroux_MATERAL2_laroux" xfId="228"/>
    <cellStyle name="Comma [0]_laroux_MATERAL2_laroux_dimon" xfId="229"/>
    <cellStyle name="Comma [0]_laroux_MATERAL2_VERA" xfId="230"/>
    <cellStyle name="Comma [0]_laroux_MATERAL2_VIRUS-EDY" xfId="231"/>
    <cellStyle name="Comma [0]_laroux_mud plant bolted" xfId="232"/>
    <cellStyle name="Comma [0]_laroux_mud plant bolted_dimon" xfId="233"/>
    <cellStyle name="Comma [0]_laroux_mud plant bolted_Hedge Strategy Comparison" xfId="234"/>
    <cellStyle name="Comma [0]_laroux_mud plant bolted_monci" xfId="235"/>
    <cellStyle name="Comma [0]_laroux_mud plant bolted_Pos" xfId="236"/>
    <cellStyle name="Comma [0]_laroux_PLDT" xfId="237"/>
    <cellStyle name="Comma [0]_laroux_VERA" xfId="238"/>
    <cellStyle name="Comma [0]_laroux_VERA_1" xfId="239"/>
    <cellStyle name="Comma [0]_laroux_VIRUS-EDY" xfId="240"/>
    <cellStyle name="Comma [0]_MATERAL2" xfId="241"/>
    <cellStyle name="Comma [0]_MATERAL2_dimon" xfId="242"/>
    <cellStyle name="Comma [0]_MATERAL2_Hedge Strategy Comparison" xfId="243"/>
    <cellStyle name="Comma [0]_MATERAL2_monci" xfId="244"/>
    <cellStyle name="Comma [0]_MATERAL2_Pos" xfId="245"/>
    <cellStyle name="Comma [0]_monci" xfId="246"/>
    <cellStyle name="Comma [0]_mud plant bolted" xfId="247"/>
    <cellStyle name="Comma [0]_mud plant bolted_dimon" xfId="248"/>
    <cellStyle name="Comma [0]_mud plant bolted_laroux" xfId="249"/>
    <cellStyle name="Comma [0]_mud plant bolted_laroux_dimon" xfId="250"/>
    <cellStyle name="Comma [0]_mud plant bolted_VERA" xfId="251"/>
    <cellStyle name="Comma [0]_mud plant bolted_VIRUS-EDY" xfId="252"/>
    <cellStyle name="Comma [0]_N" xfId="253"/>
    <cellStyle name="Comma [0]_New and Improved Rollforward" xfId="254"/>
    <cellStyle name="Comma [0]_NewDPR" xfId="255"/>
    <cellStyle name="Comma [0]_NewDPR_1" xfId="256"/>
    <cellStyle name="Comma [0]_NewRoll" xfId="257"/>
    <cellStyle name="Comma [0]_NewRoll (2)" xfId="258"/>
    <cellStyle name="Comma [0]_NewRoll (2)_0894PlantBks" xfId="259"/>
    <cellStyle name="Comma [0]_NewRoll (2)_NewDPR" xfId="260"/>
    <cellStyle name="Comma [0]_Odner" xfId="261"/>
    <cellStyle name="Comma [0]_Odner (2)" xfId="262"/>
    <cellStyle name="Comma [0]_Odner (3)" xfId="263"/>
    <cellStyle name="Comma [0]_Other Months" xfId="264"/>
    <cellStyle name="Comma [0]_P7APRFNL" xfId="265"/>
    <cellStyle name="Comma [0]_pbdefault" xfId="266"/>
    <cellStyle name="Comma [0]_PERSONAL" xfId="267"/>
    <cellStyle name="Comma [0]_Pink" xfId="268"/>
    <cellStyle name="Comma [0]_Plan" xfId="269"/>
    <cellStyle name="Comma [0]_PLDT" xfId="270"/>
    <cellStyle name="Comma [0]_PLDT_1" xfId="271"/>
    <cellStyle name="Comma [0]_pldt_Calculations" xfId="272"/>
    <cellStyle name="Comma [0]_pldt_dimon" xfId="273"/>
    <cellStyle name="Comma [0]_Post_ID" xfId="274"/>
    <cellStyle name="Comma [0]_priccurv" xfId="275"/>
    <cellStyle name="Comma [0]_PROFILE4" xfId="276"/>
    <cellStyle name="Comma [0]_Projects" xfId="277"/>
    <cellStyle name="Comma [0]_Quarter End Months" xfId="278"/>
    <cellStyle name="Comma [0]_r1" xfId="279"/>
    <cellStyle name="Comma [0]_RESID DAILY POSITION" xfId="280"/>
    <cellStyle name="Comma [0]_RESID ORIGINATION" xfId="281"/>
    <cellStyle name="Comma [0]_RESID ROLL" xfId="282"/>
    <cellStyle name="Comma [0]_RFI" xfId="283"/>
    <cellStyle name="Comma [0]_RFI_1" xfId="284"/>
    <cellStyle name="Comma [0]_ROLL" xfId="285"/>
    <cellStyle name="Comma [0]_Sales Order" xfId="286"/>
    <cellStyle name="Comma [0]_Sheet1" xfId="287"/>
    <cellStyle name="Comma [0]_Snr. CO" xfId="288"/>
    <cellStyle name="Comma [0]_Subcont File" xfId="289"/>
    <cellStyle name="Comma [0]_Summary Info" xfId="290"/>
    <cellStyle name="Comma [0]_SUMPAGE" xfId="291"/>
    <cellStyle name="Comma [0]_VIRUS-EDY" xfId="292"/>
    <cellStyle name="Comma [0]_VOUCHER" xfId="293"/>
    <cellStyle name="Comma [0]_White" xfId="294"/>
    <cellStyle name="Comma [0]_WPRD DAILY POSITION" xfId="295"/>
    <cellStyle name="Comma [0]_WPRD ROLL" xfId="296"/>
    <cellStyle name="Comma [0]_WSP" xfId="297"/>
    <cellStyle name="Comma [0]_WTI DAILY POSITION" xfId="298"/>
    <cellStyle name="Comma [0]_WTI DAILY POSITION (2)" xfId="299"/>
    <cellStyle name="Comma [0]_WTI Origination" xfId="300"/>
    <cellStyle name="Comma [0]_WTI ROLL" xfId="301"/>
    <cellStyle name="Comma [0]_WTI ROLL (2)" xfId="302"/>
    <cellStyle name="Comma_0894PlantBks" xfId="303"/>
    <cellStyle name="Comma_9101" xfId="304"/>
    <cellStyle name="Comma_9400" xfId="305"/>
    <cellStyle name="Comma_A" xfId="306"/>
    <cellStyle name="Comma_A_dimon" xfId="307"/>
    <cellStyle name="Comma_algasdefault" xfId="308"/>
    <cellStyle name="Comma_algasdefault_1" xfId="309"/>
    <cellStyle name="Comma_Alternative1" xfId="310"/>
    <cellStyle name="Comma_Alternative1_1" xfId="311"/>
    <cellStyle name="Comma_App E" xfId="312"/>
    <cellStyle name="Comma_Arapahoe" xfId="313"/>
    <cellStyle name="Comma_Assumptions" xfId="314"/>
    <cellStyle name="Comma_bahiadefault" xfId="315"/>
    <cellStyle name="Comma_bahiadefault_1" xfId="316"/>
    <cellStyle name="Comma_BFJUNCFP" xfId="317"/>
    <cellStyle name="Comma_Book3" xfId="318"/>
    <cellStyle name="Comma_BRFEEMAY" xfId="319"/>
    <cellStyle name="Comma_C1196" xfId="320"/>
    <cellStyle name="Comma_C4296" xfId="321"/>
    <cellStyle name="Comma_C4396" xfId="322"/>
    <cellStyle name="Comma_C4496" xfId="323"/>
    <cellStyle name="Comma_C4A296" xfId="324"/>
    <cellStyle name="Comma_C4A396" xfId="325"/>
    <cellStyle name="Comma_C4APR" xfId="326"/>
    <cellStyle name="Comma_C4AUGFIN" xfId="327"/>
    <cellStyle name="Comma_C4MAY96" xfId="328"/>
    <cellStyle name="Comma_C4Z296" xfId="329"/>
    <cellStyle name="Comma_Calculations" xfId="330"/>
    <cellStyle name="Comma_Calculations (2)" xfId="331"/>
    <cellStyle name="Comma_Calculations II" xfId="332"/>
    <cellStyle name="Comma_Calculations III" xfId="333"/>
    <cellStyle name="Comma_Calculations_1" xfId="334"/>
    <cellStyle name="Comma_CAPEX" xfId="335"/>
    <cellStyle name="Comma_CAPEX94" xfId="336"/>
    <cellStyle name="Comma_CCA" xfId="337"/>
    <cellStyle name="Comma_CF_DPR" xfId="338"/>
    <cellStyle name="Comma_CG Reconciliation" xfId="339"/>
    <cellStyle name="Comma_Charts" xfId="340"/>
    <cellStyle name="Comma_CO444JE" xfId="341"/>
    <cellStyle name="Comma_Comm File" xfId="342"/>
    <cellStyle name="Comma_conrep" xfId="343"/>
    <cellStyle name="Comma_conversion" xfId="344"/>
    <cellStyle name="Comma_coperdefault" xfId="345"/>
    <cellStyle name="Comma_coperdefault_1" xfId="346"/>
    <cellStyle name="Comma_Crude Origination" xfId="347"/>
    <cellStyle name="Comma_Crude Prod Report" xfId="348"/>
    <cellStyle name="Comma_Crude Prod Roll" xfId="349"/>
    <cellStyle name="Comma_DAILY POSITION REPORT" xfId="350"/>
    <cellStyle name="Comma_DAILY POSITION REPORT_1" xfId="351"/>
    <cellStyle name="Comma_DEFAULT" xfId="352"/>
    <cellStyle name="Comma_dimon" xfId="353"/>
    <cellStyle name="Comma_Division-US$" xfId="354"/>
    <cellStyle name="Comma_Dowell C1b" xfId="355"/>
    <cellStyle name="Comma_Dowell-C1a" xfId="356"/>
    <cellStyle name="Comma_ECT_Form" xfId="357"/>
    <cellStyle name="Comma_ECT_Form_005" xfId="358"/>
    <cellStyle name="Comma_ECT_Form_600" xfId="359"/>
    <cellStyle name="Comma_ECT_Form_608" xfId="360"/>
    <cellStyle name="Comma_ECT_Form_727" xfId="361"/>
    <cellStyle name="Comma_ECT_Form_777" xfId="362"/>
    <cellStyle name="Comma_ECT_Form_BS" xfId="363"/>
    <cellStyle name="Comma_ECT_Form_GRP" xfId="364"/>
    <cellStyle name="Comma_emserdefault" xfId="365"/>
    <cellStyle name="Comma_emserdefault_1" xfId="366"/>
    <cellStyle name="Comma_EXPLAIN" xfId="367"/>
    <cellStyle name="Comma_form" xfId="368"/>
    <cellStyle name="Comma_FP 20 A (1)" xfId="369"/>
    <cellStyle name="Comma_FP 20 A (2)" xfId="370"/>
    <cellStyle name="Comma_FP-20 (App. E)" xfId="371"/>
    <cellStyle name="Comma_FP-20 (App.A) " xfId="372"/>
    <cellStyle name="Comma_FP-20 (App.D)" xfId="373"/>
    <cellStyle name="Comma_FP-20(App.B)" xfId="374"/>
    <cellStyle name="Comma_FP-20(C1) (a)" xfId="375"/>
    <cellStyle name="Comma_FP-20(C1) (a) (2)" xfId="376"/>
    <cellStyle name="Comma_FP-20(C1) (b)" xfId="377"/>
    <cellStyle name="Comma_FP-20(C1) (b) " xfId="378"/>
    <cellStyle name="Comma_FP-20(C1) (b) (2)" xfId="379"/>
    <cellStyle name="Comma_GenAssum" xfId="380"/>
    <cellStyle name="Comma_GP C1a" xfId="381"/>
    <cellStyle name="Comma_GP C1b" xfId="382"/>
    <cellStyle name="Comma_GP_EI_3" xfId="383"/>
    <cellStyle name="Comma_GQ C1A" xfId="384"/>
    <cellStyle name="Comma_GQ C1B" xfId="385"/>
    <cellStyle name="Comma_HEAT DAILY POSITION" xfId="386"/>
    <cellStyle name="Comma_HEAT ROLL" xfId="387"/>
    <cellStyle name="Comma_HOGANGAS" xfId="388"/>
    <cellStyle name="Comma_HOGANOIL" xfId="389"/>
    <cellStyle name="Comma_IntraCentral1 0101" xfId="390"/>
    <cellStyle name="Comma_IPM C1b" xfId="391"/>
    <cellStyle name="Comma_IPMC1a" xfId="392"/>
    <cellStyle name="Comma_IS-Hold" xfId="393"/>
    <cellStyle name="Comma_JET DAILY POSITION" xfId="394"/>
    <cellStyle name="Comma_JET ROLL" xfId="395"/>
    <cellStyle name="Comma_JETEMP" xfId="396"/>
    <cellStyle name="Comma_june gas estimate" xfId="397"/>
    <cellStyle name="Comma_L" xfId="398"/>
    <cellStyle name="Comma_laroux" xfId="399"/>
    <cellStyle name="Comma_laroux_1" xfId="400"/>
    <cellStyle name="Comma_laroux_1_dimon" xfId="401"/>
    <cellStyle name="Comma_laroux_1_dimon_1" xfId="402"/>
    <cellStyle name="Comma_laroux_1_laroux" xfId="403"/>
    <cellStyle name="Comma_laroux_1_PLDT" xfId="404"/>
    <cellStyle name="Comma_laroux_1_VERA" xfId="405"/>
    <cellStyle name="Comma_laroux_1_VERA_1" xfId="406"/>
    <cellStyle name="Comma_laroux_1_VIRUS-EDY" xfId="407"/>
    <cellStyle name="Comma_laroux_2" xfId="408"/>
    <cellStyle name="Comma_laroux_2_dimon" xfId="409"/>
    <cellStyle name="Comma_laroux_2_dimon_1" xfId="410"/>
    <cellStyle name="Comma_laroux_2_laroux" xfId="411"/>
    <cellStyle name="Comma_laroux_2_laroux_dimon" xfId="412"/>
    <cellStyle name="Comma_laroux_2_PLDT" xfId="413"/>
    <cellStyle name="Comma_laroux_2_VERA" xfId="414"/>
    <cellStyle name="Comma_laroux_2_VERA_1" xfId="415"/>
    <cellStyle name="Comma_laroux_3" xfId="416"/>
    <cellStyle name="Comma_laroux_3_dimon" xfId="417"/>
    <cellStyle name="Comma_laroux_3_dimon_1" xfId="418"/>
    <cellStyle name="Comma_laroux_3_Hedge Strategy Comparison" xfId="419"/>
    <cellStyle name="Comma_laroux_3_monci" xfId="420"/>
    <cellStyle name="Comma_laroux_3_Pos" xfId="421"/>
    <cellStyle name="Comma_laroux_dimon" xfId="422"/>
    <cellStyle name="Comma_laroux_dimon_1" xfId="423"/>
    <cellStyle name="Comma_laroux_laroux" xfId="424"/>
    <cellStyle name="Comma_laroux_laroux_1" xfId="425"/>
    <cellStyle name="Comma_laroux_laroux_dimon" xfId="426"/>
    <cellStyle name="Comma_laroux_PLDT" xfId="427"/>
    <cellStyle name="Comma_laroux_VERA" xfId="428"/>
    <cellStyle name="Comma_laroux_VERA_1" xfId="429"/>
    <cellStyle name="Comma_laroux_VIRUS-EDY" xfId="430"/>
    <cellStyle name="Comma_MATERAL2" xfId="431"/>
    <cellStyle name="Comma_MATERAL2_dimon" xfId="432"/>
    <cellStyle name="Comma_MATERAL2_Hedge Strategy Comparison" xfId="433"/>
    <cellStyle name="Comma_MATERAL2_monci" xfId="434"/>
    <cellStyle name="Comma_MATERAL2_Pos" xfId="435"/>
    <cellStyle name="Comma_monci" xfId="436"/>
    <cellStyle name="Comma_mud plant bolted" xfId="437"/>
    <cellStyle name="Comma_N" xfId="438"/>
    <cellStyle name="Comma_New and Improved Rollforward" xfId="439"/>
    <cellStyle name="Comma_NewDPR" xfId="440"/>
    <cellStyle name="Comma_NewDPR_1" xfId="441"/>
    <cellStyle name="Comma_NewRoll" xfId="442"/>
    <cellStyle name="Comma_NewRoll (2)" xfId="443"/>
    <cellStyle name="Comma_NewRoll (2)_0894PlantBks" xfId="444"/>
    <cellStyle name="Comma_NewRoll (2)_NewDPR" xfId="445"/>
    <cellStyle name="Comma_Odner" xfId="446"/>
    <cellStyle name="Comma_Odner (2)" xfId="447"/>
    <cellStyle name="Comma_Odner (3)" xfId="448"/>
    <cellStyle name="Comma_Other Months" xfId="449"/>
    <cellStyle name="Comma_P7APRFNL" xfId="450"/>
    <cellStyle name="Comma_pbdefault" xfId="451"/>
    <cellStyle name="Comma_pbdefault_1" xfId="452"/>
    <cellStyle name="Comma_PERSONAL" xfId="453"/>
    <cellStyle name="Comma_Pink" xfId="454"/>
    <cellStyle name="Comma_Plan" xfId="455"/>
    <cellStyle name="Comma_PLDT" xfId="456"/>
    <cellStyle name="Comma_PLDT_1" xfId="457"/>
    <cellStyle name="Comma_pldt_Calculations" xfId="458"/>
    <cellStyle name="Comma_pldt_dimon" xfId="459"/>
    <cellStyle name="Comma_Post_ID" xfId="460"/>
    <cellStyle name="Comma_priccurv" xfId="461"/>
    <cellStyle name="Comma_PROFILE4" xfId="462"/>
    <cellStyle name="Comma_Projects" xfId="463"/>
    <cellStyle name="Comma_Quarter End Months" xfId="464"/>
    <cellStyle name="Comma_r1" xfId="465"/>
    <cellStyle name="Comma_Report" xfId="466"/>
    <cellStyle name="Comma_RESID DAILY POSITION" xfId="467"/>
    <cellStyle name="Comma_RESID ORIGINATION" xfId="468"/>
    <cellStyle name="Comma_RESID ROLL" xfId="469"/>
    <cellStyle name="Comma_RFI" xfId="470"/>
    <cellStyle name="Comma_RFI_1" xfId="471"/>
    <cellStyle name="Comma_ROLL" xfId="472"/>
    <cellStyle name="Comma_Sales Order" xfId="473"/>
    <cellStyle name="Comma_Sheet1" xfId="474"/>
    <cellStyle name="Comma_Snr. CO" xfId="475"/>
    <cellStyle name="Comma_Subcont File" xfId="476"/>
    <cellStyle name="Comma_Summary Info" xfId="477"/>
    <cellStyle name="Comma_SUMPAGE" xfId="478"/>
    <cellStyle name="Comma_VIRUS-EDY" xfId="479"/>
    <cellStyle name="Comma_VOUCHER" xfId="480"/>
    <cellStyle name="Comma_White" xfId="481"/>
    <cellStyle name="Comma_WPRD DAILY POSITION" xfId="482"/>
    <cellStyle name="Comma_WPRD ROLL" xfId="483"/>
    <cellStyle name="Comma_WSP" xfId="484"/>
    <cellStyle name="Comma_WTI DAILY POSITION" xfId="485"/>
    <cellStyle name="Comma_WTI DAILY POSITION (2)" xfId="486"/>
    <cellStyle name="Comma_WTI Origination" xfId="487"/>
    <cellStyle name="Comma_WTI ROLL" xfId="488"/>
    <cellStyle name="Comma_WTI ROLL (2)" xfId="489"/>
    <cellStyle name="Currency [0]_0894PlantBks" xfId="490"/>
    <cellStyle name="Currency [0]_9101" xfId="491"/>
    <cellStyle name="Currency [0]_9400" xfId="492"/>
    <cellStyle name="Currency [0]_A" xfId="493"/>
    <cellStyle name="Currency [0]_A_dimon" xfId="494"/>
    <cellStyle name="Currency [0]_algasdefault" xfId="495"/>
    <cellStyle name="Currency [0]_Alternative1" xfId="496"/>
    <cellStyle name="Currency [0]_Alternative1_1" xfId="497"/>
    <cellStyle name="Currency [0]_App E" xfId="498"/>
    <cellStyle name="Currency [0]_Arapahoe" xfId="499"/>
    <cellStyle name="Currency [0]_Assumptions" xfId="500"/>
    <cellStyle name="Currency [0]_bahiadefault" xfId="501"/>
    <cellStyle name="Currency [0]_BFJUNCFP" xfId="502"/>
    <cellStyle name="Currency [0]_Book3" xfId="503"/>
    <cellStyle name="Currency [0]_BRFEEMAY" xfId="504"/>
    <cellStyle name="Currency [0]_C1196" xfId="505"/>
    <cellStyle name="Currency [0]_C4296" xfId="506"/>
    <cellStyle name="Currency [0]_C4396" xfId="507"/>
    <cellStyle name="Currency [0]_C4496" xfId="508"/>
    <cellStyle name="Currency [0]_C4A296" xfId="509"/>
    <cellStyle name="Currency [0]_C4A396" xfId="510"/>
    <cellStyle name="Currency [0]_C4APR" xfId="511"/>
    <cellStyle name="Currency [0]_C4AUGFIN" xfId="512"/>
    <cellStyle name="Currency [0]_C4MAY96" xfId="513"/>
    <cellStyle name="Currency [0]_C4Z296" xfId="514"/>
    <cellStyle name="Currency [0]_Calculations" xfId="515"/>
    <cellStyle name="Currency [0]_Calculations (2)" xfId="516"/>
    <cellStyle name="Currency [0]_Calculations II" xfId="517"/>
    <cellStyle name="Currency [0]_Calculations III" xfId="518"/>
    <cellStyle name="Currency [0]_Calculations_1" xfId="519"/>
    <cellStyle name="Currency [0]_CAPEX" xfId="520"/>
    <cellStyle name="Currency [0]_CAPEX94" xfId="521"/>
    <cellStyle name="Currency [0]_Cardig GHS" xfId="522"/>
    <cellStyle name="Currency [0]_Cash Flows" xfId="523"/>
    <cellStyle name="Currency [0]_CCA" xfId="524"/>
    <cellStyle name="Currency [0]_CF_DPR" xfId="525"/>
    <cellStyle name="Currency [0]_CG Reconciliation" xfId="526"/>
    <cellStyle name="Currency [0]_Charts" xfId="527"/>
    <cellStyle name="Currency [0]_CO444JE" xfId="528"/>
    <cellStyle name="Currency [0]_Comm File" xfId="529"/>
    <cellStyle name="Currency [0]_conrep" xfId="530"/>
    <cellStyle name="Currency [0]_conversion" xfId="531"/>
    <cellStyle name="Currency [0]_coperdefault" xfId="532"/>
    <cellStyle name="Currency [0]_Cost Code" xfId="533"/>
    <cellStyle name="Currency [0]_Crude Origination" xfId="534"/>
    <cellStyle name="Currency [0]_Crude Prod Report" xfId="535"/>
    <cellStyle name="Currency [0]_Crude Prod Roll" xfId="536"/>
    <cellStyle name="Currency [0]_DAILY POSITION REPORT" xfId="537"/>
    <cellStyle name="Currency [0]_DAILY POSITION REPORT_1" xfId="538"/>
    <cellStyle name="Currency [0]_DEFAULT" xfId="539"/>
    <cellStyle name="Currency [0]_dimon" xfId="540"/>
    <cellStyle name="Currency [0]_dimon_1" xfId="541"/>
    <cellStyle name="Currency [0]_dimon_2" xfId="542"/>
    <cellStyle name="Currency [0]_Division-US$" xfId="543"/>
    <cellStyle name="Currency [0]_Dowell C1b" xfId="544"/>
    <cellStyle name="Currency [0]_Dowell-C1a" xfId="545"/>
    <cellStyle name="Currency [0]_ECT_Form" xfId="546"/>
    <cellStyle name="Currency [0]_ECT_Form_005" xfId="547"/>
    <cellStyle name="Currency [0]_ECT_Form_600" xfId="548"/>
    <cellStyle name="Currency [0]_ECT_Form_608" xfId="549"/>
    <cellStyle name="Currency [0]_ECT_Form_727" xfId="550"/>
    <cellStyle name="Currency [0]_ECT_Form_777" xfId="551"/>
    <cellStyle name="Currency [0]_ECT_Form_BS" xfId="552"/>
    <cellStyle name="Currency [0]_ECT_Form_GRP" xfId="553"/>
    <cellStyle name="Currency [0]_emserdefault" xfId="554"/>
    <cellStyle name="Currency [0]_EXPLAIN" xfId="555"/>
    <cellStyle name="Currency [0]_form" xfId="556"/>
    <cellStyle name="Currency [0]_FP 20 A (1)" xfId="557"/>
    <cellStyle name="Currency [0]_FP 20 A (2)" xfId="558"/>
    <cellStyle name="Currency [0]_FP-20 (App. E)" xfId="559"/>
    <cellStyle name="Currency [0]_FP-20 (App.A) " xfId="560"/>
    <cellStyle name="Currency [0]_FP-20 (App.D)" xfId="561"/>
    <cellStyle name="Currency [0]_FP-20(App.B)" xfId="562"/>
    <cellStyle name="Currency [0]_FP-20(C1) (a)" xfId="563"/>
    <cellStyle name="Currency [0]_FP-20(C1) (a) (2)" xfId="564"/>
    <cellStyle name="Currency [0]_FP-20(C1) (b)" xfId="565"/>
    <cellStyle name="Currency [0]_FP-20(C1) (b) " xfId="566"/>
    <cellStyle name="Currency [0]_FP-20(C1) (b) (2)" xfId="567"/>
    <cellStyle name="Currency [0]_GenAssum" xfId="568"/>
    <cellStyle name="Currency [0]_GP C1a" xfId="569"/>
    <cellStyle name="Currency [0]_GP C1b" xfId="570"/>
    <cellStyle name="Currency [0]_GP_EI_3" xfId="571"/>
    <cellStyle name="Currency [0]_GQ C1A" xfId="572"/>
    <cellStyle name="Currency [0]_GQ C1B" xfId="573"/>
    <cellStyle name="Currency [0]_HEAT DAILY POSITION" xfId="574"/>
    <cellStyle name="Currency [0]_HEAT ROLL" xfId="575"/>
    <cellStyle name="Currency [0]_HOGANGAS" xfId="576"/>
    <cellStyle name="Currency [0]_HOGANOIL" xfId="577"/>
    <cellStyle name="Currency [0]_IntraCentral1 0101" xfId="578"/>
    <cellStyle name="Currency [0]_IPM C1b" xfId="579"/>
    <cellStyle name="Currency [0]_IPMC1a" xfId="580"/>
    <cellStyle name="Currency [0]_IS-Hold" xfId="581"/>
    <cellStyle name="Currency [0]_JET DAILY POSITION" xfId="582"/>
    <cellStyle name="Currency [0]_JET ROLL" xfId="583"/>
    <cellStyle name="Currency [0]_JETEMP" xfId="584"/>
    <cellStyle name="Currency [0]_june gas estimate" xfId="585"/>
    <cellStyle name="Currency [0]_L" xfId="586"/>
    <cellStyle name="Currency [0]_laroux" xfId="587"/>
    <cellStyle name="Currency [0]_laroux_1" xfId="588"/>
    <cellStyle name="Currency [0]_laroux_1_dimon" xfId="589"/>
    <cellStyle name="Currency [0]_laroux_1_dimon_1" xfId="590"/>
    <cellStyle name="Currency [0]_laroux_1_dimon_2" xfId="591"/>
    <cellStyle name="Currency [0]_laroux_1_laroux" xfId="592"/>
    <cellStyle name="Currency [0]_laroux_1_laroux_1" xfId="593"/>
    <cellStyle name="Currency [0]_laroux_1_laroux_dimon" xfId="594"/>
    <cellStyle name="Currency [0]_laroux_1_Locas" xfId="595"/>
    <cellStyle name="Currency [0]_laroux_1_PLDT" xfId="596"/>
    <cellStyle name="Currency [0]_laroux_1_VERA" xfId="597"/>
    <cellStyle name="Currency [0]_laroux_1_VERA_1" xfId="598"/>
    <cellStyle name="Currency [0]_laroux_1_VIRUS-EDY" xfId="599"/>
    <cellStyle name="Currency [0]_laroux_2" xfId="600"/>
    <cellStyle name="Currency [0]_laroux_2_dimon" xfId="601"/>
    <cellStyle name="Currency [0]_laroux_2_dimon_1" xfId="602"/>
    <cellStyle name="Currency [0]_laroux_2_dimon_2" xfId="603"/>
    <cellStyle name="Currency [0]_laroux_2_laroux" xfId="604"/>
    <cellStyle name="Currency [0]_laroux_2_laroux_dimon" xfId="605"/>
    <cellStyle name="Currency [0]_laroux_2_Locas" xfId="606"/>
    <cellStyle name="Currency [0]_laroux_2_PLDT" xfId="607"/>
    <cellStyle name="Currency [0]_laroux_2_VIRUS-EDY" xfId="608"/>
    <cellStyle name="Currency [0]_laroux_3" xfId="609"/>
    <cellStyle name="Currency [0]_laroux_3_dimon" xfId="610"/>
    <cellStyle name="Currency [0]_laroux_3_dimon_1" xfId="611"/>
    <cellStyle name="Currency [0]_laroux_3_dimon_2" xfId="612"/>
    <cellStyle name="Currency [0]_laroux_4" xfId="613"/>
    <cellStyle name="Currency [0]_laroux_4_dimon" xfId="614"/>
    <cellStyle name="Currency [0]_laroux_4_dimon_1" xfId="615"/>
    <cellStyle name="Currency [0]_laroux_4_Hedge Strategy Comparison" xfId="616"/>
    <cellStyle name="Currency [0]_laroux_4_monci" xfId="617"/>
    <cellStyle name="Currency [0]_laroux_4_Pos" xfId="618"/>
    <cellStyle name="Currency [0]_laroux_5" xfId="619"/>
    <cellStyle name="Currency [0]_laroux_5_Hedge Strategy Comparison" xfId="620"/>
    <cellStyle name="Currency [0]_laroux_5_monci" xfId="621"/>
    <cellStyle name="Currency [0]_laroux_5_Pos" xfId="622"/>
    <cellStyle name="Currency [0]_laroux_6" xfId="623"/>
    <cellStyle name="Currency [0]_laroux_7" xfId="624"/>
    <cellStyle name="Currency [0]_laroux_dimon" xfId="625"/>
    <cellStyle name="Currency [0]_laroux_dimon_1" xfId="626"/>
    <cellStyle name="Currency [0]_laroux_dimon_2" xfId="627"/>
    <cellStyle name="Currency [0]_laroux_laroux" xfId="628"/>
    <cellStyle name="Currency [0]_laroux_laroux_1" xfId="629"/>
    <cellStyle name="Currency [0]_laroux_laroux_1_dimon" xfId="630"/>
    <cellStyle name="Currency [0]_laroux_laroux_dimon" xfId="631"/>
    <cellStyle name="Currency [0]_laroux_Locas" xfId="632"/>
    <cellStyle name="Currency [0]_laroux_MATERAL2" xfId="633"/>
    <cellStyle name="Currency [0]_laroux_MATERAL2_dimon" xfId="634"/>
    <cellStyle name="Currency [0]_laroux_MATERAL2_laroux" xfId="635"/>
    <cellStyle name="Currency [0]_laroux_MATERAL2_laroux_dimon" xfId="636"/>
    <cellStyle name="Currency [0]_laroux_MATERAL2_VERA" xfId="637"/>
    <cellStyle name="Currency [0]_laroux_MATERAL2_VIRUS-EDY" xfId="638"/>
    <cellStyle name="Currency [0]_laroux_mud plant bolted" xfId="639"/>
    <cellStyle name="Currency [0]_laroux_mud plant bolted_dimon" xfId="640"/>
    <cellStyle name="Currency [0]_laroux_mud plant bolted_Hedge Strategy Comparison" xfId="641"/>
    <cellStyle name="Currency [0]_laroux_mud plant bolted_monci" xfId="642"/>
    <cellStyle name="Currency [0]_laroux_mud plant bolted_Pos" xfId="643"/>
    <cellStyle name="Currency [0]_laroux_VERA" xfId="644"/>
    <cellStyle name="Currency [0]_laroux_VERA_1" xfId="645"/>
    <cellStyle name="Currency [0]_laroux_VERA_1_monci" xfId="646"/>
    <cellStyle name="Currency [0]_laroux_VERA_1_Pos" xfId="647"/>
    <cellStyle name="Currency [0]_laroux_VIRUS-EDY" xfId="648"/>
    <cellStyle name="Currency [0]_List" xfId="649"/>
    <cellStyle name="Currency [0]_List_monci" xfId="650"/>
    <cellStyle name="Currency [0]_List_Pos" xfId="651"/>
    <cellStyle name="Currency [0]_MATERAL2" xfId="652"/>
    <cellStyle name="Currency [0]_MATERAL2_dimon" xfId="653"/>
    <cellStyle name="Currency [0]_MATERAL2_Hedge Strategy Comparison" xfId="654"/>
    <cellStyle name="Currency [0]_MATERAL2_monci" xfId="655"/>
    <cellStyle name="Currency [0]_MATERAL2_Pos" xfId="656"/>
    <cellStyle name="Currency [0]_monci" xfId="657"/>
    <cellStyle name="Currency [0]_mud plant bolted" xfId="658"/>
    <cellStyle name="Currency [0]_mud plant bolted_dimon" xfId="659"/>
    <cellStyle name="Currency [0]_mud plant bolted_laroux" xfId="660"/>
    <cellStyle name="Currency [0]_mud plant bolted_laroux_dimon" xfId="661"/>
    <cellStyle name="Currency [0]_mud plant bolted_VERA" xfId="662"/>
    <cellStyle name="Currency [0]_mud plant bolted_VIRUS-EDY" xfId="663"/>
    <cellStyle name="Currency [0]_N" xfId="664"/>
    <cellStyle name="Currency [0]_New and Improved Rollforward" xfId="665"/>
    <cellStyle name="Currency [0]_NewDPR" xfId="666"/>
    <cellStyle name="Currency [0]_NewDPR_1" xfId="667"/>
    <cellStyle name="Currency [0]_NewRoll" xfId="668"/>
    <cellStyle name="Currency [0]_NewRoll (2)" xfId="669"/>
    <cellStyle name="Currency [0]_NewRoll (2)_0894PlantBks" xfId="670"/>
    <cellStyle name="Currency [0]_NewRoll (2)_NewDPR" xfId="671"/>
    <cellStyle name="Currency [0]_Odner" xfId="672"/>
    <cellStyle name="Currency [0]_Odner (2)" xfId="673"/>
    <cellStyle name="Currency [0]_Odner (3)" xfId="674"/>
    <cellStyle name="Currency [0]_Other Months" xfId="675"/>
    <cellStyle name="Currency [0]_P7APRFNL" xfId="676"/>
    <cellStyle name="Currency [0]_pbdefault" xfId="677"/>
    <cellStyle name="Currency [0]_PERSONAL" xfId="678"/>
    <cellStyle name="Currency [0]_Pink" xfId="679"/>
    <cellStyle name="Currency [0]_Plan" xfId="680"/>
    <cellStyle name="Currency [0]_PLDT" xfId="681"/>
    <cellStyle name="Currency [0]_PLDT_1" xfId="682"/>
    <cellStyle name="Currency [0]_pldt_1_dimon" xfId="683"/>
    <cellStyle name="Currency [0]_pldt_Calculations" xfId="684"/>
    <cellStyle name="Currency [0]_pldt_dimon" xfId="685"/>
    <cellStyle name="Currency [0]_Post_ID" xfId="686"/>
    <cellStyle name="Currency [0]_priccurv" xfId="687"/>
    <cellStyle name="Currency [0]_PROFILE4" xfId="688"/>
    <cellStyle name="Currency [0]_Projects" xfId="689"/>
    <cellStyle name="Currency [0]_Quarter End Months" xfId="690"/>
    <cellStyle name="Currency [0]_r1" xfId="691"/>
    <cellStyle name="Currency [0]_RESID DAILY POSITION" xfId="692"/>
    <cellStyle name="Currency [0]_RESID ORIGINATION" xfId="693"/>
    <cellStyle name="Currency [0]_RESID ROLL" xfId="694"/>
    <cellStyle name="Currency [0]_RFI" xfId="695"/>
    <cellStyle name="Currency [0]_RFI_1" xfId="696"/>
    <cellStyle name="Currency [0]_ROLL" xfId="697"/>
    <cellStyle name="Currency [0]_Sales Order" xfId="698"/>
    <cellStyle name="Currency [0]_Sheet1" xfId="699"/>
    <cellStyle name="Currency [0]_Sheet1 (2)" xfId="700"/>
    <cellStyle name="Currency [0]_Snr. CO" xfId="701"/>
    <cellStyle name="Currency [0]_Subcont File" xfId="702"/>
    <cellStyle name="Currency [0]_Summary Info" xfId="703"/>
    <cellStyle name="Currency [0]_SUMPAGE" xfId="704"/>
    <cellStyle name="Currency [0]_VERA" xfId="705"/>
    <cellStyle name="Currency [0]_VIRUS-EDY" xfId="706"/>
    <cellStyle name="Currency [0]_VIRUS-EDY_1" xfId="707"/>
    <cellStyle name="Currency [0]_VOUCHER" xfId="708"/>
    <cellStyle name="Currency [0]_White" xfId="709"/>
    <cellStyle name="Currency [0]_WPRD DAILY POSITION" xfId="710"/>
    <cellStyle name="Currency [0]_WPRD ROLL" xfId="711"/>
    <cellStyle name="Currency [0]_WSP" xfId="712"/>
    <cellStyle name="Currency [0]_WTI DAILY POSITION" xfId="713"/>
    <cellStyle name="Currency [0]_WTI DAILY POSITION (2)" xfId="714"/>
    <cellStyle name="Currency [0]_WTI Origination" xfId="715"/>
    <cellStyle name="Currency [0]_WTI ROLL" xfId="716"/>
    <cellStyle name="Currency [0]_WTI ROLL (2)" xfId="717"/>
    <cellStyle name="Currency_0894PlantBks" xfId="718"/>
    <cellStyle name="Currency_1422V11" xfId="719"/>
    <cellStyle name="Currency_9101" xfId="720"/>
    <cellStyle name="Currency_9400" xfId="721"/>
    <cellStyle name="Currency_A" xfId="722"/>
    <cellStyle name="Currency_A_dimon" xfId="723"/>
    <cellStyle name="Currency_algasdefault" xfId="724"/>
    <cellStyle name="Currency_algasdefault_1" xfId="725"/>
    <cellStyle name="Currency_Alternative1" xfId="726"/>
    <cellStyle name="Currency_Alternative1_1" xfId="727"/>
    <cellStyle name="Currency_App E" xfId="728"/>
    <cellStyle name="Currency_Arapahoe" xfId="729"/>
    <cellStyle name="Currency_Assumptions" xfId="730"/>
    <cellStyle name="Currency_bahiadefault" xfId="731"/>
    <cellStyle name="Currency_bahiadefault_1" xfId="732"/>
    <cellStyle name="Currency_BFJUNCFP" xfId="733"/>
    <cellStyle name="Currency_BIGOUT" xfId="734"/>
    <cellStyle name="Currency_Book3" xfId="735"/>
    <cellStyle name="Currency_BRFEEMAY" xfId="736"/>
    <cellStyle name="Currency_C1196" xfId="737"/>
    <cellStyle name="Currency_C4296" xfId="738"/>
    <cellStyle name="Currency_C4396" xfId="739"/>
    <cellStyle name="Currency_C4496" xfId="740"/>
    <cellStyle name="Currency_C4A296" xfId="741"/>
    <cellStyle name="Currency_C4A396" xfId="742"/>
    <cellStyle name="Currency_C4APR" xfId="743"/>
    <cellStyle name="Currency_C4AUGFIN" xfId="744"/>
    <cellStyle name="Currency_C4MAY96" xfId="745"/>
    <cellStyle name="Currency_C4Z296" xfId="746"/>
    <cellStyle name="Currency_Calculations" xfId="747"/>
    <cellStyle name="Currency_Calculations (2)" xfId="748"/>
    <cellStyle name="Currency_Calculations II" xfId="749"/>
    <cellStyle name="Currency_Calculations III" xfId="750"/>
    <cellStyle name="Currency_Calculations_1" xfId="751"/>
    <cellStyle name="Currency_CAPEX" xfId="752"/>
    <cellStyle name="Currency_CAPEX94" xfId="753"/>
    <cellStyle name="Currency_Cardig GHS" xfId="754"/>
    <cellStyle name="Currency_Cash Flows" xfId="755"/>
    <cellStyle name="Currency_CCA" xfId="756"/>
    <cellStyle name="Currency_CF_DPR" xfId="757"/>
    <cellStyle name="Currency_CG Reconciliation" xfId="758"/>
    <cellStyle name="Currency_Charts" xfId="759"/>
    <cellStyle name="Currency_CO444JE" xfId="760"/>
    <cellStyle name="Currency_Comm File" xfId="761"/>
    <cellStyle name="Currency_conrep" xfId="762"/>
    <cellStyle name="Currency_conversion" xfId="763"/>
    <cellStyle name="Currency_coperdefault" xfId="764"/>
    <cellStyle name="Currency_coperdefault_1" xfId="765"/>
    <cellStyle name="Currency_Cost Code" xfId="766"/>
    <cellStyle name="Currency_Crude Origination" xfId="767"/>
    <cellStyle name="Currency_Crude Prod Report" xfId="768"/>
    <cellStyle name="Currency_Crude Prod Roll" xfId="769"/>
    <cellStyle name="Currency_DAILY POSITION REPORT" xfId="770"/>
    <cellStyle name="Currency_DAILY POSITION REPORT_1" xfId="771"/>
    <cellStyle name="Currency_DEFAULT" xfId="772"/>
    <cellStyle name="Currency_dimon" xfId="773"/>
    <cellStyle name="Currency_dimon_1" xfId="774"/>
    <cellStyle name="Currency_dimon_2" xfId="775"/>
    <cellStyle name="Currency_Division-US$" xfId="776"/>
    <cellStyle name="Currency_Dowell C1b" xfId="777"/>
    <cellStyle name="Currency_Dowell-C1a" xfId="778"/>
    <cellStyle name="Currency_ECT_Form" xfId="779"/>
    <cellStyle name="Currency_ECT_Form_005" xfId="780"/>
    <cellStyle name="Currency_ECT_Form_600" xfId="781"/>
    <cellStyle name="Currency_ECT_Form_608" xfId="782"/>
    <cellStyle name="Currency_ECT_Form_727" xfId="783"/>
    <cellStyle name="Currency_ECT_Form_777" xfId="784"/>
    <cellStyle name="Currency_ECT_Form_BS" xfId="785"/>
    <cellStyle name="Currency_ECT_Form_GRP" xfId="786"/>
    <cellStyle name="Currency_emserdefault" xfId="787"/>
    <cellStyle name="Currency_emserdefault_1" xfId="788"/>
    <cellStyle name="Currency_EXPLAIN" xfId="789"/>
    <cellStyle name="Currency_form" xfId="790"/>
    <cellStyle name="Currency_FP 20 A (1)" xfId="791"/>
    <cellStyle name="Currency_FP 20 A (2)" xfId="792"/>
    <cellStyle name="Currency_FP-20 (App. E)" xfId="793"/>
    <cellStyle name="Currency_FP-20 (App.A) " xfId="794"/>
    <cellStyle name="Currency_FP-20 (App.D)" xfId="795"/>
    <cellStyle name="Currency_FP-20(App.B)" xfId="796"/>
    <cellStyle name="Currency_FP-20(C1) (a)" xfId="797"/>
    <cellStyle name="Currency_FP-20(C1) (a) (2)" xfId="798"/>
    <cellStyle name="Currency_FP-20(C1) (b)" xfId="799"/>
    <cellStyle name="Currency_FP-20(C1) (b) " xfId="800"/>
    <cellStyle name="Currency_FP-20(C1) (b) (2)" xfId="801"/>
    <cellStyle name="Currency_GenAssum" xfId="802"/>
    <cellStyle name="Currency_GP C1a" xfId="803"/>
    <cellStyle name="Currency_GP C1b" xfId="804"/>
    <cellStyle name="Currency_GP_EI_3" xfId="805"/>
    <cellStyle name="Currency_GQ C1A" xfId="806"/>
    <cellStyle name="Currency_GQ C1B" xfId="807"/>
    <cellStyle name="Currency_HEAT DAILY POSITION" xfId="808"/>
    <cellStyle name="Currency_HEAT ROLL" xfId="809"/>
    <cellStyle name="Currency_HOGANGAS" xfId="810"/>
    <cellStyle name="Currency_HOGANOIL" xfId="811"/>
    <cellStyle name="Currency_IntraCentral1 0101" xfId="812"/>
    <cellStyle name="Currency_IPM C1b" xfId="813"/>
    <cellStyle name="Currency_IPMC1a" xfId="814"/>
    <cellStyle name="Currency_IS-Hold" xfId="815"/>
    <cellStyle name="Currency_JET DAILY POSITION" xfId="816"/>
    <cellStyle name="Currency_JET ROLL" xfId="817"/>
    <cellStyle name="Currency_JETEMP" xfId="818"/>
    <cellStyle name="Currency_JETEMP_1" xfId="819"/>
    <cellStyle name="Currency_JETEMP_VOUCHER" xfId="820"/>
    <cellStyle name="Currency_june gas estimate" xfId="821"/>
    <cellStyle name="Currency_L" xfId="822"/>
    <cellStyle name="Currency_laroux" xfId="823"/>
    <cellStyle name="Currency_laroux_1" xfId="824"/>
    <cellStyle name="Currency_laroux_1_dimon" xfId="825"/>
    <cellStyle name="Currency_laroux_1_dimon_1" xfId="826"/>
    <cellStyle name="Currency_laroux_1_dimon_2" xfId="827"/>
    <cellStyle name="Currency_laroux_1_laroux" xfId="828"/>
    <cellStyle name="Currency_laroux_1_laroux_1" xfId="829"/>
    <cellStyle name="Currency_laroux_1_laroux_dimon" xfId="830"/>
    <cellStyle name="Currency_laroux_1_Locas" xfId="831"/>
    <cellStyle name="Currency_laroux_1_PLDT" xfId="832"/>
    <cellStyle name="Currency_laroux_1_VERA" xfId="833"/>
    <cellStyle name="Currency_laroux_1_VERA_1" xfId="834"/>
    <cellStyle name="Currency_laroux_1_VIRUS-EDY" xfId="835"/>
    <cellStyle name="Currency_laroux_2" xfId="836"/>
    <cellStyle name="Currency_laroux_2_dimon" xfId="837"/>
    <cellStyle name="Currency_laroux_2_dimon_1" xfId="838"/>
    <cellStyle name="Currency_laroux_2_dimon_2" xfId="839"/>
    <cellStyle name="Currency_laroux_2_laroux" xfId="840"/>
    <cellStyle name="Currency_laroux_2_laroux_dimon" xfId="841"/>
    <cellStyle name="Currency_laroux_2_Locas" xfId="842"/>
    <cellStyle name="Currency_laroux_2_PLDT" xfId="843"/>
    <cellStyle name="Currency_laroux_2_VIRUS-EDY" xfId="844"/>
    <cellStyle name="Currency_laroux_3" xfId="845"/>
    <cellStyle name="Currency_laroux_3_dimon" xfId="846"/>
    <cellStyle name="Currency_laroux_3_dimon_1" xfId="847"/>
    <cellStyle name="Currency_laroux_3_dimon_2" xfId="848"/>
    <cellStyle name="Currency_laroux_4" xfId="849"/>
    <cellStyle name="Currency_laroux_4_dimon" xfId="850"/>
    <cellStyle name="Currency_laroux_4_dimon_1" xfId="851"/>
    <cellStyle name="Currency_laroux_4_Hedge Strategy Comparison" xfId="852"/>
    <cellStyle name="Currency_laroux_4_monci" xfId="853"/>
    <cellStyle name="Currency_laroux_4_Pos" xfId="854"/>
    <cellStyle name="Currency_laroux_5" xfId="855"/>
    <cellStyle name="Currency_laroux_5_Hedge Strategy Comparison" xfId="856"/>
    <cellStyle name="Currency_laroux_5_monci" xfId="857"/>
    <cellStyle name="Currency_laroux_5_Pos" xfId="858"/>
    <cellStyle name="Currency_laroux_6" xfId="859"/>
    <cellStyle name="Currency_laroux_7" xfId="860"/>
    <cellStyle name="Currency_laroux_8" xfId="861"/>
    <cellStyle name="Currency_laroux_dimon" xfId="862"/>
    <cellStyle name="Currency_laroux_dimon_1" xfId="863"/>
    <cellStyle name="Currency_laroux_dimon_2" xfId="864"/>
    <cellStyle name="Currency_laroux_laroux" xfId="865"/>
    <cellStyle name="Currency_laroux_laroux_1" xfId="866"/>
    <cellStyle name="Currency_laroux_laroux_1_dimon" xfId="867"/>
    <cellStyle name="Currency_laroux_laroux_dimon" xfId="868"/>
    <cellStyle name="Currency_laroux_Locas" xfId="869"/>
    <cellStyle name="Currency_laroux_VERA" xfId="870"/>
    <cellStyle name="Currency_laroux_VERA_1" xfId="871"/>
    <cellStyle name="Currency_laroux_VIRUS-EDY" xfId="872"/>
    <cellStyle name="Currency_List" xfId="873"/>
    <cellStyle name="Currency_MATERAL2" xfId="874"/>
    <cellStyle name="Currency_MATERAL2_dimon" xfId="875"/>
    <cellStyle name="Currency_MATERAL2_Hedge Strategy Comparison" xfId="876"/>
    <cellStyle name="Currency_MATERAL2_monci" xfId="877"/>
    <cellStyle name="Currency_MATERAL2_Pos" xfId="878"/>
    <cellStyle name="Currency_monci" xfId="879"/>
    <cellStyle name="Currency_mud plant bolted" xfId="880"/>
    <cellStyle name="Currency_mud plant bolted_dimon" xfId="881"/>
    <cellStyle name="Currency_mud plant bolted_dimon_Hedge Strategy Comparison" xfId="882"/>
    <cellStyle name="Currency_mud plant bolted_dimon_monci" xfId="883"/>
    <cellStyle name="Currency_mud plant bolted_dimon_Pos" xfId="884"/>
    <cellStyle name="Currency_mud plant bolted_Hedge Strategy Comparison" xfId="885"/>
    <cellStyle name="Currency_mud plant bolted_monci" xfId="886"/>
    <cellStyle name="Currency_mud plant bolted_PLDT" xfId="887"/>
    <cellStyle name="Currency_mud plant bolted_Pos" xfId="888"/>
    <cellStyle name="Currency_mud plant bolted_VERA" xfId="889"/>
    <cellStyle name="Currency_mud plant bolted_VERA_1" xfId="890"/>
    <cellStyle name="Currency_N" xfId="891"/>
    <cellStyle name="Currency_New and Improved Rollforward" xfId="892"/>
    <cellStyle name="Currency_NewDPR" xfId="893"/>
    <cellStyle name="Currency_NewDPR_1" xfId="894"/>
    <cellStyle name="Currency_NewRoll" xfId="895"/>
    <cellStyle name="Currency_NewRoll (2)" xfId="896"/>
    <cellStyle name="Currency_NewRoll (2)_0894PlantBks" xfId="897"/>
    <cellStyle name="Currency_NewRoll (2)_NewDPR" xfId="898"/>
    <cellStyle name="Currency_Odner" xfId="899"/>
    <cellStyle name="Currency_Odner (2)" xfId="900"/>
    <cellStyle name="Currency_Odner (3)" xfId="901"/>
    <cellStyle name="Currency_Other Months" xfId="902"/>
    <cellStyle name="Currency_P7APRFNL" xfId="903"/>
    <cellStyle name="Currency_pbdefault" xfId="904"/>
    <cellStyle name="Currency_pbdefault_1" xfId="905"/>
    <cellStyle name="Currency_PERSONAL" xfId="906"/>
    <cellStyle name="Currency_Pink" xfId="907"/>
    <cellStyle name="Currency_Plan" xfId="908"/>
    <cellStyle name="Currency_PLDT" xfId="909"/>
    <cellStyle name="Currency_PLDT_1" xfId="910"/>
    <cellStyle name="Currency_pldt_1_dimon" xfId="911"/>
    <cellStyle name="Currency_pldt_Calculations" xfId="912"/>
    <cellStyle name="Currency_pldt_dimon" xfId="913"/>
    <cellStyle name="Currency_Post_ID" xfId="914"/>
    <cellStyle name="Currency_priccurv" xfId="915"/>
    <cellStyle name="Currency_PROFILE4" xfId="916"/>
    <cellStyle name="Currency_Projects" xfId="917"/>
    <cellStyle name="Currency_Quarter End Months" xfId="918"/>
    <cellStyle name="Currency_r1" xfId="919"/>
    <cellStyle name="Currency_RESID DAILY POSITION" xfId="920"/>
    <cellStyle name="Currency_RESID ORIGINATION" xfId="921"/>
    <cellStyle name="Currency_RESID ROLL" xfId="922"/>
    <cellStyle name="Currency_RFI" xfId="923"/>
    <cellStyle name="Currency_RFI_1" xfId="924"/>
    <cellStyle name="Currency_ROLL" xfId="925"/>
    <cellStyle name="Currency_Sales Order" xfId="926"/>
    <cellStyle name="Currency_Sheet1" xfId="927"/>
    <cellStyle name="Currency_Sheet1 (2)" xfId="928"/>
    <cellStyle name="Currency_Snr. CO" xfId="929"/>
    <cellStyle name="Currency_Subcont File" xfId="930"/>
    <cellStyle name="Currency_Summary Info" xfId="931"/>
    <cellStyle name="Currency_SUMPAGE" xfId="932"/>
    <cellStyle name="Currency_TopPage multi Post ID" xfId="933"/>
    <cellStyle name="Currency_VERA" xfId="934"/>
    <cellStyle name="Currency_VIRUS-EDY" xfId="935"/>
    <cellStyle name="Currency_VIRUS-EDY_1" xfId="936"/>
    <cellStyle name="Currency_VOUCHER" xfId="937"/>
    <cellStyle name="Currency_White" xfId="938"/>
    <cellStyle name="Currency_WPRD DAILY POSITION" xfId="939"/>
    <cellStyle name="Currency_WPRD ROLL" xfId="940"/>
    <cellStyle name="Currency_WSP" xfId="941"/>
    <cellStyle name="Currency_WTI DAILY POSITION" xfId="942"/>
    <cellStyle name="Currency_WTI DAILY POSITION (2)" xfId="943"/>
    <cellStyle name="Currency_WTI Origination" xfId="944"/>
    <cellStyle name="Currency_WTI ROLL" xfId="945"/>
    <cellStyle name="Currency_WTI ROLL (2)" xfId="946"/>
    <cellStyle name="Date" xfId="947"/>
    <cellStyle name="Fixed" xfId="948"/>
    <cellStyle name="HEADER" xfId="949"/>
    <cellStyle name="Heading 1" xfId="950"/>
    <cellStyle name="Heading2" xfId="951"/>
    <cellStyle name="HIGHLIGHT" xfId="952"/>
    <cellStyle name="Normal - Style1" xfId="953"/>
    <cellStyle name="Normal_0294ORG.XLS" xfId="954"/>
    <cellStyle name="Normal_0594ORG" xfId="955"/>
    <cellStyle name="Normal_0694ORG" xfId="956"/>
    <cellStyle name="Normal_1422V11" xfId="957"/>
    <cellStyle name="Normal_20196" xfId="958"/>
    <cellStyle name="Normal_4018fin" xfId="959"/>
    <cellStyle name="Normal_4021fin" xfId="960"/>
    <cellStyle name="Normal_A" xfId="961"/>
    <cellStyle name="Normal_A (2)" xfId="962"/>
    <cellStyle name="Normal_A_dimon" xfId="963"/>
    <cellStyle name="Normal_A_VERA" xfId="964"/>
    <cellStyle name="Normal_algasdefault" xfId="965"/>
    <cellStyle name="Normal_algasdefault_1" xfId="966"/>
    <cellStyle name="Normal_Alternative1" xfId="967"/>
    <cellStyle name="Normal_Alternative1_1" xfId="968"/>
    <cellStyle name="Normal_AOPS" xfId="969"/>
    <cellStyle name="Normal_App E" xfId="970"/>
    <cellStyle name="Normal_Arapahoe" xfId="971"/>
    <cellStyle name="Normal_Assumptions" xfId="972"/>
    <cellStyle name="Normal_B" xfId="973"/>
    <cellStyle name="Normal_bahiadefault" xfId="974"/>
    <cellStyle name="Normal_bahiadefault_1" xfId="975"/>
    <cellStyle name="Normal_Big April 1996 " xfId="976"/>
    <cellStyle name="Normal_BIGOUT" xfId="977"/>
    <cellStyle name="Normal_Book3" xfId="978"/>
    <cellStyle name="Normal_BREPAIR" xfId="979"/>
    <cellStyle name="Normal_C4AUGFIN" xfId="980"/>
    <cellStyle name="Normal_Calculations" xfId="981"/>
    <cellStyle name="Normal_Calculations (2)" xfId="982"/>
    <cellStyle name="Normal_Calculations II" xfId="983"/>
    <cellStyle name="Normal_Calculations II_1" xfId="984"/>
    <cellStyle name="Normal_Calculations III" xfId="985"/>
    <cellStyle name="Normal_Calculations_1" xfId="986"/>
    <cellStyle name="Normal_Calculations_2" xfId="987"/>
    <cellStyle name="Normal_CAPEX" xfId="988"/>
    <cellStyle name="Normal_CAPEX2" xfId="989"/>
    <cellStyle name="Normal_CAPEX94" xfId="990"/>
    <cellStyle name="Normal_CAPEX_VERA" xfId="991"/>
    <cellStyle name="Normal_Cardig GHS" xfId="992"/>
    <cellStyle name="Normal_Cash Flows" xfId="993"/>
    <cellStyle name="Normal_Certs Q2" xfId="994"/>
    <cellStyle name="Normal_Certs Q2 (2)" xfId="995"/>
    <cellStyle name="Normal_CFMACROS.XLM" xfId="996"/>
    <cellStyle name="Normal_CFMODEL.XLS" xfId="997"/>
    <cellStyle name="Normal_Co-wide Monthly" xfId="998"/>
    <cellStyle name="Normal_CO444JE" xfId="999"/>
    <cellStyle name="Normal_COMOTH" xfId="1000"/>
    <cellStyle name="Normal_coperdefault" xfId="1001"/>
    <cellStyle name="Normal_coperdefault_1" xfId="1002"/>
    <cellStyle name="Normal_Cost Code" xfId="1003"/>
    <cellStyle name="Normal_Costs" xfId="1004"/>
    <cellStyle name="Normal_CPR Info" xfId="1005"/>
    <cellStyle name="Normal_Deals" xfId="1006"/>
    <cellStyle name="Normal_DEFAULT" xfId="1007"/>
    <cellStyle name="Normal_dimon" xfId="1008"/>
    <cellStyle name="Normal_dimon_1" xfId="1009"/>
    <cellStyle name="Normal_dimon_2" xfId="1010"/>
    <cellStyle name="Normal_dimon_3" xfId="1011"/>
    <cellStyle name="Normal_DIV" xfId="1012"/>
    <cellStyle name="Normal_Dowell C1b" xfId="1013"/>
    <cellStyle name="Normal_Dowell-C1a" xfId="1014"/>
    <cellStyle name="Normal_ECT_Form" xfId="1015"/>
    <cellStyle name="Normal_ECT_Form_005" xfId="1016"/>
    <cellStyle name="Normal_ECT_Form_600" xfId="1017"/>
    <cellStyle name="Normal_ECT_Form_608" xfId="1018"/>
    <cellStyle name="Normal_ECT_Form_727" xfId="1019"/>
    <cellStyle name="Normal_ECT_Form_777" xfId="1020"/>
    <cellStyle name="Normal_ECT_Form_BS" xfId="1021"/>
    <cellStyle name="Normal_ECT_Form_GRP" xfId="1022"/>
    <cellStyle name="Normal_emserdefault" xfId="1023"/>
    <cellStyle name="Normal_emserdefault_1" xfId="1024"/>
    <cellStyle name="Normal_EQCON" xfId="1025"/>
    <cellStyle name="Normal_FP 20 A (1)" xfId="1026"/>
    <cellStyle name="Normal_FP 20 A (2)" xfId="1027"/>
    <cellStyle name="Normal_FP-20 (App. E)" xfId="1028"/>
    <cellStyle name="Normal_FP-20 (App.A) " xfId="1029"/>
    <cellStyle name="Normal_FP-20 (App.A) _1" xfId="1030"/>
    <cellStyle name="Normal_FP-20(C1) (a)" xfId="1031"/>
    <cellStyle name="Normal_FP-20(C1) (a) (2)" xfId="1032"/>
    <cellStyle name="Normal_FP-20(C1) (a)_1" xfId="1033"/>
    <cellStyle name="Normal_FP-20(C1) (b)" xfId="1034"/>
    <cellStyle name="Normal_FP-20(C1) (b) " xfId="1035"/>
    <cellStyle name="Normal_FP-20(C1) (b) (2)" xfId="1036"/>
    <cellStyle name="Normal_FP-20(C1) (e)" xfId="1037"/>
    <cellStyle name="Normal_FP20_C1A" xfId="1038"/>
    <cellStyle name="Normal_FP20_C1B" xfId="1039"/>
    <cellStyle name="Normal_Gas Bench" xfId="1040"/>
    <cellStyle name="Normal_GE03" xfId="1041"/>
    <cellStyle name="Normal_GE04" xfId="1042"/>
    <cellStyle name="Normal_GenAssum" xfId="1043"/>
    <cellStyle name="Normal_GP C1a" xfId="1044"/>
    <cellStyle name="Normal_GP C1b" xfId="1045"/>
    <cellStyle name="Normal_GP_EI_3" xfId="1046"/>
    <cellStyle name="Normal_GQ C1A" xfId="1047"/>
    <cellStyle name="Normal_GQ C1B" xfId="1048"/>
    <cellStyle name="Normal_HC" xfId="1049"/>
    <cellStyle name="Normal_HOGANGAS" xfId="1050"/>
    <cellStyle name="Normal_HOGANOIL" xfId="1051"/>
    <cellStyle name="Normal_Igobox" xfId="1052"/>
    <cellStyle name="Normal_Igobox_1" xfId="1053"/>
    <cellStyle name="Normal_Igobox_2" xfId="1054"/>
    <cellStyle name="Normal_Igobox_Imacros" xfId="1055"/>
    <cellStyle name="Normal_Igobox_IPP" xfId="1056"/>
    <cellStyle name="Normal_Igobox_Iprintbox" xfId="1057"/>
    <cellStyle name="Normal_Imacros" xfId="1058"/>
    <cellStyle name="Normal_Imacros_1" xfId="1059"/>
    <cellStyle name="Normal_Imacros_2" xfId="1060"/>
    <cellStyle name="Normal_Input" xfId="1061"/>
    <cellStyle name="Normal_INPUT_1" xfId="1062"/>
    <cellStyle name="Normal_INPUT_GenAssum" xfId="1063"/>
    <cellStyle name="Normal_Inputs" xfId="1064"/>
    <cellStyle name="Normal_INVREV" xfId="1065"/>
    <cellStyle name="Normal_IPM C1b" xfId="1066"/>
    <cellStyle name="Normal_IPMC1a" xfId="1067"/>
    <cellStyle name="Normal_IPP" xfId="1068"/>
    <cellStyle name="Normal_IPP_1" xfId="1069"/>
    <cellStyle name="Normal_IPP_1_Igobox" xfId="1070"/>
    <cellStyle name="Normal_IPP_1_Imacros" xfId="1071"/>
    <cellStyle name="Normal_IPP_1_Iprintbox" xfId="1072"/>
    <cellStyle name="Normal_IPP_2" xfId="1073"/>
    <cellStyle name="Normal_Iprintbox" xfId="1074"/>
    <cellStyle name="Normal_Iprintbox_1" xfId="1075"/>
    <cellStyle name="Normal_Iprintbox_2" xfId="1076"/>
    <cellStyle name="Normal_IS-Hold" xfId="1077"/>
    <cellStyle name="Normal_Iterbox" xfId="1078"/>
    <cellStyle name="Normal_JETEMP" xfId="1079"/>
    <cellStyle name="Normal_JETEMP_1" xfId="1080"/>
    <cellStyle name="Normal_JETEMP_VOUCHER" xfId="1081"/>
    <cellStyle name="Normal_L" xfId="1082"/>
    <cellStyle name="Normal_laroux" xfId="1083"/>
    <cellStyle name="Normal_laroux_1" xfId="1084"/>
    <cellStyle name="Normal_laroux_1_dimon" xfId="1085"/>
    <cellStyle name="Normal_laroux_1_dimon_1" xfId="1086"/>
    <cellStyle name="Normal_laroux_1_laroux" xfId="1087"/>
    <cellStyle name="Normal_laroux_1_laroux_1" xfId="1088"/>
    <cellStyle name="Normal_laroux_1_laroux_1_monci" xfId="1089"/>
    <cellStyle name="Normal_laroux_1_laroux_1_Pos" xfId="1090"/>
    <cellStyle name="Normal_laroux_1_laroux_2" xfId="1091"/>
    <cellStyle name="Normal_laroux_1_Locas" xfId="1092"/>
    <cellStyle name="Normal_laroux_1_Locas_1" xfId="1093"/>
    <cellStyle name="Normal_laroux_1_PLDT" xfId="1094"/>
    <cellStyle name="Normal_laroux_1_VERA" xfId="1095"/>
    <cellStyle name="Normal_laroux_1_VERA_1" xfId="1096"/>
    <cellStyle name="Normal_laroux_1_VIRUS-EDY" xfId="1097"/>
    <cellStyle name="Normal_laroux_2" xfId="1098"/>
    <cellStyle name="Normal_laroux_2_dimon" xfId="1099"/>
    <cellStyle name="Normal_laroux_2_dimon_1" xfId="1100"/>
    <cellStyle name="Normal_laroux_2_dimon_2" xfId="1101"/>
    <cellStyle name="Normal_laroux_2_laroux" xfId="1102"/>
    <cellStyle name="Normal_laroux_2_laroux_1" xfId="1103"/>
    <cellStyle name="Normal_laroux_2_laroux_2" xfId="1104"/>
    <cellStyle name="Normal_laroux_2_Locas" xfId="1105"/>
    <cellStyle name="Normal_laroux_2_Locas_1" xfId="1106"/>
    <cellStyle name="Normal_laroux_2_VIRUS-EDY" xfId="1107"/>
    <cellStyle name="Normal_laroux_3" xfId="1108"/>
    <cellStyle name="Normal_laroux_3_dimon" xfId="1109"/>
    <cellStyle name="Normal_laroux_3_dimon_1" xfId="1110"/>
    <cellStyle name="Normal_laroux_3_dimon_2" xfId="1111"/>
    <cellStyle name="Normal_laroux_3_dimon_3" xfId="1112"/>
    <cellStyle name="Normal_laroux_3_laroux" xfId="1113"/>
    <cellStyle name="Normal_laroux_3_laroux_1" xfId="1114"/>
    <cellStyle name="Normal_laroux_3_laroux_2" xfId="1115"/>
    <cellStyle name="Normal_laroux_3_Locas" xfId="1116"/>
    <cellStyle name="Normal_laroux_3_PLDT" xfId="1117"/>
    <cellStyle name="Normal_laroux_3_VERA" xfId="1118"/>
    <cellStyle name="Normal_laroux_3_VERA_1" xfId="1119"/>
    <cellStyle name="Normal_laroux_3_VIRUS-EDY" xfId="1120"/>
    <cellStyle name="Normal_laroux_4" xfId="1121"/>
    <cellStyle name="Normal_laroux_4_dimon" xfId="1122"/>
    <cellStyle name="Normal_laroux_4_dimon_1" xfId="1123"/>
    <cellStyle name="Normal_laroux_4_dimon_2" xfId="1124"/>
    <cellStyle name="Normal_laroux_4_laroux" xfId="1125"/>
    <cellStyle name="Normal_laroux_4_laroux_1" xfId="1126"/>
    <cellStyle name="Normal_laroux_4_laroux_2" xfId="1127"/>
    <cellStyle name="Normal_laroux_4_PLDT" xfId="1128"/>
    <cellStyle name="Normal_laroux_4_VERA" xfId="1129"/>
    <cellStyle name="Normal_laroux_4_VIRUS-EDY" xfId="1130"/>
    <cellStyle name="Normal_laroux_5" xfId="1131"/>
    <cellStyle name="Normal_laroux_5_dimon" xfId="1132"/>
    <cellStyle name="Normal_laroux_5_dimon_1" xfId="1133"/>
    <cellStyle name="Normal_laroux_5_dimon_2" xfId="1134"/>
    <cellStyle name="Normal_laroux_5_laroux" xfId="1135"/>
    <cellStyle name="Normal_laroux_5_laroux_1" xfId="1136"/>
    <cellStyle name="Normal_laroux_5_laroux_2" xfId="1137"/>
    <cellStyle name="Normal_laroux_5_PLDT" xfId="1138"/>
    <cellStyle name="Normal_laroux_5_VERA" xfId="1139"/>
    <cellStyle name="Normal_laroux_5_VIRUS-EDY" xfId="1140"/>
    <cellStyle name="Normal_laroux_6" xfId="1141"/>
    <cellStyle name="Normal_laroux_6_dimon" xfId="1142"/>
    <cellStyle name="Normal_laroux_6_dimon_1" xfId="1143"/>
    <cellStyle name="Normal_laroux_6_dimon_2" xfId="1144"/>
    <cellStyle name="Normal_laroux_6_laroux" xfId="1145"/>
    <cellStyle name="Normal_laroux_6_laroux_1" xfId="1146"/>
    <cellStyle name="Normal_laroux_6_PLDT" xfId="1147"/>
    <cellStyle name="Normal_laroux_6_VERA" xfId="1148"/>
    <cellStyle name="Normal_laroux_6_VIRUS-EDY" xfId="1149"/>
    <cellStyle name="Normal_laroux_7" xfId="1150"/>
    <cellStyle name="Normal_laroux_7_dimon" xfId="1151"/>
    <cellStyle name="Normal_laroux_7_dimon_1" xfId="1152"/>
    <cellStyle name="Normal_laroux_7_laroux" xfId="1153"/>
    <cellStyle name="Normal_laroux_7_VERA" xfId="1154"/>
    <cellStyle name="Normal_laroux_7_VIRUS-EDY" xfId="1155"/>
    <cellStyle name="Normal_laroux_8" xfId="1156"/>
    <cellStyle name="Normal_laroux_8_dimon" xfId="1157"/>
    <cellStyle name="Normal_laroux_8_VERA" xfId="1158"/>
    <cellStyle name="Normal_laroux_9" xfId="1159"/>
    <cellStyle name="Normal_laroux_9_dimon" xfId="1160"/>
    <cellStyle name="Normal_laroux_A" xfId="1161"/>
    <cellStyle name="Normal_laroux_B" xfId="1162"/>
    <cellStyle name="Normal_laroux_C" xfId="1163"/>
    <cellStyle name="Normal_laroux_D" xfId="1164"/>
    <cellStyle name="Normal_laroux_dimon" xfId="1165"/>
    <cellStyle name="Normal_laroux_dimon_1" xfId="1166"/>
    <cellStyle name="Normal_laroux_dimon_2" xfId="1167"/>
    <cellStyle name="Normal_laroux_dimon_3" xfId="1168"/>
    <cellStyle name="Normal_laroux_dimon_4" xfId="1169"/>
    <cellStyle name="Normal_laroux_laroux" xfId="1170"/>
    <cellStyle name="Normal_laroux_laroux_1" xfId="1171"/>
    <cellStyle name="Normal_laroux_laroux_2" xfId="1172"/>
    <cellStyle name="Normal_laroux_Locas" xfId="1173"/>
    <cellStyle name="Normal_laroux_PLDT" xfId="1174"/>
    <cellStyle name="Normal_laroux_VERA" xfId="1175"/>
    <cellStyle name="Normal_laroux_VERA_1" xfId="1176"/>
    <cellStyle name="Normal_laroux_VIRUS-EDY" xfId="1177"/>
    <cellStyle name="Normal_Liquids Book Origination" xfId="1178"/>
    <cellStyle name="Normal_List" xfId="1179"/>
    <cellStyle name="Normal_Locas" xfId="1180"/>
    <cellStyle name="Normal_Locas_1" xfId="1181"/>
    <cellStyle name="Normal_MAJREP" xfId="1182"/>
    <cellStyle name="Normal_MATERAL2" xfId="1183"/>
    <cellStyle name="Normal_MID CURVE" xfId="1184"/>
    <cellStyle name="Normal_Module1 (2)" xfId="1185"/>
    <cellStyle name="Normal_Module1 (2)_1" xfId="1186"/>
    <cellStyle name="Normal_monci" xfId="1187"/>
    <cellStyle name="Normal_MONTHLY" xfId="1188"/>
    <cellStyle name="Normal_MOR  - Supp" xfId="1189"/>
    <cellStyle name="Normal_mud plant bolted" xfId="1190"/>
    <cellStyle name="Normal_Multikarya" xfId="1191"/>
    <cellStyle name="Normal_N" xfId="1192"/>
    <cellStyle name="Normal_New Summary" xfId="1193"/>
    <cellStyle name="Normal_OPSTAT" xfId="1194"/>
    <cellStyle name="Normal_Other Months" xfId="1195"/>
    <cellStyle name="Normal_P&amp;L" xfId="1196"/>
    <cellStyle name="Normal_P1" xfId="1197"/>
    <cellStyle name="Normal_pbdefault" xfId="1198"/>
    <cellStyle name="Normal_pbdefault_1" xfId="1199"/>
    <cellStyle name="Normal_PERMANT.XLS" xfId="1200"/>
    <cellStyle name="Normal_PERSONAL" xfId="1201"/>
    <cellStyle name="Normal_PERSONAL_dimon" xfId="1202"/>
    <cellStyle name="Normal_PERSONAL_Locas" xfId="1203"/>
    <cellStyle name="Normal_Pink" xfId="1204"/>
    <cellStyle name="Normal_PLDT" xfId="1205"/>
    <cellStyle name="Normal_PLDT_1" xfId="1206"/>
    <cellStyle name="Normal_pldt_1_Calculations" xfId="1207"/>
    <cellStyle name="Normal_PLDT_2" xfId="1208"/>
    <cellStyle name="Normal_pldt_2_Calculations" xfId="1209"/>
    <cellStyle name="Normal_pldt_2_dimon" xfId="1210"/>
    <cellStyle name="Normal_pldt_3" xfId="1211"/>
    <cellStyle name="Normal_pldt_4" xfId="1212"/>
    <cellStyle name="Normal_PLDT_4_dimon" xfId="1213"/>
    <cellStyle name="Normal_pldt_Calculations" xfId="1214"/>
    <cellStyle name="Normal_PLDT_dimon" xfId="1215"/>
    <cellStyle name="Normal_Pos" xfId="1216"/>
    <cellStyle name="Normal_Positions" xfId="1217"/>
    <cellStyle name="Normal_POW-Provision" xfId="1218"/>
    <cellStyle name="Normal_priccurv" xfId="1219"/>
    <cellStyle name="Normal_priccurv_1" xfId="1220"/>
    <cellStyle name="Normal_priccurv_2" xfId="1221"/>
    <cellStyle name="Normal_PrintBox (2)" xfId="1222"/>
    <cellStyle name="Normal_PROD SALES" xfId="1223"/>
    <cellStyle name="Normal_PROD SALES by Region Pg 2" xfId="1224"/>
    <cellStyle name="Normal_PRODUCT" xfId="1225"/>
    <cellStyle name="Normal_Production Payment model" xfId="1226"/>
    <cellStyle name="Normal_production tony" xfId="1227"/>
    <cellStyle name="Normal_PROFILE4" xfId="1228"/>
    <cellStyle name="Normal_Q08-95.XLS" xfId="1229"/>
    <cellStyle name="Normal_QMM-1" xfId="1230"/>
    <cellStyle name="Normal_Quarter End Months" xfId="1231"/>
    <cellStyle name="Normal_r1" xfId="1232"/>
    <cellStyle name="Normal_Report -Benchmark Change (2)" xfId="1233"/>
    <cellStyle name="Normal_ROM" xfId="1234"/>
    <cellStyle name="Normal_Sales Order" xfId="1235"/>
    <cellStyle name="Normal_SC COP" xfId="1236"/>
    <cellStyle name="Normal_SE0731" xfId="1237"/>
    <cellStyle name="Normal_Sheet1" xfId="1238"/>
    <cellStyle name="Normal_Sheet1 (2)" xfId="1239"/>
    <cellStyle name="Normal_Sheet1 (2)_VERA" xfId="1240"/>
    <cellStyle name="Normal_Sheet1 (2)_VERA_1" xfId="1241"/>
    <cellStyle name="Normal_Sheet1_EP&amp;L1000" xfId="1242"/>
    <cellStyle name="Normal_Sheet1_EP&amp;L1104" xfId="1243"/>
    <cellStyle name="Normal_Sheet1_List" xfId="1244"/>
    <cellStyle name="Normal_Sheet1_VERA" xfId="1245"/>
    <cellStyle name="Normal_Sheet1_VERA_1" xfId="1246"/>
    <cellStyle name="Normal_SOP" xfId="1247"/>
    <cellStyle name="Normal_Storage" xfId="1248"/>
    <cellStyle name="Normal_Summary" xfId="1249"/>
    <cellStyle name="Normal_SUMPAGE" xfId="1250"/>
    <cellStyle name="Normal_Tables" xfId="1251"/>
    <cellStyle name="Normal_TEMP.XLS" xfId="1252"/>
    <cellStyle name="Normal_Template" xfId="1253"/>
    <cellStyle name="Normal_Top0413" xfId="1254"/>
    <cellStyle name="Normal_Transport_1" xfId="1255"/>
    <cellStyle name="Normal_VOUCHER" xfId="1256"/>
    <cellStyle name="Normal_VOUCHER.XLS" xfId="1257"/>
    <cellStyle name="Normal_White" xfId="1258"/>
    <cellStyle name="Normal_WSP" xfId="1259"/>
    <cellStyle name="Normal_WTI Origination" xfId="1260"/>
    <cellStyle name="Percent_PERMANT.XLS" xfId="1261"/>
    <cellStyle name="Percent_TEMP.XLS" xfId="1262"/>
    <cellStyle name="Percent_VOUCHER.XLS" xfId="1263"/>
    <cellStyle name="Total" xfId="1264"/>
    <cellStyle name="Unprot" xfId="1265"/>
    <cellStyle name="Unprot$" xfId="1266"/>
    <cellStyle name="Unprotect" xfId="126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70560</xdr:colOff>
          <xdr:row>1</xdr:row>
          <xdr:rowOff>66600</xdr:rowOff>
        </xdr:from>
        <xdr:to>
          <xdr:col>2</xdr:col>
          <xdr:colOff>-198000</xdr:colOff>
          <xdr:row>2</xdr:row>
          <xdr:rowOff>105120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34.28"/>
    <col collapsed="false" customWidth="true" hidden="false" outlineLevel="0" max="3" min="3" style="3" width="19.28"/>
    <col collapsed="false" customWidth="true" hidden="false" outlineLevel="0" max="4" min="4" style="4" width="15.99"/>
    <col collapsed="false" customWidth="true" hidden="false" outlineLevel="0" max="5" min="5" style="2" width="14.56"/>
    <col collapsed="false" customWidth="true" hidden="true" outlineLevel="0" max="6" min="6" style="5" width="14.56"/>
    <col collapsed="false" customWidth="true" hidden="false" outlineLevel="0" max="7" min="7" style="1" width="14.56"/>
    <col collapsed="false" customWidth="true" hidden="false" outlineLevel="0" max="8" min="8" style="2" width="3.14"/>
    <col collapsed="false" customWidth="true" hidden="false" outlineLevel="0" max="9" min="9" style="1" width="9.99"/>
    <col collapsed="false" customWidth="true" hidden="false" outlineLevel="0" max="10" min="10" style="2" width="30.7"/>
    <col collapsed="false" customWidth="true" hidden="false" outlineLevel="0" max="11" min="11" style="3" width="21.84"/>
    <col collapsed="false" customWidth="true" hidden="false" outlineLevel="0" max="12" min="12" style="4" width="20.13"/>
    <col collapsed="false" customWidth="true" hidden="false" outlineLevel="0" max="13" min="13" style="2" width="12.28"/>
    <col collapsed="false" customWidth="true" hidden="false" outlineLevel="0" max="14" min="14" style="1" width="19.85"/>
    <col collapsed="false" customWidth="true" hidden="true" outlineLevel="0" max="15" min="15" style="5" width="10.56"/>
    <col collapsed="false" customWidth="false" hidden="false" outlineLevel="0" max="52" min="16" style="2" width="9.14"/>
    <col collapsed="false" customWidth="true" hidden="false" outlineLevel="0" max="53" min="53" style="6" width="39.13"/>
    <col collapsed="false" customWidth="true" hidden="false" outlineLevel="0" max="54" min="54" style="6" width="5.71"/>
    <col collapsed="false" customWidth="true" hidden="false" outlineLevel="0" max="55" min="55" style="6" width="37.41"/>
    <col collapsed="false" customWidth="true" hidden="false" outlineLevel="0" max="56" min="56" style="6" width="16.84"/>
    <col collapsed="false" customWidth="true" hidden="false" outlineLevel="0" max="57" min="57" style="6" width="16.42"/>
    <col collapsed="false" customWidth="true" hidden="false" outlineLevel="0" max="58" min="58" style="6" width="15.56"/>
    <col collapsed="false" customWidth="true" hidden="false" outlineLevel="0" max="59" min="59" style="6" width="21.42"/>
    <col collapsed="false" customWidth="true" hidden="false" outlineLevel="0" max="60" min="60" style="6" width="19.7"/>
    <col collapsed="false" customWidth="true" hidden="false" outlineLevel="0" max="61" min="61" style="6" width="17.14"/>
    <col collapsed="false" customWidth="true" hidden="false" outlineLevel="0" max="62" min="62" style="6" width="8.7"/>
    <col collapsed="false" customWidth="false" hidden="false" outlineLevel="0" max="63" min="63" style="7" width="9.14"/>
    <col collapsed="false" customWidth="true" hidden="false" outlineLevel="0" max="64" min="64" style="0" width="11.7"/>
    <col collapsed="false" customWidth="true" hidden="false" outlineLevel="0" max="65" min="65" style="0" width="39.56"/>
    <col collapsed="false" customWidth="true" hidden="false" outlineLevel="0" max="66" min="66" style="8" width="5.28"/>
    <col collapsed="false" customWidth="true" hidden="false" outlineLevel="0" max="67" min="67" style="0" width="44.85"/>
    <col collapsed="false" customWidth="true" hidden="false" outlineLevel="0" max="68" min="68" style="0" width="10.99"/>
    <col collapsed="false" customWidth="true" hidden="false" outlineLevel="0" max="69" min="69" style="0" width="12.85"/>
    <col collapsed="false" customWidth="true" hidden="false" outlineLevel="0" max="70" min="70" style="0" width="39.56"/>
    <col collapsed="false" customWidth="true" hidden="false" outlineLevel="0" max="71" min="71" style="0" width="10.85"/>
    <col collapsed="false" customWidth="true" hidden="false" outlineLevel="0" max="72" min="72" style="0" width="10.56"/>
    <col collapsed="false" customWidth="true" hidden="false" outlineLevel="0" max="74" min="73" style="0" width="14.85"/>
    <col collapsed="false" customWidth="true" hidden="false" outlineLevel="0" max="75" min="75" style="0" width="13.85"/>
    <col collapsed="false" customWidth="false" hidden="false" outlineLevel="0" max="86" min="76" style="9" width="9.14"/>
    <col collapsed="false" customWidth="false" hidden="false" outlineLevel="0" max="102" min="87" style="10" width="9.14"/>
    <col collapsed="false" customWidth="false" hidden="false" outlineLevel="0" max="257" min="103" style="2" width="9.14"/>
  </cols>
  <sheetData>
    <row r="1" customFormat="false" ht="13.5" hidden="true" customHeight="false" outlineLevel="0" collapsed="false">
      <c r="A1" s="11" t="n">
        <v>43</v>
      </c>
      <c r="B1" s="3"/>
      <c r="C1" s="12" t="str">
        <f aca="false">INDEX($BC$3:$BC$47,A1,1)</f>
        <v>Western Region</v>
      </c>
      <c r="F1" s="13"/>
      <c r="BC1" s="14"/>
      <c r="BL1" s="15" t="s">
        <v>0</v>
      </c>
      <c r="BM1" s="15" t="s">
        <v>1</v>
      </c>
      <c r="BN1" s="16"/>
      <c r="BO1" s="15" t="s">
        <v>2</v>
      </c>
      <c r="BP1" s="15" t="s">
        <v>3</v>
      </c>
      <c r="BQ1" s="15" t="s">
        <v>4</v>
      </c>
      <c r="BR1" s="15" t="s">
        <v>5</v>
      </c>
      <c r="BS1" s="15" t="s">
        <v>6</v>
      </c>
      <c r="BT1" s="15" t="s">
        <v>7</v>
      </c>
      <c r="BU1" s="15" t="s">
        <v>8</v>
      </c>
      <c r="BV1" s="15" t="s">
        <v>9</v>
      </c>
      <c r="BW1" s="15" t="s">
        <v>10</v>
      </c>
    </row>
    <row r="2" customFormat="false" ht="19.5" hidden="false" customHeight="false" outlineLevel="0" collapsed="false">
      <c r="A2" s="17" t="s">
        <v>11</v>
      </c>
      <c r="B2" s="18"/>
      <c r="C2" s="19" t="s">
        <v>12</v>
      </c>
      <c r="D2" s="20"/>
      <c r="E2" s="21"/>
      <c r="F2" s="22"/>
      <c r="G2" s="23"/>
      <c r="H2" s="24"/>
      <c r="I2" s="23"/>
      <c r="J2" s="25"/>
      <c r="K2" s="26"/>
      <c r="L2" s="27"/>
      <c r="M2" s="28"/>
      <c r="N2" s="29"/>
      <c r="O2" s="30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31" t="s">
        <v>13</v>
      </c>
      <c r="BB2" s="31"/>
      <c r="BC2" s="32" t="s">
        <v>14</v>
      </c>
      <c r="BD2" s="32" t="s">
        <v>15</v>
      </c>
      <c r="BE2" s="31" t="s">
        <v>16</v>
      </c>
      <c r="BF2" s="31" t="s">
        <v>17</v>
      </c>
      <c r="BG2" s="31" t="s">
        <v>9</v>
      </c>
      <c r="BH2" s="31" t="s">
        <v>18</v>
      </c>
      <c r="BI2" s="31" t="s">
        <v>19</v>
      </c>
      <c r="BJ2" s="31" t="s">
        <v>20</v>
      </c>
      <c r="BK2" s="33"/>
      <c r="BL2" s="34" t="s">
        <v>0</v>
      </c>
      <c r="BM2" s="34" t="s">
        <v>1</v>
      </c>
      <c r="BN2" s="35"/>
      <c r="BO2" s="36" t="s">
        <v>2</v>
      </c>
      <c r="BP2" s="34" t="s">
        <v>3</v>
      </c>
      <c r="BQ2" s="34" t="s">
        <v>4</v>
      </c>
      <c r="BR2" s="34" t="s">
        <v>5</v>
      </c>
      <c r="BS2" s="34" t="s">
        <v>6</v>
      </c>
      <c r="BT2" s="34" t="s">
        <v>7</v>
      </c>
      <c r="BU2" s="36" t="s">
        <v>8</v>
      </c>
      <c r="BV2" s="34" t="s">
        <v>9</v>
      </c>
      <c r="BW2" s="34" t="s">
        <v>10</v>
      </c>
      <c r="BX2" s="37"/>
      <c r="CA2" s="38"/>
      <c r="CB2" s="38"/>
      <c r="CC2" s="38"/>
      <c r="CD2" s="38"/>
      <c r="CE2" s="38"/>
      <c r="CF2" s="38"/>
      <c r="CG2" s="38"/>
      <c r="CH2" s="38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</row>
    <row r="3" customFormat="false" ht="18.75" hidden="false" customHeight="false" outlineLevel="0" collapsed="false">
      <c r="A3" s="40" t="str">
        <f aca="false">VLOOKUP(C1,$BC$3:$BD$47,2,0)</f>
        <v>016</v>
      </c>
      <c r="B3" s="18"/>
      <c r="C3" s="41" t="str">
        <f aca="false">C1</f>
        <v>Western Region</v>
      </c>
      <c r="D3" s="20"/>
      <c r="E3" s="42"/>
      <c r="F3" s="43"/>
      <c r="G3" s="23"/>
      <c r="H3" s="24"/>
      <c r="I3" s="23"/>
      <c r="J3" s="25"/>
      <c r="K3" s="26"/>
      <c r="L3" s="27"/>
      <c r="M3" s="28"/>
      <c r="N3" s="29"/>
      <c r="O3" s="30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44" t="s">
        <v>21</v>
      </c>
      <c r="BB3" s="44"/>
      <c r="BC3" s="45" t="s">
        <v>22</v>
      </c>
      <c r="BD3" s="46" t="s">
        <v>23</v>
      </c>
      <c r="BE3" s="44"/>
      <c r="BF3" s="44"/>
      <c r="BG3" s="44" t="n">
        <v>85</v>
      </c>
      <c r="BH3" s="44" t="n">
        <v>7</v>
      </c>
      <c r="BI3" s="44" t="n">
        <v>81233</v>
      </c>
      <c r="BJ3" s="44" t="s">
        <v>24</v>
      </c>
      <c r="BK3" s="47"/>
      <c r="BL3" s="48"/>
      <c r="BM3" s="48"/>
      <c r="BN3" s="49"/>
      <c r="BO3" s="50" t="s">
        <v>25</v>
      </c>
      <c r="BP3" s="48"/>
      <c r="BQ3" s="48"/>
      <c r="BR3" s="48"/>
      <c r="BS3" s="48"/>
      <c r="BT3" s="48"/>
      <c r="BU3" s="51" t="s">
        <v>23</v>
      </c>
      <c r="BV3" s="48"/>
      <c r="BW3" s="48"/>
      <c r="BX3" s="37"/>
      <c r="CA3" s="38"/>
      <c r="CB3" s="38"/>
      <c r="CC3" s="38"/>
      <c r="CD3" s="38"/>
      <c r="CE3" s="38"/>
      <c r="CF3" s="38"/>
      <c r="CG3" s="38"/>
      <c r="CH3" s="38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</row>
    <row r="4" customFormat="false" ht="12.75" hidden="false" customHeight="false" outlineLevel="0" collapsed="false">
      <c r="C4" s="52"/>
      <c r="D4" s="53" t="s">
        <v>26</v>
      </c>
      <c r="E4" s="1"/>
      <c r="H4" s="1"/>
      <c r="K4" s="11"/>
      <c r="L4" s="53" t="s">
        <v>26</v>
      </c>
      <c r="M4" s="1"/>
      <c r="BA4" s="44" t="s">
        <v>27</v>
      </c>
      <c r="BB4" s="44"/>
      <c r="BC4" s="45" t="s">
        <v>28</v>
      </c>
      <c r="BD4" s="46" t="s">
        <v>23</v>
      </c>
      <c r="BE4" s="44"/>
      <c r="BF4" s="44"/>
      <c r="BG4" s="44" t="n">
        <v>84</v>
      </c>
      <c r="BH4" s="44" t="n">
        <v>7</v>
      </c>
      <c r="BI4" s="44" t="n">
        <v>81232</v>
      </c>
      <c r="BJ4" s="44" t="s">
        <v>24</v>
      </c>
      <c r="BL4" s="48"/>
      <c r="BM4" s="48"/>
      <c r="BN4" s="49"/>
      <c r="BO4" s="50" t="s">
        <v>29</v>
      </c>
      <c r="BP4" s="48"/>
      <c r="BQ4" s="48"/>
      <c r="BR4" s="48"/>
      <c r="BS4" s="48"/>
      <c r="BT4" s="48"/>
      <c r="BU4" s="51" t="s">
        <v>30</v>
      </c>
      <c r="BV4" s="48"/>
      <c r="BW4" s="48"/>
      <c r="BX4" s="37"/>
    </row>
    <row r="5" customFormat="false" ht="15" hidden="false" customHeight="false" outlineLevel="0" collapsed="false">
      <c r="A5" s="54" t="s">
        <v>31</v>
      </c>
      <c r="B5" s="55" t="s">
        <v>32</v>
      </c>
      <c r="C5" s="56" t="s">
        <v>33</v>
      </c>
      <c r="D5" s="57" t="s">
        <v>34</v>
      </c>
      <c r="E5" s="58" t="s">
        <v>35</v>
      </c>
      <c r="G5" s="59"/>
      <c r="H5" s="1"/>
      <c r="I5" s="54" t="s">
        <v>31</v>
      </c>
      <c r="J5" s="55" t="s">
        <v>36</v>
      </c>
      <c r="K5" s="60" t="s">
        <v>33</v>
      </c>
      <c r="L5" s="57" t="s">
        <v>34</v>
      </c>
      <c r="M5" s="58" t="s">
        <v>35</v>
      </c>
      <c r="N5" s="59"/>
      <c r="BA5" s="44" t="s">
        <v>37</v>
      </c>
      <c r="BB5" s="44"/>
      <c r="BC5" s="45" t="s">
        <v>38</v>
      </c>
      <c r="BD5" s="46" t="s">
        <v>23</v>
      </c>
      <c r="BE5" s="44"/>
      <c r="BF5" s="44"/>
      <c r="BG5" s="44" t="n">
        <v>58</v>
      </c>
      <c r="BH5" s="44" t="n">
        <v>7</v>
      </c>
      <c r="BI5" s="44" t="n">
        <v>73208</v>
      </c>
      <c r="BJ5" s="44" t="s">
        <v>24</v>
      </c>
      <c r="BL5" s="48" t="n">
        <v>62276</v>
      </c>
      <c r="BM5" s="48" t="s">
        <v>39</v>
      </c>
      <c r="BN5" s="49"/>
      <c r="BO5" s="61" t="s">
        <v>40</v>
      </c>
      <c r="BP5" s="48" t="s">
        <v>41</v>
      </c>
      <c r="BQ5" s="48" t="n">
        <v>61161</v>
      </c>
      <c r="BR5" s="48" t="s">
        <v>42</v>
      </c>
      <c r="BS5" s="48" t="s">
        <v>24</v>
      </c>
      <c r="BT5" s="48"/>
      <c r="BU5" s="62" t="s">
        <v>30</v>
      </c>
      <c r="BV5" s="48" t="n">
        <v>31</v>
      </c>
      <c r="BW5" s="48" t="n">
        <v>27038</v>
      </c>
      <c r="BX5" s="37"/>
    </row>
    <row r="6" customFormat="false" ht="12.75" hidden="false" customHeight="false" outlineLevel="0" collapsed="false">
      <c r="A6" s="63" t="n">
        <f aca="false">IF(F6="3,11",IF(G6=$A$3,3,11),F6)</f>
        <v>1</v>
      </c>
      <c r="B6" s="64" t="s">
        <v>43</v>
      </c>
      <c r="C6" s="65" t="n">
        <v>0</v>
      </c>
      <c r="D6" s="66" t="n">
        <v>0</v>
      </c>
      <c r="E6" s="67" t="e">
        <f aca="false">C6/D6</f>
        <v>#DIV/0!</v>
      </c>
      <c r="F6" s="68" t="n">
        <v>1</v>
      </c>
      <c r="G6" s="69"/>
      <c r="H6" s="1"/>
      <c r="I6" s="70" t="n">
        <f aca="false">IF(O6="8,12",IF(N6=$A$3,8,12),O6)</f>
        <v>6</v>
      </c>
      <c r="J6" s="2" t="s">
        <v>44</v>
      </c>
      <c r="K6" s="65" t="n">
        <v>0</v>
      </c>
      <c r="L6" s="66" t="n">
        <v>0</v>
      </c>
      <c r="M6" s="71" t="e">
        <f aca="false">K6/L6</f>
        <v>#DIV/0!</v>
      </c>
      <c r="O6" s="72" t="n">
        <v>6</v>
      </c>
      <c r="BA6" s="44" t="s">
        <v>45</v>
      </c>
      <c r="BB6" s="44"/>
      <c r="BC6" s="45" t="s">
        <v>46</v>
      </c>
      <c r="BD6" s="46" t="s">
        <v>23</v>
      </c>
      <c r="BE6" s="44"/>
      <c r="BF6" s="44"/>
      <c r="BG6" s="44" t="n">
        <v>86</v>
      </c>
      <c r="BH6" s="44" t="n">
        <v>7</v>
      </c>
      <c r="BI6" s="44" t="n">
        <v>84078</v>
      </c>
      <c r="BJ6" s="44" t="s">
        <v>24</v>
      </c>
      <c r="BL6" s="73" t="n">
        <v>62278</v>
      </c>
      <c r="BM6" s="73" t="s">
        <v>47</v>
      </c>
      <c r="BN6" s="74"/>
      <c r="BO6" s="45" t="s">
        <v>48</v>
      </c>
      <c r="BP6" s="73" t="s">
        <v>41</v>
      </c>
      <c r="BQ6" s="73" t="n">
        <v>57679</v>
      </c>
      <c r="BR6" s="73" t="s">
        <v>49</v>
      </c>
      <c r="BS6" s="73" t="s">
        <v>24</v>
      </c>
      <c r="BT6" s="75" t="s">
        <v>30</v>
      </c>
      <c r="BU6" s="46" t="s">
        <v>30</v>
      </c>
      <c r="BV6" s="73" t="n">
        <v>34</v>
      </c>
      <c r="BW6" s="73" t="n">
        <v>27038</v>
      </c>
      <c r="BX6" s="37"/>
    </row>
    <row r="7" customFormat="false" ht="12.75" hidden="false" customHeight="false" outlineLevel="0" collapsed="false">
      <c r="A7" s="63"/>
      <c r="B7" s="64"/>
      <c r="C7" s="76"/>
      <c r="F7" s="68"/>
      <c r="G7" s="69"/>
      <c r="H7" s="1"/>
      <c r="I7" s="70"/>
      <c r="K7" s="77"/>
      <c r="BA7" s="44" t="s">
        <v>50</v>
      </c>
      <c r="BB7" s="44"/>
      <c r="BC7" s="45" t="s">
        <v>51</v>
      </c>
      <c r="BD7" s="46" t="s">
        <v>23</v>
      </c>
      <c r="BE7" s="44"/>
      <c r="BF7" s="44"/>
      <c r="BG7" s="44" t="n">
        <v>28</v>
      </c>
      <c r="BH7" s="44" t="n">
        <v>7</v>
      </c>
      <c r="BI7" s="44" t="n">
        <v>71606</v>
      </c>
      <c r="BJ7" s="44" t="s">
        <v>24</v>
      </c>
      <c r="BL7" s="73" t="n">
        <v>68279</v>
      </c>
      <c r="BM7" s="73" t="s">
        <v>52</v>
      </c>
      <c r="BN7" s="74"/>
      <c r="BO7" s="45" t="s">
        <v>53</v>
      </c>
      <c r="BP7" s="73" t="s">
        <v>41</v>
      </c>
      <c r="BQ7" s="73" t="n">
        <v>68244</v>
      </c>
      <c r="BR7" s="73" t="s">
        <v>54</v>
      </c>
      <c r="BS7" s="73" t="s">
        <v>24</v>
      </c>
      <c r="BT7" s="73"/>
      <c r="BU7" s="46" t="s">
        <v>23</v>
      </c>
      <c r="BV7" s="73" t="n">
        <v>26</v>
      </c>
      <c r="BW7" s="73" t="n">
        <v>27049</v>
      </c>
      <c r="BX7" s="37"/>
    </row>
    <row r="8" customFormat="false" ht="14.25" hidden="false" customHeight="false" outlineLevel="0" collapsed="false">
      <c r="A8" s="63"/>
      <c r="B8" s="78" t="s">
        <v>55</v>
      </c>
      <c r="C8" s="11"/>
      <c r="D8" s="53" t="s">
        <v>26</v>
      </c>
      <c r="E8" s="1"/>
      <c r="F8" s="68"/>
      <c r="G8" s="79"/>
      <c r="H8" s="1"/>
      <c r="I8" s="70"/>
      <c r="J8" s="80" t="s">
        <v>55</v>
      </c>
      <c r="K8" s="81"/>
      <c r="L8" s="53" t="s">
        <v>26</v>
      </c>
      <c r="M8" s="1"/>
      <c r="N8" s="82"/>
      <c r="BA8" s="44" t="s">
        <v>56</v>
      </c>
      <c r="BB8" s="44"/>
      <c r="BC8" s="45" t="s">
        <v>57</v>
      </c>
      <c r="BD8" s="46" t="s">
        <v>58</v>
      </c>
      <c r="BE8" s="44"/>
      <c r="BF8" s="44"/>
      <c r="BG8" s="44" t="n">
        <v>76</v>
      </c>
      <c r="BH8" s="44" t="n">
        <v>7</v>
      </c>
      <c r="BI8" s="44" t="n">
        <v>78888</v>
      </c>
      <c r="BJ8" s="44" t="s">
        <v>24</v>
      </c>
      <c r="BL8" s="73" t="n">
        <v>81234</v>
      </c>
      <c r="BM8" s="73" t="s">
        <v>27</v>
      </c>
      <c r="BN8" s="74"/>
      <c r="BO8" s="45" t="s">
        <v>59</v>
      </c>
      <c r="BP8" s="73" t="s">
        <v>41</v>
      </c>
      <c r="BQ8" s="73" t="n">
        <v>81232</v>
      </c>
      <c r="BR8" s="73" t="s">
        <v>27</v>
      </c>
      <c r="BS8" s="73" t="s">
        <v>24</v>
      </c>
      <c r="BT8" s="73"/>
      <c r="BU8" s="46" t="s">
        <v>23</v>
      </c>
      <c r="BV8" s="73" t="n">
        <v>84</v>
      </c>
      <c r="BW8" s="73" t="n">
        <v>27049</v>
      </c>
      <c r="BX8" s="37"/>
    </row>
    <row r="9" customFormat="false" ht="15" hidden="false" customHeight="false" outlineLevel="0" collapsed="false">
      <c r="A9" s="63"/>
      <c r="B9" s="83" t="s">
        <v>60</v>
      </c>
      <c r="C9" s="60" t="s">
        <v>33</v>
      </c>
      <c r="D9" s="57" t="s">
        <v>34</v>
      </c>
      <c r="E9" s="58" t="s">
        <v>35</v>
      </c>
      <c r="F9" s="68"/>
      <c r="G9" s="84" t="s">
        <v>61</v>
      </c>
      <c r="H9" s="1"/>
      <c r="I9" s="70"/>
      <c r="J9" s="55" t="s">
        <v>62</v>
      </c>
      <c r="K9" s="85" t="s">
        <v>33</v>
      </c>
      <c r="L9" s="57" t="s">
        <v>34</v>
      </c>
      <c r="M9" s="58" t="s">
        <v>35</v>
      </c>
      <c r="N9" s="86" t="s">
        <v>61</v>
      </c>
      <c r="BA9" s="44" t="s">
        <v>63</v>
      </c>
      <c r="BB9" s="44"/>
      <c r="BC9" s="45" t="s">
        <v>64</v>
      </c>
      <c r="BD9" s="46" t="s">
        <v>23</v>
      </c>
      <c r="BE9" s="44"/>
      <c r="BF9" s="44"/>
      <c r="BG9" s="44" t="n">
        <v>113</v>
      </c>
      <c r="BH9" s="44" t="n">
        <v>7</v>
      </c>
      <c r="BI9" s="44" t="n">
        <v>90795</v>
      </c>
      <c r="BJ9" s="44" t="s">
        <v>24</v>
      </c>
      <c r="BL9" s="73" t="n">
        <v>81235</v>
      </c>
      <c r="BM9" s="73" t="s">
        <v>21</v>
      </c>
      <c r="BN9" s="74"/>
      <c r="BO9" s="45" t="s">
        <v>65</v>
      </c>
      <c r="BP9" s="73" t="s">
        <v>41</v>
      </c>
      <c r="BQ9" s="73" t="n">
        <v>81233</v>
      </c>
      <c r="BR9" s="73" t="s">
        <v>21</v>
      </c>
      <c r="BS9" s="73" t="s">
        <v>24</v>
      </c>
      <c r="BT9" s="73"/>
      <c r="BU9" s="46" t="s">
        <v>23</v>
      </c>
      <c r="BV9" s="73" t="n">
        <v>85</v>
      </c>
      <c r="BW9" s="73" t="n">
        <v>27049</v>
      </c>
      <c r="BX9" s="37"/>
    </row>
    <row r="10" customFormat="false" ht="12.75" hidden="false" customHeight="false" outlineLevel="0" collapsed="false">
      <c r="A10" s="69" t="n">
        <f aca="false">IF(F10="3,11",IF(G10=$A$3,3,11),F10)</f>
        <v>3</v>
      </c>
      <c r="B10" s="2" t="s">
        <v>25</v>
      </c>
      <c r="C10" s="65" t="n">
        <v>0</v>
      </c>
      <c r="D10" s="66" t="n">
        <v>0</v>
      </c>
      <c r="E10" s="71" t="e">
        <f aca="false">C10/D10</f>
        <v>#DIV/0!</v>
      </c>
      <c r="F10" s="5" t="s">
        <v>66</v>
      </c>
      <c r="G10" s="87" t="s">
        <v>23</v>
      </c>
      <c r="I10" s="1" t="n">
        <f aca="false">IF(O10="8,12",IF(N10=$A$3,8,12),O10)</f>
        <v>8</v>
      </c>
      <c r="J10" s="2" t="s">
        <v>25</v>
      </c>
      <c r="K10" s="65" t="n">
        <v>0</v>
      </c>
      <c r="L10" s="66" t="n">
        <v>0</v>
      </c>
      <c r="M10" s="71" t="e">
        <f aca="false">K10/L10</f>
        <v>#DIV/0!</v>
      </c>
      <c r="N10" s="87" t="s">
        <v>23</v>
      </c>
      <c r="O10" s="5" t="s">
        <v>67</v>
      </c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44" t="s">
        <v>68</v>
      </c>
      <c r="BB10" s="44"/>
      <c r="BC10" s="45" t="s">
        <v>69</v>
      </c>
      <c r="BD10" s="46" t="s">
        <v>23</v>
      </c>
      <c r="BE10" s="44"/>
      <c r="BF10" s="44"/>
      <c r="BG10" s="44" t="n">
        <v>114</v>
      </c>
      <c r="BH10" s="44" t="n">
        <v>7</v>
      </c>
      <c r="BI10" s="44" t="n">
        <v>90796</v>
      </c>
      <c r="BJ10" s="44" t="s">
        <v>24</v>
      </c>
      <c r="BK10" s="88"/>
      <c r="BL10" s="73" t="n">
        <v>73209</v>
      </c>
      <c r="BM10" s="73" t="s">
        <v>37</v>
      </c>
      <c r="BN10" s="74"/>
      <c r="BO10" s="45" t="s">
        <v>70</v>
      </c>
      <c r="BP10" s="73" t="s">
        <v>41</v>
      </c>
      <c r="BQ10" s="73" t="n">
        <v>73208</v>
      </c>
      <c r="BR10" s="73" t="s">
        <v>37</v>
      </c>
      <c r="BS10" s="73" t="s">
        <v>24</v>
      </c>
      <c r="BT10" s="73"/>
      <c r="BU10" s="46" t="s">
        <v>23</v>
      </c>
      <c r="BV10" s="73" t="n">
        <v>58</v>
      </c>
      <c r="BW10" s="73" t="n">
        <v>27049</v>
      </c>
      <c r="BX10" s="37"/>
      <c r="CA10" s="89"/>
      <c r="CB10" s="89"/>
      <c r="CC10" s="89"/>
      <c r="CD10" s="89"/>
      <c r="CE10" s="89"/>
      <c r="CF10" s="89"/>
      <c r="CG10" s="89"/>
      <c r="CH10" s="89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69" t="n">
        <f aca="false">IF(F11="3,11",IF(G11=$A$3,3,11),F11)</f>
        <v>11</v>
      </c>
      <c r="B11" s="2" t="s">
        <v>29</v>
      </c>
      <c r="C11" s="65" t="n">
        <v>0</v>
      </c>
      <c r="D11" s="66" t="n">
        <v>0</v>
      </c>
      <c r="E11" s="71" t="e">
        <f aca="false">C11/D11</f>
        <v>#DIV/0!</v>
      </c>
      <c r="F11" s="5" t="s">
        <v>66</v>
      </c>
      <c r="G11" s="87" t="s">
        <v>30</v>
      </c>
      <c r="I11" s="1" t="n">
        <f aca="false">IF(O11="8,12",IF(N11=$A$3,8,12),O11)</f>
        <v>12</v>
      </c>
      <c r="J11" s="2" t="s">
        <v>29</v>
      </c>
      <c r="K11" s="65" t="n">
        <v>0</v>
      </c>
      <c r="L11" s="66" t="n">
        <v>0</v>
      </c>
      <c r="M11" s="71" t="e">
        <f aca="false">K11/L11</f>
        <v>#DIV/0!</v>
      </c>
      <c r="N11" s="87" t="s">
        <v>30</v>
      </c>
      <c r="O11" s="5" t="s">
        <v>67</v>
      </c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44" t="s">
        <v>71</v>
      </c>
      <c r="BB11" s="44"/>
      <c r="BC11" s="45" t="s">
        <v>72</v>
      </c>
      <c r="BD11" s="46" t="s">
        <v>23</v>
      </c>
      <c r="BE11" s="44"/>
      <c r="BF11" s="44"/>
      <c r="BG11" s="44" t="n">
        <v>115</v>
      </c>
      <c r="BH11" s="44" t="n">
        <v>7</v>
      </c>
      <c r="BI11" s="44" t="n">
        <v>90797</v>
      </c>
      <c r="BJ11" s="44" t="s">
        <v>24</v>
      </c>
      <c r="BK11" s="88"/>
      <c r="BL11" s="73" t="n">
        <v>84079</v>
      </c>
      <c r="BM11" s="73" t="s">
        <v>45</v>
      </c>
      <c r="BN11" s="74"/>
      <c r="BO11" s="45" t="s">
        <v>73</v>
      </c>
      <c r="BP11" s="73" t="s">
        <v>41</v>
      </c>
      <c r="BQ11" s="73" t="n">
        <v>84078</v>
      </c>
      <c r="BR11" s="73" t="s">
        <v>45</v>
      </c>
      <c r="BS11" s="73" t="s">
        <v>24</v>
      </c>
      <c r="BT11" s="73"/>
      <c r="BU11" s="46" t="s">
        <v>23</v>
      </c>
      <c r="BV11" s="73" t="n">
        <v>86</v>
      </c>
      <c r="BW11" s="73" t="n">
        <v>27049</v>
      </c>
      <c r="BX11" s="37"/>
      <c r="CA11" s="89"/>
      <c r="CB11" s="89"/>
      <c r="CC11" s="89"/>
      <c r="CD11" s="89"/>
      <c r="CE11" s="89"/>
      <c r="CF11" s="89"/>
      <c r="CG11" s="89"/>
      <c r="CH11" s="89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69" t="n">
        <f aca="false">IF(F12="3,11",IF(G12=$A$3,3,11),F12)</f>
        <v>11</v>
      </c>
      <c r="B12" s="2" t="s">
        <v>40</v>
      </c>
      <c r="C12" s="65" t="n">
        <v>0</v>
      </c>
      <c r="D12" s="66" t="n">
        <v>0</v>
      </c>
      <c r="E12" s="71" t="e">
        <f aca="false">C12/D12</f>
        <v>#DIV/0!</v>
      </c>
      <c r="F12" s="5" t="s">
        <v>66</v>
      </c>
      <c r="G12" s="87" t="s">
        <v>30</v>
      </c>
      <c r="I12" s="1" t="n">
        <f aca="false">IF(O12="8,12",IF(N12=$A$3,8,12),O12)</f>
        <v>12</v>
      </c>
      <c r="J12" s="2" t="s">
        <v>40</v>
      </c>
      <c r="K12" s="65" t="n">
        <v>0</v>
      </c>
      <c r="L12" s="66" t="n">
        <v>0</v>
      </c>
      <c r="M12" s="71" t="e">
        <f aca="false">K12/L12</f>
        <v>#DIV/0!</v>
      </c>
      <c r="N12" s="87" t="s">
        <v>30</v>
      </c>
      <c r="O12" s="5" t="s">
        <v>67</v>
      </c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44" t="s">
        <v>74</v>
      </c>
      <c r="BB12" s="44"/>
      <c r="BC12" s="45" t="s">
        <v>75</v>
      </c>
      <c r="BD12" s="46" t="s">
        <v>23</v>
      </c>
      <c r="BE12" s="44"/>
      <c r="BF12" s="44"/>
      <c r="BG12" s="44" t="n">
        <v>104</v>
      </c>
      <c r="BH12" s="44" t="n">
        <v>7</v>
      </c>
      <c r="BI12" s="44" t="n">
        <v>90630</v>
      </c>
      <c r="BJ12" s="44" t="s">
        <v>24</v>
      </c>
      <c r="BK12" s="88"/>
      <c r="BL12" s="73" t="n">
        <v>71618</v>
      </c>
      <c r="BM12" s="73" t="s">
        <v>50</v>
      </c>
      <c r="BN12" s="74"/>
      <c r="BO12" s="45" t="s">
        <v>76</v>
      </c>
      <c r="BP12" s="73" t="s">
        <v>41</v>
      </c>
      <c r="BQ12" s="73" t="n">
        <v>71606</v>
      </c>
      <c r="BR12" s="73" t="s">
        <v>50</v>
      </c>
      <c r="BS12" s="73" t="s">
        <v>24</v>
      </c>
      <c r="BT12" s="73"/>
      <c r="BU12" s="46" t="s">
        <v>23</v>
      </c>
      <c r="BV12" s="73" t="n">
        <v>28</v>
      </c>
      <c r="BW12" s="73" t="n">
        <v>27049</v>
      </c>
      <c r="BX12" s="37"/>
      <c r="CA12" s="89"/>
      <c r="CB12" s="89"/>
      <c r="CC12" s="89"/>
      <c r="CD12" s="89"/>
      <c r="CE12" s="89"/>
      <c r="CF12" s="89"/>
      <c r="CG12" s="89"/>
      <c r="CH12" s="89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69" t="n">
        <f aca="false">IF(F13="3,11",IF(G13=$A$3,3,11),F13)</f>
        <v>11</v>
      </c>
      <c r="B13" s="2" t="s">
        <v>48</v>
      </c>
      <c r="C13" s="65" t="n">
        <v>0</v>
      </c>
      <c r="D13" s="66" t="n">
        <v>0</v>
      </c>
      <c r="E13" s="71" t="e">
        <f aca="false">C13/D13</f>
        <v>#DIV/0!</v>
      </c>
      <c r="F13" s="5" t="s">
        <v>66</v>
      </c>
      <c r="G13" s="87" t="s">
        <v>30</v>
      </c>
      <c r="I13" s="1" t="n">
        <f aca="false">IF(O13="8,12",IF(N13=$A$3,8,12),O13)</f>
        <v>12</v>
      </c>
      <c r="J13" s="2" t="s">
        <v>48</v>
      </c>
      <c r="K13" s="65" t="n">
        <v>0</v>
      </c>
      <c r="L13" s="66" t="n">
        <v>0</v>
      </c>
      <c r="M13" s="71" t="e">
        <f aca="false">K13/L13</f>
        <v>#DIV/0!</v>
      </c>
      <c r="N13" s="87" t="s">
        <v>30</v>
      </c>
      <c r="O13" s="5" t="s">
        <v>67</v>
      </c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44" t="s">
        <v>77</v>
      </c>
      <c r="BB13" s="44"/>
      <c r="BC13" s="45" t="s">
        <v>78</v>
      </c>
      <c r="BD13" s="46" t="s">
        <v>23</v>
      </c>
      <c r="BE13" s="44"/>
      <c r="BF13" s="44"/>
      <c r="BG13" s="44" t="n">
        <v>105</v>
      </c>
      <c r="BH13" s="44" t="n">
        <v>7</v>
      </c>
      <c r="BI13" s="44" t="n">
        <v>90775</v>
      </c>
      <c r="BJ13" s="44" t="s">
        <v>24</v>
      </c>
      <c r="BK13" s="88"/>
      <c r="BL13" s="73" t="n">
        <v>90808</v>
      </c>
      <c r="BM13" s="73" t="s">
        <v>63</v>
      </c>
      <c r="BN13" s="74"/>
      <c r="BO13" s="45" t="s">
        <v>79</v>
      </c>
      <c r="BP13" s="73" t="s">
        <v>41</v>
      </c>
      <c r="BQ13" s="73" t="n">
        <v>90795</v>
      </c>
      <c r="BR13" s="73" t="s">
        <v>63</v>
      </c>
      <c r="BS13" s="73" t="s">
        <v>24</v>
      </c>
      <c r="BT13" s="73"/>
      <c r="BU13" s="46" t="s">
        <v>23</v>
      </c>
      <c r="BV13" s="73" t="n">
        <v>113</v>
      </c>
      <c r="BW13" s="73" t="n">
        <v>27049</v>
      </c>
      <c r="BX13" s="37"/>
      <c r="CA13" s="89"/>
      <c r="CB13" s="89"/>
      <c r="CC13" s="89"/>
      <c r="CD13" s="89"/>
      <c r="CE13" s="89"/>
      <c r="CF13" s="89"/>
      <c r="CG13" s="89"/>
      <c r="CH13" s="89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69" t="n">
        <f aca="false">IF(F14="3,11",IF(G14=$A$3,3,11),F14)</f>
        <v>3</v>
      </c>
      <c r="B14" s="2" t="s">
        <v>53</v>
      </c>
      <c r="C14" s="65" t="n">
        <v>0</v>
      </c>
      <c r="D14" s="66" t="n">
        <v>0</v>
      </c>
      <c r="E14" s="71" t="e">
        <f aca="false">C14/D14</f>
        <v>#DIV/0!</v>
      </c>
      <c r="F14" s="5" t="s">
        <v>66</v>
      </c>
      <c r="G14" s="87" t="s">
        <v>23</v>
      </c>
      <c r="I14" s="1" t="n">
        <f aca="false">IF(O14="8,12",IF(N14=$A$3,8,12),O14)</f>
        <v>8</v>
      </c>
      <c r="J14" s="2" t="s">
        <v>53</v>
      </c>
      <c r="K14" s="65" t="n">
        <v>0</v>
      </c>
      <c r="L14" s="66" t="n">
        <v>0</v>
      </c>
      <c r="M14" s="71" t="e">
        <f aca="false">K14/L14</f>
        <v>#DIV/0!</v>
      </c>
      <c r="N14" s="87" t="s">
        <v>23</v>
      </c>
      <c r="O14" s="5" t="s">
        <v>67</v>
      </c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44" t="s">
        <v>80</v>
      </c>
      <c r="BB14" s="44"/>
      <c r="BC14" s="45" t="s">
        <v>81</v>
      </c>
      <c r="BD14" s="46" t="s">
        <v>23</v>
      </c>
      <c r="BE14" s="44"/>
      <c r="BF14" s="44"/>
      <c r="BG14" s="44" t="n">
        <v>106</v>
      </c>
      <c r="BH14" s="44" t="n">
        <v>7</v>
      </c>
      <c r="BI14" s="44" t="n">
        <v>90781</v>
      </c>
      <c r="BJ14" s="44" t="s">
        <v>24</v>
      </c>
      <c r="BK14" s="88"/>
      <c r="BL14" s="73" t="n">
        <v>90810</v>
      </c>
      <c r="BM14" s="73" t="s">
        <v>68</v>
      </c>
      <c r="BN14" s="74"/>
      <c r="BO14" s="45" t="s">
        <v>82</v>
      </c>
      <c r="BP14" s="73" t="s">
        <v>41</v>
      </c>
      <c r="BQ14" s="73" t="n">
        <v>90796</v>
      </c>
      <c r="BR14" s="73" t="s">
        <v>68</v>
      </c>
      <c r="BS14" s="73" t="s">
        <v>24</v>
      </c>
      <c r="BT14" s="73"/>
      <c r="BU14" s="46" t="s">
        <v>23</v>
      </c>
      <c r="BV14" s="73" t="n">
        <v>114</v>
      </c>
      <c r="BW14" s="73" t="n">
        <v>27049</v>
      </c>
      <c r="BX14" s="37"/>
      <c r="CA14" s="89"/>
      <c r="CB14" s="89"/>
      <c r="CC14" s="89"/>
      <c r="CD14" s="89"/>
      <c r="CE14" s="89"/>
      <c r="CF14" s="89"/>
      <c r="CG14" s="89"/>
      <c r="CH14" s="89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69" t="n">
        <f aca="false">IF(F15="3,11",IF(G15=$A$3,3,11),F15)</f>
        <v>3</v>
      </c>
      <c r="B15" s="2" t="s">
        <v>59</v>
      </c>
      <c r="C15" s="65" t="n">
        <v>0</v>
      </c>
      <c r="D15" s="66" t="n">
        <v>0</v>
      </c>
      <c r="E15" s="71" t="e">
        <f aca="false">C15/D15</f>
        <v>#DIV/0!</v>
      </c>
      <c r="F15" s="5" t="s">
        <v>66</v>
      </c>
      <c r="G15" s="87" t="s">
        <v>23</v>
      </c>
      <c r="I15" s="1" t="n">
        <f aca="false">IF(O15="8,12",IF(N15=$A$3,8,12),O15)</f>
        <v>8</v>
      </c>
      <c r="J15" s="2" t="s">
        <v>59</v>
      </c>
      <c r="K15" s="65" t="n">
        <v>0</v>
      </c>
      <c r="L15" s="66" t="n">
        <v>0</v>
      </c>
      <c r="M15" s="71" t="e">
        <f aca="false">K15/L15</f>
        <v>#DIV/0!</v>
      </c>
      <c r="N15" s="87" t="s">
        <v>23</v>
      </c>
      <c r="O15" s="5" t="s">
        <v>67</v>
      </c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44" t="s">
        <v>83</v>
      </c>
      <c r="BB15" s="44"/>
      <c r="BC15" s="45" t="s">
        <v>84</v>
      </c>
      <c r="BD15" s="46" t="s">
        <v>23</v>
      </c>
      <c r="BE15" s="44"/>
      <c r="BF15" s="44"/>
      <c r="BG15" s="44" t="n">
        <v>107</v>
      </c>
      <c r="BH15" s="44" t="n">
        <v>7</v>
      </c>
      <c r="BI15" s="44" t="n">
        <v>90786</v>
      </c>
      <c r="BJ15" s="44" t="s">
        <v>24</v>
      </c>
      <c r="BK15" s="88"/>
      <c r="BL15" s="73" t="n">
        <v>90812</v>
      </c>
      <c r="BM15" s="73" t="s">
        <v>71</v>
      </c>
      <c r="BN15" s="74"/>
      <c r="BO15" s="45" t="s">
        <v>85</v>
      </c>
      <c r="BP15" s="73" t="s">
        <v>41</v>
      </c>
      <c r="BQ15" s="73" t="n">
        <v>90797</v>
      </c>
      <c r="BR15" s="73" t="s">
        <v>71</v>
      </c>
      <c r="BS15" s="73" t="s">
        <v>24</v>
      </c>
      <c r="BT15" s="73"/>
      <c r="BU15" s="46" t="s">
        <v>23</v>
      </c>
      <c r="BV15" s="73" t="n">
        <v>115</v>
      </c>
      <c r="BW15" s="73" t="n">
        <v>27049</v>
      </c>
      <c r="BX15" s="37"/>
      <c r="CA15" s="89"/>
      <c r="CB15" s="89"/>
      <c r="CC15" s="89"/>
      <c r="CD15" s="89"/>
      <c r="CE15" s="89"/>
      <c r="CF15" s="89"/>
      <c r="CG15" s="89"/>
      <c r="CH15" s="89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69" t="n">
        <f aca="false">IF(F16="3,11",IF(G16=$A$3,3,11),F16)</f>
        <v>3</v>
      </c>
      <c r="B16" s="2" t="s">
        <v>65</v>
      </c>
      <c r="C16" s="65" t="n">
        <v>0</v>
      </c>
      <c r="D16" s="66" t="n">
        <v>0</v>
      </c>
      <c r="E16" s="71" t="e">
        <f aca="false">C16/D16</f>
        <v>#DIV/0!</v>
      </c>
      <c r="F16" s="5" t="s">
        <v>66</v>
      </c>
      <c r="G16" s="87" t="s">
        <v>23</v>
      </c>
      <c r="I16" s="1" t="n">
        <f aca="false">IF(O16="8,12",IF(N16=$A$3,8,12),O16)</f>
        <v>8</v>
      </c>
      <c r="J16" s="2" t="s">
        <v>65</v>
      </c>
      <c r="K16" s="65" t="n">
        <v>0</v>
      </c>
      <c r="L16" s="66" t="n">
        <v>0</v>
      </c>
      <c r="M16" s="71" t="e">
        <f aca="false">K16/L16</f>
        <v>#DIV/0!</v>
      </c>
      <c r="N16" s="87" t="s">
        <v>23</v>
      </c>
      <c r="O16" s="5" t="s">
        <v>67</v>
      </c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44" t="s">
        <v>86</v>
      </c>
      <c r="BB16" s="44"/>
      <c r="BC16" s="45" t="s">
        <v>87</v>
      </c>
      <c r="BD16" s="46" t="s">
        <v>23</v>
      </c>
      <c r="BE16" s="44"/>
      <c r="BF16" s="44"/>
      <c r="BG16" s="44" t="n">
        <v>108</v>
      </c>
      <c r="BH16" s="44" t="n">
        <v>7</v>
      </c>
      <c r="BI16" s="44" t="n">
        <v>90788</v>
      </c>
      <c r="BJ16" s="44" t="s">
        <v>24</v>
      </c>
      <c r="BK16" s="88"/>
      <c r="BL16" s="73" t="n">
        <v>90632</v>
      </c>
      <c r="BM16" s="73" t="s">
        <v>74</v>
      </c>
      <c r="BN16" s="74"/>
      <c r="BO16" s="45" t="s">
        <v>88</v>
      </c>
      <c r="BP16" s="73" t="s">
        <v>41</v>
      </c>
      <c r="BQ16" s="73" t="n">
        <v>90630</v>
      </c>
      <c r="BR16" s="73" t="s">
        <v>74</v>
      </c>
      <c r="BS16" s="73" t="s">
        <v>24</v>
      </c>
      <c r="BT16" s="73"/>
      <c r="BU16" s="46" t="s">
        <v>23</v>
      </c>
      <c r="BV16" s="73" t="n">
        <v>104</v>
      </c>
      <c r="BW16" s="73" t="n">
        <v>27049</v>
      </c>
      <c r="BX16" s="37"/>
      <c r="CA16" s="89"/>
      <c r="CB16" s="89"/>
      <c r="CC16" s="89"/>
      <c r="CD16" s="89"/>
      <c r="CE16" s="89"/>
      <c r="CF16" s="89"/>
      <c r="CG16" s="89"/>
      <c r="CH16" s="89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69" t="n">
        <f aca="false">IF(F17="3,11",IF(G17=$A$3,3,11),F17)</f>
        <v>3</v>
      </c>
      <c r="B17" s="2" t="s">
        <v>70</v>
      </c>
      <c r="C17" s="65" t="n">
        <v>0</v>
      </c>
      <c r="D17" s="66" t="n">
        <v>0</v>
      </c>
      <c r="E17" s="71" t="e">
        <f aca="false">C17/D17</f>
        <v>#DIV/0!</v>
      </c>
      <c r="F17" s="5" t="s">
        <v>66</v>
      </c>
      <c r="G17" s="87" t="s">
        <v>23</v>
      </c>
      <c r="I17" s="1" t="n">
        <f aca="false">IF(O17="8,12",IF(N17=$A$3,8,12),O17)</f>
        <v>8</v>
      </c>
      <c r="J17" s="2" t="s">
        <v>70</v>
      </c>
      <c r="K17" s="65" t="n">
        <v>0</v>
      </c>
      <c r="L17" s="66" t="n">
        <v>0</v>
      </c>
      <c r="M17" s="71" t="e">
        <f aca="false">K17/L17</f>
        <v>#DIV/0!</v>
      </c>
      <c r="N17" s="87" t="s">
        <v>23</v>
      </c>
      <c r="O17" s="5" t="s">
        <v>67</v>
      </c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44" t="s">
        <v>89</v>
      </c>
      <c r="BB17" s="44"/>
      <c r="BC17" s="45" t="s">
        <v>90</v>
      </c>
      <c r="BD17" s="46" t="s">
        <v>58</v>
      </c>
      <c r="BE17" s="44"/>
      <c r="BF17" s="44"/>
      <c r="BG17" s="44" t="n">
        <v>71</v>
      </c>
      <c r="BH17" s="44" t="n">
        <v>7</v>
      </c>
      <c r="BI17" s="44" t="n">
        <v>76478</v>
      </c>
      <c r="BJ17" s="44" t="s">
        <v>24</v>
      </c>
      <c r="BK17" s="88"/>
      <c r="BL17" s="73" t="n">
        <v>76019</v>
      </c>
      <c r="BM17" s="73" t="s">
        <v>91</v>
      </c>
      <c r="BN17" s="74"/>
      <c r="BO17" s="45" t="s">
        <v>92</v>
      </c>
      <c r="BP17" s="73" t="s">
        <v>41</v>
      </c>
      <c r="BQ17" s="73" t="n">
        <v>76017</v>
      </c>
      <c r="BR17" s="73" t="s">
        <v>91</v>
      </c>
      <c r="BS17" s="73" t="s">
        <v>24</v>
      </c>
      <c r="BT17" s="75" t="s">
        <v>93</v>
      </c>
      <c r="BU17" s="46" t="s">
        <v>23</v>
      </c>
      <c r="BV17" s="73" t="n">
        <v>65</v>
      </c>
      <c r="BW17" s="73" t="n">
        <v>27049</v>
      </c>
      <c r="BX17" s="37"/>
      <c r="CA17" s="89"/>
      <c r="CB17" s="89"/>
      <c r="CC17" s="89"/>
      <c r="CD17" s="89"/>
      <c r="CE17" s="89"/>
      <c r="CF17" s="89"/>
      <c r="CG17" s="89"/>
      <c r="CH17" s="89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69" t="n">
        <f aca="false">IF(F18="3,11",IF(G18=$A$3,3,11),F18)</f>
        <v>3</v>
      </c>
      <c r="B18" s="2" t="s">
        <v>73</v>
      </c>
      <c r="C18" s="65" t="n">
        <v>0</v>
      </c>
      <c r="D18" s="66" t="n">
        <v>0</v>
      </c>
      <c r="E18" s="71" t="e">
        <f aca="false">C18/D18</f>
        <v>#DIV/0!</v>
      </c>
      <c r="F18" s="5" t="s">
        <v>66</v>
      </c>
      <c r="G18" s="87" t="s">
        <v>23</v>
      </c>
      <c r="I18" s="1" t="n">
        <f aca="false">IF(O18="8,12",IF(N18=$A$3,8,12),O18)</f>
        <v>8</v>
      </c>
      <c r="J18" s="2" t="s">
        <v>73</v>
      </c>
      <c r="K18" s="65" t="n">
        <v>0</v>
      </c>
      <c r="L18" s="66" t="n">
        <v>0</v>
      </c>
      <c r="M18" s="71" t="e">
        <f aca="false">K18/L18</f>
        <v>#DIV/0!</v>
      </c>
      <c r="N18" s="87" t="s">
        <v>23</v>
      </c>
      <c r="O18" s="5" t="s">
        <v>67</v>
      </c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44" t="s">
        <v>94</v>
      </c>
      <c r="BB18" s="44"/>
      <c r="BC18" s="45" t="s">
        <v>95</v>
      </c>
      <c r="BD18" s="46" t="s">
        <v>58</v>
      </c>
      <c r="BE18" s="44"/>
      <c r="BF18" s="44"/>
      <c r="BG18" s="44" t="n">
        <v>72</v>
      </c>
      <c r="BH18" s="44" t="n">
        <v>7</v>
      </c>
      <c r="BI18" s="44" t="n">
        <v>76479</v>
      </c>
      <c r="BJ18" s="44" t="s">
        <v>96</v>
      </c>
      <c r="BK18" s="88"/>
      <c r="BL18" s="73" t="n">
        <v>90779</v>
      </c>
      <c r="BM18" s="73" t="s">
        <v>77</v>
      </c>
      <c r="BN18" s="74"/>
      <c r="BO18" s="45" t="s">
        <v>97</v>
      </c>
      <c r="BP18" s="73" t="s">
        <v>41</v>
      </c>
      <c r="BQ18" s="73" t="n">
        <v>90775</v>
      </c>
      <c r="BR18" s="73" t="s">
        <v>77</v>
      </c>
      <c r="BS18" s="73" t="s">
        <v>24</v>
      </c>
      <c r="BT18" s="73"/>
      <c r="BU18" s="46" t="s">
        <v>23</v>
      </c>
      <c r="BV18" s="73" t="n">
        <v>105</v>
      </c>
      <c r="BW18" s="73" t="n">
        <v>27049</v>
      </c>
      <c r="BX18" s="37"/>
      <c r="CA18" s="89"/>
      <c r="CB18" s="89"/>
      <c r="CC18" s="89"/>
      <c r="CD18" s="89"/>
      <c r="CE18" s="89"/>
      <c r="CF18" s="89"/>
      <c r="CG18" s="89"/>
      <c r="CH18" s="89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69" t="n">
        <f aca="false">IF(F19="3,11",IF(G19=$A$3,3,11),F19)</f>
        <v>3</v>
      </c>
      <c r="B19" s="2" t="s">
        <v>76</v>
      </c>
      <c r="C19" s="65" t="n">
        <v>0</v>
      </c>
      <c r="D19" s="66" t="n">
        <v>0</v>
      </c>
      <c r="E19" s="71" t="e">
        <f aca="false">C19/D19</f>
        <v>#DIV/0!</v>
      </c>
      <c r="F19" s="5" t="s">
        <v>66</v>
      </c>
      <c r="G19" s="87" t="s">
        <v>23</v>
      </c>
      <c r="I19" s="1" t="n">
        <f aca="false">IF(O19="8,12",IF(N19=$A$3,8,12),O19)</f>
        <v>8</v>
      </c>
      <c r="J19" s="2" t="s">
        <v>76</v>
      </c>
      <c r="K19" s="65" t="n">
        <v>0</v>
      </c>
      <c r="L19" s="66" t="n">
        <v>0</v>
      </c>
      <c r="M19" s="71" t="e">
        <f aca="false">K19/L19</f>
        <v>#DIV/0!</v>
      </c>
      <c r="N19" s="87" t="s">
        <v>23</v>
      </c>
      <c r="O19" s="5" t="s">
        <v>67</v>
      </c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44" t="s">
        <v>98</v>
      </c>
      <c r="BB19" s="44"/>
      <c r="BC19" s="45" t="s">
        <v>99</v>
      </c>
      <c r="BD19" s="46" t="s">
        <v>23</v>
      </c>
      <c r="BE19" s="44"/>
      <c r="BF19" s="44"/>
      <c r="BG19" s="44" t="n">
        <v>73</v>
      </c>
      <c r="BH19" s="44" t="n">
        <v>7</v>
      </c>
      <c r="BI19" s="44" t="n">
        <v>76656</v>
      </c>
      <c r="BJ19" s="44" t="s">
        <v>24</v>
      </c>
      <c r="BK19" s="88"/>
      <c r="BL19" s="73" t="n">
        <v>90798</v>
      </c>
      <c r="BM19" s="73" t="s">
        <v>80</v>
      </c>
      <c r="BN19" s="74"/>
      <c r="BO19" s="45" t="s">
        <v>100</v>
      </c>
      <c r="BP19" s="73" t="s">
        <v>41</v>
      </c>
      <c r="BQ19" s="73" t="n">
        <v>90781</v>
      </c>
      <c r="BR19" s="73" t="s">
        <v>80</v>
      </c>
      <c r="BS19" s="73" t="s">
        <v>24</v>
      </c>
      <c r="BT19" s="73"/>
      <c r="BU19" s="46" t="s">
        <v>23</v>
      </c>
      <c r="BV19" s="73" t="n">
        <v>106</v>
      </c>
      <c r="BW19" s="73" t="n">
        <v>27049</v>
      </c>
      <c r="BX19" s="37"/>
      <c r="CA19" s="89"/>
      <c r="CB19" s="89"/>
      <c r="CC19" s="89"/>
      <c r="CD19" s="89"/>
      <c r="CE19" s="89"/>
      <c r="CF19" s="89"/>
      <c r="CG19" s="89"/>
      <c r="CH19" s="89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69" t="n">
        <f aca="false">IF(F20="3,11",IF(G20=$A$3,3,11),F20)</f>
        <v>3</v>
      </c>
      <c r="B20" s="2" t="s">
        <v>79</v>
      </c>
      <c r="C20" s="65" t="n">
        <v>0</v>
      </c>
      <c r="D20" s="66" t="n">
        <v>0</v>
      </c>
      <c r="E20" s="71" t="e">
        <f aca="false">C20/D20</f>
        <v>#DIV/0!</v>
      </c>
      <c r="F20" s="5" t="s">
        <v>66</v>
      </c>
      <c r="G20" s="87" t="s">
        <v>23</v>
      </c>
      <c r="I20" s="1" t="n">
        <f aca="false">IF(O20="8,12",IF(N20=$A$3,8,12),O20)</f>
        <v>8</v>
      </c>
      <c r="J20" s="2" t="s">
        <v>79</v>
      </c>
      <c r="K20" s="65" t="n">
        <v>0</v>
      </c>
      <c r="L20" s="66" t="n">
        <v>0</v>
      </c>
      <c r="M20" s="71" t="e">
        <f aca="false">K20/L20</f>
        <v>#DIV/0!</v>
      </c>
      <c r="N20" s="87" t="s">
        <v>23</v>
      </c>
      <c r="O20" s="5" t="s">
        <v>67</v>
      </c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44" t="s">
        <v>101</v>
      </c>
      <c r="BB20" s="44"/>
      <c r="BC20" s="45" t="s">
        <v>102</v>
      </c>
      <c r="BD20" s="46" t="s">
        <v>23</v>
      </c>
      <c r="BE20" s="44"/>
      <c r="BF20" s="44"/>
      <c r="BG20" s="44" t="n">
        <v>74</v>
      </c>
      <c r="BH20" s="44" t="n">
        <v>7</v>
      </c>
      <c r="BI20" s="44" t="n">
        <v>76997</v>
      </c>
      <c r="BJ20" s="44" t="s">
        <v>24</v>
      </c>
      <c r="BK20" s="88"/>
      <c r="BL20" s="73" t="n">
        <v>90803</v>
      </c>
      <c r="BM20" s="73" t="s">
        <v>86</v>
      </c>
      <c r="BN20" s="74"/>
      <c r="BO20" s="45" t="s">
        <v>103</v>
      </c>
      <c r="BP20" s="73" t="s">
        <v>41</v>
      </c>
      <c r="BQ20" s="73" t="n">
        <v>90788</v>
      </c>
      <c r="BR20" s="73" t="s">
        <v>86</v>
      </c>
      <c r="BS20" s="73" t="s">
        <v>24</v>
      </c>
      <c r="BT20" s="73"/>
      <c r="BU20" s="46" t="s">
        <v>23</v>
      </c>
      <c r="BV20" s="73" t="n">
        <v>108</v>
      </c>
      <c r="BW20" s="73" t="n">
        <v>27049</v>
      </c>
      <c r="BX20" s="37"/>
      <c r="CA20" s="89"/>
      <c r="CB20" s="89"/>
      <c r="CC20" s="89"/>
      <c r="CD20" s="89"/>
      <c r="CE20" s="89"/>
      <c r="CF20" s="89"/>
      <c r="CG20" s="89"/>
      <c r="CH20" s="89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69" t="n">
        <f aca="false">IF(F21="3,11",IF(G21=$A$3,3,11),F21)</f>
        <v>3</v>
      </c>
      <c r="B21" s="2" t="s">
        <v>82</v>
      </c>
      <c r="C21" s="65" t="n">
        <v>0</v>
      </c>
      <c r="D21" s="66" t="n">
        <v>0</v>
      </c>
      <c r="E21" s="71" t="e">
        <f aca="false">C21/D21</f>
        <v>#DIV/0!</v>
      </c>
      <c r="F21" s="5" t="s">
        <v>66</v>
      </c>
      <c r="G21" s="87" t="s">
        <v>23</v>
      </c>
      <c r="I21" s="1" t="n">
        <f aca="false">IF(O21="8,12",IF(N21=$A$3,8,12),O21)</f>
        <v>8</v>
      </c>
      <c r="J21" s="2" t="s">
        <v>82</v>
      </c>
      <c r="K21" s="65" t="n">
        <v>0</v>
      </c>
      <c r="L21" s="66" t="n">
        <v>0</v>
      </c>
      <c r="M21" s="71" t="e">
        <f aca="false">K21/L21</f>
        <v>#DIV/0!</v>
      </c>
      <c r="N21" s="87" t="s">
        <v>23</v>
      </c>
      <c r="O21" s="5" t="s">
        <v>67</v>
      </c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44" t="s">
        <v>104</v>
      </c>
      <c r="BB21" s="44"/>
      <c r="BC21" s="45" t="s">
        <v>105</v>
      </c>
      <c r="BD21" s="46" t="s">
        <v>23</v>
      </c>
      <c r="BE21" s="44"/>
      <c r="BF21" s="44"/>
      <c r="BG21" s="44" t="n">
        <v>109</v>
      </c>
      <c r="BH21" s="44" t="n">
        <v>7</v>
      </c>
      <c r="BI21" s="44" t="n">
        <v>90790</v>
      </c>
      <c r="BJ21" s="44" t="s">
        <v>24</v>
      </c>
      <c r="BK21" s="88"/>
      <c r="BL21" s="73" t="n">
        <v>80209</v>
      </c>
      <c r="BM21" s="73" t="s">
        <v>106</v>
      </c>
      <c r="BN21" s="74"/>
      <c r="BO21" s="45" t="s">
        <v>107</v>
      </c>
      <c r="BP21" s="73" t="s">
        <v>41</v>
      </c>
      <c r="BQ21" s="73" t="n">
        <v>80206</v>
      </c>
      <c r="BR21" s="73" t="s">
        <v>106</v>
      </c>
      <c r="BS21" s="73" t="s">
        <v>24</v>
      </c>
      <c r="BT21" s="73"/>
      <c r="BU21" s="46" t="s">
        <v>23</v>
      </c>
      <c r="BV21" s="73" t="n">
        <v>81</v>
      </c>
      <c r="BW21" s="73" t="n">
        <v>27049</v>
      </c>
      <c r="BX21" s="37"/>
      <c r="CA21" s="89"/>
      <c r="CB21" s="89"/>
      <c r="CC21" s="89"/>
      <c r="CD21" s="89"/>
      <c r="CE21" s="89"/>
      <c r="CF21" s="89"/>
      <c r="CG21" s="89"/>
      <c r="CH21" s="89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69" t="n">
        <f aca="false">IF(F22="3,11",IF(G22=$A$3,3,11),F22)</f>
        <v>3</v>
      </c>
      <c r="B22" s="2" t="s">
        <v>85</v>
      </c>
      <c r="C22" s="65" t="n">
        <v>0</v>
      </c>
      <c r="D22" s="66" t="n">
        <v>0</v>
      </c>
      <c r="E22" s="71" t="e">
        <f aca="false">C22/D22</f>
        <v>#DIV/0!</v>
      </c>
      <c r="F22" s="5" t="s">
        <v>66</v>
      </c>
      <c r="G22" s="87" t="s">
        <v>23</v>
      </c>
      <c r="I22" s="1" t="n">
        <f aca="false">IF(O22="8,12",IF(N22=$A$3,8,12),O22)</f>
        <v>8</v>
      </c>
      <c r="J22" s="2" t="s">
        <v>85</v>
      </c>
      <c r="K22" s="65" t="n">
        <v>0</v>
      </c>
      <c r="L22" s="66" t="n">
        <v>0</v>
      </c>
      <c r="M22" s="71" t="e">
        <f aca="false">K22/L22</f>
        <v>#DIV/0!</v>
      </c>
      <c r="N22" s="87" t="s">
        <v>23</v>
      </c>
      <c r="O22" s="5" t="s">
        <v>67</v>
      </c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44" t="s">
        <v>108</v>
      </c>
      <c r="BB22" s="44"/>
      <c r="BC22" s="45" t="s">
        <v>109</v>
      </c>
      <c r="BD22" s="46" t="s">
        <v>23</v>
      </c>
      <c r="BE22" s="44"/>
      <c r="BF22" s="44"/>
      <c r="BG22" s="44" t="n">
        <v>110</v>
      </c>
      <c r="BH22" s="44" t="n">
        <v>7</v>
      </c>
      <c r="BI22" s="44" t="n">
        <v>90791</v>
      </c>
      <c r="BJ22" s="44" t="s">
        <v>24</v>
      </c>
      <c r="BK22" s="88"/>
      <c r="BL22" s="73" t="n">
        <v>80207</v>
      </c>
      <c r="BM22" s="73" t="s">
        <v>110</v>
      </c>
      <c r="BN22" s="74"/>
      <c r="BO22" s="45" t="s">
        <v>111</v>
      </c>
      <c r="BP22" s="73" t="s">
        <v>41</v>
      </c>
      <c r="BQ22" s="73" t="n">
        <v>80205</v>
      </c>
      <c r="BR22" s="73" t="s">
        <v>110</v>
      </c>
      <c r="BS22" s="73" t="s">
        <v>24</v>
      </c>
      <c r="BT22" s="73"/>
      <c r="BU22" s="46" t="s">
        <v>23</v>
      </c>
      <c r="BV22" s="73" t="n">
        <v>80</v>
      </c>
      <c r="BW22" s="73" t="n">
        <v>27049</v>
      </c>
      <c r="BX22" s="37"/>
      <c r="CA22" s="89"/>
      <c r="CB22" s="89"/>
      <c r="CC22" s="89"/>
      <c r="CD22" s="89"/>
      <c r="CE22" s="89"/>
      <c r="CF22" s="89"/>
      <c r="CG22" s="89"/>
      <c r="CH22" s="89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69" t="n">
        <f aca="false">IF(F23="3,11",IF(G23=$A$3,3,11),F23)</f>
        <v>3</v>
      </c>
      <c r="B23" s="2" t="s">
        <v>88</v>
      </c>
      <c r="C23" s="65" t="n">
        <v>0</v>
      </c>
      <c r="D23" s="66" t="n">
        <v>0</v>
      </c>
      <c r="E23" s="71" t="e">
        <f aca="false">C23/D23</f>
        <v>#DIV/0!</v>
      </c>
      <c r="F23" s="5" t="s">
        <v>66</v>
      </c>
      <c r="G23" s="87" t="s">
        <v>23</v>
      </c>
      <c r="I23" s="1" t="n">
        <f aca="false">IF(O23="8,12",IF(N23=$A$3,8,12),O23)</f>
        <v>8</v>
      </c>
      <c r="J23" s="2" t="s">
        <v>88</v>
      </c>
      <c r="K23" s="65" t="n">
        <v>0</v>
      </c>
      <c r="L23" s="66" t="n">
        <v>0</v>
      </c>
      <c r="M23" s="71" t="e">
        <f aca="false">K23/L23</f>
        <v>#DIV/0!</v>
      </c>
      <c r="N23" s="87" t="s">
        <v>23</v>
      </c>
      <c r="O23" s="5" t="s">
        <v>67</v>
      </c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44" t="s">
        <v>112</v>
      </c>
      <c r="BB23" s="44"/>
      <c r="BC23" s="45" t="s">
        <v>113</v>
      </c>
      <c r="BD23" s="46" t="s">
        <v>23</v>
      </c>
      <c r="BE23" s="44"/>
      <c r="BF23" s="44"/>
      <c r="BG23" s="44" t="n">
        <v>111</v>
      </c>
      <c r="BH23" s="44" t="n">
        <v>7</v>
      </c>
      <c r="BI23" s="44" t="n">
        <v>90792</v>
      </c>
      <c r="BJ23" s="44" t="s">
        <v>24</v>
      </c>
      <c r="BK23" s="88"/>
      <c r="BL23" s="73" t="n">
        <v>76657</v>
      </c>
      <c r="BM23" s="73" t="s">
        <v>98</v>
      </c>
      <c r="BN23" s="74"/>
      <c r="BO23" s="45" t="s">
        <v>114</v>
      </c>
      <c r="BP23" s="73" t="s">
        <v>41</v>
      </c>
      <c r="BQ23" s="73" t="n">
        <v>76656</v>
      </c>
      <c r="BR23" s="73" t="s">
        <v>98</v>
      </c>
      <c r="BS23" s="73" t="s">
        <v>24</v>
      </c>
      <c r="BT23" s="73"/>
      <c r="BU23" s="46" t="s">
        <v>23</v>
      </c>
      <c r="BV23" s="73" t="n">
        <v>73</v>
      </c>
      <c r="BW23" s="73" t="n">
        <v>27049</v>
      </c>
      <c r="BX23" s="37"/>
      <c r="CA23" s="89"/>
      <c r="CB23" s="89"/>
      <c r="CC23" s="89"/>
      <c r="CD23" s="89"/>
      <c r="CE23" s="89"/>
      <c r="CF23" s="89"/>
      <c r="CG23" s="89"/>
      <c r="CH23" s="89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69" t="n">
        <f aca="false">IF(F24="3,11",IF(G24=$A$3,3,11),F24)</f>
        <v>3</v>
      </c>
      <c r="B24" s="2" t="s">
        <v>92</v>
      </c>
      <c r="C24" s="65" t="n">
        <v>0</v>
      </c>
      <c r="D24" s="66" t="n">
        <v>0</v>
      </c>
      <c r="E24" s="71" t="e">
        <f aca="false">C24/D24</f>
        <v>#DIV/0!</v>
      </c>
      <c r="F24" s="5" t="s">
        <v>66</v>
      </c>
      <c r="G24" s="87" t="s">
        <v>23</v>
      </c>
      <c r="I24" s="1" t="n">
        <f aca="false">IF(O24="8,12",IF(N24=$A$3,8,12),O24)</f>
        <v>8</v>
      </c>
      <c r="J24" s="2" t="s">
        <v>92</v>
      </c>
      <c r="K24" s="65" t="n">
        <v>0</v>
      </c>
      <c r="L24" s="66" t="n">
        <v>0</v>
      </c>
      <c r="M24" s="71" t="e">
        <f aca="false">K24/L24</f>
        <v>#DIV/0!</v>
      </c>
      <c r="N24" s="87" t="s">
        <v>23</v>
      </c>
      <c r="O24" s="5" t="s">
        <v>67</v>
      </c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44" t="s">
        <v>115</v>
      </c>
      <c r="BB24" s="44"/>
      <c r="BC24" s="45" t="s">
        <v>116</v>
      </c>
      <c r="BD24" s="46" t="s">
        <v>23</v>
      </c>
      <c r="BE24" s="44"/>
      <c r="BF24" s="44"/>
      <c r="BG24" s="44" t="n">
        <v>112</v>
      </c>
      <c r="BH24" s="44" t="n">
        <v>7</v>
      </c>
      <c r="BI24" s="44" t="n">
        <v>90794</v>
      </c>
      <c r="BJ24" s="44" t="s">
        <v>24</v>
      </c>
      <c r="BK24" s="88"/>
      <c r="BL24" s="73" t="n">
        <v>76972</v>
      </c>
      <c r="BM24" s="73" t="s">
        <v>101</v>
      </c>
      <c r="BN24" s="74"/>
      <c r="BO24" s="45" t="s">
        <v>117</v>
      </c>
      <c r="BP24" s="73" t="s">
        <v>41</v>
      </c>
      <c r="BQ24" s="73" t="n">
        <v>76997</v>
      </c>
      <c r="BR24" s="73" t="s">
        <v>101</v>
      </c>
      <c r="BS24" s="73" t="s">
        <v>24</v>
      </c>
      <c r="BT24" s="73"/>
      <c r="BU24" s="46" t="s">
        <v>23</v>
      </c>
      <c r="BV24" s="73" t="n">
        <v>74</v>
      </c>
      <c r="BW24" s="73" t="n">
        <v>27049</v>
      </c>
      <c r="BX24" s="37"/>
      <c r="CA24" s="89"/>
      <c r="CB24" s="89"/>
      <c r="CC24" s="89"/>
      <c r="CD24" s="89"/>
      <c r="CE24" s="89"/>
      <c r="CF24" s="89"/>
      <c r="CG24" s="89"/>
      <c r="CH24" s="89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69" t="n">
        <f aca="false">IF(F25="3,11",IF(G25=$A$3,3,11),F25)</f>
        <v>3</v>
      </c>
      <c r="B25" s="2" t="s">
        <v>97</v>
      </c>
      <c r="C25" s="65" t="n">
        <v>0</v>
      </c>
      <c r="D25" s="66" t="n">
        <v>0</v>
      </c>
      <c r="E25" s="71" t="e">
        <f aca="false">C25/D25</f>
        <v>#DIV/0!</v>
      </c>
      <c r="F25" s="5" t="s">
        <v>66</v>
      </c>
      <c r="G25" s="87" t="s">
        <v>23</v>
      </c>
      <c r="I25" s="1" t="n">
        <f aca="false">IF(O25="8,12",IF(N25=$A$3,8,12),O25)</f>
        <v>8</v>
      </c>
      <c r="J25" s="2" t="s">
        <v>97</v>
      </c>
      <c r="K25" s="65" t="n">
        <v>0</v>
      </c>
      <c r="L25" s="66" t="n">
        <v>0</v>
      </c>
      <c r="M25" s="71" t="e">
        <f aca="false">K25/L25</f>
        <v>#DIV/0!</v>
      </c>
      <c r="N25" s="87" t="s">
        <v>23</v>
      </c>
      <c r="O25" s="5" t="s">
        <v>67</v>
      </c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44" t="s">
        <v>118</v>
      </c>
      <c r="BB25" s="44"/>
      <c r="BC25" s="45" t="s">
        <v>119</v>
      </c>
      <c r="BD25" s="46" t="s">
        <v>23</v>
      </c>
      <c r="BE25" s="44"/>
      <c r="BF25" s="44"/>
      <c r="BG25" s="44" t="n">
        <v>88</v>
      </c>
      <c r="BH25" s="44" t="n">
        <v>7</v>
      </c>
      <c r="BI25" s="44" t="n">
        <v>85276</v>
      </c>
      <c r="BJ25" s="44" t="s">
        <v>24</v>
      </c>
      <c r="BK25" s="88"/>
      <c r="BL25" s="73" t="n">
        <v>90804</v>
      </c>
      <c r="BM25" s="73" t="s">
        <v>104</v>
      </c>
      <c r="BN25" s="74"/>
      <c r="BO25" s="45" t="s">
        <v>120</v>
      </c>
      <c r="BP25" s="73" t="s">
        <v>41</v>
      </c>
      <c r="BQ25" s="73" t="n">
        <v>90790</v>
      </c>
      <c r="BR25" s="73" t="s">
        <v>104</v>
      </c>
      <c r="BS25" s="73" t="s">
        <v>24</v>
      </c>
      <c r="BT25" s="73"/>
      <c r="BU25" s="46" t="s">
        <v>23</v>
      </c>
      <c r="BV25" s="73" t="n">
        <v>109</v>
      </c>
      <c r="BW25" s="73" t="n">
        <v>27049</v>
      </c>
      <c r="BX25" s="37"/>
      <c r="CA25" s="89"/>
      <c r="CB25" s="89"/>
      <c r="CC25" s="89"/>
      <c r="CD25" s="89"/>
      <c r="CE25" s="89"/>
      <c r="CF25" s="89"/>
      <c r="CG25" s="89"/>
      <c r="CH25" s="89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69" t="n">
        <f aca="false">IF(F26="3,11",IF(G26=$A$3,3,11),F26)</f>
        <v>3</v>
      </c>
      <c r="B26" s="2" t="s">
        <v>100</v>
      </c>
      <c r="C26" s="65" t="n">
        <v>0</v>
      </c>
      <c r="D26" s="66" t="n">
        <v>0</v>
      </c>
      <c r="E26" s="71" t="e">
        <f aca="false">C26/D26</f>
        <v>#DIV/0!</v>
      </c>
      <c r="F26" s="5" t="s">
        <v>66</v>
      </c>
      <c r="G26" s="87" t="s">
        <v>23</v>
      </c>
      <c r="I26" s="1" t="n">
        <f aca="false">IF(O26="8,12",IF(N26=$A$3,8,12),O26)</f>
        <v>8</v>
      </c>
      <c r="J26" s="2" t="s">
        <v>100</v>
      </c>
      <c r="K26" s="65" t="n">
        <v>0</v>
      </c>
      <c r="L26" s="66" t="n">
        <v>0</v>
      </c>
      <c r="M26" s="71" t="e">
        <f aca="false">K26/L26</f>
        <v>#DIV/0!</v>
      </c>
      <c r="N26" s="87" t="s">
        <v>23</v>
      </c>
      <c r="O26" s="5" t="s">
        <v>67</v>
      </c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44" t="s">
        <v>121</v>
      </c>
      <c r="BB26" s="44"/>
      <c r="BC26" s="45" t="s">
        <v>122</v>
      </c>
      <c r="BD26" s="46" t="s">
        <v>123</v>
      </c>
      <c r="BE26" s="44"/>
      <c r="BF26" s="44"/>
      <c r="BG26" s="44" t="n">
        <v>78</v>
      </c>
      <c r="BH26" s="44" t="n">
        <v>7</v>
      </c>
      <c r="BI26" s="44" t="n">
        <v>59399</v>
      </c>
      <c r="BJ26" s="44" t="s">
        <v>24</v>
      </c>
      <c r="BK26" s="88"/>
      <c r="BL26" s="73" t="n">
        <v>90805</v>
      </c>
      <c r="BM26" s="73" t="s">
        <v>108</v>
      </c>
      <c r="BN26" s="74"/>
      <c r="BO26" s="45" t="s">
        <v>124</v>
      </c>
      <c r="BP26" s="73" t="s">
        <v>41</v>
      </c>
      <c r="BQ26" s="73" t="n">
        <v>90791</v>
      </c>
      <c r="BR26" s="73" t="s">
        <v>108</v>
      </c>
      <c r="BS26" s="73" t="s">
        <v>24</v>
      </c>
      <c r="BT26" s="73"/>
      <c r="BU26" s="46" t="s">
        <v>23</v>
      </c>
      <c r="BV26" s="73" t="n">
        <v>110</v>
      </c>
      <c r="BW26" s="73" t="n">
        <v>27049</v>
      </c>
      <c r="BX26" s="37"/>
      <c r="CA26" s="89"/>
      <c r="CB26" s="89"/>
      <c r="CC26" s="89"/>
      <c r="CD26" s="89"/>
      <c r="CE26" s="89"/>
      <c r="CF26" s="89"/>
      <c r="CG26" s="89"/>
      <c r="CH26" s="89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69" t="n">
        <f aca="false">IF(F27="3,11",IF(G27=$A$3,3,11),F27)</f>
        <v>3</v>
      </c>
      <c r="B27" s="2" t="s">
        <v>103</v>
      </c>
      <c r="C27" s="65" t="n">
        <v>0</v>
      </c>
      <c r="D27" s="66" t="n">
        <v>0</v>
      </c>
      <c r="E27" s="71" t="e">
        <f aca="false">C27/D27</f>
        <v>#DIV/0!</v>
      </c>
      <c r="F27" s="5" t="s">
        <v>66</v>
      </c>
      <c r="G27" s="87" t="s">
        <v>23</v>
      </c>
      <c r="I27" s="1" t="n">
        <f aca="false">IF(O27="8,12",IF(N27=$A$3,8,12),O27)</f>
        <v>8</v>
      </c>
      <c r="J27" s="2" t="s">
        <v>103</v>
      </c>
      <c r="K27" s="65" t="n">
        <v>0</v>
      </c>
      <c r="L27" s="66" t="n">
        <v>0</v>
      </c>
      <c r="M27" s="71" t="e">
        <f aca="false">K27/L27</f>
        <v>#DIV/0!</v>
      </c>
      <c r="N27" s="87" t="s">
        <v>23</v>
      </c>
      <c r="O27" s="5" t="s">
        <v>67</v>
      </c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44" t="s">
        <v>125</v>
      </c>
      <c r="BB27" s="44"/>
      <c r="BC27" s="45" t="s">
        <v>126</v>
      </c>
      <c r="BD27" s="46" t="s">
        <v>123</v>
      </c>
      <c r="BE27" s="44"/>
      <c r="BF27" s="44"/>
      <c r="BG27" s="44" t="n">
        <v>29</v>
      </c>
      <c r="BH27" s="44" t="n">
        <v>7</v>
      </c>
      <c r="BI27" s="44" t="n">
        <v>71582</v>
      </c>
      <c r="BJ27" s="44" t="s">
        <v>24</v>
      </c>
      <c r="BK27" s="88"/>
      <c r="BL27" s="73" t="n">
        <v>90806</v>
      </c>
      <c r="BM27" s="73" t="s">
        <v>112</v>
      </c>
      <c r="BN27" s="74"/>
      <c r="BO27" s="45" t="s">
        <v>127</v>
      </c>
      <c r="BP27" s="73" t="s">
        <v>41</v>
      </c>
      <c r="BQ27" s="73" t="n">
        <v>90792</v>
      </c>
      <c r="BR27" s="73" t="s">
        <v>112</v>
      </c>
      <c r="BS27" s="73" t="s">
        <v>24</v>
      </c>
      <c r="BT27" s="73"/>
      <c r="BU27" s="46" t="s">
        <v>23</v>
      </c>
      <c r="BV27" s="73" t="n">
        <v>111</v>
      </c>
      <c r="BW27" s="73" t="n">
        <v>27049</v>
      </c>
      <c r="BX27" s="37"/>
      <c r="CA27" s="89"/>
      <c r="CB27" s="89"/>
      <c r="CC27" s="89"/>
      <c r="CD27" s="89"/>
      <c r="CE27" s="89"/>
      <c r="CF27" s="89"/>
      <c r="CG27" s="89"/>
      <c r="CH27" s="89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69" t="n">
        <f aca="false">IF(F28="3,11",IF(G28=$A$3,3,11),F28)</f>
        <v>3</v>
      </c>
      <c r="B28" s="2" t="s">
        <v>107</v>
      </c>
      <c r="C28" s="65" t="n">
        <v>0</v>
      </c>
      <c r="D28" s="66" t="n">
        <v>0</v>
      </c>
      <c r="E28" s="71" t="e">
        <f aca="false">C28/D28</f>
        <v>#DIV/0!</v>
      </c>
      <c r="F28" s="5" t="s">
        <v>66</v>
      </c>
      <c r="G28" s="87" t="s">
        <v>23</v>
      </c>
      <c r="I28" s="1" t="n">
        <f aca="false">IF(O28="8,12",IF(N28=$A$3,8,12),O28)</f>
        <v>8</v>
      </c>
      <c r="J28" s="2" t="s">
        <v>107</v>
      </c>
      <c r="K28" s="65" t="n">
        <v>0</v>
      </c>
      <c r="L28" s="66" t="n">
        <v>0</v>
      </c>
      <c r="M28" s="71" t="e">
        <f aca="false">K28/L28</f>
        <v>#DIV/0!</v>
      </c>
      <c r="N28" s="87" t="s">
        <v>23</v>
      </c>
      <c r="O28" s="5" t="s">
        <v>67</v>
      </c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44" t="s">
        <v>128</v>
      </c>
      <c r="BB28" s="44"/>
      <c r="BC28" s="45" t="s">
        <v>129</v>
      </c>
      <c r="BD28" s="46" t="s">
        <v>130</v>
      </c>
      <c r="BE28" s="44"/>
      <c r="BF28" s="44"/>
      <c r="BG28" s="44" t="n">
        <v>89</v>
      </c>
      <c r="BH28" s="44" t="n">
        <v>7</v>
      </c>
      <c r="BI28" s="44" t="n">
        <v>85445</v>
      </c>
      <c r="BJ28" s="44" t="s">
        <v>24</v>
      </c>
      <c r="BK28" s="88"/>
      <c r="BL28" s="73" t="n">
        <v>90807</v>
      </c>
      <c r="BM28" s="73" t="s">
        <v>115</v>
      </c>
      <c r="BN28" s="74"/>
      <c r="BO28" s="45" t="s">
        <v>131</v>
      </c>
      <c r="BP28" s="73" t="s">
        <v>41</v>
      </c>
      <c r="BQ28" s="73" t="n">
        <v>90794</v>
      </c>
      <c r="BR28" s="73" t="s">
        <v>115</v>
      </c>
      <c r="BS28" s="73" t="s">
        <v>24</v>
      </c>
      <c r="BT28" s="73"/>
      <c r="BU28" s="46" t="s">
        <v>23</v>
      </c>
      <c r="BV28" s="73" t="n">
        <v>112</v>
      </c>
      <c r="BW28" s="73" t="n">
        <v>27049</v>
      </c>
      <c r="BX28" s="37"/>
      <c r="CA28" s="89"/>
      <c r="CB28" s="89"/>
      <c r="CC28" s="89"/>
      <c r="CD28" s="89"/>
      <c r="CE28" s="89"/>
      <c r="CF28" s="89"/>
      <c r="CG28" s="89"/>
      <c r="CH28" s="89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69" t="n">
        <f aca="false">IF(F29="3,11",IF(G29=$A$3,3,11),F29)</f>
        <v>3</v>
      </c>
      <c r="B29" s="2" t="s">
        <v>111</v>
      </c>
      <c r="C29" s="65" t="n">
        <v>0</v>
      </c>
      <c r="D29" s="66" t="n">
        <v>0</v>
      </c>
      <c r="E29" s="71" t="e">
        <f aca="false">C29/D29</f>
        <v>#DIV/0!</v>
      </c>
      <c r="F29" s="5" t="s">
        <v>66</v>
      </c>
      <c r="G29" s="87" t="s">
        <v>23</v>
      </c>
      <c r="I29" s="1" t="n">
        <f aca="false">IF(O29="8,12",IF(N29=$A$3,8,12),O29)</f>
        <v>8</v>
      </c>
      <c r="J29" s="2" t="s">
        <v>111</v>
      </c>
      <c r="K29" s="65" t="n">
        <v>0</v>
      </c>
      <c r="L29" s="66" t="n">
        <v>0</v>
      </c>
      <c r="M29" s="71" t="e">
        <f aca="false">K29/L29</f>
        <v>#DIV/0!</v>
      </c>
      <c r="N29" s="87" t="s">
        <v>23</v>
      </c>
      <c r="O29" s="5" t="s">
        <v>67</v>
      </c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44" t="s">
        <v>91</v>
      </c>
      <c r="BB29" s="44"/>
      <c r="BC29" s="45" t="s">
        <v>132</v>
      </c>
      <c r="BD29" s="46" t="s">
        <v>23</v>
      </c>
      <c r="BE29" s="91" t="s">
        <v>93</v>
      </c>
      <c r="BF29" s="44"/>
      <c r="BG29" s="44" t="n">
        <v>65</v>
      </c>
      <c r="BH29" s="44" t="n">
        <v>7</v>
      </c>
      <c r="BI29" s="44" t="n">
        <v>76017</v>
      </c>
      <c r="BJ29" s="44" t="s">
        <v>24</v>
      </c>
      <c r="BK29" s="88"/>
      <c r="BL29" s="73" t="n">
        <v>71588</v>
      </c>
      <c r="BM29" s="73" t="s">
        <v>133</v>
      </c>
      <c r="BN29" s="74"/>
      <c r="BO29" s="45" t="s">
        <v>134</v>
      </c>
      <c r="BP29" s="73" t="s">
        <v>41</v>
      </c>
      <c r="BQ29" s="73" t="n">
        <v>71452</v>
      </c>
      <c r="BR29" s="73" t="s">
        <v>133</v>
      </c>
      <c r="BS29" s="73" t="s">
        <v>24</v>
      </c>
      <c r="BT29" s="73"/>
      <c r="BU29" s="46" t="s">
        <v>23</v>
      </c>
      <c r="BV29" s="73" t="n">
        <v>27</v>
      </c>
      <c r="BW29" s="73" t="n">
        <v>27049</v>
      </c>
      <c r="BX29" s="37"/>
      <c r="CA29" s="89"/>
      <c r="CB29" s="89"/>
      <c r="CC29" s="89"/>
      <c r="CD29" s="89"/>
      <c r="CE29" s="89"/>
      <c r="CF29" s="89"/>
      <c r="CG29" s="89"/>
      <c r="CH29" s="89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69" t="n">
        <f aca="false">IF(F30="3,11",IF(G30=$A$3,3,11),F30)</f>
        <v>3</v>
      </c>
      <c r="B30" s="2" t="s">
        <v>114</v>
      </c>
      <c r="C30" s="65" t="n">
        <v>0</v>
      </c>
      <c r="D30" s="66" t="n">
        <v>0</v>
      </c>
      <c r="E30" s="71" t="e">
        <f aca="false">C30/D30</f>
        <v>#DIV/0!</v>
      </c>
      <c r="F30" s="5" t="s">
        <v>66</v>
      </c>
      <c r="G30" s="87" t="s">
        <v>23</v>
      </c>
      <c r="I30" s="1" t="n">
        <f aca="false">IF(O30="8,12",IF(N30=$A$3,8,12),O30)</f>
        <v>8</v>
      </c>
      <c r="J30" s="2" t="s">
        <v>114</v>
      </c>
      <c r="K30" s="65" t="n">
        <v>0</v>
      </c>
      <c r="L30" s="66" t="n">
        <v>0</v>
      </c>
      <c r="M30" s="71" t="e">
        <f aca="false">K30/L30</f>
        <v>#DIV/0!</v>
      </c>
      <c r="N30" s="87" t="s">
        <v>23</v>
      </c>
      <c r="O30" s="5" t="s">
        <v>67</v>
      </c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44" t="s">
        <v>106</v>
      </c>
      <c r="BB30" s="44"/>
      <c r="BC30" s="45" t="s">
        <v>135</v>
      </c>
      <c r="BD30" s="46" t="s">
        <v>23</v>
      </c>
      <c r="BE30" s="44"/>
      <c r="BF30" s="44"/>
      <c r="BG30" s="44" t="n">
        <v>81</v>
      </c>
      <c r="BH30" s="44" t="n">
        <v>7</v>
      </c>
      <c r="BI30" s="44" t="n">
        <v>80206</v>
      </c>
      <c r="BJ30" s="44" t="s">
        <v>24</v>
      </c>
      <c r="BK30" s="88"/>
      <c r="BL30" s="73" t="n">
        <v>85277</v>
      </c>
      <c r="BM30" s="73" t="s">
        <v>118</v>
      </c>
      <c r="BN30" s="74"/>
      <c r="BO30" s="45" t="s">
        <v>136</v>
      </c>
      <c r="BP30" s="73" t="s">
        <v>41</v>
      </c>
      <c r="BQ30" s="73" t="n">
        <v>85276</v>
      </c>
      <c r="BR30" s="73" t="s">
        <v>118</v>
      </c>
      <c r="BS30" s="73" t="s">
        <v>24</v>
      </c>
      <c r="BT30" s="73"/>
      <c r="BU30" s="46" t="s">
        <v>23</v>
      </c>
      <c r="BV30" s="73" t="n">
        <v>88</v>
      </c>
      <c r="BW30" s="73" t="n">
        <v>27049</v>
      </c>
      <c r="BX30" s="37"/>
      <c r="CA30" s="89"/>
      <c r="CB30" s="89"/>
      <c r="CC30" s="89"/>
      <c r="CD30" s="89"/>
      <c r="CE30" s="89"/>
      <c r="CF30" s="89"/>
      <c r="CG30" s="89"/>
      <c r="CH30" s="89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69" t="n">
        <f aca="false">IF(F31="3,11",IF(G31=$A$3,3,11),F31)</f>
        <v>3</v>
      </c>
      <c r="B31" s="2" t="s">
        <v>117</v>
      </c>
      <c r="C31" s="65" t="n">
        <v>0</v>
      </c>
      <c r="D31" s="66" t="n">
        <v>0</v>
      </c>
      <c r="E31" s="71" t="e">
        <f aca="false">C31/D31</f>
        <v>#DIV/0!</v>
      </c>
      <c r="F31" s="5" t="s">
        <v>66</v>
      </c>
      <c r="G31" s="87" t="s">
        <v>23</v>
      </c>
      <c r="I31" s="1" t="n">
        <f aca="false">IF(O31="8,12",IF(N31=$A$3,8,12),O31)</f>
        <v>8</v>
      </c>
      <c r="J31" s="2" t="s">
        <v>117</v>
      </c>
      <c r="K31" s="65" t="n">
        <v>0</v>
      </c>
      <c r="L31" s="66" t="n">
        <v>0</v>
      </c>
      <c r="M31" s="71" t="e">
        <f aca="false">K31/L31</f>
        <v>#DIV/0!</v>
      </c>
      <c r="N31" s="87" t="s">
        <v>23</v>
      </c>
      <c r="O31" s="5" t="s">
        <v>67</v>
      </c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44" t="s">
        <v>110</v>
      </c>
      <c r="BB31" s="44"/>
      <c r="BC31" s="45" t="s">
        <v>137</v>
      </c>
      <c r="BD31" s="46" t="s">
        <v>23</v>
      </c>
      <c r="BE31" s="44"/>
      <c r="BF31" s="44"/>
      <c r="BG31" s="44" t="n">
        <v>80</v>
      </c>
      <c r="BH31" s="44" t="n">
        <v>7</v>
      </c>
      <c r="BI31" s="44" t="n">
        <v>80205</v>
      </c>
      <c r="BJ31" s="44" t="s">
        <v>24</v>
      </c>
      <c r="BK31" s="88"/>
      <c r="BL31" s="73" t="n">
        <v>86575</v>
      </c>
      <c r="BM31" s="73" t="s">
        <v>138</v>
      </c>
      <c r="BN31" s="74"/>
      <c r="BO31" s="45" t="s">
        <v>139</v>
      </c>
      <c r="BP31" s="73" t="s">
        <v>41</v>
      </c>
      <c r="BQ31" s="73" t="n">
        <v>86568</v>
      </c>
      <c r="BR31" s="73" t="s">
        <v>138</v>
      </c>
      <c r="BS31" s="73" t="s">
        <v>24</v>
      </c>
      <c r="BT31" s="73"/>
      <c r="BU31" s="46" t="s">
        <v>23</v>
      </c>
      <c r="BV31" s="73" t="n">
        <v>90</v>
      </c>
      <c r="BW31" s="73" t="n">
        <v>27049</v>
      </c>
      <c r="BX31" s="37"/>
      <c r="CA31" s="89"/>
      <c r="CB31" s="89"/>
      <c r="CC31" s="89"/>
      <c r="CD31" s="89"/>
      <c r="CE31" s="89"/>
      <c r="CF31" s="89"/>
      <c r="CG31" s="89"/>
      <c r="CH31" s="89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69" t="n">
        <f aca="false">IF(F32="3,11",IF(G32=$A$3,3,11),F32)</f>
        <v>3</v>
      </c>
      <c r="B32" s="2" t="s">
        <v>120</v>
      </c>
      <c r="C32" s="65" t="n">
        <v>0</v>
      </c>
      <c r="D32" s="66" t="n">
        <v>0</v>
      </c>
      <c r="E32" s="71" t="e">
        <f aca="false">C32/D32</f>
        <v>#DIV/0!</v>
      </c>
      <c r="F32" s="5" t="s">
        <v>66</v>
      </c>
      <c r="G32" s="87" t="s">
        <v>23</v>
      </c>
      <c r="I32" s="1" t="n">
        <f aca="false">IF(O32="8,12",IF(N32=$A$3,8,12),O32)</f>
        <v>8</v>
      </c>
      <c r="J32" s="2" t="s">
        <v>120</v>
      </c>
      <c r="K32" s="65" t="n">
        <v>0</v>
      </c>
      <c r="L32" s="66" t="n">
        <v>0</v>
      </c>
      <c r="M32" s="71" t="e">
        <f aca="false">K32/L32</f>
        <v>#DIV/0!</v>
      </c>
      <c r="N32" s="87" t="s">
        <v>23</v>
      </c>
      <c r="O32" s="5" t="s">
        <v>67</v>
      </c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44" t="s">
        <v>140</v>
      </c>
      <c r="BB32" s="44"/>
      <c r="BC32" s="45" t="s">
        <v>141</v>
      </c>
      <c r="BD32" s="46" t="s">
        <v>23</v>
      </c>
      <c r="BE32" s="91" t="s">
        <v>93</v>
      </c>
      <c r="BF32" s="44"/>
      <c r="BG32" s="44" t="n">
        <v>12</v>
      </c>
      <c r="BH32" s="44" t="n">
        <v>7</v>
      </c>
      <c r="BI32" s="44" t="n">
        <v>54654</v>
      </c>
      <c r="BJ32" s="44" t="s">
        <v>24</v>
      </c>
      <c r="BK32" s="88"/>
      <c r="BL32" s="73" t="n">
        <v>86579</v>
      </c>
      <c r="BM32" s="73" t="s">
        <v>142</v>
      </c>
      <c r="BN32" s="74"/>
      <c r="BO32" s="45" t="s">
        <v>143</v>
      </c>
      <c r="BP32" s="73" t="s">
        <v>41</v>
      </c>
      <c r="BQ32" s="73" t="n">
        <v>86573</v>
      </c>
      <c r="BR32" s="73" t="s">
        <v>142</v>
      </c>
      <c r="BS32" s="73" t="s">
        <v>24</v>
      </c>
      <c r="BT32" s="73"/>
      <c r="BU32" s="46" t="s">
        <v>23</v>
      </c>
      <c r="BV32" s="73" t="n">
        <v>93</v>
      </c>
      <c r="BW32" s="73" t="n">
        <v>27049</v>
      </c>
      <c r="BX32" s="37"/>
      <c r="CA32" s="89"/>
      <c r="CB32" s="89"/>
      <c r="CC32" s="89"/>
      <c r="CD32" s="89"/>
      <c r="CE32" s="89"/>
      <c r="CF32" s="89"/>
      <c r="CG32" s="89"/>
      <c r="CH32" s="89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69" t="n">
        <f aca="false">IF(F33="3,11",IF(G33=$A$3,3,11),F33)</f>
        <v>3</v>
      </c>
      <c r="B33" s="2" t="s">
        <v>124</v>
      </c>
      <c r="C33" s="65" t="n">
        <v>0</v>
      </c>
      <c r="D33" s="66" t="n">
        <v>0</v>
      </c>
      <c r="E33" s="71" t="e">
        <f aca="false">C33/D33</f>
        <v>#DIV/0!</v>
      </c>
      <c r="F33" s="5" t="s">
        <v>66</v>
      </c>
      <c r="G33" s="87" t="s">
        <v>23</v>
      </c>
      <c r="I33" s="1" t="n">
        <f aca="false">IF(O33="8,12",IF(N33=$A$3,8,12),O33)</f>
        <v>8</v>
      </c>
      <c r="J33" s="2" t="s">
        <v>124</v>
      </c>
      <c r="K33" s="65" t="n">
        <v>0</v>
      </c>
      <c r="L33" s="66" t="n">
        <v>0</v>
      </c>
      <c r="M33" s="71" t="e">
        <f aca="false">K33/L33</f>
        <v>#DIV/0!</v>
      </c>
      <c r="N33" s="87" t="s">
        <v>23</v>
      </c>
      <c r="O33" s="5" t="s">
        <v>67</v>
      </c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44" t="s">
        <v>144</v>
      </c>
      <c r="BB33" s="44"/>
      <c r="BC33" s="45" t="s">
        <v>145</v>
      </c>
      <c r="BD33" s="46" t="s">
        <v>23</v>
      </c>
      <c r="BE33" s="44"/>
      <c r="BF33" s="44"/>
      <c r="BG33" s="44" t="n">
        <v>13</v>
      </c>
      <c r="BH33" s="44" t="n">
        <v>7</v>
      </c>
      <c r="BI33" s="44" t="n">
        <v>65432</v>
      </c>
      <c r="BJ33" s="44" t="s">
        <v>24</v>
      </c>
      <c r="BK33" s="88"/>
      <c r="BL33" s="73" t="n">
        <v>86580</v>
      </c>
      <c r="BM33" s="73" t="s">
        <v>146</v>
      </c>
      <c r="BN33" s="74"/>
      <c r="BO33" s="45" t="s">
        <v>147</v>
      </c>
      <c r="BP33" s="73" t="s">
        <v>41</v>
      </c>
      <c r="BQ33" s="73" t="n">
        <v>86574</v>
      </c>
      <c r="BR33" s="73" t="s">
        <v>146</v>
      </c>
      <c r="BS33" s="73" t="s">
        <v>24</v>
      </c>
      <c r="BT33" s="73"/>
      <c r="BU33" s="46" t="s">
        <v>23</v>
      </c>
      <c r="BV33" s="73" t="n">
        <v>94</v>
      </c>
      <c r="BW33" s="73" t="n">
        <v>27049</v>
      </c>
      <c r="BX33" s="37"/>
      <c r="CA33" s="89"/>
      <c r="CB33" s="89"/>
      <c r="CC33" s="89"/>
      <c r="CD33" s="89"/>
      <c r="CE33" s="89"/>
      <c r="CF33" s="89"/>
      <c r="CG33" s="89"/>
      <c r="CH33" s="89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69" t="n">
        <f aca="false">IF(F34="3,11",IF(G34=$A$3,3,11),F34)</f>
        <v>3</v>
      </c>
      <c r="B34" s="2" t="s">
        <v>127</v>
      </c>
      <c r="C34" s="65" t="n">
        <v>0</v>
      </c>
      <c r="D34" s="66" t="n">
        <v>0</v>
      </c>
      <c r="E34" s="71" t="e">
        <f aca="false">C34/D34</f>
        <v>#DIV/0!</v>
      </c>
      <c r="F34" s="5" t="s">
        <v>66</v>
      </c>
      <c r="G34" s="87" t="s">
        <v>23</v>
      </c>
      <c r="I34" s="1" t="n">
        <f aca="false">IF(O34="8,12",IF(N34=$A$3,8,12),O34)</f>
        <v>8</v>
      </c>
      <c r="J34" s="2" t="s">
        <v>127</v>
      </c>
      <c r="K34" s="65" t="n">
        <v>0</v>
      </c>
      <c r="L34" s="66" t="n">
        <v>0</v>
      </c>
      <c r="M34" s="71" t="e">
        <f aca="false">K34/L34</f>
        <v>#DIV/0!</v>
      </c>
      <c r="N34" s="87" t="s">
        <v>23</v>
      </c>
      <c r="O34" s="5" t="s">
        <v>67</v>
      </c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44" t="s">
        <v>54</v>
      </c>
      <c r="BB34" s="44"/>
      <c r="BC34" s="45" t="s">
        <v>148</v>
      </c>
      <c r="BD34" s="46" t="s">
        <v>23</v>
      </c>
      <c r="BE34" s="44"/>
      <c r="BF34" s="44"/>
      <c r="BG34" s="44" t="n">
        <v>26</v>
      </c>
      <c r="BH34" s="44" t="n">
        <v>7</v>
      </c>
      <c r="BI34" s="44" t="n">
        <v>68244</v>
      </c>
      <c r="BJ34" s="44" t="s">
        <v>24</v>
      </c>
      <c r="BK34" s="88"/>
      <c r="BL34" s="73" t="n">
        <v>86578</v>
      </c>
      <c r="BM34" s="73" t="s">
        <v>149</v>
      </c>
      <c r="BN34" s="74"/>
      <c r="BO34" s="45" t="s">
        <v>150</v>
      </c>
      <c r="BP34" s="73" t="s">
        <v>41</v>
      </c>
      <c r="BQ34" s="73" t="n">
        <v>86572</v>
      </c>
      <c r="BR34" s="73" t="s">
        <v>149</v>
      </c>
      <c r="BS34" s="73" t="s">
        <v>24</v>
      </c>
      <c r="BT34" s="73"/>
      <c r="BU34" s="46" t="s">
        <v>23</v>
      </c>
      <c r="BV34" s="73" t="n">
        <v>92</v>
      </c>
      <c r="BW34" s="73" t="n">
        <v>27049</v>
      </c>
      <c r="BX34" s="37"/>
      <c r="CA34" s="89"/>
      <c r="CB34" s="89"/>
      <c r="CC34" s="89"/>
      <c r="CD34" s="89"/>
      <c r="CE34" s="89"/>
      <c r="CF34" s="89"/>
      <c r="CG34" s="89"/>
      <c r="CH34" s="89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69" t="n">
        <f aca="false">IF(F35="3,11",IF(G35=$A$3,3,11),F35)</f>
        <v>3</v>
      </c>
      <c r="B35" s="2" t="s">
        <v>131</v>
      </c>
      <c r="C35" s="65" t="n">
        <v>0</v>
      </c>
      <c r="D35" s="66" t="n">
        <v>0</v>
      </c>
      <c r="E35" s="71" t="e">
        <f aca="false">C35/D35</f>
        <v>#DIV/0!</v>
      </c>
      <c r="F35" s="5" t="s">
        <v>66</v>
      </c>
      <c r="G35" s="87" t="s">
        <v>23</v>
      </c>
      <c r="I35" s="1" t="n">
        <f aca="false">IF(O35="8,12",IF(N35=$A$3,8,12),O35)</f>
        <v>8</v>
      </c>
      <c r="J35" s="2" t="s">
        <v>131</v>
      </c>
      <c r="K35" s="65" t="n">
        <v>0</v>
      </c>
      <c r="L35" s="66" t="n">
        <v>0</v>
      </c>
      <c r="M35" s="71" t="e">
        <f aca="false">K35/L35</f>
        <v>#DIV/0!</v>
      </c>
      <c r="N35" s="87" t="s">
        <v>23</v>
      </c>
      <c r="O35" s="5" t="s">
        <v>67</v>
      </c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44" t="s">
        <v>133</v>
      </c>
      <c r="BB35" s="44"/>
      <c r="BC35" s="45" t="s">
        <v>151</v>
      </c>
      <c r="BD35" s="46" t="s">
        <v>23</v>
      </c>
      <c r="BE35" s="44"/>
      <c r="BF35" s="44"/>
      <c r="BG35" s="44" t="n">
        <v>27</v>
      </c>
      <c r="BH35" s="44" t="n">
        <v>7</v>
      </c>
      <c r="BI35" s="44" t="n">
        <v>71452</v>
      </c>
      <c r="BJ35" s="44" t="s">
        <v>24</v>
      </c>
      <c r="BK35" s="88"/>
      <c r="BL35" s="73" t="n">
        <v>86576</v>
      </c>
      <c r="BM35" s="73" t="s">
        <v>152</v>
      </c>
      <c r="BN35" s="74"/>
      <c r="BO35" s="45" t="s">
        <v>153</v>
      </c>
      <c r="BP35" s="73" t="s">
        <v>41</v>
      </c>
      <c r="BQ35" s="73" t="n">
        <v>86571</v>
      </c>
      <c r="BR35" s="73" t="s">
        <v>152</v>
      </c>
      <c r="BS35" s="73" t="s">
        <v>24</v>
      </c>
      <c r="BT35" s="73"/>
      <c r="BU35" s="46" t="s">
        <v>23</v>
      </c>
      <c r="BV35" s="73" t="n">
        <v>91</v>
      </c>
      <c r="BW35" s="73" t="n">
        <v>27049</v>
      </c>
      <c r="BX35" s="37"/>
      <c r="CA35" s="89"/>
      <c r="CB35" s="89"/>
      <c r="CC35" s="89"/>
      <c r="CD35" s="89"/>
      <c r="CE35" s="89"/>
      <c r="CF35" s="89"/>
      <c r="CG35" s="89"/>
      <c r="CH35" s="89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69" t="n">
        <f aca="false">IF(F36="3,11",IF(G36=$A$3,3,11),F36)</f>
        <v>3</v>
      </c>
      <c r="B36" s="2" t="s">
        <v>134</v>
      </c>
      <c r="C36" s="65" t="n">
        <v>0</v>
      </c>
      <c r="D36" s="66" t="n">
        <v>0</v>
      </c>
      <c r="E36" s="71" t="e">
        <f aca="false">C36/D36</f>
        <v>#DIV/0!</v>
      </c>
      <c r="F36" s="5" t="s">
        <v>66</v>
      </c>
      <c r="G36" s="87" t="s">
        <v>23</v>
      </c>
      <c r="I36" s="1" t="n">
        <f aca="false">IF(O36="8,12",IF(N36=$A$3,8,12),O36)</f>
        <v>8</v>
      </c>
      <c r="J36" s="2" t="s">
        <v>134</v>
      </c>
      <c r="K36" s="65" t="n">
        <v>0</v>
      </c>
      <c r="L36" s="66" t="n">
        <v>0</v>
      </c>
      <c r="M36" s="71" t="e">
        <f aca="false">K36/L36</f>
        <v>#DIV/0!</v>
      </c>
      <c r="N36" s="87" t="s">
        <v>23</v>
      </c>
      <c r="O36" s="5" t="s">
        <v>67</v>
      </c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44" t="s">
        <v>154</v>
      </c>
      <c r="BB36" s="44"/>
      <c r="BC36" s="45" t="s">
        <v>155</v>
      </c>
      <c r="BD36" s="46" t="s">
        <v>23</v>
      </c>
      <c r="BE36" s="91" t="s">
        <v>93</v>
      </c>
      <c r="BF36" s="44"/>
      <c r="BG36" s="44" t="n">
        <v>8</v>
      </c>
      <c r="BH36" s="44" t="n">
        <v>7</v>
      </c>
      <c r="BI36" s="44" t="n">
        <v>54652</v>
      </c>
      <c r="BJ36" s="44" t="s">
        <v>24</v>
      </c>
      <c r="BK36" s="88"/>
      <c r="BL36" s="48" t="n">
        <v>28076</v>
      </c>
      <c r="BM36" s="48" t="s">
        <v>156</v>
      </c>
      <c r="BN36" s="49"/>
      <c r="BO36" s="61" t="s">
        <v>157</v>
      </c>
      <c r="BP36" s="48" t="s">
        <v>41</v>
      </c>
      <c r="BQ36" s="48" t="n">
        <v>54654</v>
      </c>
      <c r="BR36" s="48" t="s">
        <v>140</v>
      </c>
      <c r="BS36" s="48" t="s">
        <v>24</v>
      </c>
      <c r="BT36" s="92" t="s">
        <v>93</v>
      </c>
      <c r="BU36" s="62" t="s">
        <v>23</v>
      </c>
      <c r="BV36" s="48" t="n">
        <v>12</v>
      </c>
      <c r="BW36" s="48" t="n">
        <v>27049</v>
      </c>
      <c r="BX36" s="37"/>
      <c r="CA36" s="89"/>
      <c r="CB36" s="89"/>
      <c r="CC36" s="89"/>
      <c r="CD36" s="89"/>
      <c r="CE36" s="89"/>
      <c r="CF36" s="89"/>
      <c r="CG36" s="89"/>
      <c r="CH36" s="89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69" t="n">
        <f aca="false">IF(F37="3,11",IF(G37=$A$3,3,11),F37)</f>
        <v>3</v>
      </c>
      <c r="B37" s="2" t="s">
        <v>136</v>
      </c>
      <c r="C37" s="65" t="n">
        <v>0</v>
      </c>
      <c r="D37" s="66" t="n">
        <v>0</v>
      </c>
      <c r="E37" s="71" t="e">
        <f aca="false">C37/D37</f>
        <v>#DIV/0!</v>
      </c>
      <c r="F37" s="5" t="s">
        <v>66</v>
      </c>
      <c r="G37" s="87" t="s">
        <v>23</v>
      </c>
      <c r="I37" s="1" t="n">
        <f aca="false">IF(O37="8,12",IF(N37=$A$3,8,12),O37)</f>
        <v>8</v>
      </c>
      <c r="J37" s="2" t="s">
        <v>136</v>
      </c>
      <c r="K37" s="65" t="n">
        <v>0</v>
      </c>
      <c r="L37" s="66" t="n">
        <v>0</v>
      </c>
      <c r="M37" s="71" t="e">
        <f aca="false">K37/L37</f>
        <v>#DIV/0!</v>
      </c>
      <c r="N37" s="87" t="s">
        <v>23</v>
      </c>
      <c r="O37" s="5" t="s">
        <v>67</v>
      </c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44" t="s">
        <v>158</v>
      </c>
      <c r="BB37" s="44"/>
      <c r="BC37" s="45" t="s">
        <v>159</v>
      </c>
      <c r="BD37" s="46" t="s">
        <v>160</v>
      </c>
      <c r="BE37" s="91" t="s">
        <v>160</v>
      </c>
      <c r="BF37" s="44"/>
      <c r="BG37" s="44" t="n">
        <v>8</v>
      </c>
      <c r="BH37" s="44" t="n">
        <v>7</v>
      </c>
      <c r="BI37" s="44" t="n">
        <v>54653</v>
      </c>
      <c r="BJ37" s="44" t="s">
        <v>24</v>
      </c>
      <c r="BK37" s="88"/>
      <c r="BL37" s="73" t="n">
        <v>65416</v>
      </c>
      <c r="BM37" s="73" t="s">
        <v>145</v>
      </c>
      <c r="BN37" s="74"/>
      <c r="BO37" s="45" t="s">
        <v>161</v>
      </c>
      <c r="BP37" s="73" t="s">
        <v>41</v>
      </c>
      <c r="BQ37" s="73" t="n">
        <v>65432</v>
      </c>
      <c r="BR37" s="73" t="s">
        <v>144</v>
      </c>
      <c r="BS37" s="73" t="s">
        <v>24</v>
      </c>
      <c r="BT37" s="73"/>
      <c r="BU37" s="46" t="s">
        <v>23</v>
      </c>
      <c r="BV37" s="73" t="n">
        <v>13</v>
      </c>
      <c r="BW37" s="73" t="n">
        <v>27049</v>
      </c>
      <c r="BX37" s="37"/>
      <c r="CA37" s="89"/>
      <c r="CB37" s="89"/>
      <c r="CC37" s="89"/>
      <c r="CD37" s="89"/>
      <c r="CE37" s="89"/>
      <c r="CF37" s="89"/>
      <c r="CG37" s="89"/>
      <c r="CH37" s="89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69" t="n">
        <f aca="false">IF(F38="3,11",IF(G38=$A$3,3,11),F38)</f>
        <v>3</v>
      </c>
      <c r="B38" s="2" t="s">
        <v>139</v>
      </c>
      <c r="C38" s="65" t="n">
        <v>0</v>
      </c>
      <c r="D38" s="66" t="n">
        <v>0</v>
      </c>
      <c r="E38" s="71" t="e">
        <f aca="false">C38/D38</f>
        <v>#DIV/0!</v>
      </c>
      <c r="F38" s="5" t="s">
        <v>66</v>
      </c>
      <c r="G38" s="87" t="s">
        <v>23</v>
      </c>
      <c r="I38" s="1" t="n">
        <f aca="false">IF(O38="8,12",IF(N38=$A$3,8,12),O38)</f>
        <v>8</v>
      </c>
      <c r="J38" s="2" t="s">
        <v>139</v>
      </c>
      <c r="K38" s="65" t="n">
        <v>0</v>
      </c>
      <c r="L38" s="66" t="n">
        <v>0</v>
      </c>
      <c r="M38" s="71" t="e">
        <f aca="false">K38/L38</f>
        <v>#DIV/0!</v>
      </c>
      <c r="N38" s="87" t="s">
        <v>23</v>
      </c>
      <c r="O38" s="5" t="s">
        <v>67</v>
      </c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44" t="s">
        <v>162</v>
      </c>
      <c r="BB38" s="44"/>
      <c r="BC38" s="45" t="s">
        <v>163</v>
      </c>
      <c r="BD38" s="46" t="s">
        <v>160</v>
      </c>
      <c r="BE38" s="44"/>
      <c r="BF38" s="44"/>
      <c r="BG38" s="44" t="n">
        <v>8</v>
      </c>
      <c r="BH38" s="44" t="n">
        <v>7</v>
      </c>
      <c r="BI38" s="44" t="n">
        <v>88713</v>
      </c>
      <c r="BJ38" s="44" t="s">
        <v>24</v>
      </c>
      <c r="BK38" s="88"/>
      <c r="BL38" s="73" t="n">
        <v>28070</v>
      </c>
      <c r="BM38" s="73" t="s">
        <v>164</v>
      </c>
      <c r="BN38" s="74"/>
      <c r="BO38" s="45" t="s">
        <v>165</v>
      </c>
      <c r="BP38" s="73" t="s">
        <v>41</v>
      </c>
      <c r="BQ38" s="73" t="n">
        <v>54652</v>
      </c>
      <c r="BR38" s="73" t="s">
        <v>154</v>
      </c>
      <c r="BS38" s="73" t="s">
        <v>24</v>
      </c>
      <c r="BT38" s="75" t="s">
        <v>93</v>
      </c>
      <c r="BU38" s="46" t="s">
        <v>23</v>
      </c>
      <c r="BV38" s="73" t="n">
        <v>8</v>
      </c>
      <c r="BW38" s="73" t="n">
        <v>27049</v>
      </c>
      <c r="BX38" s="37"/>
      <c r="CA38" s="89"/>
      <c r="CB38" s="89"/>
      <c r="CC38" s="89"/>
      <c r="CD38" s="89"/>
      <c r="CE38" s="89"/>
      <c r="CF38" s="89"/>
      <c r="CG38" s="89"/>
      <c r="CH38" s="89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69" t="n">
        <f aca="false">IF(F39="3,11",IF(G39=$A$3,3,11),F39)</f>
        <v>3</v>
      </c>
      <c r="B39" s="2" t="s">
        <v>143</v>
      </c>
      <c r="C39" s="65" t="n">
        <v>0</v>
      </c>
      <c r="D39" s="66" t="n">
        <v>0</v>
      </c>
      <c r="E39" s="71" t="e">
        <f aca="false">C39/D39</f>
        <v>#DIV/0!</v>
      </c>
      <c r="F39" s="5" t="s">
        <v>66</v>
      </c>
      <c r="G39" s="87" t="s">
        <v>23</v>
      </c>
      <c r="I39" s="1" t="n">
        <f aca="false">IF(O39="8,12",IF(N39=$A$3,8,12),O39)</f>
        <v>8</v>
      </c>
      <c r="J39" s="2" t="s">
        <v>143</v>
      </c>
      <c r="K39" s="65" t="n">
        <v>0</v>
      </c>
      <c r="L39" s="66" t="n">
        <v>0</v>
      </c>
      <c r="M39" s="71" t="e">
        <f aca="false">K39/L39</f>
        <v>#DIV/0!</v>
      </c>
      <c r="N39" s="87" t="s">
        <v>23</v>
      </c>
      <c r="O39" s="5" t="s">
        <v>67</v>
      </c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44" t="s">
        <v>166</v>
      </c>
      <c r="BB39" s="44"/>
      <c r="BC39" s="45" t="s">
        <v>167</v>
      </c>
      <c r="BD39" s="46" t="s">
        <v>23</v>
      </c>
      <c r="BE39" s="91" t="s">
        <v>93</v>
      </c>
      <c r="BF39" s="44"/>
      <c r="BG39" s="44" t="n">
        <v>82</v>
      </c>
      <c r="BH39" s="44" t="n">
        <v>7</v>
      </c>
      <c r="BI39" s="44" t="n">
        <v>56048</v>
      </c>
      <c r="BJ39" s="44" t="s">
        <v>24</v>
      </c>
      <c r="BK39" s="88"/>
      <c r="BL39" s="73" t="n">
        <v>28077</v>
      </c>
      <c r="BM39" s="73" t="s">
        <v>168</v>
      </c>
      <c r="BN39" s="74"/>
      <c r="BO39" s="45" t="s">
        <v>169</v>
      </c>
      <c r="BP39" s="73" t="s">
        <v>41</v>
      </c>
      <c r="BQ39" s="73" t="n">
        <v>56048</v>
      </c>
      <c r="BR39" s="73" t="s">
        <v>166</v>
      </c>
      <c r="BS39" s="73" t="s">
        <v>24</v>
      </c>
      <c r="BT39" s="75" t="s">
        <v>93</v>
      </c>
      <c r="BU39" s="46" t="s">
        <v>23</v>
      </c>
      <c r="BV39" s="73" t="n">
        <v>82</v>
      </c>
      <c r="BW39" s="73" t="n">
        <v>27049</v>
      </c>
      <c r="BX39" s="37"/>
      <c r="CA39" s="89"/>
      <c r="CB39" s="89"/>
      <c r="CC39" s="89"/>
      <c r="CD39" s="89"/>
      <c r="CE39" s="89"/>
      <c r="CF39" s="89"/>
      <c r="CG39" s="89"/>
      <c r="CH39" s="89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69" t="n">
        <f aca="false">IF(F40="3,11",IF(G40=$A$3,3,11),F40)</f>
        <v>3</v>
      </c>
      <c r="B40" s="2" t="s">
        <v>147</v>
      </c>
      <c r="C40" s="65" t="n">
        <v>0</v>
      </c>
      <c r="D40" s="66" t="n">
        <v>0</v>
      </c>
      <c r="E40" s="71" t="e">
        <f aca="false">C40/D40</f>
        <v>#DIV/0!</v>
      </c>
      <c r="F40" s="5" t="s">
        <v>66</v>
      </c>
      <c r="G40" s="87" t="s">
        <v>23</v>
      </c>
      <c r="I40" s="1" t="n">
        <f aca="false">IF(O40="8,12",IF(N40=$A$3,8,12),O40)</f>
        <v>8</v>
      </c>
      <c r="J40" s="2" t="s">
        <v>147</v>
      </c>
      <c r="K40" s="65" t="n">
        <v>0</v>
      </c>
      <c r="L40" s="66" t="n">
        <v>0</v>
      </c>
      <c r="M40" s="71" t="e">
        <f aca="false">K40/L40</f>
        <v>#DIV/0!</v>
      </c>
      <c r="N40" s="87" t="s">
        <v>23</v>
      </c>
      <c r="O40" s="5" t="s">
        <v>67</v>
      </c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44" t="s">
        <v>138</v>
      </c>
      <c r="BB40" s="44"/>
      <c r="BC40" s="45" t="s">
        <v>170</v>
      </c>
      <c r="BD40" s="46" t="s">
        <v>23</v>
      </c>
      <c r="BE40" s="44"/>
      <c r="BF40" s="44"/>
      <c r="BG40" s="44" t="n">
        <v>90</v>
      </c>
      <c r="BH40" s="44" t="n">
        <v>7</v>
      </c>
      <c r="BI40" s="44" t="n">
        <v>86568</v>
      </c>
      <c r="BJ40" s="44" t="s">
        <v>24</v>
      </c>
      <c r="BK40" s="88"/>
      <c r="BL40" s="73" t="n">
        <v>28071</v>
      </c>
      <c r="BM40" s="73" t="s">
        <v>171</v>
      </c>
      <c r="BN40" s="74"/>
      <c r="BO40" s="45" t="s">
        <v>172</v>
      </c>
      <c r="BP40" s="73" t="s">
        <v>41</v>
      </c>
      <c r="BQ40" s="73" t="n">
        <v>54657</v>
      </c>
      <c r="BR40" s="73" t="s">
        <v>173</v>
      </c>
      <c r="BS40" s="73" t="s">
        <v>24</v>
      </c>
      <c r="BT40" s="75" t="s">
        <v>93</v>
      </c>
      <c r="BU40" s="46" t="s">
        <v>23</v>
      </c>
      <c r="BV40" s="73" t="n">
        <v>1</v>
      </c>
      <c r="BW40" s="73" t="n">
        <v>27049</v>
      </c>
      <c r="BX40" s="37"/>
      <c r="CA40" s="89"/>
      <c r="CB40" s="89"/>
      <c r="CC40" s="89"/>
      <c r="CD40" s="89"/>
      <c r="CE40" s="89"/>
      <c r="CF40" s="89"/>
      <c r="CG40" s="89"/>
      <c r="CH40" s="89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69" t="n">
        <f aca="false">IF(F41="3,11",IF(G41=$A$3,3,11),F41)</f>
        <v>3</v>
      </c>
      <c r="B41" s="2" t="s">
        <v>150</v>
      </c>
      <c r="C41" s="65" t="n">
        <v>0</v>
      </c>
      <c r="D41" s="66" t="n">
        <v>0</v>
      </c>
      <c r="E41" s="71" t="e">
        <f aca="false">C41/D41</f>
        <v>#DIV/0!</v>
      </c>
      <c r="F41" s="5" t="s">
        <v>66</v>
      </c>
      <c r="G41" s="87" t="s">
        <v>23</v>
      </c>
      <c r="I41" s="1" t="n">
        <f aca="false">IF(O41="8,12",IF(N41=$A$3,8,12),O41)</f>
        <v>8</v>
      </c>
      <c r="J41" s="2" t="s">
        <v>150</v>
      </c>
      <c r="K41" s="65" t="n">
        <v>0</v>
      </c>
      <c r="L41" s="66" t="n">
        <v>0</v>
      </c>
      <c r="M41" s="71" t="e">
        <f aca="false">K41/L41</f>
        <v>#DIV/0!</v>
      </c>
      <c r="N41" s="87" t="s">
        <v>23</v>
      </c>
      <c r="O41" s="5" t="s">
        <v>67</v>
      </c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44" t="s">
        <v>142</v>
      </c>
      <c r="BB41" s="44"/>
      <c r="BC41" s="45" t="s">
        <v>174</v>
      </c>
      <c r="BD41" s="46" t="s">
        <v>23</v>
      </c>
      <c r="BE41" s="44"/>
      <c r="BF41" s="44"/>
      <c r="BG41" s="44" t="n">
        <v>93</v>
      </c>
      <c r="BH41" s="44" t="n">
        <v>7</v>
      </c>
      <c r="BI41" s="44" t="n">
        <v>86573</v>
      </c>
      <c r="BJ41" s="44" t="s">
        <v>24</v>
      </c>
      <c r="BK41" s="88"/>
      <c r="BL41" s="48"/>
      <c r="BM41" s="48"/>
      <c r="BN41" s="49"/>
      <c r="BO41" s="50" t="s">
        <v>175</v>
      </c>
      <c r="BP41" s="48"/>
      <c r="BQ41" s="48"/>
      <c r="BR41" s="48"/>
      <c r="BS41" s="48"/>
      <c r="BT41" s="48"/>
      <c r="BU41" s="51" t="s">
        <v>58</v>
      </c>
      <c r="BV41" s="48"/>
      <c r="BW41" s="48"/>
      <c r="BX41" s="37"/>
      <c r="CA41" s="89"/>
      <c r="CB41" s="89"/>
      <c r="CC41" s="89"/>
      <c r="CD41" s="89"/>
      <c r="CE41" s="89"/>
      <c r="CF41" s="89"/>
      <c r="CG41" s="89"/>
      <c r="CH41" s="89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69" t="n">
        <f aca="false">IF(F42="3,11",IF(G42=$A$3,3,11),F42)</f>
        <v>3</v>
      </c>
      <c r="B42" s="2" t="s">
        <v>153</v>
      </c>
      <c r="C42" s="65" t="n">
        <v>0</v>
      </c>
      <c r="D42" s="66" t="n">
        <v>0</v>
      </c>
      <c r="E42" s="71" t="e">
        <f aca="false">C42/D42</f>
        <v>#DIV/0!</v>
      </c>
      <c r="F42" s="5" t="s">
        <v>66</v>
      </c>
      <c r="G42" s="87" t="s">
        <v>23</v>
      </c>
      <c r="I42" s="1" t="n">
        <f aca="false">IF(O42="8,12",IF(N42=$A$3,8,12),O42)</f>
        <v>8</v>
      </c>
      <c r="J42" s="2" t="s">
        <v>153</v>
      </c>
      <c r="K42" s="65" t="n">
        <v>0</v>
      </c>
      <c r="L42" s="66" t="n">
        <v>0</v>
      </c>
      <c r="M42" s="71" t="e">
        <f aca="false">K42/L42</f>
        <v>#DIV/0!</v>
      </c>
      <c r="N42" s="87" t="s">
        <v>23</v>
      </c>
      <c r="O42" s="5" t="s">
        <v>67</v>
      </c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44" t="s">
        <v>146</v>
      </c>
      <c r="BB42" s="44"/>
      <c r="BC42" s="45" t="s">
        <v>176</v>
      </c>
      <c r="BD42" s="46" t="s">
        <v>23</v>
      </c>
      <c r="BE42" s="44"/>
      <c r="BF42" s="44"/>
      <c r="BG42" s="44" t="n">
        <v>94</v>
      </c>
      <c r="BH42" s="44" t="n">
        <v>7</v>
      </c>
      <c r="BI42" s="44" t="n">
        <v>86574</v>
      </c>
      <c r="BJ42" s="44" t="s">
        <v>24</v>
      </c>
      <c r="BK42" s="88"/>
      <c r="BL42" s="73" t="n">
        <v>78892</v>
      </c>
      <c r="BM42" s="73" t="s">
        <v>56</v>
      </c>
      <c r="BN42" s="74"/>
      <c r="BO42" s="45" t="s">
        <v>57</v>
      </c>
      <c r="BP42" s="73" t="s">
        <v>41</v>
      </c>
      <c r="BQ42" s="73" t="n">
        <v>78888</v>
      </c>
      <c r="BR42" s="73" t="s">
        <v>56</v>
      </c>
      <c r="BS42" s="73" t="s">
        <v>24</v>
      </c>
      <c r="BT42" s="73"/>
      <c r="BU42" s="46" t="s">
        <v>58</v>
      </c>
      <c r="BV42" s="73" t="n">
        <v>76</v>
      </c>
      <c r="BW42" s="73" t="n">
        <v>76470</v>
      </c>
      <c r="BX42" s="37"/>
      <c r="CA42" s="89"/>
      <c r="CB42" s="89"/>
      <c r="CC42" s="89"/>
      <c r="CD42" s="89"/>
      <c r="CE42" s="89"/>
      <c r="CF42" s="89"/>
      <c r="CG42" s="89"/>
      <c r="CH42" s="89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69" t="n">
        <f aca="false">IF(F43="3,11",IF(G43=$A$3,3,11),F43)</f>
        <v>3</v>
      </c>
      <c r="B43" s="2" t="s">
        <v>157</v>
      </c>
      <c r="C43" s="65" t="n">
        <v>0</v>
      </c>
      <c r="D43" s="66" t="n">
        <v>0</v>
      </c>
      <c r="E43" s="71" t="e">
        <f aca="false">C43/D43</f>
        <v>#DIV/0!</v>
      </c>
      <c r="F43" s="5" t="s">
        <v>66</v>
      </c>
      <c r="G43" s="87" t="s">
        <v>23</v>
      </c>
      <c r="I43" s="1" t="n">
        <f aca="false">IF(O43="8,12",IF(N43=$A$3,8,12),O43)</f>
        <v>8</v>
      </c>
      <c r="J43" s="2" t="s">
        <v>157</v>
      </c>
      <c r="K43" s="65" t="n">
        <v>0</v>
      </c>
      <c r="L43" s="66" t="n">
        <v>0</v>
      </c>
      <c r="M43" s="71" t="e">
        <f aca="false">K43/L43</f>
        <v>#DIV/0!</v>
      </c>
      <c r="N43" s="87" t="s">
        <v>23</v>
      </c>
      <c r="O43" s="5" t="s">
        <v>67</v>
      </c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44" t="s">
        <v>149</v>
      </c>
      <c r="BB43" s="44"/>
      <c r="BC43" s="45" t="s">
        <v>177</v>
      </c>
      <c r="BD43" s="46" t="s">
        <v>23</v>
      </c>
      <c r="BE43" s="44"/>
      <c r="BF43" s="44"/>
      <c r="BG43" s="44" t="n">
        <v>92</v>
      </c>
      <c r="BH43" s="44" t="n">
        <v>7</v>
      </c>
      <c r="BI43" s="44" t="n">
        <v>86572</v>
      </c>
      <c r="BJ43" s="44" t="s">
        <v>24</v>
      </c>
      <c r="BK43" s="88"/>
      <c r="BL43" s="73" t="n">
        <v>76482</v>
      </c>
      <c r="BM43" s="73" t="s">
        <v>89</v>
      </c>
      <c r="BN43" s="74"/>
      <c r="BO43" s="45" t="s">
        <v>178</v>
      </c>
      <c r="BP43" s="73" t="s">
        <v>41</v>
      </c>
      <c r="BQ43" s="73" t="n">
        <v>76478</v>
      </c>
      <c r="BR43" s="73" t="s">
        <v>89</v>
      </c>
      <c r="BS43" s="73" t="s">
        <v>24</v>
      </c>
      <c r="BT43" s="73"/>
      <c r="BU43" s="46" t="s">
        <v>58</v>
      </c>
      <c r="BV43" s="73" t="n">
        <v>71</v>
      </c>
      <c r="BW43" s="73" t="n">
        <v>76470</v>
      </c>
      <c r="BX43" s="37"/>
      <c r="CA43" s="89"/>
      <c r="CB43" s="89"/>
      <c r="CC43" s="89"/>
      <c r="CD43" s="89"/>
      <c r="CE43" s="89"/>
      <c r="CF43" s="89"/>
      <c r="CG43" s="89"/>
      <c r="CH43" s="89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69" t="n">
        <f aca="false">IF(F44="3,11",IF(G44=$A$3,3,11),F44)</f>
        <v>3</v>
      </c>
      <c r="B44" s="2" t="s">
        <v>161</v>
      </c>
      <c r="C44" s="65" t="n">
        <v>0</v>
      </c>
      <c r="D44" s="66" t="n">
        <v>0</v>
      </c>
      <c r="E44" s="71" t="e">
        <f aca="false">C44/D44</f>
        <v>#DIV/0!</v>
      </c>
      <c r="F44" s="5" t="s">
        <v>66</v>
      </c>
      <c r="G44" s="87" t="s">
        <v>23</v>
      </c>
      <c r="I44" s="1" t="n">
        <f aca="false">IF(O44="8,12",IF(N44=$A$3,8,12),O44)</f>
        <v>8</v>
      </c>
      <c r="J44" s="2" t="s">
        <v>161</v>
      </c>
      <c r="K44" s="65" t="n">
        <v>0</v>
      </c>
      <c r="L44" s="66" t="n">
        <v>0</v>
      </c>
      <c r="M44" s="71" t="e">
        <f aca="false">K44/L44</f>
        <v>#DIV/0!</v>
      </c>
      <c r="N44" s="87" t="s">
        <v>23</v>
      </c>
      <c r="O44" s="5" t="s">
        <v>67</v>
      </c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44" t="s">
        <v>152</v>
      </c>
      <c r="BB44" s="44"/>
      <c r="BC44" s="45" t="s">
        <v>179</v>
      </c>
      <c r="BD44" s="46" t="s">
        <v>23</v>
      </c>
      <c r="BE44" s="44"/>
      <c r="BF44" s="44"/>
      <c r="BG44" s="44" t="n">
        <v>91</v>
      </c>
      <c r="BH44" s="44" t="n">
        <v>7</v>
      </c>
      <c r="BI44" s="44" t="n">
        <v>86571</v>
      </c>
      <c r="BJ44" s="44" t="s">
        <v>24</v>
      </c>
      <c r="BK44" s="88"/>
      <c r="BL44" s="73" t="n">
        <v>76483</v>
      </c>
      <c r="BM44" s="73" t="s">
        <v>94</v>
      </c>
      <c r="BN44" s="74"/>
      <c r="BO44" s="45" t="s">
        <v>180</v>
      </c>
      <c r="BP44" s="73" t="s">
        <v>41</v>
      </c>
      <c r="BQ44" s="73" t="n">
        <v>76479</v>
      </c>
      <c r="BR44" s="73" t="s">
        <v>94</v>
      </c>
      <c r="BS44" s="73" t="s">
        <v>96</v>
      </c>
      <c r="BT44" s="73"/>
      <c r="BU44" s="46" t="s">
        <v>58</v>
      </c>
      <c r="BV44" s="73" t="n">
        <v>72</v>
      </c>
      <c r="BW44" s="73" t="n">
        <v>76470</v>
      </c>
      <c r="BX44" s="37"/>
      <c r="CA44" s="89"/>
      <c r="CB44" s="89"/>
      <c r="CC44" s="89"/>
      <c r="CD44" s="89"/>
      <c r="CE44" s="89"/>
      <c r="CF44" s="89"/>
      <c r="CG44" s="89"/>
      <c r="CH44" s="89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69" t="n">
        <f aca="false">IF(F45="3,11",IF(G45=$A$3,3,11),F45)</f>
        <v>3</v>
      </c>
      <c r="B45" s="2" t="s">
        <v>165</v>
      </c>
      <c r="C45" s="65" t="n">
        <v>0</v>
      </c>
      <c r="D45" s="66" t="n">
        <v>0</v>
      </c>
      <c r="E45" s="71" t="e">
        <f aca="false">C45/D45</f>
        <v>#DIV/0!</v>
      </c>
      <c r="F45" s="5" t="s">
        <v>66</v>
      </c>
      <c r="G45" s="87" t="s">
        <v>23</v>
      </c>
      <c r="I45" s="1" t="n">
        <f aca="false">IF(O45="8,12",IF(N45=$A$3,8,12),O45)</f>
        <v>8</v>
      </c>
      <c r="J45" s="2" t="s">
        <v>165</v>
      </c>
      <c r="K45" s="65" t="n">
        <v>0</v>
      </c>
      <c r="L45" s="66" t="n">
        <v>0</v>
      </c>
      <c r="M45" s="71" t="e">
        <f aca="false">K45/L45</f>
        <v>#DIV/0!</v>
      </c>
      <c r="N45" s="87" t="s">
        <v>23</v>
      </c>
      <c r="O45" s="5" t="s">
        <v>67</v>
      </c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44" t="s">
        <v>173</v>
      </c>
      <c r="BB45" s="44"/>
      <c r="BC45" s="45" t="s">
        <v>181</v>
      </c>
      <c r="BD45" s="46" t="s">
        <v>23</v>
      </c>
      <c r="BE45" s="91" t="s">
        <v>93</v>
      </c>
      <c r="BF45" s="44"/>
      <c r="BG45" s="44" t="n">
        <v>1</v>
      </c>
      <c r="BH45" s="44" t="n">
        <v>7</v>
      </c>
      <c r="BI45" s="44" t="n">
        <v>54657</v>
      </c>
      <c r="BJ45" s="44" t="s">
        <v>24</v>
      </c>
      <c r="BK45" s="88"/>
      <c r="BL45" s="73" t="n">
        <v>90800</v>
      </c>
      <c r="BM45" s="73" t="s">
        <v>83</v>
      </c>
      <c r="BN45" s="74"/>
      <c r="BO45" s="45" t="s">
        <v>84</v>
      </c>
      <c r="BP45" s="73" t="s">
        <v>41</v>
      </c>
      <c r="BQ45" s="73" t="n">
        <v>90786</v>
      </c>
      <c r="BR45" s="73" t="s">
        <v>83</v>
      </c>
      <c r="BS45" s="73" t="s">
        <v>24</v>
      </c>
      <c r="BT45" s="73"/>
      <c r="BU45" s="46" t="s">
        <v>23</v>
      </c>
      <c r="BV45" s="73" t="n">
        <v>107</v>
      </c>
      <c r="BW45" s="73" t="n">
        <v>40228</v>
      </c>
      <c r="BX45" s="37"/>
      <c r="CA45" s="89"/>
      <c r="CB45" s="89"/>
      <c r="CC45" s="89"/>
      <c r="CD45" s="89"/>
      <c r="CE45" s="89"/>
      <c r="CF45" s="89"/>
      <c r="CG45" s="89"/>
      <c r="CH45" s="89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69" t="n">
        <f aca="false">IF(F46="3,11",IF(G46=$A$3,3,11),F46)</f>
        <v>3</v>
      </c>
      <c r="B46" s="2" t="s">
        <v>169</v>
      </c>
      <c r="C46" s="65" t="n">
        <v>0</v>
      </c>
      <c r="D46" s="66" t="n">
        <v>0</v>
      </c>
      <c r="E46" s="71" t="e">
        <f aca="false">C46/D46</f>
        <v>#DIV/0!</v>
      </c>
      <c r="F46" s="5" t="s">
        <v>66</v>
      </c>
      <c r="G46" s="87" t="s">
        <v>23</v>
      </c>
      <c r="I46" s="1" t="n">
        <f aca="false">IF(O46="8,12",IF(N46=$A$3,8,12),O46)</f>
        <v>8</v>
      </c>
      <c r="J46" s="2" t="s">
        <v>169</v>
      </c>
      <c r="K46" s="65" t="n">
        <v>0</v>
      </c>
      <c r="L46" s="66" t="n">
        <v>0</v>
      </c>
      <c r="M46" s="71" t="e">
        <f aca="false">K46/L46</f>
        <v>#DIV/0!</v>
      </c>
      <c r="N46" s="87" t="s">
        <v>23</v>
      </c>
      <c r="O46" s="5" t="s">
        <v>67</v>
      </c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K46" s="88"/>
      <c r="BL46" s="73" t="n">
        <v>85465</v>
      </c>
      <c r="BM46" s="73" t="s">
        <v>182</v>
      </c>
      <c r="BN46" s="74"/>
      <c r="BO46" s="45" t="s">
        <v>183</v>
      </c>
      <c r="BP46" s="73" t="s">
        <v>41</v>
      </c>
      <c r="BQ46" s="73" t="n">
        <v>85445</v>
      </c>
      <c r="BR46" s="73" t="s">
        <v>128</v>
      </c>
      <c r="BS46" s="73" t="s">
        <v>24</v>
      </c>
      <c r="BT46" s="73"/>
      <c r="BU46" s="46" t="s">
        <v>130</v>
      </c>
      <c r="BV46" s="73" t="n">
        <v>89</v>
      </c>
      <c r="BW46" s="73" t="n">
        <v>80670</v>
      </c>
      <c r="BX46" s="37"/>
      <c r="CA46" s="89"/>
      <c r="CB46" s="89"/>
      <c r="CC46" s="89"/>
      <c r="CD46" s="89"/>
      <c r="CE46" s="89"/>
      <c r="CF46" s="89"/>
      <c r="CG46" s="89"/>
      <c r="CH46" s="89"/>
      <c r="CI46" s="90"/>
      <c r="CJ46" s="90"/>
      <c r="CK46" s="90"/>
      <c r="CL46" s="90"/>
      <c r="CM46" s="90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69" t="n">
        <f aca="false">IF(F47="3,11",IF(G47=$A$3,3,11),F47)</f>
        <v>3</v>
      </c>
      <c r="B47" s="2" t="s">
        <v>172</v>
      </c>
      <c r="C47" s="65" t="n">
        <v>0</v>
      </c>
      <c r="D47" s="66" t="n">
        <v>0</v>
      </c>
      <c r="E47" s="71" t="e">
        <f aca="false">C47/D47</f>
        <v>#DIV/0!</v>
      </c>
      <c r="F47" s="5" t="s">
        <v>66</v>
      </c>
      <c r="G47" s="87" t="s">
        <v>23</v>
      </c>
      <c r="I47" s="1" t="n">
        <f aca="false">IF(O47="8,12",IF(N47=$A$3,8,12),O47)</f>
        <v>8</v>
      </c>
      <c r="J47" s="2" t="s">
        <v>172</v>
      </c>
      <c r="K47" s="65" t="n">
        <v>0</v>
      </c>
      <c r="L47" s="66" t="n">
        <v>0</v>
      </c>
      <c r="M47" s="71" t="e">
        <f aca="false">K47/L47</f>
        <v>#DIV/0!</v>
      </c>
      <c r="N47" s="87" t="s">
        <v>23</v>
      </c>
      <c r="O47" s="5" t="s">
        <v>67</v>
      </c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K47" s="88"/>
      <c r="BL47" s="48"/>
      <c r="BM47" s="48"/>
      <c r="BN47" s="49"/>
      <c r="BO47" s="50" t="s">
        <v>184</v>
      </c>
      <c r="BP47" s="48"/>
      <c r="BQ47" s="48"/>
      <c r="BR47" s="48"/>
      <c r="BS47" s="48"/>
      <c r="BT47" s="48"/>
      <c r="BU47" s="51" t="s">
        <v>123</v>
      </c>
      <c r="BV47" s="48"/>
      <c r="BW47" s="48"/>
      <c r="BX47" s="37"/>
      <c r="CA47" s="89"/>
      <c r="CB47" s="89"/>
      <c r="CC47" s="89"/>
      <c r="CD47" s="89"/>
      <c r="CE47" s="89"/>
      <c r="CF47" s="89"/>
      <c r="CG47" s="89"/>
      <c r="CH47" s="89"/>
      <c r="CI47" s="90"/>
      <c r="CJ47" s="90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69" t="n">
        <f aca="false">IF(F48="3,11",IF(G48=$A$3,3,11),F48)</f>
        <v>11</v>
      </c>
      <c r="B48" s="2" t="s">
        <v>175</v>
      </c>
      <c r="C48" s="65" t="n">
        <v>0</v>
      </c>
      <c r="D48" s="66" t="n">
        <v>0</v>
      </c>
      <c r="E48" s="71" t="e">
        <f aca="false">C48/D48</f>
        <v>#DIV/0!</v>
      </c>
      <c r="F48" s="5" t="s">
        <v>66</v>
      </c>
      <c r="G48" s="87" t="s">
        <v>58</v>
      </c>
      <c r="I48" s="1" t="n">
        <f aca="false">IF(O48="8,12",IF(N48=$A$3,8,12),O48)</f>
        <v>12</v>
      </c>
      <c r="J48" s="2" t="s">
        <v>175</v>
      </c>
      <c r="K48" s="65" t="n">
        <v>0</v>
      </c>
      <c r="L48" s="66" t="n">
        <v>0</v>
      </c>
      <c r="M48" s="71" t="e">
        <f aca="false">K48/L48</f>
        <v>#DIV/0!</v>
      </c>
      <c r="N48" s="87" t="s">
        <v>58</v>
      </c>
      <c r="O48" s="5" t="s">
        <v>67</v>
      </c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44" t="s">
        <v>185</v>
      </c>
      <c r="BB48" s="44" t="s">
        <v>186</v>
      </c>
      <c r="BC48" s="45" t="s">
        <v>187</v>
      </c>
      <c r="BD48" s="46" t="s">
        <v>188</v>
      </c>
      <c r="BE48" s="44"/>
      <c r="BF48" s="44"/>
      <c r="BG48" s="44" t="n">
        <v>48</v>
      </c>
      <c r="BH48" s="44" t="n">
        <v>7</v>
      </c>
      <c r="BI48" s="44" t="n">
        <v>72141</v>
      </c>
      <c r="BJ48" s="44" t="s">
        <v>24</v>
      </c>
      <c r="BK48" s="88"/>
      <c r="BL48" s="73" t="n">
        <v>60213</v>
      </c>
      <c r="BM48" s="73" t="s">
        <v>122</v>
      </c>
      <c r="BN48" s="74"/>
      <c r="BO48" s="45" t="s">
        <v>189</v>
      </c>
      <c r="BP48" s="73" t="s">
        <v>41</v>
      </c>
      <c r="BQ48" s="73" t="n">
        <v>59399</v>
      </c>
      <c r="BR48" s="73" t="s">
        <v>121</v>
      </c>
      <c r="BS48" s="73" t="s">
        <v>24</v>
      </c>
      <c r="BT48" s="73"/>
      <c r="BU48" s="46" t="s">
        <v>123</v>
      </c>
      <c r="BV48" s="73" t="n">
        <v>78</v>
      </c>
      <c r="BW48" s="73" t="n">
        <v>41500</v>
      </c>
      <c r="BX48" s="37"/>
      <c r="CA48" s="89"/>
      <c r="CB48" s="89"/>
      <c r="CC48" s="89"/>
      <c r="CD48" s="89"/>
      <c r="CE48" s="89"/>
      <c r="CF48" s="89"/>
      <c r="CG48" s="89"/>
      <c r="CH48" s="89"/>
      <c r="CI48" s="90"/>
      <c r="CJ48" s="90"/>
      <c r="CK48" s="90"/>
      <c r="CL48" s="90"/>
      <c r="CM48" s="90"/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69" t="n">
        <f aca="false">IF(F49="3,11",IF(G49=$A$3,3,11),F49)</f>
        <v>11</v>
      </c>
      <c r="B49" s="2" t="s">
        <v>57</v>
      </c>
      <c r="C49" s="65" t="n">
        <v>0</v>
      </c>
      <c r="D49" s="66" t="n">
        <v>0</v>
      </c>
      <c r="E49" s="71" t="e">
        <f aca="false">C49/D49</f>
        <v>#DIV/0!</v>
      </c>
      <c r="F49" s="5" t="s">
        <v>66</v>
      </c>
      <c r="G49" s="87" t="s">
        <v>58</v>
      </c>
      <c r="I49" s="1" t="n">
        <f aca="false">IF(O49="8,12",IF(N49=$A$3,8,12),O49)</f>
        <v>12</v>
      </c>
      <c r="J49" s="2" t="s">
        <v>57</v>
      </c>
      <c r="K49" s="65" t="n">
        <v>0</v>
      </c>
      <c r="L49" s="66" t="n">
        <v>0</v>
      </c>
      <c r="M49" s="71" t="e">
        <f aca="false">K49/L49</f>
        <v>#DIV/0!</v>
      </c>
      <c r="N49" s="87" t="s">
        <v>58</v>
      </c>
      <c r="O49" s="5" t="s">
        <v>67</v>
      </c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44" t="s">
        <v>190</v>
      </c>
      <c r="BB49" s="44" t="s">
        <v>186</v>
      </c>
      <c r="BC49" s="45" t="s">
        <v>191</v>
      </c>
      <c r="BD49" s="46" t="s">
        <v>192</v>
      </c>
      <c r="BE49" s="44"/>
      <c r="BF49" s="44"/>
      <c r="BG49" s="44" t="n">
        <v>42</v>
      </c>
      <c r="BH49" s="44" t="n">
        <v>7</v>
      </c>
      <c r="BI49" s="44" t="n">
        <v>62354</v>
      </c>
      <c r="BJ49" s="44" t="s">
        <v>24</v>
      </c>
      <c r="BK49" s="88"/>
      <c r="BL49" s="73" t="n">
        <v>64824</v>
      </c>
      <c r="BM49" s="73" t="s">
        <v>193</v>
      </c>
      <c r="BN49" s="74"/>
      <c r="BO49" s="45" t="s">
        <v>194</v>
      </c>
      <c r="BP49" s="73" t="s">
        <v>41</v>
      </c>
      <c r="BQ49" s="73" t="n">
        <v>64727</v>
      </c>
      <c r="BR49" s="73" t="s">
        <v>195</v>
      </c>
      <c r="BS49" s="73" t="s">
        <v>24</v>
      </c>
      <c r="BT49" s="73"/>
      <c r="BU49" s="46" t="s">
        <v>123</v>
      </c>
      <c r="BV49" s="73" t="n">
        <v>20</v>
      </c>
      <c r="BW49" s="73" t="n">
        <v>41500</v>
      </c>
      <c r="BX49" s="37"/>
      <c r="CA49" s="89"/>
      <c r="CB49" s="89"/>
      <c r="CC49" s="89"/>
      <c r="CD49" s="89"/>
      <c r="CE49" s="89"/>
      <c r="CF49" s="89"/>
      <c r="CG49" s="89"/>
      <c r="CH49" s="89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69" t="n">
        <f aca="false">IF(F50="3,11",IF(G50=$A$3,3,11),F50)</f>
        <v>11</v>
      </c>
      <c r="B50" s="2" t="s">
        <v>178</v>
      </c>
      <c r="C50" s="65" t="n">
        <v>0</v>
      </c>
      <c r="D50" s="66" t="n">
        <v>0</v>
      </c>
      <c r="E50" s="71" t="e">
        <f aca="false">C50/D50</f>
        <v>#DIV/0!</v>
      </c>
      <c r="F50" s="5" t="s">
        <v>66</v>
      </c>
      <c r="G50" s="87" t="s">
        <v>58</v>
      </c>
      <c r="I50" s="1" t="n">
        <f aca="false">IF(O50="8,12",IF(N50=$A$3,8,12),O50)</f>
        <v>12</v>
      </c>
      <c r="J50" s="2" t="s">
        <v>178</v>
      </c>
      <c r="K50" s="65" t="n">
        <v>0</v>
      </c>
      <c r="L50" s="66" t="n">
        <v>0</v>
      </c>
      <c r="M50" s="71" t="e">
        <f aca="false">K50/L50</f>
        <v>#DIV/0!</v>
      </c>
      <c r="N50" s="87" t="s">
        <v>58</v>
      </c>
      <c r="O50" s="5" t="s">
        <v>67</v>
      </c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44" t="s">
        <v>196</v>
      </c>
      <c r="BB50" s="44" t="s">
        <v>186</v>
      </c>
      <c r="BC50" s="45" t="s">
        <v>197</v>
      </c>
      <c r="BD50" s="46" t="s">
        <v>23</v>
      </c>
      <c r="BE50" s="91" t="s">
        <v>93</v>
      </c>
      <c r="BF50" s="44"/>
      <c r="BG50" s="44" t="n">
        <v>16</v>
      </c>
      <c r="BH50" s="44" t="n">
        <v>7</v>
      </c>
      <c r="BI50" s="44" t="n">
        <v>63607</v>
      </c>
      <c r="BJ50" s="44" t="s">
        <v>24</v>
      </c>
      <c r="BK50" s="88"/>
      <c r="BL50" s="73" t="n">
        <v>71591</v>
      </c>
      <c r="BM50" s="73" t="s">
        <v>125</v>
      </c>
      <c r="BN50" s="74"/>
      <c r="BO50" s="45" t="s">
        <v>198</v>
      </c>
      <c r="BP50" s="73" t="s">
        <v>41</v>
      </c>
      <c r="BQ50" s="73" t="n">
        <v>71582</v>
      </c>
      <c r="BR50" s="73" t="s">
        <v>125</v>
      </c>
      <c r="BS50" s="73" t="s">
        <v>24</v>
      </c>
      <c r="BT50" s="73"/>
      <c r="BU50" s="46" t="s">
        <v>123</v>
      </c>
      <c r="BV50" s="73" t="n">
        <v>29</v>
      </c>
      <c r="BW50" s="73" t="n">
        <v>41500</v>
      </c>
      <c r="BX50" s="37"/>
      <c r="CA50" s="89"/>
      <c r="CB50" s="89"/>
      <c r="CC50" s="89"/>
      <c r="CD50" s="89"/>
      <c r="CE50" s="89"/>
      <c r="CF50" s="89"/>
      <c r="CG50" s="89"/>
      <c r="CH50" s="89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69" t="n">
        <f aca="false">IF(F51="3,11",IF(G51=$A$3,3,11),F51)</f>
        <v>11</v>
      </c>
      <c r="B51" s="2" t="s">
        <v>180</v>
      </c>
      <c r="C51" s="65" t="n">
        <v>0</v>
      </c>
      <c r="D51" s="66" t="n">
        <v>0</v>
      </c>
      <c r="E51" s="71" t="e">
        <f aca="false">C51/D51</f>
        <v>#DIV/0!</v>
      </c>
      <c r="F51" s="5" t="s">
        <v>66</v>
      </c>
      <c r="G51" s="87" t="s">
        <v>58</v>
      </c>
      <c r="I51" s="1" t="n">
        <f aca="false">IF(O51="8,12",IF(N51=$A$3,8,12),O51)</f>
        <v>12</v>
      </c>
      <c r="J51" s="2" t="s">
        <v>180</v>
      </c>
      <c r="K51" s="65" t="n">
        <v>0</v>
      </c>
      <c r="L51" s="66" t="n">
        <v>0</v>
      </c>
      <c r="M51" s="71" t="e">
        <f aca="false">K51/L51</f>
        <v>#DIV/0!</v>
      </c>
      <c r="N51" s="87" t="s">
        <v>58</v>
      </c>
      <c r="O51" s="5" t="s">
        <v>67</v>
      </c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44" t="s">
        <v>199</v>
      </c>
      <c r="BB51" s="44" t="s">
        <v>186</v>
      </c>
      <c r="BC51" s="45" t="s">
        <v>200</v>
      </c>
      <c r="BD51" s="46" t="s">
        <v>201</v>
      </c>
      <c r="BE51" s="44"/>
      <c r="BF51" s="44"/>
      <c r="BG51" s="44" t="n">
        <v>64</v>
      </c>
      <c r="BH51" s="44" t="n">
        <v>7</v>
      </c>
      <c r="BI51" s="44" t="n">
        <v>75370</v>
      </c>
      <c r="BJ51" s="44" t="s">
        <v>24</v>
      </c>
      <c r="BK51" s="88"/>
      <c r="BL51" s="48"/>
      <c r="BM51" s="48"/>
      <c r="BN51" s="49"/>
      <c r="BO51" s="50" t="s">
        <v>202</v>
      </c>
      <c r="BP51" s="48"/>
      <c r="BQ51" s="48"/>
      <c r="BR51" s="48"/>
      <c r="BS51" s="48"/>
      <c r="BT51" s="48"/>
      <c r="BU51" s="51" t="s">
        <v>160</v>
      </c>
      <c r="BV51" s="48"/>
      <c r="BW51" s="48"/>
      <c r="BX51" s="37"/>
      <c r="CA51" s="89"/>
      <c r="CB51" s="89"/>
      <c r="CC51" s="89"/>
      <c r="CD51" s="89"/>
      <c r="CE51" s="89"/>
      <c r="CF51" s="89"/>
      <c r="CG51" s="89"/>
      <c r="CH51" s="89"/>
      <c r="CI51" s="90"/>
      <c r="CJ51" s="90"/>
      <c r="CK51" s="90"/>
      <c r="CL51" s="90"/>
      <c r="CM51" s="90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69" t="n">
        <f aca="false">IF(F52="3,11",IF(G52=$A$3,3,11),F52)</f>
        <v>3</v>
      </c>
      <c r="B52" s="2" t="s">
        <v>84</v>
      </c>
      <c r="C52" s="65" t="n">
        <v>0</v>
      </c>
      <c r="D52" s="66" t="n">
        <v>0</v>
      </c>
      <c r="E52" s="71" t="e">
        <f aca="false">C52/D52</f>
        <v>#DIV/0!</v>
      </c>
      <c r="F52" s="5" t="s">
        <v>66</v>
      </c>
      <c r="G52" s="87" t="s">
        <v>23</v>
      </c>
      <c r="I52" s="1" t="n">
        <f aca="false">IF(O52="8,12",IF(N52=$A$3,8,12),O52)</f>
        <v>8</v>
      </c>
      <c r="J52" s="2" t="s">
        <v>84</v>
      </c>
      <c r="K52" s="65" t="n">
        <v>0</v>
      </c>
      <c r="L52" s="66" t="n">
        <v>0</v>
      </c>
      <c r="M52" s="71" t="e">
        <f aca="false">K52/L52</f>
        <v>#DIV/0!</v>
      </c>
      <c r="N52" s="87" t="s">
        <v>23</v>
      </c>
      <c r="O52" s="5" t="s">
        <v>67</v>
      </c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44" t="s">
        <v>203</v>
      </c>
      <c r="BB52" s="44" t="s">
        <v>186</v>
      </c>
      <c r="BC52" s="45" t="s">
        <v>204</v>
      </c>
      <c r="BD52" s="46" t="s">
        <v>205</v>
      </c>
      <c r="BE52" s="44"/>
      <c r="BF52" s="44"/>
      <c r="BG52" s="44" t="n">
        <v>14</v>
      </c>
      <c r="BH52" s="44" t="n">
        <v>7</v>
      </c>
      <c r="BI52" s="44" t="n">
        <v>65028</v>
      </c>
      <c r="BJ52" s="44" t="s">
        <v>24</v>
      </c>
      <c r="BK52" s="88"/>
      <c r="BL52" s="73" t="n">
        <v>28070</v>
      </c>
      <c r="BM52" s="73" t="s">
        <v>164</v>
      </c>
      <c r="BN52" s="74"/>
      <c r="BO52" s="45" t="s">
        <v>206</v>
      </c>
      <c r="BP52" s="73" t="s">
        <v>41</v>
      </c>
      <c r="BQ52" s="73" t="n">
        <v>54653</v>
      </c>
      <c r="BR52" s="73" t="s">
        <v>158</v>
      </c>
      <c r="BS52" s="73" t="s">
        <v>24</v>
      </c>
      <c r="BT52" s="75" t="s">
        <v>160</v>
      </c>
      <c r="BU52" s="46" t="s">
        <v>160</v>
      </c>
      <c r="BV52" s="73" t="n">
        <v>8</v>
      </c>
      <c r="BW52" s="73" t="n">
        <v>64610</v>
      </c>
      <c r="BX52" s="37"/>
      <c r="CA52" s="89"/>
      <c r="CB52" s="89"/>
      <c r="CC52" s="89"/>
      <c r="CD52" s="89"/>
      <c r="CE52" s="89"/>
      <c r="CF52" s="89"/>
      <c r="CG52" s="89"/>
      <c r="CH52" s="89"/>
      <c r="CI52" s="90"/>
      <c r="CJ52" s="90"/>
      <c r="CK52" s="90"/>
      <c r="CL52" s="90"/>
      <c r="CM52" s="90"/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69" t="n">
        <f aca="false">IF(F53="3,11",IF(G53=$A$3,3,11),F53)</f>
        <v>1</v>
      </c>
      <c r="B53" s="2" t="s">
        <v>183</v>
      </c>
      <c r="C53" s="65" t="n">
        <v>0</v>
      </c>
      <c r="D53" s="66" t="n">
        <v>0</v>
      </c>
      <c r="E53" s="71" t="e">
        <f aca="false">C53/D53</f>
        <v>#DIV/0!</v>
      </c>
      <c r="F53" s="5" t="n">
        <v>1</v>
      </c>
      <c r="G53" s="87" t="s">
        <v>130</v>
      </c>
      <c r="I53" s="1" t="n">
        <f aca="false">IF(O53="8,12",IF(N53=$A$3,8,12),O53)</f>
        <v>6</v>
      </c>
      <c r="J53" s="2" t="s">
        <v>183</v>
      </c>
      <c r="K53" s="65" t="n">
        <v>0</v>
      </c>
      <c r="L53" s="66" t="n">
        <v>0</v>
      </c>
      <c r="M53" s="71" t="e">
        <f aca="false">K53/L53</f>
        <v>#DIV/0!</v>
      </c>
      <c r="N53" s="87" t="s">
        <v>130</v>
      </c>
      <c r="O53" s="5" t="n">
        <v>6</v>
      </c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44" t="s">
        <v>207</v>
      </c>
      <c r="BB53" s="44" t="s">
        <v>186</v>
      </c>
      <c r="BC53" s="45" t="s">
        <v>208</v>
      </c>
      <c r="BD53" s="46" t="s">
        <v>23</v>
      </c>
      <c r="BE53" s="91" t="s">
        <v>23</v>
      </c>
      <c r="BF53" s="44"/>
      <c r="BG53" s="44" t="n">
        <v>22</v>
      </c>
      <c r="BH53" s="44" t="n">
        <v>7</v>
      </c>
      <c r="BI53" s="44" t="n">
        <v>59329</v>
      </c>
      <c r="BJ53" s="44" t="s">
        <v>24</v>
      </c>
      <c r="BK53" s="88"/>
      <c r="BL53" s="73" t="n">
        <v>28070</v>
      </c>
      <c r="BM53" s="73" t="s">
        <v>164</v>
      </c>
      <c r="BN53" s="74"/>
      <c r="BO53" s="45" t="s">
        <v>206</v>
      </c>
      <c r="BP53" s="73" t="s">
        <v>41</v>
      </c>
      <c r="BQ53" s="73" t="n">
        <v>88713</v>
      </c>
      <c r="BR53" s="73" t="s">
        <v>162</v>
      </c>
      <c r="BS53" s="73" t="s">
        <v>24</v>
      </c>
      <c r="BT53" s="73"/>
      <c r="BU53" s="46" t="s">
        <v>160</v>
      </c>
      <c r="BV53" s="73" t="n">
        <v>8</v>
      </c>
      <c r="BW53" s="73" t="n">
        <v>64610</v>
      </c>
      <c r="BX53" s="37"/>
      <c r="CA53" s="89"/>
      <c r="CB53" s="89"/>
      <c r="CC53" s="89"/>
      <c r="CD53" s="89"/>
      <c r="CE53" s="89"/>
      <c r="CF53" s="89"/>
      <c r="CG53" s="89"/>
      <c r="CH53" s="89"/>
      <c r="CI53" s="90"/>
      <c r="CJ53" s="90"/>
      <c r="CK53" s="90"/>
      <c r="CL53" s="90"/>
      <c r="CM53" s="90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69" t="n">
        <f aca="false">IF(F54="3,11",IF(G54=$A$3,3,11),F54)</f>
        <v>11</v>
      </c>
      <c r="B54" s="2" t="s">
        <v>184</v>
      </c>
      <c r="C54" s="65" t="n">
        <v>0</v>
      </c>
      <c r="D54" s="66" t="n">
        <v>0</v>
      </c>
      <c r="E54" s="71" t="e">
        <f aca="false">C54/D54</f>
        <v>#DIV/0!</v>
      </c>
      <c r="F54" s="5" t="s">
        <v>66</v>
      </c>
      <c r="G54" s="87" t="s">
        <v>123</v>
      </c>
      <c r="I54" s="1" t="n">
        <f aca="false">IF(O54="8,12",IF(N54=$A$3,8,12),O54)</f>
        <v>12</v>
      </c>
      <c r="J54" s="2" t="s">
        <v>184</v>
      </c>
      <c r="K54" s="65" t="n">
        <v>0</v>
      </c>
      <c r="L54" s="66" t="n">
        <v>0</v>
      </c>
      <c r="M54" s="71" t="e">
        <f aca="false">K54/L54</f>
        <v>#DIV/0!</v>
      </c>
      <c r="N54" s="87" t="s">
        <v>123</v>
      </c>
      <c r="O54" s="93" t="s">
        <v>67</v>
      </c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44" t="s">
        <v>209</v>
      </c>
      <c r="BB54" s="44" t="s">
        <v>186</v>
      </c>
      <c r="BC54" s="45" t="s">
        <v>208</v>
      </c>
      <c r="BD54" s="46" t="s">
        <v>23</v>
      </c>
      <c r="BE54" s="91" t="s">
        <v>23</v>
      </c>
      <c r="BF54" s="44"/>
      <c r="BG54" s="44" t="n">
        <v>22</v>
      </c>
      <c r="BH54" s="44" t="n">
        <v>7</v>
      </c>
      <c r="BI54" s="44" t="n">
        <v>62613</v>
      </c>
      <c r="BJ54" s="44" t="s">
        <v>24</v>
      </c>
      <c r="BK54" s="88"/>
      <c r="BL54" s="73" t="n">
        <v>28077</v>
      </c>
      <c r="BM54" s="73" t="s">
        <v>168</v>
      </c>
      <c r="BN54" s="74"/>
      <c r="BO54" s="45" t="s">
        <v>210</v>
      </c>
      <c r="BP54" s="73" t="s">
        <v>41</v>
      </c>
      <c r="BQ54" s="73" t="n">
        <v>56734</v>
      </c>
      <c r="BR54" s="73" t="s">
        <v>211</v>
      </c>
      <c r="BS54" s="73" t="s">
        <v>212</v>
      </c>
      <c r="BT54" s="75" t="s">
        <v>160</v>
      </c>
      <c r="BU54" s="46" t="s">
        <v>160</v>
      </c>
      <c r="BV54" s="73" t="n">
        <v>82</v>
      </c>
      <c r="BW54" s="73" t="n">
        <v>64610</v>
      </c>
      <c r="BX54" s="37"/>
      <c r="CA54" s="89"/>
      <c r="CB54" s="89"/>
      <c r="CC54" s="89"/>
      <c r="CD54" s="89"/>
      <c r="CE54" s="89"/>
      <c r="CF54" s="89"/>
      <c r="CG54" s="89"/>
      <c r="CH54" s="89"/>
      <c r="CI54" s="90"/>
      <c r="CJ54" s="90"/>
      <c r="CK54" s="90"/>
      <c r="CL54" s="90"/>
      <c r="CM54" s="90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69" t="n">
        <f aca="false">IF(F55="3,11",IF(G55=$A$3,3,11),F55)</f>
        <v>11</v>
      </c>
      <c r="B55" s="2" t="s">
        <v>189</v>
      </c>
      <c r="C55" s="65" t="n">
        <v>0</v>
      </c>
      <c r="D55" s="66" t="n">
        <v>0</v>
      </c>
      <c r="E55" s="71" t="e">
        <f aca="false">C55/D55</f>
        <v>#DIV/0!</v>
      </c>
      <c r="F55" s="5" t="s">
        <v>66</v>
      </c>
      <c r="G55" s="87" t="s">
        <v>123</v>
      </c>
      <c r="I55" s="1" t="n">
        <f aca="false">IF(O55="8,12",IF(N55=$A$3,8,12),O55)</f>
        <v>12</v>
      </c>
      <c r="J55" s="2" t="s">
        <v>189</v>
      </c>
      <c r="K55" s="65" t="n">
        <v>0</v>
      </c>
      <c r="L55" s="66" t="n">
        <v>0</v>
      </c>
      <c r="M55" s="71" t="e">
        <f aca="false">K55/L55</f>
        <v>#DIV/0!</v>
      </c>
      <c r="N55" s="87" t="s">
        <v>123</v>
      </c>
      <c r="O55" s="93" t="s">
        <v>67</v>
      </c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44" t="s">
        <v>213</v>
      </c>
      <c r="BB55" s="44" t="s">
        <v>186</v>
      </c>
      <c r="BC55" s="45" t="s">
        <v>214</v>
      </c>
      <c r="BD55" s="46" t="s">
        <v>205</v>
      </c>
      <c r="BE55" s="44"/>
      <c r="BF55" s="44"/>
      <c r="BG55" s="44" t="n">
        <v>15</v>
      </c>
      <c r="BH55" s="44" t="n">
        <v>7</v>
      </c>
      <c r="BI55" s="44" t="n">
        <v>65029</v>
      </c>
      <c r="BJ55" s="44" t="s">
        <v>24</v>
      </c>
      <c r="BK55" s="88"/>
      <c r="BL55" s="48"/>
      <c r="BM55" s="48"/>
      <c r="BN55" s="49"/>
      <c r="BO55" s="50" t="s">
        <v>215</v>
      </c>
      <c r="BP55" s="48"/>
      <c r="BQ55" s="48"/>
      <c r="BR55" s="48"/>
      <c r="BS55" s="48"/>
      <c r="BT55" s="48"/>
      <c r="BU55" s="51" t="s">
        <v>216</v>
      </c>
      <c r="BV55" s="48"/>
      <c r="BW55" s="48"/>
      <c r="BX55" s="37"/>
      <c r="CA55" s="89"/>
      <c r="CB55" s="89"/>
      <c r="CC55" s="89"/>
      <c r="CD55" s="89"/>
      <c r="CE55" s="89"/>
      <c r="CF55" s="89"/>
      <c r="CG55" s="89"/>
      <c r="CH55" s="89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69" t="n">
        <f aca="false">IF(F56="3,11",IF(G56=$A$3,3,11),F56)</f>
        <v>11</v>
      </c>
      <c r="B56" s="2" t="s">
        <v>194</v>
      </c>
      <c r="C56" s="65" t="n">
        <v>0</v>
      </c>
      <c r="D56" s="66" t="n">
        <v>0</v>
      </c>
      <c r="E56" s="71" t="e">
        <f aca="false">C56/D56</f>
        <v>#DIV/0!</v>
      </c>
      <c r="F56" s="5" t="s">
        <v>66</v>
      </c>
      <c r="G56" s="87" t="s">
        <v>123</v>
      </c>
      <c r="I56" s="1" t="n">
        <f aca="false">IF(O56="8,12",IF(N56=$A$3,8,12),O56)</f>
        <v>12</v>
      </c>
      <c r="J56" s="2" t="s">
        <v>194</v>
      </c>
      <c r="K56" s="65" t="n">
        <v>0</v>
      </c>
      <c r="L56" s="66" t="n">
        <v>0</v>
      </c>
      <c r="M56" s="71" t="e">
        <f aca="false">K56/L56</f>
        <v>#DIV/0!</v>
      </c>
      <c r="N56" s="87" t="s">
        <v>123</v>
      </c>
      <c r="O56" s="93" t="s">
        <v>67</v>
      </c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44" t="s">
        <v>42</v>
      </c>
      <c r="BB56" s="44" t="s">
        <v>186</v>
      </c>
      <c r="BC56" s="45" t="s">
        <v>217</v>
      </c>
      <c r="BD56" s="46" t="s">
        <v>30</v>
      </c>
      <c r="BE56" s="44"/>
      <c r="BF56" s="44"/>
      <c r="BG56" s="44" t="n">
        <v>31</v>
      </c>
      <c r="BH56" s="44" t="n">
        <v>7</v>
      </c>
      <c r="BI56" s="44" t="n">
        <v>61161</v>
      </c>
      <c r="BJ56" s="44" t="s">
        <v>24</v>
      </c>
      <c r="BK56" s="88"/>
      <c r="BL56" s="73" t="n">
        <v>62293</v>
      </c>
      <c r="BM56" s="73" t="s">
        <v>218</v>
      </c>
      <c r="BN56" s="74"/>
      <c r="BO56" s="45" t="s">
        <v>219</v>
      </c>
      <c r="BP56" s="73" t="s">
        <v>41</v>
      </c>
      <c r="BQ56" s="73" t="n">
        <v>61164</v>
      </c>
      <c r="BR56" s="73" t="s">
        <v>220</v>
      </c>
      <c r="BS56" s="73" t="s">
        <v>24</v>
      </c>
      <c r="BT56" s="73"/>
      <c r="BU56" s="46" t="s">
        <v>216</v>
      </c>
      <c r="BV56" s="73" t="n">
        <v>37</v>
      </c>
      <c r="BW56" s="73" t="n">
        <v>69233</v>
      </c>
      <c r="BX56" s="37"/>
      <c r="CA56" s="89"/>
      <c r="CB56" s="89"/>
      <c r="CC56" s="89"/>
      <c r="CD56" s="89"/>
      <c r="CE56" s="89"/>
      <c r="CF56" s="89"/>
      <c r="CG56" s="89"/>
      <c r="CH56" s="89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69" t="n">
        <f aca="false">IF(F57="3,11",IF(G57=$A$3,3,11),F57)</f>
        <v>11</v>
      </c>
      <c r="B57" s="2" t="s">
        <v>198</v>
      </c>
      <c r="C57" s="65" t="n">
        <v>0</v>
      </c>
      <c r="D57" s="66" t="n">
        <v>0</v>
      </c>
      <c r="E57" s="71" t="e">
        <f aca="false">C57/D57</f>
        <v>#DIV/0!</v>
      </c>
      <c r="F57" s="5" t="s">
        <v>66</v>
      </c>
      <c r="G57" s="87" t="s">
        <v>123</v>
      </c>
      <c r="I57" s="1" t="n">
        <f aca="false">IF(O57="8,12",IF(N57=$A$3,8,12),O57)</f>
        <v>12</v>
      </c>
      <c r="J57" s="2" t="s">
        <v>198</v>
      </c>
      <c r="K57" s="65" t="n">
        <v>0</v>
      </c>
      <c r="L57" s="66" t="n">
        <v>0</v>
      </c>
      <c r="M57" s="71" t="e">
        <f aca="false">K57/L57</f>
        <v>#DIV/0!</v>
      </c>
      <c r="N57" s="87" t="s">
        <v>123</v>
      </c>
      <c r="O57" s="93" t="s">
        <v>67</v>
      </c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44" t="s">
        <v>221</v>
      </c>
      <c r="BB57" s="44" t="s">
        <v>186</v>
      </c>
      <c r="BC57" s="45" t="s">
        <v>222</v>
      </c>
      <c r="BD57" s="46" t="s">
        <v>30</v>
      </c>
      <c r="BE57" s="44"/>
      <c r="BF57" s="44"/>
      <c r="BG57" s="44" t="n">
        <v>95</v>
      </c>
      <c r="BH57" s="44" t="n">
        <v>7</v>
      </c>
      <c r="BI57" s="44" t="n">
        <v>86757</v>
      </c>
      <c r="BJ57" s="44" t="s">
        <v>24</v>
      </c>
      <c r="BK57" s="88"/>
      <c r="BL57" s="73" t="n">
        <v>62294</v>
      </c>
      <c r="BM57" s="73" t="s">
        <v>223</v>
      </c>
      <c r="BN57" s="74"/>
      <c r="BO57" s="45" t="s">
        <v>224</v>
      </c>
      <c r="BP57" s="73" t="s">
        <v>41</v>
      </c>
      <c r="BQ57" s="73" t="n">
        <v>61162</v>
      </c>
      <c r="BR57" s="73" t="s">
        <v>225</v>
      </c>
      <c r="BS57" s="73" t="s">
        <v>24</v>
      </c>
      <c r="BT57" s="73"/>
      <c r="BU57" s="46" t="s">
        <v>216</v>
      </c>
      <c r="BV57" s="73" t="n">
        <v>36</v>
      </c>
      <c r="BW57" s="73" t="n">
        <v>69233</v>
      </c>
      <c r="BX57" s="37"/>
      <c r="CA57" s="89"/>
      <c r="CB57" s="89"/>
      <c r="CC57" s="89"/>
      <c r="CD57" s="89"/>
      <c r="CE57" s="89"/>
      <c r="CF57" s="89"/>
      <c r="CG57" s="89"/>
      <c r="CH57" s="89"/>
      <c r="CI57" s="90"/>
      <c r="CJ57" s="90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69" t="n">
        <f aca="false">IF(F58="3,11",IF(G58=$A$3,3,11),F58)</f>
        <v>11</v>
      </c>
      <c r="B58" s="2" t="s">
        <v>202</v>
      </c>
      <c r="C58" s="65" t="n">
        <v>0</v>
      </c>
      <c r="D58" s="66" t="n">
        <v>0</v>
      </c>
      <c r="E58" s="71" t="e">
        <f aca="false">C58/D58</f>
        <v>#DIV/0!</v>
      </c>
      <c r="F58" s="5" t="s">
        <v>66</v>
      </c>
      <c r="G58" s="87" t="s">
        <v>160</v>
      </c>
      <c r="I58" s="1" t="n">
        <f aca="false">IF(O58="8,12",IF(N58=$A$3,8,12),O58)</f>
        <v>12</v>
      </c>
      <c r="J58" s="2" t="s">
        <v>202</v>
      </c>
      <c r="K58" s="65" t="n">
        <v>0</v>
      </c>
      <c r="L58" s="66" t="n">
        <v>0</v>
      </c>
      <c r="M58" s="71" t="e">
        <f aca="false">K58/L58</f>
        <v>#DIV/0!</v>
      </c>
      <c r="N58" s="87" t="s">
        <v>160</v>
      </c>
      <c r="O58" s="93" t="s">
        <v>67</v>
      </c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44" t="s">
        <v>226</v>
      </c>
      <c r="BB58" s="44" t="s">
        <v>186</v>
      </c>
      <c r="BC58" s="45" t="s">
        <v>227</v>
      </c>
      <c r="BD58" s="46" t="s">
        <v>30</v>
      </c>
      <c r="BE58" s="91" t="s">
        <v>30</v>
      </c>
      <c r="BF58" s="44"/>
      <c r="BG58" s="44" t="n">
        <v>32</v>
      </c>
      <c r="BH58" s="44" t="n">
        <v>7</v>
      </c>
      <c r="BI58" s="44" t="n">
        <v>57680</v>
      </c>
      <c r="BJ58" s="44" t="s">
        <v>24</v>
      </c>
      <c r="BK58" s="88"/>
      <c r="BL58" s="73" t="n">
        <v>62297</v>
      </c>
      <c r="BM58" s="73" t="s">
        <v>228</v>
      </c>
      <c r="BN58" s="74"/>
      <c r="BO58" s="45" t="s">
        <v>229</v>
      </c>
      <c r="BP58" s="73" t="s">
        <v>41</v>
      </c>
      <c r="BQ58" s="73" t="n">
        <v>61163</v>
      </c>
      <c r="BR58" s="73" t="s">
        <v>230</v>
      </c>
      <c r="BS58" s="73" t="s">
        <v>24</v>
      </c>
      <c r="BT58" s="73"/>
      <c r="BU58" s="46" t="s">
        <v>216</v>
      </c>
      <c r="BV58" s="73" t="n">
        <v>35</v>
      </c>
      <c r="BW58" s="73" t="n">
        <v>69233</v>
      </c>
      <c r="BX58" s="37"/>
      <c r="CA58" s="89"/>
      <c r="CB58" s="89"/>
      <c r="CC58" s="89"/>
      <c r="CD58" s="89"/>
      <c r="CE58" s="89"/>
      <c r="CF58" s="89"/>
      <c r="CG58" s="89"/>
      <c r="CH58" s="89"/>
      <c r="CI58" s="90"/>
      <c r="CJ58" s="90"/>
      <c r="CK58" s="90"/>
      <c r="CL58" s="90"/>
      <c r="CM58" s="90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69" t="n">
        <f aca="false">IF(F59="3,11",IF(G59=$A$3,3,11),F59)</f>
        <v>11</v>
      </c>
      <c r="B59" s="2" t="s">
        <v>206</v>
      </c>
      <c r="C59" s="65" t="n">
        <v>0</v>
      </c>
      <c r="D59" s="66" t="n">
        <v>0</v>
      </c>
      <c r="E59" s="71" t="e">
        <f aca="false">C59/D59</f>
        <v>#DIV/0!</v>
      </c>
      <c r="F59" s="5" t="s">
        <v>66</v>
      </c>
      <c r="G59" s="87" t="s">
        <v>160</v>
      </c>
      <c r="I59" s="1" t="n">
        <f aca="false">IF(O59="8,12",IF(N59=$A$3,8,12),O59)</f>
        <v>12</v>
      </c>
      <c r="J59" s="2" t="s">
        <v>206</v>
      </c>
      <c r="K59" s="65" t="n">
        <v>0</v>
      </c>
      <c r="L59" s="66" t="n">
        <v>0</v>
      </c>
      <c r="M59" s="71" t="e">
        <f aca="false">K59/L59</f>
        <v>#DIV/0!</v>
      </c>
      <c r="N59" s="87" t="s">
        <v>160</v>
      </c>
      <c r="O59" s="5" t="s">
        <v>67</v>
      </c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44" t="s">
        <v>49</v>
      </c>
      <c r="BB59" s="44" t="s">
        <v>186</v>
      </c>
      <c r="BC59" s="45" t="s">
        <v>231</v>
      </c>
      <c r="BD59" s="46" t="s">
        <v>30</v>
      </c>
      <c r="BE59" s="91" t="s">
        <v>30</v>
      </c>
      <c r="BF59" s="44"/>
      <c r="BG59" s="44" t="n">
        <v>34</v>
      </c>
      <c r="BH59" s="44" t="n">
        <v>7</v>
      </c>
      <c r="BI59" s="44" t="n">
        <v>57679</v>
      </c>
      <c r="BJ59" s="44" t="s">
        <v>24</v>
      </c>
      <c r="BK59" s="88"/>
      <c r="BL59" s="48"/>
      <c r="BM59" s="48"/>
      <c r="BN59" s="49"/>
      <c r="BO59" s="50" t="s">
        <v>232</v>
      </c>
      <c r="BP59" s="48"/>
      <c r="BQ59" s="48"/>
      <c r="BR59" s="48"/>
      <c r="BS59" s="48"/>
      <c r="BT59" s="48"/>
      <c r="BU59" s="51" t="s">
        <v>233</v>
      </c>
      <c r="BV59" s="48"/>
      <c r="BW59" s="48"/>
      <c r="BX59" s="37"/>
      <c r="CA59" s="89"/>
      <c r="CB59" s="89"/>
      <c r="CC59" s="89"/>
      <c r="CD59" s="89"/>
      <c r="CE59" s="89"/>
      <c r="CF59" s="89"/>
      <c r="CG59" s="89"/>
      <c r="CH59" s="89"/>
      <c r="CI59" s="90"/>
      <c r="CJ59" s="90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69" t="n">
        <f aca="false">IF(F60="3,11",IF(G60=$A$3,3,11),F60)</f>
        <v>11</v>
      </c>
      <c r="B60" s="2" t="s">
        <v>206</v>
      </c>
      <c r="C60" s="65" t="n">
        <v>0</v>
      </c>
      <c r="D60" s="66" t="n">
        <v>0</v>
      </c>
      <c r="E60" s="71" t="e">
        <f aca="false">C60/D60</f>
        <v>#DIV/0!</v>
      </c>
      <c r="F60" s="5" t="s">
        <v>66</v>
      </c>
      <c r="G60" s="87" t="s">
        <v>160</v>
      </c>
      <c r="I60" s="1" t="n">
        <f aca="false">IF(O60="8,12",IF(N60=$A$3,8,12),O60)</f>
        <v>12</v>
      </c>
      <c r="J60" s="2" t="s">
        <v>206</v>
      </c>
      <c r="K60" s="65" t="n">
        <v>0</v>
      </c>
      <c r="L60" s="66" t="n">
        <v>0</v>
      </c>
      <c r="M60" s="71" t="e">
        <f aca="false">K60/L60</f>
        <v>#DIV/0!</v>
      </c>
      <c r="N60" s="87" t="s">
        <v>160</v>
      </c>
      <c r="O60" s="5" t="s">
        <v>67</v>
      </c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44" t="s">
        <v>234</v>
      </c>
      <c r="BB60" s="44" t="s">
        <v>186</v>
      </c>
      <c r="BC60" s="45" t="s">
        <v>235</v>
      </c>
      <c r="BD60" s="46" t="s">
        <v>23</v>
      </c>
      <c r="BE60" s="91" t="s">
        <v>93</v>
      </c>
      <c r="BF60" s="44"/>
      <c r="BG60" s="44" t="n">
        <v>11</v>
      </c>
      <c r="BH60" s="44" t="n">
        <v>7</v>
      </c>
      <c r="BI60" s="44" t="n">
        <v>54656</v>
      </c>
      <c r="BJ60" s="44" t="s">
        <v>96</v>
      </c>
      <c r="BK60" s="88"/>
      <c r="BL60" s="48"/>
      <c r="BM60" s="48"/>
      <c r="BN60" s="49"/>
      <c r="BO60" s="94"/>
      <c r="BP60" s="48"/>
      <c r="BQ60" s="48"/>
      <c r="BR60" s="48"/>
      <c r="BS60" s="48"/>
      <c r="BT60" s="48"/>
      <c r="BU60" s="95"/>
      <c r="BV60" s="48"/>
      <c r="BW60" s="48"/>
      <c r="BX60" s="37"/>
      <c r="CA60" s="89"/>
      <c r="CB60" s="89"/>
      <c r="CC60" s="89"/>
      <c r="CD60" s="89"/>
      <c r="CE60" s="89"/>
      <c r="CF60" s="89"/>
      <c r="CG60" s="89"/>
      <c r="CH60" s="89"/>
      <c r="CI60" s="90"/>
      <c r="CJ60" s="90"/>
      <c r="CK60" s="90"/>
      <c r="CL60" s="90"/>
      <c r="CM60" s="90"/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69" t="n">
        <f aca="false">IF(F61="3,11",IF(G61=$A$3,3,11),F61)</f>
        <v>11</v>
      </c>
      <c r="B61" s="2" t="s">
        <v>210</v>
      </c>
      <c r="C61" s="65" t="n">
        <v>0</v>
      </c>
      <c r="D61" s="66" t="n">
        <v>0</v>
      </c>
      <c r="E61" s="71" t="e">
        <f aca="false">C61/D61</f>
        <v>#DIV/0!</v>
      </c>
      <c r="F61" s="5" t="s">
        <v>66</v>
      </c>
      <c r="G61" s="87" t="s">
        <v>160</v>
      </c>
      <c r="I61" s="1" t="n">
        <f aca="false">IF(O61="8,12",IF(N61=$A$3,8,12),O61)</f>
        <v>12</v>
      </c>
      <c r="J61" s="2" t="s">
        <v>210</v>
      </c>
      <c r="K61" s="65" t="n">
        <v>0</v>
      </c>
      <c r="L61" s="66" t="n">
        <v>0</v>
      </c>
      <c r="M61" s="71" t="e">
        <f aca="false">K61/L61</f>
        <v>#DIV/0!</v>
      </c>
      <c r="N61" s="87" t="s">
        <v>160</v>
      </c>
      <c r="O61" s="5" t="s">
        <v>67</v>
      </c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44" t="s">
        <v>236</v>
      </c>
      <c r="BB61" s="44" t="s">
        <v>186</v>
      </c>
      <c r="BC61" s="45" t="s">
        <v>235</v>
      </c>
      <c r="BD61" s="46" t="s">
        <v>23</v>
      </c>
      <c r="BE61" s="91" t="s">
        <v>93</v>
      </c>
      <c r="BF61" s="44"/>
      <c r="BG61" s="44" t="n">
        <v>11</v>
      </c>
      <c r="BH61" s="44" t="n">
        <v>7</v>
      </c>
      <c r="BI61" s="44" t="n">
        <v>56930</v>
      </c>
      <c r="BJ61" s="44" t="s">
        <v>24</v>
      </c>
      <c r="BK61" s="88"/>
      <c r="BX61" s="37"/>
      <c r="CA61" s="89"/>
      <c r="CB61" s="89"/>
      <c r="CC61" s="89"/>
      <c r="CD61" s="89"/>
      <c r="CE61" s="89"/>
      <c r="CF61" s="89"/>
      <c r="CG61" s="89"/>
      <c r="CH61" s="89"/>
      <c r="CI61" s="90"/>
      <c r="CJ61" s="90"/>
      <c r="CK61" s="90"/>
      <c r="CL61" s="90"/>
      <c r="CM61" s="90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69" t="n">
        <f aca="false">IF(F62="3,11",IF(G62=$A$3,3,11),F62)</f>
        <v>1</v>
      </c>
      <c r="B62" s="2" t="s">
        <v>215</v>
      </c>
      <c r="C62" s="65" t="n">
        <v>0</v>
      </c>
      <c r="D62" s="66" t="n">
        <v>0</v>
      </c>
      <c r="E62" s="71" t="e">
        <f aca="false">C62/D62</f>
        <v>#DIV/0!</v>
      </c>
      <c r="F62" s="5" t="n">
        <v>1</v>
      </c>
      <c r="G62" s="87" t="s">
        <v>216</v>
      </c>
      <c r="I62" s="1" t="n">
        <f aca="false">IF(O62="8,12",IF(N62=$A$3,8,12),O62)</f>
        <v>6</v>
      </c>
      <c r="J62" s="2" t="s">
        <v>215</v>
      </c>
      <c r="K62" s="65" t="n">
        <v>0</v>
      </c>
      <c r="L62" s="66" t="n">
        <v>0</v>
      </c>
      <c r="M62" s="71" t="e">
        <f aca="false">K62/L62</f>
        <v>#DIV/0!</v>
      </c>
      <c r="N62" s="87" t="s">
        <v>216</v>
      </c>
      <c r="O62" s="5" t="n">
        <v>6</v>
      </c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44" t="s">
        <v>237</v>
      </c>
      <c r="BB62" s="44" t="s">
        <v>186</v>
      </c>
      <c r="BC62" s="45" t="s">
        <v>238</v>
      </c>
      <c r="BD62" s="46" t="s">
        <v>23</v>
      </c>
      <c r="BE62" s="44"/>
      <c r="BF62" s="44"/>
      <c r="BG62" s="44" t="n">
        <v>55</v>
      </c>
      <c r="BH62" s="44" t="n">
        <v>7</v>
      </c>
      <c r="BI62" s="44" t="n">
        <v>72313</v>
      </c>
      <c r="BJ62" s="44" t="s">
        <v>24</v>
      </c>
      <c r="BK62" s="88"/>
      <c r="BL62" s="73"/>
      <c r="BM62" s="73"/>
      <c r="BN62" s="74"/>
      <c r="BO62" s="45"/>
      <c r="BP62" s="73"/>
      <c r="BQ62" s="73"/>
      <c r="BR62" s="73"/>
      <c r="BS62" s="73"/>
      <c r="BT62" s="73"/>
      <c r="BU62" s="45"/>
      <c r="BV62" s="73"/>
      <c r="BW62" s="73"/>
      <c r="BX62" s="37"/>
      <c r="CA62" s="89"/>
      <c r="CB62" s="89"/>
      <c r="CC62" s="89"/>
      <c r="CD62" s="89"/>
      <c r="CE62" s="89"/>
      <c r="CF62" s="89"/>
      <c r="CG62" s="89"/>
      <c r="CH62" s="89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69" t="n">
        <f aca="false">IF(F63="3,11",IF(G63=$A$3,3,11),F63)</f>
        <v>1</v>
      </c>
      <c r="B63" s="2" t="s">
        <v>219</v>
      </c>
      <c r="C63" s="65" t="n">
        <v>0</v>
      </c>
      <c r="D63" s="66" t="n">
        <v>0</v>
      </c>
      <c r="E63" s="71" t="e">
        <f aca="false">C63/D63</f>
        <v>#DIV/0!</v>
      </c>
      <c r="F63" s="5" t="n">
        <v>1</v>
      </c>
      <c r="G63" s="87" t="s">
        <v>216</v>
      </c>
      <c r="I63" s="1" t="n">
        <f aca="false">IF(O63="8,12",IF(N63=$A$3,8,12),O63)</f>
        <v>6</v>
      </c>
      <c r="J63" s="2" t="s">
        <v>219</v>
      </c>
      <c r="K63" s="65" t="n">
        <v>0</v>
      </c>
      <c r="L63" s="66" t="n">
        <v>0</v>
      </c>
      <c r="M63" s="71" t="e">
        <f aca="false">K63/L63</f>
        <v>#DIV/0!</v>
      </c>
      <c r="N63" s="87" t="s">
        <v>216</v>
      </c>
      <c r="O63" s="5" t="n">
        <v>6</v>
      </c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44" t="s">
        <v>239</v>
      </c>
      <c r="BB63" s="44" t="s">
        <v>186</v>
      </c>
      <c r="BC63" s="45" t="s">
        <v>240</v>
      </c>
      <c r="BD63" s="46" t="s">
        <v>23</v>
      </c>
      <c r="BE63" s="44"/>
      <c r="BF63" s="44"/>
      <c r="BG63" s="44" t="n">
        <v>56</v>
      </c>
      <c r="BH63" s="44" t="n">
        <v>7</v>
      </c>
      <c r="BI63" s="44" t="n">
        <v>72312</v>
      </c>
      <c r="BJ63" s="44" t="s">
        <v>24</v>
      </c>
      <c r="BK63" s="88"/>
      <c r="BL63" s="48" t="n">
        <v>28068</v>
      </c>
      <c r="BM63" s="48" t="s">
        <v>241</v>
      </c>
      <c r="BN63" s="49" t="s">
        <v>186</v>
      </c>
      <c r="BO63" s="61" t="s">
        <v>242</v>
      </c>
      <c r="BP63" s="48" t="s">
        <v>41</v>
      </c>
      <c r="BQ63" s="48" t="n">
        <v>54655</v>
      </c>
      <c r="BR63" s="48" t="s">
        <v>243</v>
      </c>
      <c r="BS63" s="48" t="s">
        <v>24</v>
      </c>
      <c r="BT63" s="92" t="s">
        <v>93</v>
      </c>
      <c r="BU63" s="62" t="s">
        <v>23</v>
      </c>
      <c r="BV63" s="48" t="n">
        <v>2</v>
      </c>
      <c r="BW63" s="48" t="n">
        <v>27049</v>
      </c>
      <c r="BX63" s="37"/>
      <c r="CA63" s="89"/>
      <c r="CB63" s="89"/>
      <c r="CC63" s="89"/>
      <c r="CD63" s="89"/>
      <c r="CE63" s="89"/>
      <c r="CF63" s="89"/>
      <c r="CG63" s="89"/>
      <c r="CH63" s="89"/>
      <c r="CI63" s="90"/>
      <c r="CJ63" s="90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69" t="n">
        <f aca="false">IF(F64="3,11",IF(G64=$A$3,3,11),F64)</f>
        <v>1</v>
      </c>
      <c r="B64" s="2" t="s">
        <v>224</v>
      </c>
      <c r="C64" s="65" t="n">
        <v>0</v>
      </c>
      <c r="D64" s="66" t="n">
        <v>0</v>
      </c>
      <c r="E64" s="71" t="e">
        <f aca="false">C64/D64</f>
        <v>#DIV/0!</v>
      </c>
      <c r="F64" s="5" t="n">
        <v>1</v>
      </c>
      <c r="G64" s="87" t="s">
        <v>216</v>
      </c>
      <c r="I64" s="1" t="n">
        <f aca="false">IF(O64="8,12",IF(N64=$A$3,8,12),O64)</f>
        <v>6</v>
      </c>
      <c r="J64" s="2" t="s">
        <v>224</v>
      </c>
      <c r="K64" s="65" t="n">
        <v>0</v>
      </c>
      <c r="L64" s="66" t="n">
        <v>0</v>
      </c>
      <c r="M64" s="71" t="e">
        <f aca="false">K64/L64</f>
        <v>#DIV/0!</v>
      </c>
      <c r="N64" s="87" t="s">
        <v>216</v>
      </c>
      <c r="O64" s="5" t="n">
        <v>6</v>
      </c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44" t="s">
        <v>244</v>
      </c>
      <c r="BB64" s="44" t="s">
        <v>186</v>
      </c>
      <c r="BC64" s="45" t="s">
        <v>245</v>
      </c>
      <c r="BD64" s="46" t="s">
        <v>23</v>
      </c>
      <c r="BE64" s="44"/>
      <c r="BF64" s="44"/>
      <c r="BG64" s="44" t="n">
        <v>57</v>
      </c>
      <c r="BH64" s="44" t="n">
        <v>7</v>
      </c>
      <c r="BI64" s="44" t="n">
        <v>72479</v>
      </c>
      <c r="BJ64" s="44" t="s">
        <v>24</v>
      </c>
      <c r="BK64" s="88"/>
      <c r="BL64" s="73" t="n">
        <v>28067</v>
      </c>
      <c r="BM64" s="73" t="s">
        <v>246</v>
      </c>
      <c r="BN64" s="74" t="s">
        <v>186</v>
      </c>
      <c r="BO64" s="45" t="s">
        <v>247</v>
      </c>
      <c r="BP64" s="73" t="s">
        <v>41</v>
      </c>
      <c r="BQ64" s="73" t="n">
        <v>54656</v>
      </c>
      <c r="BR64" s="73" t="s">
        <v>234</v>
      </c>
      <c r="BS64" s="73" t="s">
        <v>96</v>
      </c>
      <c r="BT64" s="75" t="s">
        <v>93</v>
      </c>
      <c r="BU64" s="46" t="s">
        <v>23</v>
      </c>
      <c r="BV64" s="73" t="n">
        <v>11</v>
      </c>
      <c r="BW64" s="73" t="n">
        <v>27049</v>
      </c>
      <c r="BX64" s="37"/>
      <c r="CA64" s="89"/>
      <c r="CB64" s="89"/>
      <c r="CC64" s="89"/>
      <c r="CD64" s="89"/>
      <c r="CE64" s="89"/>
      <c r="CF64" s="89"/>
      <c r="CG64" s="89"/>
      <c r="CH64" s="89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69" t="n">
        <f aca="false">IF(F65="3,11",IF(G65=$A$3,3,11),F65)</f>
        <v>1</v>
      </c>
      <c r="B65" s="2" t="s">
        <v>229</v>
      </c>
      <c r="C65" s="65" t="n">
        <v>0</v>
      </c>
      <c r="D65" s="66" t="n">
        <v>0</v>
      </c>
      <c r="E65" s="71" t="e">
        <f aca="false">C65/D65</f>
        <v>#DIV/0!</v>
      </c>
      <c r="F65" s="5" t="n">
        <v>1</v>
      </c>
      <c r="G65" s="87" t="s">
        <v>216</v>
      </c>
      <c r="I65" s="1" t="n">
        <f aca="false">IF(O65="8,12",IF(N65=$A$3,8,12),O65)</f>
        <v>6</v>
      </c>
      <c r="J65" s="2" t="s">
        <v>229</v>
      </c>
      <c r="K65" s="65" t="n">
        <v>0</v>
      </c>
      <c r="L65" s="66" t="n">
        <v>0</v>
      </c>
      <c r="M65" s="71" t="e">
        <f aca="false">K65/L65</f>
        <v>#DIV/0!</v>
      </c>
      <c r="N65" s="87" t="s">
        <v>216</v>
      </c>
      <c r="O65" s="5" t="n">
        <v>6</v>
      </c>
      <c r="P65" s="3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44" t="s">
        <v>248</v>
      </c>
      <c r="BB65" s="44" t="s">
        <v>186</v>
      </c>
      <c r="BC65" s="45" t="s">
        <v>249</v>
      </c>
      <c r="BD65" s="46" t="s">
        <v>250</v>
      </c>
      <c r="BE65" s="44"/>
      <c r="BF65" s="44"/>
      <c r="BG65" s="44" t="n">
        <v>59</v>
      </c>
      <c r="BH65" s="44" t="n">
        <v>7</v>
      </c>
      <c r="BI65" s="44" t="n">
        <v>73706</v>
      </c>
      <c r="BJ65" s="44" t="s">
        <v>24</v>
      </c>
      <c r="BK65" s="88"/>
      <c r="BL65" s="73" t="n">
        <v>62463</v>
      </c>
      <c r="BM65" s="73" t="s">
        <v>251</v>
      </c>
      <c r="BN65" s="74" t="s">
        <v>186</v>
      </c>
      <c r="BO65" s="45" t="s">
        <v>252</v>
      </c>
      <c r="BP65" s="73" t="s">
        <v>41</v>
      </c>
      <c r="BQ65" s="73" t="n">
        <v>56092</v>
      </c>
      <c r="BR65" s="73" t="s">
        <v>253</v>
      </c>
      <c r="BS65" s="73" t="s">
        <v>24</v>
      </c>
      <c r="BT65" s="75" t="s">
        <v>254</v>
      </c>
      <c r="BU65" s="46" t="s">
        <v>254</v>
      </c>
      <c r="BV65" s="73" t="n">
        <v>3</v>
      </c>
      <c r="BW65" s="73" t="n">
        <v>16947</v>
      </c>
      <c r="BX65" s="37"/>
      <c r="CA65" s="89"/>
      <c r="CB65" s="89"/>
      <c r="CC65" s="89"/>
      <c r="CD65" s="89"/>
      <c r="CE65" s="89"/>
      <c r="CF65" s="89"/>
      <c r="CG65" s="89"/>
      <c r="CH65" s="89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69" t="n">
        <f aca="false">IF(F66="3,11",IF(G66=$A$3,3,11),F66)</f>
        <v>1</v>
      </c>
      <c r="B66" s="2" t="s">
        <v>232</v>
      </c>
      <c r="C66" s="65" t="n">
        <v>0</v>
      </c>
      <c r="D66" s="66" t="n">
        <v>0</v>
      </c>
      <c r="E66" s="71" t="e">
        <f aca="false">C66/D66</f>
        <v>#DIV/0!</v>
      </c>
      <c r="F66" s="5" t="n">
        <v>1</v>
      </c>
      <c r="G66" s="87" t="s">
        <v>233</v>
      </c>
      <c r="I66" s="1" t="n">
        <f aca="false">IF(O66="8,12",IF(N66=$A$3,8,12),O66)</f>
        <v>6</v>
      </c>
      <c r="J66" s="2" t="s">
        <v>232</v>
      </c>
      <c r="K66" s="65" t="n">
        <v>0</v>
      </c>
      <c r="L66" s="66" t="n">
        <v>0</v>
      </c>
      <c r="M66" s="71" t="e">
        <f aca="false">K66/L66</f>
        <v>#DIV/0!</v>
      </c>
      <c r="N66" s="87" t="s">
        <v>233</v>
      </c>
      <c r="O66" s="13" t="n">
        <v>6</v>
      </c>
      <c r="P66" s="3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44" t="s">
        <v>253</v>
      </c>
      <c r="BB66" s="44" t="s">
        <v>186</v>
      </c>
      <c r="BC66" s="45" t="s">
        <v>255</v>
      </c>
      <c r="BD66" s="46" t="s">
        <v>254</v>
      </c>
      <c r="BE66" s="91" t="s">
        <v>254</v>
      </c>
      <c r="BF66" s="44"/>
      <c r="BG66" s="44" t="n">
        <v>3</v>
      </c>
      <c r="BH66" s="44" t="n">
        <v>7</v>
      </c>
      <c r="BI66" s="44" t="n">
        <v>56092</v>
      </c>
      <c r="BJ66" s="44" t="s">
        <v>24</v>
      </c>
      <c r="BK66" s="88"/>
      <c r="BL66" s="48" t="n">
        <v>62300</v>
      </c>
      <c r="BM66" s="48" t="s">
        <v>256</v>
      </c>
      <c r="BN66" s="49" t="s">
        <v>186</v>
      </c>
      <c r="BO66" s="61" t="s">
        <v>257</v>
      </c>
      <c r="BP66" s="48" t="s">
        <v>41</v>
      </c>
      <c r="BQ66" s="48" t="n">
        <v>56097</v>
      </c>
      <c r="BR66" s="48" t="s">
        <v>258</v>
      </c>
      <c r="BS66" s="48" t="s">
        <v>24</v>
      </c>
      <c r="BT66" s="48"/>
      <c r="BU66" s="62" t="s">
        <v>233</v>
      </c>
      <c r="BV66" s="48" t="n">
        <v>41</v>
      </c>
      <c r="BW66" s="48" t="n">
        <v>85602</v>
      </c>
      <c r="BX66" s="37"/>
      <c r="CA66" s="89"/>
      <c r="CB66" s="89"/>
      <c r="CC66" s="89"/>
      <c r="CD66" s="89"/>
      <c r="CE66" s="89"/>
      <c r="CF66" s="89"/>
      <c r="CG66" s="89"/>
      <c r="CH66" s="89"/>
      <c r="CI66" s="90"/>
      <c r="CJ66" s="90"/>
      <c r="CK66" s="90"/>
      <c r="CL66" s="90"/>
      <c r="CM66" s="90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11" t="str">
        <f aca="false">IF(F67="3,11",IF(G67=$A$3,3,11),F67)</f>
        <v>oa code?</v>
      </c>
      <c r="B67" s="3"/>
      <c r="C67" s="65" t="n">
        <v>0</v>
      </c>
      <c r="D67" s="66" t="n">
        <v>0</v>
      </c>
      <c r="E67" s="71" t="e">
        <f aca="false">C67/D67</f>
        <v>#DIV/0!</v>
      </c>
      <c r="F67" s="5" t="s">
        <v>259</v>
      </c>
      <c r="G67" s="87"/>
      <c r="I67" s="11" t="str">
        <f aca="false">IF(O67="8,12",IF(N67=$A$3,8,12),O67)</f>
        <v>oa code?</v>
      </c>
      <c r="J67" s="3"/>
      <c r="K67" s="65" t="n">
        <v>0</v>
      </c>
      <c r="L67" s="66" t="n">
        <v>0</v>
      </c>
      <c r="M67" s="71" t="e">
        <f aca="false">K67/L67</f>
        <v>#DIV/0!</v>
      </c>
      <c r="O67" s="5" t="s">
        <v>259</v>
      </c>
      <c r="P67" s="3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44"/>
      <c r="BB67" s="44"/>
      <c r="BC67" s="45"/>
      <c r="BD67" s="46"/>
      <c r="BE67" s="91"/>
      <c r="BF67" s="44"/>
      <c r="BG67" s="44"/>
      <c r="BH67" s="44"/>
      <c r="BI67" s="44"/>
      <c r="BJ67" s="44"/>
      <c r="BK67" s="88"/>
      <c r="BL67" s="48" t="n">
        <v>28067</v>
      </c>
      <c r="BM67" s="48" t="s">
        <v>246</v>
      </c>
      <c r="BN67" s="49" t="s">
        <v>186</v>
      </c>
      <c r="BO67" s="61" t="s">
        <v>247</v>
      </c>
      <c r="BP67" s="48" t="s">
        <v>41</v>
      </c>
      <c r="BQ67" s="48" t="n">
        <v>56930</v>
      </c>
      <c r="BR67" s="48" t="s">
        <v>236</v>
      </c>
      <c r="BS67" s="48" t="s">
        <v>24</v>
      </c>
      <c r="BT67" s="92" t="s">
        <v>93</v>
      </c>
      <c r="BU67" s="62" t="s">
        <v>23</v>
      </c>
      <c r="BV67" s="48" t="n">
        <v>11</v>
      </c>
      <c r="BW67" s="48" t="n">
        <v>27049</v>
      </c>
      <c r="BX67" s="37"/>
      <c r="CA67" s="89"/>
      <c r="CB67" s="89"/>
      <c r="CC67" s="89"/>
      <c r="CD67" s="89"/>
      <c r="CE67" s="89"/>
      <c r="CF67" s="89"/>
      <c r="CG67" s="89"/>
      <c r="CH67" s="89"/>
      <c r="CI67" s="90"/>
      <c r="CJ67" s="90"/>
      <c r="CK67" s="90"/>
      <c r="CL67" s="90"/>
      <c r="CM67" s="90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11" t="str">
        <f aca="false">IF(F68="3,11",IF(G68=$A$3,3,11),F68)</f>
        <v>oa code?</v>
      </c>
      <c r="B68" s="3"/>
      <c r="C68" s="65" t="n">
        <v>0</v>
      </c>
      <c r="D68" s="66" t="n">
        <v>0</v>
      </c>
      <c r="E68" s="71" t="e">
        <f aca="false">C68/D68</f>
        <v>#DIV/0!</v>
      </c>
      <c r="F68" s="5" t="s">
        <v>259</v>
      </c>
      <c r="G68" s="87"/>
      <c r="I68" s="11" t="str">
        <f aca="false">IF(O68="8,12",IF(N68=$A$3,8,12),O68)</f>
        <v>oa code?</v>
      </c>
      <c r="J68" s="3"/>
      <c r="K68" s="65" t="n">
        <v>0</v>
      </c>
      <c r="L68" s="66" t="n">
        <v>0</v>
      </c>
      <c r="M68" s="71" t="e">
        <f aca="false">K68/L68</f>
        <v>#DIV/0!</v>
      </c>
      <c r="O68" s="5" t="s">
        <v>259</v>
      </c>
      <c r="P68" s="3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44"/>
      <c r="BB68" s="44"/>
      <c r="BC68" s="45"/>
      <c r="BD68" s="46"/>
      <c r="BE68" s="91"/>
      <c r="BF68" s="44"/>
      <c r="BG68" s="44"/>
      <c r="BH68" s="44"/>
      <c r="BI68" s="44"/>
      <c r="BJ68" s="44"/>
      <c r="BK68" s="88"/>
      <c r="BL68" s="73" t="n">
        <v>28068</v>
      </c>
      <c r="BM68" s="73" t="s">
        <v>241</v>
      </c>
      <c r="BN68" s="74" t="s">
        <v>186</v>
      </c>
      <c r="BO68" s="45" t="s">
        <v>260</v>
      </c>
      <c r="BP68" s="73" t="s">
        <v>41</v>
      </c>
      <c r="BQ68" s="73" t="n">
        <v>57105</v>
      </c>
      <c r="BR68" s="73" t="s">
        <v>261</v>
      </c>
      <c r="BS68" s="73" t="s">
        <v>24</v>
      </c>
      <c r="BT68" s="75" t="s">
        <v>262</v>
      </c>
      <c r="BU68" s="46" t="s">
        <v>262</v>
      </c>
      <c r="BV68" s="73" t="n">
        <v>2</v>
      </c>
      <c r="BW68" s="73" t="n">
        <v>54450</v>
      </c>
      <c r="BX68" s="37"/>
      <c r="CA68" s="89"/>
      <c r="CB68" s="89"/>
      <c r="CC68" s="89"/>
      <c r="CD68" s="89"/>
      <c r="CE68" s="89"/>
      <c r="CF68" s="89"/>
      <c r="CG68" s="89"/>
      <c r="CH68" s="89"/>
      <c r="CI68" s="90"/>
      <c r="CJ68" s="90"/>
      <c r="CK68" s="90"/>
      <c r="CL68" s="90"/>
      <c r="CM68" s="90"/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11" t="str">
        <f aca="false">IF(F69="3,11",IF(G69=$A$3,3,11),F69)</f>
        <v>oa code?</v>
      </c>
      <c r="B69" s="3"/>
      <c r="C69" s="65" t="n">
        <v>0</v>
      </c>
      <c r="D69" s="66" t="n">
        <v>0</v>
      </c>
      <c r="E69" s="71" t="e">
        <f aca="false">C69/D69</f>
        <v>#DIV/0!</v>
      </c>
      <c r="F69" s="5" t="s">
        <v>259</v>
      </c>
      <c r="G69" s="87"/>
      <c r="I69" s="11" t="str">
        <f aca="false">IF(O69="8,12",IF(N69=$A$3,8,12),O69)</f>
        <v>oa code?</v>
      </c>
      <c r="J69" s="3"/>
      <c r="K69" s="65" t="n">
        <v>0</v>
      </c>
      <c r="L69" s="66" t="n">
        <v>0</v>
      </c>
      <c r="M69" s="71" t="e">
        <f aca="false">K69/L69</f>
        <v>#DIV/0!</v>
      </c>
      <c r="O69" s="5" t="s">
        <v>259</v>
      </c>
      <c r="P69" s="3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44" t="s">
        <v>263</v>
      </c>
      <c r="BB69" s="44" t="s">
        <v>186</v>
      </c>
      <c r="BC69" s="45" t="s">
        <v>264</v>
      </c>
      <c r="BD69" s="46" t="s">
        <v>205</v>
      </c>
      <c r="BE69" s="44"/>
      <c r="BF69" s="44"/>
      <c r="BG69" s="44" t="n">
        <v>70</v>
      </c>
      <c r="BH69" s="44" t="n">
        <v>7</v>
      </c>
      <c r="BI69" s="44" t="n">
        <v>76284</v>
      </c>
      <c r="BJ69" s="44" t="s">
        <v>24</v>
      </c>
      <c r="BK69" s="88"/>
      <c r="BL69" s="73" t="n">
        <v>62277</v>
      </c>
      <c r="BM69" s="73" t="s">
        <v>265</v>
      </c>
      <c r="BN69" s="74" t="s">
        <v>186</v>
      </c>
      <c r="BO69" s="45" t="s">
        <v>266</v>
      </c>
      <c r="BP69" s="73" t="s">
        <v>41</v>
      </c>
      <c r="BQ69" s="73" t="n">
        <v>57680</v>
      </c>
      <c r="BR69" s="73" t="s">
        <v>226</v>
      </c>
      <c r="BS69" s="73" t="s">
        <v>24</v>
      </c>
      <c r="BT69" s="75" t="s">
        <v>30</v>
      </c>
      <c r="BU69" s="46" t="s">
        <v>30</v>
      </c>
      <c r="BV69" s="73" t="n">
        <v>32</v>
      </c>
      <c r="BW69" s="73" t="n">
        <v>27038</v>
      </c>
      <c r="BX69" s="37"/>
      <c r="CA69" s="89"/>
      <c r="CB69" s="89"/>
      <c r="CC69" s="89"/>
      <c r="CD69" s="89"/>
      <c r="CE69" s="89"/>
      <c r="CF69" s="89"/>
      <c r="CG69" s="89"/>
      <c r="CH69" s="89"/>
      <c r="CI69" s="90"/>
      <c r="CJ69" s="90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5.75" hidden="false" customHeight="false" outlineLevel="0" collapsed="false">
      <c r="A70" s="11" t="str">
        <f aca="false">IF(F70="3,11",IF(G70=$A$3,3,11),F70)</f>
        <v>oa code?</v>
      </c>
      <c r="B70" s="3"/>
      <c r="C70" s="65" t="n">
        <v>0</v>
      </c>
      <c r="D70" s="66" t="n">
        <v>0</v>
      </c>
      <c r="E70" s="71" t="e">
        <f aca="false">C70/D70</f>
        <v>#DIV/0!</v>
      </c>
      <c r="F70" s="5" t="s">
        <v>259</v>
      </c>
      <c r="G70" s="96"/>
      <c r="H70" s="1"/>
      <c r="I70" s="11" t="str">
        <f aca="false">IF(O70="8,12",IF(N70=$A$3,8,12),O70)</f>
        <v>oa code?</v>
      </c>
      <c r="J70" s="3"/>
      <c r="K70" s="65" t="n">
        <v>0</v>
      </c>
      <c r="L70" s="66" t="n">
        <v>0</v>
      </c>
      <c r="M70" s="71" t="e">
        <f aca="false">K70/L70</f>
        <v>#DIV/0!</v>
      </c>
      <c r="O70" s="5" t="s">
        <v>259</v>
      </c>
      <c r="P70" s="3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44" t="s">
        <v>267</v>
      </c>
      <c r="BB70" s="44" t="s">
        <v>186</v>
      </c>
      <c r="BC70" s="45" t="s">
        <v>268</v>
      </c>
      <c r="BD70" s="46" t="s">
        <v>23</v>
      </c>
      <c r="BE70" s="44"/>
      <c r="BF70" s="44"/>
      <c r="BG70" s="44" t="n">
        <v>101</v>
      </c>
      <c r="BH70" s="44" t="n">
        <v>7</v>
      </c>
      <c r="BI70" s="44" t="n">
        <v>89153</v>
      </c>
      <c r="BJ70" s="44" t="s">
        <v>96</v>
      </c>
      <c r="BK70" s="88"/>
      <c r="BL70" s="73" t="n">
        <v>58403</v>
      </c>
      <c r="BM70" s="73" t="s">
        <v>269</v>
      </c>
      <c r="BN70" s="74" t="s">
        <v>186</v>
      </c>
      <c r="BO70" s="45" t="s">
        <v>270</v>
      </c>
      <c r="BP70" s="73" t="s">
        <v>41</v>
      </c>
      <c r="BQ70" s="73" t="n">
        <v>59329</v>
      </c>
      <c r="BR70" s="73" t="s">
        <v>207</v>
      </c>
      <c r="BS70" s="73" t="s">
        <v>24</v>
      </c>
      <c r="BT70" s="75" t="s">
        <v>23</v>
      </c>
      <c r="BU70" s="46" t="s">
        <v>23</v>
      </c>
      <c r="BV70" s="73" t="n">
        <v>22</v>
      </c>
      <c r="BW70" s="73" t="n">
        <v>27049</v>
      </c>
      <c r="BX70" s="37"/>
      <c r="CA70" s="89"/>
      <c r="CB70" s="89"/>
      <c r="CC70" s="89"/>
      <c r="CD70" s="89"/>
      <c r="CE70" s="89"/>
      <c r="CF70" s="89"/>
      <c r="CG70" s="89"/>
      <c r="CH70" s="89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5.75" hidden="false" customHeight="false" outlineLevel="0" collapsed="false">
      <c r="A71" s="69" t="n">
        <f aca="false">IF(F71="3,11",IF(G71=$A$3,3,11),F71)</f>
        <v>10</v>
      </c>
      <c r="B71" s="97" t="s">
        <v>271</v>
      </c>
      <c r="C71" s="65" t="n">
        <v>0</v>
      </c>
      <c r="D71" s="66" t="n">
        <v>0</v>
      </c>
      <c r="E71" s="71" t="e">
        <f aca="false">C71/D71</f>
        <v>#DIV/0!</v>
      </c>
      <c r="F71" s="68" t="n">
        <v>10</v>
      </c>
      <c r="G71" s="96"/>
      <c r="H71" s="1"/>
      <c r="I71" s="11" t="str">
        <f aca="false">IF(O71="8,12",IF(N71=$A$3,8,12),O71)</f>
        <v>oa code?</v>
      </c>
      <c r="J71" s="98"/>
      <c r="K71" s="65" t="n">
        <v>0</v>
      </c>
      <c r="L71" s="66" t="n">
        <v>0</v>
      </c>
      <c r="M71" s="71" t="e">
        <f aca="false">K71/L71</f>
        <v>#DIV/0!</v>
      </c>
      <c r="O71" s="13" t="s">
        <v>259</v>
      </c>
      <c r="P71" s="3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44" t="s">
        <v>272</v>
      </c>
      <c r="BB71" s="44" t="s">
        <v>186</v>
      </c>
      <c r="BC71" s="45" t="s">
        <v>273</v>
      </c>
      <c r="BD71" s="46" t="s">
        <v>23</v>
      </c>
      <c r="BE71" s="44"/>
      <c r="BF71" s="44"/>
      <c r="BG71" s="44" t="n">
        <v>102</v>
      </c>
      <c r="BH71" s="44" t="n">
        <v>7</v>
      </c>
      <c r="BI71" s="44" t="n">
        <v>89154</v>
      </c>
      <c r="BJ71" s="44" t="s">
        <v>96</v>
      </c>
      <c r="BK71" s="88"/>
      <c r="BL71" s="48" t="n">
        <v>62298</v>
      </c>
      <c r="BM71" s="48" t="s">
        <v>274</v>
      </c>
      <c r="BN71" s="49" t="s">
        <v>186</v>
      </c>
      <c r="BO71" s="61" t="s">
        <v>275</v>
      </c>
      <c r="BP71" s="48" t="s">
        <v>41</v>
      </c>
      <c r="BQ71" s="48" t="n">
        <v>61147</v>
      </c>
      <c r="BR71" s="48" t="s">
        <v>276</v>
      </c>
      <c r="BS71" s="48" t="s">
        <v>24</v>
      </c>
      <c r="BT71" s="48"/>
      <c r="BU71" s="62" t="s">
        <v>233</v>
      </c>
      <c r="BV71" s="48" t="n">
        <v>33</v>
      </c>
      <c r="BW71" s="48" t="n">
        <v>85602</v>
      </c>
      <c r="BX71" s="37"/>
      <c r="CA71" s="89"/>
      <c r="CB71" s="89"/>
      <c r="CC71" s="89"/>
      <c r="CD71" s="89"/>
      <c r="CE71" s="89"/>
      <c r="CF71" s="89"/>
      <c r="CG71" s="89"/>
      <c r="CH71" s="89"/>
      <c r="CI71" s="90"/>
      <c r="CJ71" s="90"/>
      <c r="CK71" s="90"/>
      <c r="CL71" s="90"/>
      <c r="CM71" s="90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false" customHeight="false" outlineLevel="0" collapsed="false">
      <c r="A72" s="69" t="n">
        <f aca="false">IF(F72="3,11",IF(G72=$A$3,3,11),F72)</f>
        <v>13</v>
      </c>
      <c r="B72" s="97" t="s">
        <v>277</v>
      </c>
      <c r="C72" s="65" t="n">
        <v>0</v>
      </c>
      <c r="D72" s="66" t="n">
        <v>0</v>
      </c>
      <c r="E72" s="71" t="e">
        <f aca="false">C72/D72</f>
        <v>#DIV/0!</v>
      </c>
      <c r="F72" s="68" t="n">
        <v>13</v>
      </c>
      <c r="G72" s="96"/>
      <c r="H72" s="1"/>
      <c r="I72" s="1" t="n">
        <f aca="false">IF(O72="8,12",IF(N72=$A$3,8,12),O72)</f>
        <v>13</v>
      </c>
      <c r="J72" s="97" t="s">
        <v>277</v>
      </c>
      <c r="K72" s="65" t="n">
        <v>0</v>
      </c>
      <c r="L72" s="66" t="n">
        <v>0</v>
      </c>
      <c r="M72" s="71" t="e">
        <f aca="false">K72/L72</f>
        <v>#DIV/0!</v>
      </c>
      <c r="O72" s="13" t="n">
        <v>13</v>
      </c>
      <c r="P72" s="3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44"/>
      <c r="BB72" s="44"/>
      <c r="BC72" s="45"/>
      <c r="BD72" s="46"/>
      <c r="BE72" s="44"/>
      <c r="BF72" s="44"/>
      <c r="BG72" s="44"/>
      <c r="BH72" s="44"/>
      <c r="BI72" s="44"/>
      <c r="BJ72" s="44"/>
      <c r="BK72" s="88"/>
      <c r="BL72" s="73" t="n">
        <v>62299</v>
      </c>
      <c r="BM72" s="73" t="s">
        <v>278</v>
      </c>
      <c r="BN72" s="74" t="s">
        <v>186</v>
      </c>
      <c r="BO72" s="45" t="s">
        <v>279</v>
      </c>
      <c r="BP72" s="73" t="s">
        <v>41</v>
      </c>
      <c r="BQ72" s="73" t="n">
        <v>61148</v>
      </c>
      <c r="BR72" s="73" t="s">
        <v>280</v>
      </c>
      <c r="BS72" s="73" t="s">
        <v>24</v>
      </c>
      <c r="BT72" s="73"/>
      <c r="BU72" s="46" t="s">
        <v>233</v>
      </c>
      <c r="BV72" s="73" t="n">
        <v>38</v>
      </c>
      <c r="BW72" s="73" t="n">
        <v>85602</v>
      </c>
      <c r="BX72" s="37"/>
      <c r="CA72" s="89"/>
      <c r="CB72" s="89"/>
      <c r="CC72" s="89"/>
      <c r="CD72" s="89"/>
      <c r="CE72" s="89"/>
      <c r="CF72" s="89"/>
      <c r="CG72" s="89"/>
      <c r="CH72" s="89"/>
      <c r="CI72" s="90"/>
      <c r="CJ72" s="90"/>
      <c r="CK72" s="90"/>
      <c r="CL72" s="90"/>
      <c r="CM72" s="90"/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69" t="n">
        <f aca="false">IF(F73="3,11",IF(G73=$A$3,3,11),F73)</f>
        <v>15</v>
      </c>
      <c r="B73" s="97" t="s">
        <v>281</v>
      </c>
      <c r="C73" s="65" t="n">
        <v>0</v>
      </c>
      <c r="D73" s="66" t="n">
        <v>0</v>
      </c>
      <c r="E73" s="71" t="e">
        <f aca="false">C73/D73</f>
        <v>#DIV/0!</v>
      </c>
      <c r="F73" s="68" t="n">
        <v>15</v>
      </c>
      <c r="G73" s="96"/>
      <c r="H73" s="1"/>
      <c r="I73" s="1" t="n">
        <f aca="false">IF(O73="8,12",IF(N73=$A$3,8,12),O73)</f>
        <v>14</v>
      </c>
      <c r="J73" s="97" t="s">
        <v>282</v>
      </c>
      <c r="K73" s="65" t="n">
        <v>0</v>
      </c>
      <c r="L73" s="66" t="n">
        <v>0</v>
      </c>
      <c r="M73" s="71" t="e">
        <f aca="false">K73/L73</f>
        <v>#DIV/0!</v>
      </c>
      <c r="O73" s="99" t="n">
        <v>14</v>
      </c>
      <c r="P73" s="3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44" t="s">
        <v>283</v>
      </c>
      <c r="BB73" s="44" t="s">
        <v>186</v>
      </c>
      <c r="BC73" s="45" t="s">
        <v>283</v>
      </c>
      <c r="BD73" s="46" t="s">
        <v>284</v>
      </c>
      <c r="BE73" s="44"/>
      <c r="BF73" s="44"/>
      <c r="BG73" s="44" t="n">
        <v>46</v>
      </c>
      <c r="BH73" s="44" t="n">
        <v>7</v>
      </c>
      <c r="BI73" s="44" t="n">
        <v>72129</v>
      </c>
      <c r="BJ73" s="44" t="s">
        <v>24</v>
      </c>
      <c r="BK73" s="88"/>
      <c r="BL73" s="73" t="n">
        <v>62291</v>
      </c>
      <c r="BM73" s="73" t="s">
        <v>285</v>
      </c>
      <c r="BN73" s="74" t="s">
        <v>186</v>
      </c>
      <c r="BO73" s="45" t="s">
        <v>285</v>
      </c>
      <c r="BP73" s="73" t="s">
        <v>41</v>
      </c>
      <c r="BQ73" s="73" t="n">
        <v>61791</v>
      </c>
      <c r="BR73" s="73" t="s">
        <v>286</v>
      </c>
      <c r="BS73" s="73" t="s">
        <v>24</v>
      </c>
      <c r="BT73" s="73"/>
      <c r="BU73" s="46" t="s">
        <v>287</v>
      </c>
      <c r="BV73" s="73" t="n">
        <v>39</v>
      </c>
      <c r="BW73" s="73" t="n">
        <v>42643</v>
      </c>
      <c r="BX73" s="37"/>
      <c r="CA73" s="89"/>
      <c r="CB73" s="89"/>
      <c r="CC73" s="89"/>
      <c r="CD73" s="89"/>
      <c r="CE73" s="89"/>
      <c r="CF73" s="89"/>
      <c r="CG73" s="89"/>
      <c r="CH73" s="89"/>
      <c r="CI73" s="90"/>
      <c r="CJ73" s="90"/>
      <c r="CK73" s="90"/>
      <c r="CL73" s="90"/>
      <c r="CM73" s="90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5.75" hidden="false" customHeight="false" outlineLevel="0" collapsed="false">
      <c r="A74" s="69" t="n">
        <f aca="false">IF(F74="3,11",IF(G74=$A$3,3,11),F74)</f>
        <v>16</v>
      </c>
      <c r="B74" s="97" t="s">
        <v>288</v>
      </c>
      <c r="C74" s="65" t="n">
        <v>0</v>
      </c>
      <c r="D74" s="66" t="n">
        <v>0</v>
      </c>
      <c r="E74" s="71" t="e">
        <f aca="false">C74/D74</f>
        <v>#DIV/0!</v>
      </c>
      <c r="F74" s="68" t="n">
        <v>16</v>
      </c>
      <c r="G74" s="96"/>
      <c r="H74" s="1"/>
      <c r="I74" s="1" t="n">
        <f aca="false">IF(O74="8,12",IF(N74=$A$3,8,12),O74)</f>
        <v>16</v>
      </c>
      <c r="J74" s="97" t="s">
        <v>288</v>
      </c>
      <c r="K74" s="65" t="n">
        <v>0</v>
      </c>
      <c r="L74" s="66" t="n">
        <v>0</v>
      </c>
      <c r="M74" s="71" t="e">
        <f aca="false">K74/L74</f>
        <v>#DIV/0!</v>
      </c>
      <c r="O74" s="99" t="n">
        <v>16</v>
      </c>
      <c r="P74" s="3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44" t="s">
        <v>289</v>
      </c>
      <c r="BB74" s="44" t="s">
        <v>186</v>
      </c>
      <c r="BC74" s="45" t="s">
        <v>290</v>
      </c>
      <c r="BD74" s="46" t="s">
        <v>291</v>
      </c>
      <c r="BE74" s="44"/>
      <c r="BF74" s="44"/>
      <c r="BG74" s="44" t="n">
        <v>23</v>
      </c>
      <c r="BH74" s="44" t="n">
        <v>7</v>
      </c>
      <c r="BI74" s="44" t="n">
        <v>65864</v>
      </c>
      <c r="BJ74" s="44" t="s">
        <v>24</v>
      </c>
      <c r="BK74" s="88"/>
      <c r="BL74" s="73" t="n">
        <v>62284</v>
      </c>
      <c r="BM74" s="73" t="s">
        <v>292</v>
      </c>
      <c r="BN74" s="74" t="s">
        <v>186</v>
      </c>
      <c r="BO74" s="45" t="s">
        <v>292</v>
      </c>
      <c r="BP74" s="73" t="s">
        <v>41</v>
      </c>
      <c r="BQ74" s="73" t="n">
        <v>62354</v>
      </c>
      <c r="BR74" s="73" t="s">
        <v>190</v>
      </c>
      <c r="BS74" s="73" t="s">
        <v>24</v>
      </c>
      <c r="BT74" s="73"/>
      <c r="BU74" s="46" t="s">
        <v>192</v>
      </c>
      <c r="BV74" s="73" t="n">
        <v>42</v>
      </c>
      <c r="BW74" s="73" t="n">
        <v>9806</v>
      </c>
      <c r="BX74" s="37"/>
      <c r="CA74" s="89"/>
      <c r="CB74" s="89"/>
      <c r="CC74" s="89"/>
      <c r="CD74" s="89"/>
      <c r="CE74" s="89"/>
      <c r="CF74" s="89"/>
      <c r="CG74" s="89"/>
      <c r="CH74" s="89"/>
      <c r="CI74" s="90"/>
      <c r="CJ74" s="90"/>
      <c r="CK74" s="90"/>
      <c r="CL74" s="90"/>
      <c r="CM74" s="90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5.75" hidden="false" customHeight="false" outlineLevel="0" collapsed="false">
      <c r="A75" s="69" t="n">
        <f aca="false">IF(F75="3,11",IF(G75=$A$3,3,11),F75)</f>
        <v>17</v>
      </c>
      <c r="B75" s="97" t="s">
        <v>293</v>
      </c>
      <c r="C75" s="100" t="n">
        <v>0</v>
      </c>
      <c r="D75" s="101" t="n">
        <v>0</v>
      </c>
      <c r="E75" s="102" t="e">
        <f aca="false">C75/D75</f>
        <v>#DIV/0!</v>
      </c>
      <c r="F75" s="68" t="n">
        <v>17</v>
      </c>
      <c r="G75" s="96"/>
      <c r="H75" s="1"/>
      <c r="I75" s="1" t="n">
        <f aca="false">IF(O75="8,12",IF(N75=$A$3,8,12),O75)</f>
        <v>18</v>
      </c>
      <c r="J75" s="97" t="s">
        <v>294</v>
      </c>
      <c r="K75" s="100" t="n">
        <v>0</v>
      </c>
      <c r="L75" s="101" t="n">
        <v>0</v>
      </c>
      <c r="M75" s="102" t="e">
        <f aca="false">K75/L75</f>
        <v>#DIV/0!</v>
      </c>
      <c r="O75" s="99" t="n">
        <v>18</v>
      </c>
      <c r="P75" s="3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44" t="s">
        <v>295</v>
      </c>
      <c r="BB75" s="44" t="s">
        <v>186</v>
      </c>
      <c r="BC75" s="45" t="s">
        <v>296</v>
      </c>
      <c r="BD75" s="46" t="s">
        <v>23</v>
      </c>
      <c r="BE75" s="44"/>
      <c r="BF75" s="44"/>
      <c r="BG75" s="44" t="n">
        <v>61</v>
      </c>
      <c r="BH75" s="44" t="n">
        <v>7</v>
      </c>
      <c r="BI75" s="44" t="n">
        <v>73593</v>
      </c>
      <c r="BJ75" s="44" t="s">
        <v>24</v>
      </c>
      <c r="BK75" s="88"/>
      <c r="BL75" s="48" t="n">
        <v>58403</v>
      </c>
      <c r="BM75" s="48" t="s">
        <v>269</v>
      </c>
      <c r="BN75" s="49" t="s">
        <v>186</v>
      </c>
      <c r="BO75" s="61" t="s">
        <v>270</v>
      </c>
      <c r="BP75" s="48" t="s">
        <v>41</v>
      </c>
      <c r="BQ75" s="48" t="n">
        <v>62613</v>
      </c>
      <c r="BR75" s="48" t="s">
        <v>209</v>
      </c>
      <c r="BS75" s="48" t="s">
        <v>24</v>
      </c>
      <c r="BT75" s="92" t="s">
        <v>23</v>
      </c>
      <c r="BU75" s="62" t="s">
        <v>23</v>
      </c>
      <c r="BV75" s="48" t="n">
        <v>22</v>
      </c>
      <c r="BW75" s="48" t="n">
        <v>27049</v>
      </c>
      <c r="BX75" s="37"/>
      <c r="CA75" s="89"/>
      <c r="CB75" s="89"/>
      <c r="CC75" s="89"/>
      <c r="CD75" s="89"/>
      <c r="CE75" s="89"/>
      <c r="CF75" s="89"/>
      <c r="CG75" s="89"/>
      <c r="CH75" s="89"/>
      <c r="CI75" s="90"/>
      <c r="CJ75" s="90"/>
      <c r="CK75" s="90"/>
      <c r="CL75" s="90"/>
      <c r="CM75" s="90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5.75" hidden="false" customHeight="false" outlineLevel="0" collapsed="false">
      <c r="B76" s="103" t="s">
        <v>297</v>
      </c>
      <c r="C76" s="104" t="n">
        <f aca="false">SUM(C10:C75)</f>
        <v>0</v>
      </c>
      <c r="D76" s="105" t="n">
        <f aca="false">SUM(D10:D75)</f>
        <v>0</v>
      </c>
      <c r="E76" s="71" t="e">
        <f aca="false">C76/D76</f>
        <v>#DIV/0!</v>
      </c>
      <c r="G76" s="106"/>
      <c r="H76" s="1"/>
      <c r="J76" s="107" t="s">
        <v>298</v>
      </c>
      <c r="K76" s="104" t="n">
        <f aca="false">SUM(K10:K75)</f>
        <v>0</v>
      </c>
      <c r="L76" s="105" t="n">
        <f aca="false">SUM(L10:L75)</f>
        <v>0</v>
      </c>
      <c r="M76" s="71" t="e">
        <f aca="false">K76/L76</f>
        <v>#DIV/0!</v>
      </c>
      <c r="O76" s="108"/>
      <c r="P76" s="3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44" t="s">
        <v>299</v>
      </c>
      <c r="BB76" s="44" t="s">
        <v>186</v>
      </c>
      <c r="BC76" s="45" t="s">
        <v>300</v>
      </c>
      <c r="BD76" s="46" t="s">
        <v>205</v>
      </c>
      <c r="BE76" s="44"/>
      <c r="BF76" s="44"/>
      <c r="BG76" s="44" t="n">
        <v>99</v>
      </c>
      <c r="BH76" s="44" t="n">
        <v>7</v>
      </c>
      <c r="BI76" s="44" t="n">
        <v>88672</v>
      </c>
      <c r="BJ76" s="44" t="s">
        <v>24</v>
      </c>
      <c r="BK76" s="88"/>
      <c r="BL76" s="48"/>
      <c r="BM76" s="48"/>
      <c r="BN76" s="49"/>
      <c r="BO76" s="61"/>
      <c r="BP76" s="48"/>
      <c r="BQ76" s="48"/>
      <c r="BR76" s="48"/>
      <c r="BS76" s="48"/>
      <c r="BT76" s="92"/>
      <c r="BU76" s="62"/>
      <c r="BV76" s="48"/>
      <c r="BW76" s="48"/>
      <c r="BX76" s="37"/>
      <c r="CA76" s="89"/>
      <c r="CB76" s="89"/>
      <c r="CC76" s="89"/>
      <c r="CD76" s="89"/>
      <c r="CE76" s="89"/>
      <c r="CF76" s="89"/>
      <c r="CG76" s="89"/>
      <c r="CH76" s="89"/>
      <c r="CI76" s="90"/>
      <c r="CJ76" s="90"/>
      <c r="CK76" s="90"/>
      <c r="CL76" s="90"/>
      <c r="CM76" s="90"/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3.5" hidden="false" customHeight="false" outlineLevel="0" collapsed="false">
      <c r="B77" s="109" t="s">
        <v>301</v>
      </c>
      <c r="C77" s="110" t="n">
        <f aca="false">+C76+C6</f>
        <v>0</v>
      </c>
      <c r="D77" s="111" t="n">
        <f aca="false">+D76+D6</f>
        <v>0</v>
      </c>
      <c r="E77" s="112" t="e">
        <f aca="false">C77/D77</f>
        <v>#DIV/0!</v>
      </c>
      <c r="G77" s="113"/>
      <c r="H77" s="1"/>
      <c r="J77" s="109" t="s">
        <v>302</v>
      </c>
      <c r="K77" s="110" t="n">
        <f aca="false">+K76+K6</f>
        <v>0</v>
      </c>
      <c r="L77" s="111" t="n">
        <f aca="false">+L76+L6</f>
        <v>0</v>
      </c>
      <c r="M77" s="112" t="e">
        <f aca="false">K77/L77</f>
        <v>#DIV/0!</v>
      </c>
      <c r="N77" s="113"/>
      <c r="O77" s="108"/>
      <c r="P77" s="3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44" t="s">
        <v>303</v>
      </c>
      <c r="BB77" s="44" t="s">
        <v>186</v>
      </c>
      <c r="BC77" s="45" t="s">
        <v>304</v>
      </c>
      <c r="BD77" s="46" t="s">
        <v>205</v>
      </c>
      <c r="BE77" s="44"/>
      <c r="BF77" s="44"/>
      <c r="BG77" s="44" t="n">
        <v>67</v>
      </c>
      <c r="BH77" s="44" t="n">
        <v>7</v>
      </c>
      <c r="BI77" s="44" t="n">
        <v>76273</v>
      </c>
      <c r="BJ77" s="44" t="s">
        <v>24</v>
      </c>
      <c r="BK77" s="88"/>
      <c r="BL77" s="48"/>
      <c r="BM77" s="48"/>
      <c r="BN77" s="49"/>
      <c r="BO77" s="61"/>
      <c r="BP77" s="48"/>
      <c r="BQ77" s="48"/>
      <c r="BR77" s="48"/>
      <c r="BS77" s="48"/>
      <c r="BT77" s="92"/>
      <c r="BU77" s="62"/>
      <c r="BV77" s="48"/>
      <c r="BW77" s="48"/>
      <c r="BX77" s="37"/>
      <c r="CA77" s="89"/>
      <c r="CB77" s="89"/>
      <c r="CC77" s="89"/>
      <c r="CD77" s="89"/>
      <c r="CE77" s="89"/>
      <c r="CF77" s="89"/>
      <c r="CG77" s="89"/>
      <c r="CH77" s="89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4.25" hidden="false" customHeight="false" outlineLevel="0" collapsed="false">
      <c r="O78" s="108"/>
      <c r="P78" s="3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44" t="s">
        <v>305</v>
      </c>
      <c r="BB78" s="44" t="s">
        <v>186</v>
      </c>
      <c r="BC78" s="45" t="s">
        <v>306</v>
      </c>
      <c r="BD78" s="46" t="s">
        <v>205</v>
      </c>
      <c r="BE78" s="44"/>
      <c r="BF78" s="44"/>
      <c r="BG78" s="44" t="n">
        <v>69</v>
      </c>
      <c r="BH78" s="44" t="n">
        <v>7</v>
      </c>
      <c r="BI78" s="44" t="n">
        <v>76281</v>
      </c>
      <c r="BJ78" s="44" t="s">
        <v>24</v>
      </c>
      <c r="BK78" s="88"/>
      <c r="BL78" s="73" t="n">
        <v>28076</v>
      </c>
      <c r="BM78" s="73" t="s">
        <v>156</v>
      </c>
      <c r="BN78" s="74" t="s">
        <v>186</v>
      </c>
      <c r="BO78" s="45" t="s">
        <v>307</v>
      </c>
      <c r="BP78" s="73" t="s">
        <v>41</v>
      </c>
      <c r="BQ78" s="73" t="n">
        <v>63365</v>
      </c>
      <c r="BR78" s="73" t="s">
        <v>308</v>
      </c>
      <c r="BS78" s="73" t="s">
        <v>24</v>
      </c>
      <c r="BT78" s="75" t="s">
        <v>262</v>
      </c>
      <c r="BU78" s="46" t="s">
        <v>262</v>
      </c>
      <c r="BV78" s="73" t="n">
        <v>12</v>
      </c>
      <c r="BW78" s="73" t="n">
        <v>54450</v>
      </c>
      <c r="BX78" s="37"/>
      <c r="CA78" s="89"/>
      <c r="CB78" s="89"/>
      <c r="CC78" s="89"/>
      <c r="CD78" s="89"/>
      <c r="CE78" s="89"/>
      <c r="CF78" s="89"/>
      <c r="CG78" s="89"/>
      <c r="CH78" s="89"/>
      <c r="CI78" s="90"/>
      <c r="CJ78" s="90"/>
      <c r="CK78" s="90"/>
      <c r="CL78" s="90"/>
      <c r="CM78" s="90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1" t="n">
        <v>31</v>
      </c>
      <c r="B79" s="2" t="s">
        <v>309</v>
      </c>
      <c r="C79" s="114" t="n">
        <v>0</v>
      </c>
      <c r="D79" s="4" t="s">
        <v>310</v>
      </c>
      <c r="E79" s="2" t="n">
        <v>0</v>
      </c>
      <c r="F79" s="5" t="n">
        <v>31</v>
      </c>
      <c r="J79" s="115" t="s">
        <v>311</v>
      </c>
      <c r="K79" s="116"/>
      <c r="L79" s="117"/>
      <c r="M79" s="118"/>
      <c r="N79" s="119"/>
      <c r="O79" s="108"/>
      <c r="P79" s="3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44" t="s">
        <v>312</v>
      </c>
      <c r="BB79" s="44" t="s">
        <v>186</v>
      </c>
      <c r="BC79" s="45" t="s">
        <v>313</v>
      </c>
      <c r="BD79" s="46" t="s">
        <v>205</v>
      </c>
      <c r="BE79" s="44"/>
      <c r="BF79" s="44"/>
      <c r="BG79" s="44" t="n">
        <v>87</v>
      </c>
      <c r="BH79" s="44" t="n">
        <v>7</v>
      </c>
      <c r="BI79" s="44" t="n">
        <v>85238</v>
      </c>
      <c r="BJ79" s="44" t="s">
        <v>24</v>
      </c>
      <c r="BK79" s="88"/>
      <c r="BL79" s="48" t="n">
        <v>63613</v>
      </c>
      <c r="BM79" s="48" t="s">
        <v>197</v>
      </c>
      <c r="BN79" s="49" t="s">
        <v>186</v>
      </c>
      <c r="BO79" s="61" t="s">
        <v>314</v>
      </c>
      <c r="BP79" s="48" t="s">
        <v>41</v>
      </c>
      <c r="BQ79" s="48" t="n">
        <v>63607</v>
      </c>
      <c r="BR79" s="48" t="s">
        <v>196</v>
      </c>
      <c r="BS79" s="48" t="s">
        <v>24</v>
      </c>
      <c r="BT79" s="92" t="s">
        <v>93</v>
      </c>
      <c r="BU79" s="62" t="s">
        <v>23</v>
      </c>
      <c r="BV79" s="48" t="n">
        <v>16</v>
      </c>
      <c r="BW79" s="48" t="n">
        <v>27049</v>
      </c>
      <c r="BX79" s="37"/>
      <c r="CA79" s="89"/>
      <c r="CB79" s="89"/>
      <c r="CC79" s="89"/>
      <c r="CD79" s="89"/>
      <c r="CE79" s="89"/>
      <c r="CF79" s="89"/>
      <c r="CG79" s="89"/>
      <c r="CH79" s="89"/>
      <c r="CI79" s="90"/>
      <c r="CJ79" s="90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3.5" hidden="false" customHeight="false" outlineLevel="0" collapsed="false">
      <c r="A80" s="1" t="n">
        <v>30</v>
      </c>
      <c r="B80" s="2" t="s">
        <v>315</v>
      </c>
      <c r="C80" s="114" t="n">
        <v>0</v>
      </c>
      <c r="D80" s="4" t="s">
        <v>310</v>
      </c>
      <c r="E80" s="2" t="n">
        <v>0</v>
      </c>
      <c r="F80" s="5" t="n">
        <v>30</v>
      </c>
      <c r="J80" s="120" t="s">
        <v>316</v>
      </c>
      <c r="K80" s="121" t="n">
        <v>0</v>
      </c>
      <c r="L80" s="122" t="n">
        <v>0</v>
      </c>
      <c r="M80" s="123" t="e">
        <f aca="false">K80/L80</f>
        <v>#DIV/0!</v>
      </c>
      <c r="N80" s="124"/>
      <c r="O80" s="108"/>
      <c r="P80" s="3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44"/>
      <c r="BB80" s="44"/>
      <c r="BC80" s="45"/>
      <c r="BD80" s="46"/>
      <c r="BE80" s="44"/>
      <c r="BF80" s="44"/>
      <c r="BG80" s="44"/>
      <c r="BH80" s="44"/>
      <c r="BI80" s="44"/>
      <c r="BJ80" s="44"/>
      <c r="BK80" s="88"/>
      <c r="BL80" s="73" t="n">
        <v>63803</v>
      </c>
      <c r="BM80" s="73" t="s">
        <v>317</v>
      </c>
      <c r="BN80" s="74" t="s">
        <v>186</v>
      </c>
      <c r="BO80" s="45" t="s">
        <v>317</v>
      </c>
      <c r="BP80" s="73" t="s">
        <v>41</v>
      </c>
      <c r="BQ80" s="73" t="n">
        <v>63801</v>
      </c>
      <c r="BR80" s="73" t="s">
        <v>318</v>
      </c>
      <c r="BS80" s="73" t="s">
        <v>24</v>
      </c>
      <c r="BT80" s="73"/>
      <c r="BU80" s="46" t="s">
        <v>319</v>
      </c>
      <c r="BV80" s="73" t="n">
        <v>43</v>
      </c>
      <c r="BW80" s="73" t="n">
        <v>85601</v>
      </c>
      <c r="BX80" s="37"/>
      <c r="CA80" s="89"/>
      <c r="CB80" s="89"/>
      <c r="CC80" s="89"/>
      <c r="CD80" s="89"/>
      <c r="CE80" s="89"/>
      <c r="CF80" s="89"/>
      <c r="CG80" s="89"/>
      <c r="CH80" s="89"/>
      <c r="CI80" s="90"/>
      <c r="CJ80" s="90"/>
      <c r="CK80" s="90"/>
      <c r="CL80" s="90"/>
      <c r="CM80" s="90"/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1" t="n">
        <v>31</v>
      </c>
      <c r="B81" s="2" t="s">
        <v>320</v>
      </c>
      <c r="C81" s="114" t="n">
        <v>0</v>
      </c>
      <c r="D81" s="4" t="s">
        <v>310</v>
      </c>
      <c r="E81" s="2" t="n">
        <v>0</v>
      </c>
      <c r="F81" s="5" t="n">
        <v>31</v>
      </c>
      <c r="O81" s="108"/>
      <c r="P81" s="3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44"/>
      <c r="BB81" s="44"/>
      <c r="BC81" s="45"/>
      <c r="BD81" s="46"/>
      <c r="BE81" s="44"/>
      <c r="BF81" s="44"/>
      <c r="BG81" s="44"/>
      <c r="BH81" s="44"/>
      <c r="BI81" s="44"/>
      <c r="BJ81" s="44"/>
      <c r="BK81" s="88"/>
      <c r="BL81" s="73"/>
      <c r="BM81" s="73"/>
      <c r="BN81" s="74"/>
      <c r="BO81" s="45"/>
      <c r="BP81" s="73"/>
      <c r="BQ81" s="73"/>
      <c r="BR81" s="73"/>
      <c r="BS81" s="73"/>
      <c r="BT81" s="73"/>
      <c r="BU81" s="46"/>
      <c r="BV81" s="73"/>
      <c r="BW81" s="73"/>
      <c r="BX81" s="37"/>
      <c r="CA81" s="89"/>
      <c r="CB81" s="89"/>
      <c r="CC81" s="89"/>
      <c r="CD81" s="89"/>
      <c r="CE81" s="89"/>
      <c r="CF81" s="89"/>
      <c r="CG81" s="89"/>
      <c r="CH81" s="89"/>
      <c r="CI81" s="90"/>
      <c r="CJ81" s="90"/>
      <c r="CK81" s="90"/>
      <c r="CL81" s="90"/>
      <c r="CM81" s="90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69"/>
      <c r="B82" s="64"/>
      <c r="C82" s="125"/>
      <c r="D82" s="126"/>
      <c r="E82" s="64"/>
      <c r="F82" s="68"/>
      <c r="G82" s="69"/>
      <c r="H82" s="64"/>
      <c r="I82" s="69"/>
      <c r="J82" s="64"/>
      <c r="K82" s="64"/>
      <c r="L82" s="126"/>
      <c r="M82" s="64"/>
      <c r="N82" s="69"/>
      <c r="O82" s="127"/>
      <c r="P82" s="64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44" t="s">
        <v>321</v>
      </c>
      <c r="BB82" s="44" t="s">
        <v>186</v>
      </c>
      <c r="BC82" s="45" t="s">
        <v>322</v>
      </c>
      <c r="BD82" s="46" t="s">
        <v>323</v>
      </c>
      <c r="BE82" s="44"/>
      <c r="BF82" s="44"/>
      <c r="BG82" s="44" t="n">
        <v>19</v>
      </c>
      <c r="BH82" s="44" t="n">
        <v>7</v>
      </c>
      <c r="BI82" s="44" t="n">
        <v>65433</v>
      </c>
      <c r="BJ82" s="44" t="s">
        <v>24</v>
      </c>
      <c r="BK82" s="88"/>
      <c r="BL82" s="73" t="n">
        <v>66167</v>
      </c>
      <c r="BM82" s="73" t="s">
        <v>324</v>
      </c>
      <c r="BN82" s="74" t="s">
        <v>186</v>
      </c>
      <c r="BO82" s="45" t="s">
        <v>325</v>
      </c>
      <c r="BP82" s="73" t="s">
        <v>41</v>
      </c>
      <c r="BQ82" s="73" t="n">
        <v>65029</v>
      </c>
      <c r="BR82" s="73" t="s">
        <v>213</v>
      </c>
      <c r="BS82" s="73" t="s">
        <v>24</v>
      </c>
      <c r="BT82" s="73"/>
      <c r="BU82" s="46" t="s">
        <v>205</v>
      </c>
      <c r="BV82" s="73" t="n">
        <v>15</v>
      </c>
      <c r="BW82" s="73" t="n">
        <v>27051</v>
      </c>
      <c r="BX82" s="37"/>
      <c r="CA82" s="89"/>
      <c r="CB82" s="89"/>
      <c r="CC82" s="89"/>
      <c r="CD82" s="89"/>
      <c r="CE82" s="89"/>
      <c r="CF82" s="89"/>
      <c r="CG82" s="89"/>
      <c r="CH82" s="89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69"/>
      <c r="B83" s="64"/>
      <c r="C83" s="125"/>
      <c r="D83" s="126"/>
      <c r="E83" s="64"/>
      <c r="F83" s="68"/>
      <c r="G83" s="69"/>
      <c r="H83" s="64"/>
      <c r="I83" s="69"/>
      <c r="J83" s="64"/>
      <c r="K83" s="64"/>
      <c r="L83" s="126"/>
      <c r="M83" s="64"/>
      <c r="N83" s="69"/>
      <c r="O83" s="127"/>
      <c r="P83" s="64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44" t="s">
        <v>326</v>
      </c>
      <c r="BB83" s="44" t="s">
        <v>186</v>
      </c>
      <c r="BC83" s="45" t="s">
        <v>327</v>
      </c>
      <c r="BD83" s="46" t="s">
        <v>328</v>
      </c>
      <c r="BE83" s="44"/>
      <c r="BF83" s="44"/>
      <c r="BG83" s="44" t="n">
        <v>98</v>
      </c>
      <c r="BH83" s="44" t="n">
        <v>7</v>
      </c>
      <c r="BI83" s="44" t="n">
        <v>88742</v>
      </c>
      <c r="BJ83" s="44" t="s">
        <v>24</v>
      </c>
      <c r="BK83" s="88"/>
      <c r="BL83" s="73" t="n">
        <v>66168</v>
      </c>
      <c r="BM83" s="73" t="s">
        <v>329</v>
      </c>
      <c r="BN83" s="74" t="s">
        <v>186</v>
      </c>
      <c r="BO83" s="45" t="s">
        <v>330</v>
      </c>
      <c r="BP83" s="73" t="s">
        <v>41</v>
      </c>
      <c r="BQ83" s="73" t="n">
        <v>65030</v>
      </c>
      <c r="BR83" s="73" t="s">
        <v>331</v>
      </c>
      <c r="BS83" s="73" t="s">
        <v>24</v>
      </c>
      <c r="BT83" s="73"/>
      <c r="BU83" s="46" t="s">
        <v>205</v>
      </c>
      <c r="BV83" s="73" t="n">
        <v>17</v>
      </c>
      <c r="BW83" s="73" t="n">
        <v>27051</v>
      </c>
      <c r="BX83" s="37"/>
      <c r="CA83" s="89"/>
      <c r="CB83" s="89"/>
      <c r="CC83" s="89"/>
      <c r="CD83" s="89"/>
      <c r="CE83" s="89"/>
      <c r="CF83" s="89"/>
      <c r="CG83" s="89"/>
      <c r="CH83" s="89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69"/>
      <c r="B84" s="64"/>
      <c r="C84" s="125"/>
      <c r="D84" s="126"/>
      <c r="E84" s="64"/>
      <c r="F84" s="68"/>
      <c r="G84" s="69"/>
      <c r="H84" s="64"/>
      <c r="I84" s="69"/>
      <c r="J84" s="64"/>
      <c r="K84" s="64"/>
      <c r="L84" s="126"/>
      <c r="M84" s="64"/>
      <c r="N84" s="69"/>
      <c r="O84" s="127"/>
      <c r="P84" s="64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44" t="s">
        <v>195</v>
      </c>
      <c r="BB84" s="44" t="s">
        <v>186</v>
      </c>
      <c r="BC84" s="45" t="s">
        <v>332</v>
      </c>
      <c r="BD84" s="46" t="s">
        <v>123</v>
      </c>
      <c r="BE84" s="44"/>
      <c r="BF84" s="44"/>
      <c r="BG84" s="44" t="n">
        <v>20</v>
      </c>
      <c r="BH84" s="44" t="n">
        <v>7</v>
      </c>
      <c r="BI84" s="44" t="n">
        <v>64727</v>
      </c>
      <c r="BJ84" s="44" t="s">
        <v>24</v>
      </c>
      <c r="BK84" s="88"/>
      <c r="BL84" s="73" t="n">
        <v>65417</v>
      </c>
      <c r="BM84" s="73" t="s">
        <v>333</v>
      </c>
      <c r="BN84" s="74" t="s">
        <v>186</v>
      </c>
      <c r="BO84" s="45" t="s">
        <v>333</v>
      </c>
      <c r="BP84" s="73" t="s">
        <v>41</v>
      </c>
      <c r="BQ84" s="73" t="n">
        <v>65433</v>
      </c>
      <c r="BR84" s="73" t="s">
        <v>321</v>
      </c>
      <c r="BS84" s="73" t="s">
        <v>24</v>
      </c>
      <c r="BT84" s="73"/>
      <c r="BU84" s="46" t="s">
        <v>323</v>
      </c>
      <c r="BV84" s="73" t="n">
        <v>19</v>
      </c>
      <c r="BW84" s="73" t="n">
        <v>27137</v>
      </c>
      <c r="BX84" s="37"/>
      <c r="CA84" s="89"/>
      <c r="CB84" s="89"/>
      <c r="CC84" s="89"/>
      <c r="CD84" s="89"/>
      <c r="CE84" s="89"/>
      <c r="CF84" s="89"/>
      <c r="CG84" s="89"/>
      <c r="CH84" s="89"/>
      <c r="CI84" s="90"/>
      <c r="CJ84" s="90"/>
      <c r="CK84" s="90"/>
      <c r="CL84" s="90"/>
      <c r="CM84" s="90"/>
      <c r="CN84" s="90"/>
      <c r="CO84" s="90"/>
      <c r="CP84" s="90"/>
      <c r="CQ84" s="90"/>
      <c r="CR84" s="90"/>
      <c r="CS84" s="90"/>
      <c r="CT84" s="90"/>
      <c r="CU84" s="90"/>
      <c r="CV84" s="90"/>
      <c r="CW84" s="90"/>
      <c r="CX84" s="9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69"/>
      <c r="B85" s="64"/>
      <c r="C85" s="125"/>
      <c r="D85" s="126"/>
      <c r="E85" s="64"/>
      <c r="F85" s="68"/>
      <c r="G85" s="69"/>
      <c r="H85" s="64"/>
      <c r="I85" s="69"/>
      <c r="J85" s="64"/>
      <c r="K85" s="64"/>
      <c r="L85" s="126"/>
      <c r="M85" s="64"/>
      <c r="N85" s="69"/>
      <c r="O85" s="127"/>
      <c r="P85" s="64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44" t="s">
        <v>286</v>
      </c>
      <c r="BB85" s="44" t="s">
        <v>186</v>
      </c>
      <c r="BC85" s="45" t="s">
        <v>286</v>
      </c>
      <c r="BD85" s="46" t="s">
        <v>287</v>
      </c>
      <c r="BE85" s="44"/>
      <c r="BF85" s="44"/>
      <c r="BG85" s="44" t="n">
        <v>39</v>
      </c>
      <c r="BH85" s="44" t="n">
        <v>7</v>
      </c>
      <c r="BI85" s="44" t="n">
        <v>61791</v>
      </c>
      <c r="BJ85" s="44" t="s">
        <v>24</v>
      </c>
      <c r="BK85" s="88"/>
      <c r="BL85" s="48" t="n">
        <v>65867</v>
      </c>
      <c r="BM85" s="48" t="s">
        <v>289</v>
      </c>
      <c r="BN85" s="49" t="s">
        <v>186</v>
      </c>
      <c r="BO85" s="61" t="s">
        <v>334</v>
      </c>
      <c r="BP85" s="48" t="s">
        <v>41</v>
      </c>
      <c r="BQ85" s="48" t="n">
        <v>65864</v>
      </c>
      <c r="BR85" s="48" t="s">
        <v>289</v>
      </c>
      <c r="BS85" s="48" t="s">
        <v>24</v>
      </c>
      <c r="BT85" s="48"/>
      <c r="BU85" s="62" t="s">
        <v>291</v>
      </c>
      <c r="BV85" s="48" t="n">
        <v>23</v>
      </c>
      <c r="BW85" s="48" t="n">
        <v>64903</v>
      </c>
      <c r="BX85" s="37"/>
      <c r="CA85" s="89"/>
      <c r="CB85" s="89"/>
      <c r="CC85" s="89"/>
      <c r="CD85" s="89"/>
      <c r="CE85" s="89"/>
      <c r="CF85" s="89"/>
      <c r="CG85" s="89"/>
      <c r="CH85" s="89"/>
      <c r="CI85" s="90"/>
      <c r="CJ85" s="90"/>
      <c r="CK85" s="90"/>
      <c r="CL85" s="90"/>
      <c r="CM85" s="90"/>
      <c r="CN85" s="90"/>
      <c r="CO85" s="90"/>
      <c r="CP85" s="90"/>
      <c r="CQ85" s="90"/>
      <c r="CR85" s="90"/>
      <c r="CS85" s="90"/>
      <c r="CT85" s="90"/>
      <c r="CU85" s="90"/>
      <c r="CV85" s="90"/>
      <c r="CW85" s="90"/>
      <c r="CX85" s="9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69"/>
      <c r="B86" s="64"/>
      <c r="C86" s="125"/>
      <c r="D86" s="126"/>
      <c r="E86" s="64"/>
      <c r="F86" s="68"/>
      <c r="G86" s="69"/>
      <c r="H86" s="64"/>
      <c r="I86" s="69"/>
      <c r="J86" s="64"/>
      <c r="K86" s="64"/>
      <c r="L86" s="126"/>
      <c r="M86" s="64"/>
      <c r="N86" s="69"/>
      <c r="O86" s="127"/>
      <c r="P86" s="64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44" t="s">
        <v>335</v>
      </c>
      <c r="BB86" s="44" t="s">
        <v>186</v>
      </c>
      <c r="BC86" s="45" t="s">
        <v>335</v>
      </c>
      <c r="BD86" s="46" t="s">
        <v>336</v>
      </c>
      <c r="BE86" s="44"/>
      <c r="BF86" s="44"/>
      <c r="BG86" s="44" t="n">
        <v>45</v>
      </c>
      <c r="BH86" s="44" t="n">
        <v>7</v>
      </c>
      <c r="BI86" s="44" t="n">
        <v>72111</v>
      </c>
      <c r="BJ86" s="44" t="s">
        <v>24</v>
      </c>
      <c r="BK86" s="88"/>
      <c r="BL86" s="73" t="n">
        <v>62297</v>
      </c>
      <c r="BM86" s="73" t="s">
        <v>228</v>
      </c>
      <c r="BN86" s="74" t="s">
        <v>186</v>
      </c>
      <c r="BO86" s="45" t="s">
        <v>228</v>
      </c>
      <c r="BP86" s="73" t="s">
        <v>41</v>
      </c>
      <c r="BQ86" s="73" t="n">
        <v>70745</v>
      </c>
      <c r="BR86" s="73" t="s">
        <v>337</v>
      </c>
      <c r="BS86" s="73" t="s">
        <v>24</v>
      </c>
      <c r="BT86" s="73"/>
      <c r="BU86" s="46" t="s">
        <v>338</v>
      </c>
      <c r="BV86" s="73" t="n">
        <v>35</v>
      </c>
      <c r="BW86" s="73" t="n">
        <v>69234</v>
      </c>
      <c r="BX86" s="37"/>
      <c r="CA86" s="89"/>
      <c r="CB86" s="89"/>
      <c r="CC86" s="89"/>
      <c r="CD86" s="89"/>
      <c r="CE86" s="89"/>
      <c r="CF86" s="89"/>
      <c r="CG86" s="89"/>
      <c r="CH86" s="89"/>
      <c r="CI86" s="90"/>
      <c r="CJ86" s="90"/>
      <c r="CK86" s="90"/>
      <c r="CL86" s="90"/>
      <c r="CM86" s="90"/>
      <c r="CN86" s="90"/>
      <c r="CO86" s="90"/>
      <c r="CP86" s="90"/>
      <c r="CQ86" s="90"/>
      <c r="CR86" s="90"/>
      <c r="CS86" s="90"/>
      <c r="CT86" s="90"/>
      <c r="CU86" s="90"/>
      <c r="CV86" s="90"/>
      <c r="CW86" s="90"/>
      <c r="CX86" s="9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69"/>
      <c r="B87" s="64"/>
      <c r="C87" s="125"/>
      <c r="D87" s="126"/>
      <c r="E87" s="64"/>
      <c r="F87" s="68"/>
      <c r="G87" s="69"/>
      <c r="H87" s="64"/>
      <c r="I87" s="69"/>
      <c r="J87" s="64"/>
      <c r="K87" s="64"/>
      <c r="L87" s="126"/>
      <c r="M87" s="64"/>
      <c r="N87" s="69"/>
      <c r="O87" s="127"/>
      <c r="P87" s="64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44" t="s">
        <v>339</v>
      </c>
      <c r="BB87" s="44" t="s">
        <v>186</v>
      </c>
      <c r="BC87" s="45" t="s">
        <v>339</v>
      </c>
      <c r="BD87" s="46" t="s">
        <v>340</v>
      </c>
      <c r="BE87" s="44"/>
      <c r="BF87" s="44"/>
      <c r="BG87" s="44" t="n">
        <v>50</v>
      </c>
      <c r="BH87" s="44" t="n">
        <v>7</v>
      </c>
      <c r="BI87" s="44" t="n">
        <v>72145</v>
      </c>
      <c r="BJ87" s="44" t="s">
        <v>24</v>
      </c>
      <c r="BK87" s="88"/>
      <c r="BL87" s="48" t="n">
        <v>62293</v>
      </c>
      <c r="BM87" s="48" t="s">
        <v>218</v>
      </c>
      <c r="BN87" s="49" t="s">
        <v>186</v>
      </c>
      <c r="BO87" s="61" t="s">
        <v>218</v>
      </c>
      <c r="BP87" s="48" t="s">
        <v>41</v>
      </c>
      <c r="BQ87" s="48" t="n">
        <v>70755</v>
      </c>
      <c r="BR87" s="48" t="s">
        <v>341</v>
      </c>
      <c r="BS87" s="48" t="s">
        <v>24</v>
      </c>
      <c r="BT87" s="48"/>
      <c r="BU87" s="62" t="s">
        <v>338</v>
      </c>
      <c r="BV87" s="48" t="n">
        <v>37</v>
      </c>
      <c r="BW87" s="48" t="n">
        <v>69234</v>
      </c>
      <c r="BX87" s="37"/>
      <c r="CA87" s="89"/>
      <c r="CB87" s="89"/>
      <c r="CC87" s="89"/>
      <c r="CD87" s="89"/>
      <c r="CE87" s="89"/>
      <c r="CF87" s="89"/>
      <c r="CG87" s="89"/>
      <c r="CH87" s="89"/>
      <c r="CI87" s="90"/>
      <c r="CJ87" s="90"/>
      <c r="CK87" s="90"/>
      <c r="CL87" s="90"/>
      <c r="CM87" s="90"/>
      <c r="CN87" s="90"/>
      <c r="CO87" s="90"/>
      <c r="CP87" s="90"/>
      <c r="CQ87" s="90"/>
      <c r="CR87" s="90"/>
      <c r="CS87" s="90"/>
      <c r="CT87" s="90"/>
      <c r="CU87" s="90"/>
      <c r="CV87" s="90"/>
      <c r="CW87" s="90"/>
      <c r="CX87" s="9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69"/>
      <c r="B88" s="64"/>
      <c r="C88" s="125"/>
      <c r="D88" s="126"/>
      <c r="E88" s="64"/>
      <c r="F88" s="68"/>
      <c r="G88" s="69"/>
      <c r="H88" s="64"/>
      <c r="I88" s="69"/>
      <c r="J88" s="64"/>
      <c r="K88" s="64"/>
      <c r="L88" s="126"/>
      <c r="M88" s="64"/>
      <c r="N88" s="69"/>
      <c r="O88" s="127"/>
      <c r="P88" s="64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44" t="s">
        <v>342</v>
      </c>
      <c r="BB88" s="44" t="s">
        <v>186</v>
      </c>
      <c r="BC88" s="45" t="s">
        <v>343</v>
      </c>
      <c r="BD88" s="46" t="s">
        <v>23</v>
      </c>
      <c r="BE88" s="44"/>
      <c r="BF88" s="44"/>
      <c r="BG88" s="44" t="n">
        <v>60</v>
      </c>
      <c r="BH88" s="44" t="n">
        <v>7</v>
      </c>
      <c r="BI88" s="44" t="n">
        <v>73587</v>
      </c>
      <c r="BJ88" s="44" t="s">
        <v>24</v>
      </c>
      <c r="BK88" s="88"/>
      <c r="BL88" s="73" t="n">
        <v>71590</v>
      </c>
      <c r="BM88" s="73" t="s">
        <v>344</v>
      </c>
      <c r="BN88" s="74" t="s">
        <v>186</v>
      </c>
      <c r="BO88" s="45" t="s">
        <v>345</v>
      </c>
      <c r="BP88" s="73" t="s">
        <v>41</v>
      </c>
      <c r="BQ88" s="73" t="n">
        <v>71454</v>
      </c>
      <c r="BR88" s="73" t="s">
        <v>344</v>
      </c>
      <c r="BS88" s="73" t="s">
        <v>24</v>
      </c>
      <c r="BT88" s="73"/>
      <c r="BU88" s="46" t="s">
        <v>23</v>
      </c>
      <c r="BV88" s="73" t="n">
        <v>30</v>
      </c>
      <c r="BW88" s="73" t="n">
        <v>71474</v>
      </c>
      <c r="BX88" s="37"/>
      <c r="CA88" s="89"/>
      <c r="CB88" s="89"/>
      <c r="CC88" s="89"/>
      <c r="CD88" s="89"/>
      <c r="CE88" s="89"/>
      <c r="CF88" s="89"/>
      <c r="CG88" s="89"/>
      <c r="CH88" s="89"/>
      <c r="CI88" s="90"/>
      <c r="CJ88" s="90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90"/>
      <c r="CX88" s="9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69"/>
      <c r="B89" s="64"/>
      <c r="C89" s="125"/>
      <c r="D89" s="126"/>
      <c r="E89" s="64"/>
      <c r="F89" s="68"/>
      <c r="G89" s="69"/>
      <c r="H89" s="64"/>
      <c r="I89" s="69"/>
      <c r="J89" s="64"/>
      <c r="K89" s="64"/>
      <c r="L89" s="126"/>
      <c r="M89" s="64"/>
      <c r="N89" s="69"/>
      <c r="O89" s="127"/>
      <c r="P89" s="64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44" t="s">
        <v>331</v>
      </c>
      <c r="BB89" s="44" t="s">
        <v>186</v>
      </c>
      <c r="BC89" s="45" t="s">
        <v>346</v>
      </c>
      <c r="BD89" s="46" t="s">
        <v>205</v>
      </c>
      <c r="BE89" s="44"/>
      <c r="BF89" s="44"/>
      <c r="BG89" s="44" t="n">
        <v>17</v>
      </c>
      <c r="BH89" s="44" t="n">
        <v>7</v>
      </c>
      <c r="BI89" s="44" t="n">
        <v>65030</v>
      </c>
      <c r="BJ89" s="44" t="s">
        <v>24</v>
      </c>
      <c r="BK89" s="88"/>
      <c r="BL89" s="73"/>
      <c r="BM89" s="73"/>
      <c r="BN89" s="74"/>
      <c r="BO89" s="45"/>
      <c r="BP89" s="73"/>
      <c r="BQ89" s="73"/>
      <c r="BR89" s="73"/>
      <c r="BS89" s="73"/>
      <c r="BT89" s="73"/>
      <c r="BU89" s="46"/>
      <c r="BV89" s="73"/>
      <c r="BW89" s="73"/>
      <c r="BX89" s="37"/>
      <c r="CA89" s="89"/>
      <c r="CB89" s="89"/>
      <c r="CC89" s="89"/>
      <c r="CD89" s="89"/>
      <c r="CE89" s="89"/>
      <c r="CF89" s="89"/>
      <c r="CG89" s="89"/>
      <c r="CH89" s="89"/>
      <c r="CI89" s="90"/>
      <c r="CJ89" s="90"/>
      <c r="CK89" s="90"/>
      <c r="CL89" s="90"/>
      <c r="CM89" s="90"/>
      <c r="CN89" s="90"/>
      <c r="CO89" s="90"/>
      <c r="CP89" s="90"/>
      <c r="CQ89" s="90"/>
      <c r="CR89" s="90"/>
      <c r="CS89" s="90"/>
      <c r="CT89" s="90"/>
      <c r="CU89" s="90"/>
      <c r="CV89" s="90"/>
      <c r="CW89" s="90"/>
      <c r="CX89" s="9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69"/>
      <c r="B90" s="64"/>
      <c r="C90" s="125"/>
      <c r="D90" s="126"/>
      <c r="E90" s="64"/>
      <c r="F90" s="68"/>
      <c r="G90" s="69"/>
      <c r="H90" s="64"/>
      <c r="I90" s="69"/>
      <c r="J90" s="64"/>
      <c r="K90" s="64"/>
      <c r="L90" s="126"/>
      <c r="M90" s="64"/>
      <c r="N90" s="69"/>
      <c r="O90" s="127"/>
      <c r="P90" s="64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44" t="s">
        <v>347</v>
      </c>
      <c r="BB90" s="44" t="s">
        <v>186</v>
      </c>
      <c r="BC90" s="45" t="s">
        <v>348</v>
      </c>
      <c r="BD90" s="46" t="s">
        <v>349</v>
      </c>
      <c r="BE90" s="44"/>
      <c r="BF90" s="44"/>
      <c r="BG90" s="44" t="n">
        <v>49</v>
      </c>
      <c r="BH90" s="44" t="n">
        <v>7</v>
      </c>
      <c r="BI90" s="44" t="n">
        <v>72143</v>
      </c>
      <c r="BJ90" s="44" t="s">
        <v>24</v>
      </c>
      <c r="BK90" s="88"/>
      <c r="BL90" s="73"/>
      <c r="BM90" s="73"/>
      <c r="BN90" s="74"/>
      <c r="BO90" s="45"/>
      <c r="BP90" s="73"/>
      <c r="BQ90" s="73"/>
      <c r="BR90" s="73"/>
      <c r="BS90" s="73"/>
      <c r="BT90" s="73"/>
      <c r="BU90" s="46"/>
      <c r="BV90" s="73"/>
      <c r="BW90" s="73"/>
      <c r="BX90" s="37"/>
      <c r="CA90" s="89"/>
      <c r="CB90" s="89"/>
      <c r="CC90" s="89"/>
      <c r="CD90" s="89"/>
      <c r="CE90" s="89"/>
      <c r="CF90" s="89"/>
      <c r="CG90" s="89"/>
      <c r="CH90" s="89"/>
      <c r="CI90" s="90"/>
      <c r="CJ90" s="90"/>
      <c r="CK90" s="90"/>
      <c r="CL90" s="90"/>
      <c r="CM90" s="90"/>
      <c r="CN90" s="90"/>
      <c r="CO90" s="90"/>
      <c r="CP90" s="90"/>
      <c r="CQ90" s="90"/>
      <c r="CR90" s="90"/>
      <c r="CS90" s="90"/>
      <c r="CT90" s="90"/>
      <c r="CU90" s="90"/>
      <c r="CV90" s="90"/>
      <c r="CW90" s="90"/>
      <c r="CX90" s="9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69"/>
      <c r="B91" s="64"/>
      <c r="C91" s="125"/>
      <c r="D91" s="126"/>
      <c r="E91" s="64"/>
      <c r="F91" s="68"/>
      <c r="G91" s="69"/>
      <c r="H91" s="64"/>
      <c r="I91" s="69"/>
      <c r="J91" s="64"/>
      <c r="K91" s="64"/>
      <c r="L91" s="126"/>
      <c r="M91" s="64"/>
      <c r="N91" s="69"/>
      <c r="O91" s="127"/>
      <c r="P91" s="64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44" t="s">
        <v>308</v>
      </c>
      <c r="BB91" s="44" t="s">
        <v>186</v>
      </c>
      <c r="BC91" s="45" t="s">
        <v>141</v>
      </c>
      <c r="BD91" s="46" t="s">
        <v>262</v>
      </c>
      <c r="BE91" s="91" t="s">
        <v>262</v>
      </c>
      <c r="BF91" s="44"/>
      <c r="BG91" s="44" t="n">
        <v>12</v>
      </c>
      <c r="BH91" s="44" t="n">
        <v>7</v>
      </c>
      <c r="BI91" s="44" t="n">
        <v>63365</v>
      </c>
      <c r="BJ91" s="44" t="s">
        <v>24</v>
      </c>
      <c r="BK91" s="88"/>
      <c r="BL91" s="73" t="n">
        <v>72022</v>
      </c>
      <c r="BM91" s="73" t="s">
        <v>350</v>
      </c>
      <c r="BN91" s="74" t="s">
        <v>186</v>
      </c>
      <c r="BO91" s="45" t="s">
        <v>351</v>
      </c>
      <c r="BP91" s="73" t="s">
        <v>212</v>
      </c>
      <c r="BQ91" s="73" t="n">
        <v>72019</v>
      </c>
      <c r="BR91" s="73" t="s">
        <v>350</v>
      </c>
      <c r="BS91" s="73" t="s">
        <v>212</v>
      </c>
      <c r="BT91" s="73"/>
      <c r="BU91" s="46" t="s">
        <v>23</v>
      </c>
      <c r="BV91" s="73" t="n">
        <v>51</v>
      </c>
      <c r="BW91" s="73" t="n">
        <v>27049</v>
      </c>
      <c r="BX91" s="37"/>
      <c r="CA91" s="89"/>
      <c r="CB91" s="89"/>
      <c r="CC91" s="89"/>
      <c r="CD91" s="89"/>
      <c r="CE91" s="89"/>
      <c r="CF91" s="89"/>
      <c r="CG91" s="89"/>
      <c r="CH91" s="89"/>
      <c r="CI91" s="90"/>
      <c r="CJ91" s="90"/>
      <c r="CK91" s="90"/>
      <c r="CL91" s="90"/>
      <c r="CM91" s="90"/>
      <c r="CN91" s="90"/>
      <c r="CO91" s="90"/>
      <c r="CP91" s="90"/>
      <c r="CQ91" s="90"/>
      <c r="CR91" s="90"/>
      <c r="CS91" s="90"/>
      <c r="CT91" s="90"/>
      <c r="CU91" s="90"/>
      <c r="CV91" s="90"/>
      <c r="CW91" s="90"/>
      <c r="CX91" s="9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69"/>
      <c r="B92" s="64"/>
      <c r="C92" s="125"/>
      <c r="D92" s="126"/>
      <c r="E92" s="64"/>
      <c r="F92" s="68"/>
      <c r="G92" s="69"/>
      <c r="H92" s="64"/>
      <c r="I92" s="69"/>
      <c r="J92" s="64"/>
      <c r="K92" s="64"/>
      <c r="L92" s="126"/>
      <c r="M92" s="64"/>
      <c r="N92" s="69"/>
      <c r="O92" s="127"/>
      <c r="P92" s="64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44" t="s">
        <v>344</v>
      </c>
      <c r="BB92" s="44" t="s">
        <v>186</v>
      </c>
      <c r="BC92" s="45" t="s">
        <v>352</v>
      </c>
      <c r="BD92" s="46" t="s">
        <v>23</v>
      </c>
      <c r="BE92" s="44"/>
      <c r="BF92" s="44"/>
      <c r="BG92" s="44" t="n">
        <v>30</v>
      </c>
      <c r="BH92" s="44" t="n">
        <v>7</v>
      </c>
      <c r="BI92" s="44" t="n">
        <v>71454</v>
      </c>
      <c r="BJ92" s="44" t="s">
        <v>24</v>
      </c>
      <c r="BK92" s="88"/>
      <c r="BL92" s="73" t="n">
        <v>72128</v>
      </c>
      <c r="BM92" s="73" t="s">
        <v>335</v>
      </c>
      <c r="BN92" s="74" t="s">
        <v>186</v>
      </c>
      <c r="BO92" s="45" t="s">
        <v>335</v>
      </c>
      <c r="BP92" s="73" t="s">
        <v>41</v>
      </c>
      <c r="BQ92" s="73" t="n">
        <v>72111</v>
      </c>
      <c r="BR92" s="73" t="s">
        <v>335</v>
      </c>
      <c r="BS92" s="73" t="s">
        <v>24</v>
      </c>
      <c r="BT92" s="73"/>
      <c r="BU92" s="46" t="s">
        <v>336</v>
      </c>
      <c r="BV92" s="73" t="n">
        <v>45</v>
      </c>
      <c r="BW92" s="73" t="n">
        <v>49687</v>
      </c>
      <c r="BX92" s="37"/>
      <c r="CA92" s="89"/>
      <c r="CB92" s="89"/>
      <c r="CC92" s="89"/>
      <c r="CD92" s="89"/>
      <c r="CE92" s="89"/>
      <c r="CF92" s="89"/>
      <c r="CG92" s="89"/>
      <c r="CH92" s="89"/>
      <c r="CI92" s="90"/>
      <c r="CJ92" s="90"/>
      <c r="CK92" s="90"/>
      <c r="CL92" s="90"/>
      <c r="CM92" s="90"/>
      <c r="CN92" s="90"/>
      <c r="CO92" s="90"/>
      <c r="CP92" s="90"/>
      <c r="CQ92" s="90"/>
      <c r="CR92" s="90"/>
      <c r="CS92" s="90"/>
      <c r="CT92" s="90"/>
      <c r="CU92" s="90"/>
      <c r="CV92" s="90"/>
      <c r="CW92" s="90"/>
      <c r="CX92" s="9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69"/>
      <c r="B93" s="64"/>
      <c r="C93" s="125"/>
      <c r="D93" s="126"/>
      <c r="E93" s="64"/>
      <c r="F93" s="68"/>
      <c r="G93" s="69"/>
      <c r="H93" s="64"/>
      <c r="I93" s="69"/>
      <c r="J93" s="64"/>
      <c r="K93" s="64"/>
      <c r="L93" s="126"/>
      <c r="M93" s="64"/>
      <c r="N93" s="69"/>
      <c r="O93" s="127"/>
      <c r="P93" s="64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44" t="s">
        <v>353</v>
      </c>
      <c r="BB93" s="44" t="s">
        <v>186</v>
      </c>
      <c r="BC93" s="45" t="s">
        <v>352</v>
      </c>
      <c r="BD93" s="46" t="s">
        <v>23</v>
      </c>
      <c r="BE93" s="44"/>
      <c r="BF93" s="44"/>
      <c r="BG93" s="44" t="n">
        <v>30</v>
      </c>
      <c r="BH93" s="44" t="n">
        <v>7</v>
      </c>
      <c r="BI93" s="44" t="n">
        <v>71455</v>
      </c>
      <c r="BJ93" s="44" t="s">
        <v>24</v>
      </c>
      <c r="BK93" s="88"/>
      <c r="BL93" s="73" t="n">
        <v>72130</v>
      </c>
      <c r="BM93" s="73" t="s">
        <v>283</v>
      </c>
      <c r="BN93" s="74" t="s">
        <v>186</v>
      </c>
      <c r="BO93" s="45" t="s">
        <v>283</v>
      </c>
      <c r="BP93" s="73" t="s">
        <v>41</v>
      </c>
      <c r="BQ93" s="73" t="n">
        <v>72129</v>
      </c>
      <c r="BR93" s="73" t="s">
        <v>283</v>
      </c>
      <c r="BS93" s="73" t="s">
        <v>24</v>
      </c>
      <c r="BT93" s="73"/>
      <c r="BU93" s="46" t="s">
        <v>284</v>
      </c>
      <c r="BV93" s="73" t="n">
        <v>46</v>
      </c>
      <c r="BW93" s="73" t="n">
        <v>64192</v>
      </c>
      <c r="BX93" s="37"/>
      <c r="CA93" s="89"/>
      <c r="CB93" s="89"/>
      <c r="CC93" s="89"/>
      <c r="CD93" s="89"/>
      <c r="CE93" s="89"/>
      <c r="CF93" s="89"/>
      <c r="CG93" s="89"/>
      <c r="CH93" s="89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69"/>
      <c r="B94" s="64"/>
      <c r="C94" s="125"/>
      <c r="D94" s="126"/>
      <c r="E94" s="64"/>
      <c r="F94" s="68"/>
      <c r="G94" s="69"/>
      <c r="H94" s="64"/>
      <c r="I94" s="69"/>
      <c r="J94" s="64"/>
      <c r="K94" s="64"/>
      <c r="L94" s="126"/>
      <c r="M94" s="64"/>
      <c r="N94" s="69"/>
      <c r="O94" s="127"/>
      <c r="P94" s="64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44" t="s">
        <v>220</v>
      </c>
      <c r="BB94" s="44" t="s">
        <v>186</v>
      </c>
      <c r="BC94" s="45" t="s">
        <v>354</v>
      </c>
      <c r="BD94" s="46" t="s">
        <v>216</v>
      </c>
      <c r="BE94" s="44"/>
      <c r="BF94" s="44"/>
      <c r="BG94" s="44" t="n">
        <v>37</v>
      </c>
      <c r="BH94" s="44" t="n">
        <v>7</v>
      </c>
      <c r="BI94" s="44" t="n">
        <v>61164</v>
      </c>
      <c r="BJ94" s="44" t="s">
        <v>24</v>
      </c>
      <c r="BK94" s="88"/>
      <c r="BL94" s="73" t="n">
        <v>72132</v>
      </c>
      <c r="BM94" s="73" t="s">
        <v>355</v>
      </c>
      <c r="BN94" s="74" t="s">
        <v>186</v>
      </c>
      <c r="BO94" s="45" t="s">
        <v>355</v>
      </c>
      <c r="BP94" s="73" t="s">
        <v>41</v>
      </c>
      <c r="BQ94" s="73" t="n">
        <v>72131</v>
      </c>
      <c r="BR94" s="73" t="s">
        <v>355</v>
      </c>
      <c r="BS94" s="73" t="s">
        <v>24</v>
      </c>
      <c r="BT94" s="73"/>
      <c r="BU94" s="46" t="s">
        <v>356</v>
      </c>
      <c r="BV94" s="73" t="n">
        <v>47</v>
      </c>
      <c r="BW94" s="73" t="n">
        <v>63810</v>
      </c>
      <c r="BX94" s="37"/>
      <c r="CA94" s="89"/>
      <c r="CB94" s="89"/>
      <c r="CC94" s="89"/>
      <c r="CD94" s="89"/>
      <c r="CE94" s="89"/>
      <c r="CF94" s="89"/>
      <c r="CG94" s="89"/>
      <c r="CH94" s="89"/>
      <c r="CI94" s="90"/>
      <c r="CJ94" s="90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90"/>
      <c r="CX94" s="9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69"/>
      <c r="B95" s="64"/>
      <c r="C95" s="125"/>
      <c r="D95" s="126"/>
      <c r="E95" s="64"/>
      <c r="F95" s="68"/>
      <c r="G95" s="69"/>
      <c r="H95" s="64"/>
      <c r="I95" s="69"/>
      <c r="J95" s="64"/>
      <c r="K95" s="64"/>
      <c r="L95" s="126"/>
      <c r="M95" s="64"/>
      <c r="N95" s="69"/>
      <c r="O95" s="127"/>
      <c r="P95" s="64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44" t="s">
        <v>341</v>
      </c>
      <c r="BB95" s="44" t="s">
        <v>186</v>
      </c>
      <c r="BC95" s="45" t="s">
        <v>354</v>
      </c>
      <c r="BD95" s="46" t="s">
        <v>338</v>
      </c>
      <c r="BE95" s="44"/>
      <c r="BF95" s="44"/>
      <c r="BG95" s="44" t="n">
        <v>37</v>
      </c>
      <c r="BH95" s="44" t="n">
        <v>7</v>
      </c>
      <c r="BI95" s="44" t="n">
        <v>70755</v>
      </c>
      <c r="BJ95" s="44" t="s">
        <v>24</v>
      </c>
      <c r="BK95" s="88"/>
      <c r="BL95" s="73" t="n">
        <v>72142</v>
      </c>
      <c r="BM95" s="73" t="s">
        <v>185</v>
      </c>
      <c r="BN95" s="74" t="s">
        <v>186</v>
      </c>
      <c r="BO95" s="45" t="s">
        <v>185</v>
      </c>
      <c r="BP95" s="73" t="s">
        <v>41</v>
      </c>
      <c r="BQ95" s="73" t="n">
        <v>72141</v>
      </c>
      <c r="BR95" s="73" t="s">
        <v>185</v>
      </c>
      <c r="BS95" s="73" t="s">
        <v>24</v>
      </c>
      <c r="BT95" s="73"/>
      <c r="BU95" s="46" t="s">
        <v>188</v>
      </c>
      <c r="BV95" s="73" t="n">
        <v>48</v>
      </c>
      <c r="BW95" s="73" t="n">
        <v>8548</v>
      </c>
      <c r="BX95" s="37"/>
      <c r="CA95" s="89"/>
      <c r="CB95" s="89"/>
      <c r="CC95" s="89"/>
      <c r="CD95" s="89"/>
      <c r="CE95" s="89"/>
      <c r="CF95" s="89"/>
      <c r="CG95" s="89"/>
      <c r="CH95" s="89"/>
      <c r="CI95" s="90"/>
      <c r="CJ95" s="90"/>
      <c r="CK95" s="90"/>
      <c r="CL95" s="90"/>
      <c r="CM95" s="90"/>
      <c r="CN95" s="90"/>
      <c r="CO95" s="90"/>
      <c r="CP95" s="90"/>
      <c r="CQ95" s="90"/>
      <c r="CR95" s="90"/>
      <c r="CS95" s="90"/>
      <c r="CT95" s="90"/>
      <c r="CU95" s="90"/>
      <c r="CV95" s="90"/>
      <c r="CW95" s="90"/>
      <c r="CX95" s="9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69"/>
      <c r="B96" s="64"/>
      <c r="C96" s="125"/>
      <c r="D96" s="126"/>
      <c r="E96" s="64"/>
      <c r="F96" s="68"/>
      <c r="G96" s="69"/>
      <c r="H96" s="64"/>
      <c r="I96" s="69"/>
      <c r="J96" s="64"/>
      <c r="K96" s="64"/>
      <c r="L96" s="126"/>
      <c r="M96" s="64"/>
      <c r="N96" s="69"/>
      <c r="O96" s="127"/>
      <c r="P96" s="64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44" t="s">
        <v>225</v>
      </c>
      <c r="BB96" s="44" t="s">
        <v>186</v>
      </c>
      <c r="BC96" s="45" t="s">
        <v>357</v>
      </c>
      <c r="BD96" s="46" t="s">
        <v>216</v>
      </c>
      <c r="BE96" s="44"/>
      <c r="BF96" s="44"/>
      <c r="BG96" s="44" t="n">
        <v>36</v>
      </c>
      <c r="BH96" s="44" t="n">
        <v>7</v>
      </c>
      <c r="BI96" s="44" t="n">
        <v>61162</v>
      </c>
      <c r="BJ96" s="44" t="s">
        <v>24</v>
      </c>
      <c r="BK96" s="88"/>
      <c r="BL96" s="48" t="n">
        <v>72144</v>
      </c>
      <c r="BM96" s="48" t="s">
        <v>347</v>
      </c>
      <c r="BN96" s="49" t="s">
        <v>186</v>
      </c>
      <c r="BO96" s="61" t="s">
        <v>347</v>
      </c>
      <c r="BP96" s="48" t="s">
        <v>41</v>
      </c>
      <c r="BQ96" s="48" t="n">
        <v>72143</v>
      </c>
      <c r="BR96" s="48" t="s">
        <v>347</v>
      </c>
      <c r="BS96" s="48" t="s">
        <v>24</v>
      </c>
      <c r="BT96" s="48"/>
      <c r="BU96" s="62" t="s">
        <v>349</v>
      </c>
      <c r="BV96" s="48" t="n">
        <v>49</v>
      </c>
      <c r="BW96" s="48" t="n">
        <v>65072</v>
      </c>
      <c r="BX96" s="37"/>
      <c r="CA96" s="89"/>
      <c r="CB96" s="89"/>
      <c r="CC96" s="89"/>
      <c r="CD96" s="89"/>
      <c r="CE96" s="89"/>
      <c r="CF96" s="89"/>
      <c r="CG96" s="89"/>
      <c r="CH96" s="89"/>
      <c r="CI96" s="90"/>
      <c r="CJ96" s="90"/>
      <c r="CK96" s="90"/>
      <c r="CL96" s="90"/>
      <c r="CM96" s="90"/>
      <c r="CN96" s="90"/>
      <c r="CO96" s="90"/>
      <c r="CP96" s="90"/>
      <c r="CQ96" s="90"/>
      <c r="CR96" s="90"/>
      <c r="CS96" s="90"/>
      <c r="CT96" s="90"/>
      <c r="CU96" s="90"/>
      <c r="CV96" s="90"/>
      <c r="CW96" s="90"/>
      <c r="CX96" s="9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69"/>
      <c r="B97" s="64"/>
      <c r="C97" s="125"/>
      <c r="D97" s="126"/>
      <c r="E97" s="64"/>
      <c r="F97" s="68"/>
      <c r="G97" s="69"/>
      <c r="H97" s="64"/>
      <c r="I97" s="69"/>
      <c r="J97" s="64"/>
      <c r="K97" s="64"/>
      <c r="L97" s="126"/>
      <c r="M97" s="64"/>
      <c r="N97" s="69"/>
      <c r="O97" s="127"/>
      <c r="P97" s="64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44" t="s">
        <v>230</v>
      </c>
      <c r="BB97" s="44" t="s">
        <v>186</v>
      </c>
      <c r="BC97" s="45" t="s">
        <v>358</v>
      </c>
      <c r="BD97" s="46" t="s">
        <v>216</v>
      </c>
      <c r="BE97" s="44"/>
      <c r="BF97" s="44"/>
      <c r="BG97" s="44" t="n">
        <v>35</v>
      </c>
      <c r="BH97" s="44" t="n">
        <v>7</v>
      </c>
      <c r="BI97" s="44" t="n">
        <v>61163</v>
      </c>
      <c r="BJ97" s="44" t="s">
        <v>24</v>
      </c>
      <c r="BK97" s="88"/>
      <c r="BL97" s="73" t="n">
        <v>72146</v>
      </c>
      <c r="BM97" s="73" t="s">
        <v>339</v>
      </c>
      <c r="BN97" s="74" t="s">
        <v>186</v>
      </c>
      <c r="BO97" s="45" t="s">
        <v>339</v>
      </c>
      <c r="BP97" s="73" t="s">
        <v>41</v>
      </c>
      <c r="BQ97" s="73" t="n">
        <v>72145</v>
      </c>
      <c r="BR97" s="73" t="s">
        <v>339</v>
      </c>
      <c r="BS97" s="73" t="s">
        <v>24</v>
      </c>
      <c r="BT97" s="73"/>
      <c r="BU97" s="46" t="s">
        <v>340</v>
      </c>
      <c r="BV97" s="73" t="n">
        <v>50</v>
      </c>
      <c r="BW97" s="73" t="n">
        <v>45429</v>
      </c>
      <c r="BX97" s="37"/>
      <c r="CA97" s="89"/>
      <c r="CB97" s="89"/>
      <c r="CC97" s="89"/>
      <c r="CD97" s="89"/>
      <c r="CE97" s="89"/>
      <c r="CF97" s="89"/>
      <c r="CG97" s="89"/>
      <c r="CH97" s="89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69"/>
      <c r="B98" s="64"/>
      <c r="C98" s="64"/>
      <c r="D98" s="126"/>
      <c r="E98" s="64"/>
      <c r="F98" s="68"/>
      <c r="G98" s="69"/>
      <c r="H98" s="64"/>
      <c r="I98" s="69"/>
      <c r="J98" s="64"/>
      <c r="K98" s="128"/>
      <c r="L98" s="126"/>
      <c r="M98" s="64"/>
      <c r="N98" s="69"/>
      <c r="O98" s="127"/>
      <c r="P98" s="64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44" t="s">
        <v>337</v>
      </c>
      <c r="BB98" s="44" t="s">
        <v>186</v>
      </c>
      <c r="BC98" s="45" t="s">
        <v>358</v>
      </c>
      <c r="BD98" s="46" t="s">
        <v>338</v>
      </c>
      <c r="BE98" s="44"/>
      <c r="BF98" s="44"/>
      <c r="BG98" s="44" t="n">
        <v>35</v>
      </c>
      <c r="BH98" s="44" t="n">
        <v>7</v>
      </c>
      <c r="BI98" s="44" t="n">
        <v>70745</v>
      </c>
      <c r="BJ98" s="44" t="s">
        <v>24</v>
      </c>
      <c r="BK98" s="88"/>
      <c r="BL98" s="73" t="n">
        <v>72148</v>
      </c>
      <c r="BM98" s="73" t="s">
        <v>359</v>
      </c>
      <c r="BN98" s="74" t="s">
        <v>186</v>
      </c>
      <c r="BO98" s="45" t="s">
        <v>359</v>
      </c>
      <c r="BP98" s="73" t="s">
        <v>41</v>
      </c>
      <c r="BQ98" s="73" t="n">
        <v>72147</v>
      </c>
      <c r="BR98" s="73" t="s">
        <v>359</v>
      </c>
      <c r="BS98" s="73" t="s">
        <v>24</v>
      </c>
      <c r="BT98" s="73"/>
      <c r="BU98" s="46" t="s">
        <v>360</v>
      </c>
      <c r="BV98" s="73" t="n">
        <v>53</v>
      </c>
      <c r="BW98" s="73" t="n">
        <v>49865</v>
      </c>
      <c r="BX98" s="37"/>
      <c r="CA98" s="89"/>
      <c r="CB98" s="89"/>
      <c r="CC98" s="89"/>
      <c r="CD98" s="89"/>
      <c r="CE98" s="89"/>
      <c r="CF98" s="89"/>
      <c r="CG98" s="89"/>
      <c r="CH98" s="89"/>
      <c r="CI98" s="90"/>
      <c r="CJ98" s="90"/>
      <c r="CK98" s="90"/>
      <c r="CL98" s="90"/>
      <c r="CM98" s="90"/>
      <c r="CN98" s="90"/>
      <c r="CO98" s="90"/>
      <c r="CP98" s="90"/>
      <c r="CQ98" s="90"/>
      <c r="CR98" s="90"/>
      <c r="CS98" s="90"/>
      <c r="CT98" s="90"/>
      <c r="CU98" s="90"/>
      <c r="CV98" s="90"/>
      <c r="CW98" s="90"/>
      <c r="CX98" s="9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69"/>
      <c r="B99" s="64"/>
      <c r="C99" s="64"/>
      <c r="D99" s="126"/>
      <c r="E99" s="64"/>
      <c r="F99" s="68"/>
      <c r="G99" s="69"/>
      <c r="H99" s="64"/>
      <c r="I99" s="69"/>
      <c r="J99" s="64"/>
      <c r="K99" s="64"/>
      <c r="L99" s="126"/>
      <c r="M99" s="64"/>
      <c r="N99" s="69"/>
      <c r="O99" s="129"/>
      <c r="P99" s="64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44" t="s">
        <v>359</v>
      </c>
      <c r="BB99" s="44" t="s">
        <v>186</v>
      </c>
      <c r="BC99" s="45" t="s">
        <v>361</v>
      </c>
      <c r="BD99" s="46" t="s">
        <v>360</v>
      </c>
      <c r="BE99" s="44"/>
      <c r="BF99" s="44"/>
      <c r="BG99" s="44" t="n">
        <v>53</v>
      </c>
      <c r="BH99" s="44" t="n">
        <v>7</v>
      </c>
      <c r="BI99" s="44" t="n">
        <v>72147</v>
      </c>
      <c r="BJ99" s="44" t="s">
        <v>24</v>
      </c>
      <c r="BK99" s="88"/>
      <c r="BL99" s="48" t="n">
        <v>72150</v>
      </c>
      <c r="BM99" s="48" t="s">
        <v>362</v>
      </c>
      <c r="BN99" s="49" t="s">
        <v>186</v>
      </c>
      <c r="BO99" s="61" t="s">
        <v>362</v>
      </c>
      <c r="BP99" s="48" t="s">
        <v>41</v>
      </c>
      <c r="BQ99" s="48" t="n">
        <v>72149</v>
      </c>
      <c r="BR99" s="48" t="s">
        <v>362</v>
      </c>
      <c r="BS99" s="48" t="s">
        <v>24</v>
      </c>
      <c r="BT99" s="48"/>
      <c r="BU99" s="62" t="s">
        <v>363</v>
      </c>
      <c r="BV99" s="48" t="n">
        <v>54</v>
      </c>
      <c r="BW99" s="48" t="n">
        <v>83781</v>
      </c>
      <c r="BX99" s="37"/>
      <c r="CA99" s="89"/>
      <c r="CB99" s="89"/>
      <c r="CC99" s="89"/>
      <c r="CD99" s="89"/>
      <c r="CE99" s="89"/>
      <c r="CF99" s="89"/>
      <c r="CG99" s="89"/>
      <c r="CH99" s="89"/>
      <c r="CI99" s="90"/>
      <c r="CJ99" s="90"/>
      <c r="CK99" s="90"/>
      <c r="CL99" s="90"/>
      <c r="CM99" s="90"/>
      <c r="CN99" s="90"/>
      <c r="CO99" s="90"/>
      <c r="CP99" s="90"/>
      <c r="CQ99" s="90"/>
      <c r="CR99" s="90"/>
      <c r="CS99" s="90"/>
      <c r="CT99" s="90"/>
      <c r="CU99" s="90"/>
      <c r="CV99" s="90"/>
      <c r="CW99" s="90"/>
      <c r="CX99" s="9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69"/>
      <c r="B100" s="64"/>
      <c r="C100" s="64"/>
      <c r="D100" s="126"/>
      <c r="E100" s="64"/>
      <c r="F100" s="68"/>
      <c r="G100" s="69"/>
      <c r="H100" s="64"/>
      <c r="I100" s="69"/>
      <c r="J100" s="64"/>
      <c r="K100" s="64"/>
      <c r="L100" s="126"/>
      <c r="M100" s="64"/>
      <c r="N100" s="69"/>
      <c r="O100" s="68"/>
      <c r="P100" s="64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44" t="s">
        <v>364</v>
      </c>
      <c r="BB100" s="44" t="s">
        <v>186</v>
      </c>
      <c r="BC100" s="45" t="s">
        <v>365</v>
      </c>
      <c r="BD100" s="46" t="s">
        <v>366</v>
      </c>
      <c r="BE100" s="44"/>
      <c r="BF100" s="44"/>
      <c r="BG100" s="44" t="n">
        <v>96</v>
      </c>
      <c r="BH100" s="44" t="n">
        <v>7</v>
      </c>
      <c r="BI100" s="44" t="n">
        <v>88740</v>
      </c>
      <c r="BJ100" s="44" t="s">
        <v>24</v>
      </c>
      <c r="BK100" s="88"/>
      <c r="BL100" s="73" t="n">
        <v>72290</v>
      </c>
      <c r="BM100" s="73" t="s">
        <v>239</v>
      </c>
      <c r="BN100" s="74" t="s">
        <v>186</v>
      </c>
      <c r="BO100" s="45" t="s">
        <v>367</v>
      </c>
      <c r="BP100" s="73" t="s">
        <v>41</v>
      </c>
      <c r="BQ100" s="73" t="n">
        <v>72312</v>
      </c>
      <c r="BR100" s="73" t="s">
        <v>239</v>
      </c>
      <c r="BS100" s="73" t="s">
        <v>24</v>
      </c>
      <c r="BT100" s="73"/>
      <c r="BU100" s="46" t="s">
        <v>23</v>
      </c>
      <c r="BV100" s="73" t="n">
        <v>56</v>
      </c>
      <c r="BW100" s="73" t="n">
        <v>27049</v>
      </c>
      <c r="BX100" s="37"/>
      <c r="CA100" s="89"/>
      <c r="CB100" s="89"/>
      <c r="CC100" s="89"/>
      <c r="CD100" s="89"/>
      <c r="CE100" s="89"/>
      <c r="CF100" s="89"/>
      <c r="CG100" s="89"/>
      <c r="CH100" s="89"/>
      <c r="CI100" s="90"/>
      <c r="CJ100" s="90"/>
      <c r="CK100" s="90"/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6.5" hidden="false" customHeight="false" outlineLevel="0" collapsed="false">
      <c r="A101" s="130" t="s">
        <v>368</v>
      </c>
      <c r="B101" s="3"/>
      <c r="C101" s="131"/>
      <c r="E101" s="3"/>
      <c r="F101" s="132"/>
      <c r="G101" s="11"/>
      <c r="H101" s="133"/>
      <c r="I101" s="11"/>
      <c r="J101" s="3"/>
      <c r="M101" s="3"/>
      <c r="N101" s="11"/>
      <c r="O101" s="13"/>
      <c r="P101" s="3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44" t="s">
        <v>369</v>
      </c>
      <c r="BB101" s="44" t="s">
        <v>186</v>
      </c>
      <c r="BC101" s="45" t="s">
        <v>370</v>
      </c>
      <c r="BD101" s="46" t="s">
        <v>371</v>
      </c>
      <c r="BE101" s="44"/>
      <c r="BF101" s="44"/>
      <c r="BG101" s="44" t="n">
        <v>75</v>
      </c>
      <c r="BH101" s="44" t="n">
        <v>7</v>
      </c>
      <c r="BI101" s="44" t="n">
        <v>78975</v>
      </c>
      <c r="BJ101" s="44" t="s">
        <v>24</v>
      </c>
      <c r="BK101" s="88"/>
      <c r="BL101" s="73" t="n">
        <v>72291</v>
      </c>
      <c r="BM101" s="73" t="s">
        <v>237</v>
      </c>
      <c r="BN101" s="74" t="s">
        <v>186</v>
      </c>
      <c r="BO101" s="45" t="s">
        <v>372</v>
      </c>
      <c r="BP101" s="73" t="s">
        <v>41</v>
      </c>
      <c r="BQ101" s="73" t="n">
        <v>72313</v>
      </c>
      <c r="BR101" s="73" t="s">
        <v>237</v>
      </c>
      <c r="BS101" s="73" t="s">
        <v>24</v>
      </c>
      <c r="BT101" s="73"/>
      <c r="BU101" s="46" t="s">
        <v>23</v>
      </c>
      <c r="BV101" s="73" t="n">
        <v>55</v>
      </c>
      <c r="BW101" s="73" t="n">
        <v>27049</v>
      </c>
      <c r="BX101" s="37"/>
      <c r="CA101" s="89"/>
      <c r="CB101" s="89"/>
      <c r="CC101" s="89"/>
      <c r="CD101" s="89"/>
      <c r="CE101" s="89"/>
      <c r="CF101" s="89"/>
      <c r="CG101" s="89"/>
      <c r="CH101" s="89"/>
      <c r="CI101" s="90"/>
      <c r="CJ101" s="90"/>
      <c r="CK101" s="90"/>
      <c r="CL101" s="90"/>
      <c r="CM101" s="90"/>
      <c r="CN101" s="90"/>
      <c r="CO101" s="90"/>
      <c r="CP101" s="90"/>
      <c r="CQ101" s="90"/>
      <c r="CR101" s="90"/>
      <c r="CS101" s="90"/>
      <c r="CT101" s="90"/>
      <c r="CU101" s="90"/>
      <c r="CV101" s="90"/>
      <c r="CW101" s="90"/>
      <c r="CX101" s="9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5" hidden="false" customHeight="false" outlineLevel="0" collapsed="false">
      <c r="A102" s="134" t="s">
        <v>373</v>
      </c>
      <c r="B102" s="135"/>
      <c r="C102" s="136" t="s">
        <v>374</v>
      </c>
      <c r="D102" s="137" t="s">
        <v>375</v>
      </c>
      <c r="E102" s="135"/>
      <c r="F102" s="138"/>
      <c r="G102" s="139"/>
      <c r="H102" s="140"/>
      <c r="I102" s="134" t="s">
        <v>376</v>
      </c>
      <c r="J102" s="135"/>
      <c r="K102" s="141" t="s">
        <v>374</v>
      </c>
      <c r="L102" s="137" t="s">
        <v>375</v>
      </c>
      <c r="M102" s="135"/>
      <c r="N102" s="139"/>
      <c r="O102" s="13"/>
      <c r="P102" s="3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44" t="s">
        <v>377</v>
      </c>
      <c r="BB102" s="44" t="s">
        <v>186</v>
      </c>
      <c r="BC102" s="45" t="s">
        <v>378</v>
      </c>
      <c r="BD102" s="46" t="s">
        <v>23</v>
      </c>
      <c r="BE102" s="44"/>
      <c r="BF102" s="44"/>
      <c r="BG102" s="44" t="n">
        <v>100</v>
      </c>
      <c r="BH102" s="44" t="n">
        <v>7</v>
      </c>
      <c r="BI102" s="44" t="n">
        <v>88595</v>
      </c>
      <c r="BJ102" s="44" t="s">
        <v>24</v>
      </c>
      <c r="BK102" s="88"/>
      <c r="BL102" s="73" t="n">
        <v>72480</v>
      </c>
      <c r="BM102" s="73" t="s">
        <v>244</v>
      </c>
      <c r="BN102" s="74" t="s">
        <v>186</v>
      </c>
      <c r="BO102" s="45" t="s">
        <v>379</v>
      </c>
      <c r="BP102" s="73" t="s">
        <v>41</v>
      </c>
      <c r="BQ102" s="73" t="n">
        <v>72479</v>
      </c>
      <c r="BR102" s="73" t="s">
        <v>244</v>
      </c>
      <c r="BS102" s="73" t="s">
        <v>24</v>
      </c>
      <c r="BT102" s="73"/>
      <c r="BU102" s="46" t="s">
        <v>23</v>
      </c>
      <c r="BV102" s="73" t="n">
        <v>57</v>
      </c>
      <c r="BW102" s="73" t="n">
        <v>27049</v>
      </c>
      <c r="BX102" s="37"/>
      <c r="CA102" s="89"/>
      <c r="CB102" s="89"/>
      <c r="CC102" s="89"/>
      <c r="CD102" s="89"/>
      <c r="CE102" s="89"/>
      <c r="CF102" s="89"/>
      <c r="CG102" s="89"/>
      <c r="CH102" s="89"/>
      <c r="CI102" s="90"/>
      <c r="CJ102" s="90"/>
      <c r="CK102" s="90"/>
      <c r="CL102" s="90"/>
      <c r="CM102" s="90"/>
      <c r="CN102" s="90"/>
      <c r="CO102" s="90"/>
      <c r="CP102" s="90"/>
      <c r="CQ102" s="90"/>
      <c r="CR102" s="90"/>
      <c r="CS102" s="90"/>
      <c r="CT102" s="90"/>
      <c r="CU102" s="90"/>
      <c r="CV102" s="90"/>
      <c r="CW102" s="90"/>
      <c r="CX102" s="9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142" t="n">
        <v>1</v>
      </c>
      <c r="B103" s="143" t="s">
        <v>380</v>
      </c>
      <c r="C103" s="65" t="n">
        <f aca="false">SUMIF($A$5:$A$81,$A103,$C$5:C$81)</f>
        <v>0</v>
      </c>
      <c r="D103" s="66" t="n">
        <f aca="false">SUMIF($A$5:$A$81,$A103,$D$5:$D$81)</f>
        <v>0</v>
      </c>
      <c r="E103" s="144"/>
      <c r="F103" s="108"/>
      <c r="G103" s="145"/>
      <c r="H103" s="146"/>
      <c r="I103" s="142" t="n">
        <v>6</v>
      </c>
      <c r="J103" s="144" t="s">
        <v>381</v>
      </c>
      <c r="K103" s="65" t="n">
        <f aca="false">SUMIF($I$5:$L$81,$I103,$K$5:$K$81)</f>
        <v>0</v>
      </c>
      <c r="L103" s="66" t="n">
        <f aca="false">SUMIF($I$5:$L$81,$I103,$L$5:$L$81)</f>
        <v>0</v>
      </c>
      <c r="M103" s="144"/>
      <c r="N103" s="145"/>
      <c r="O103" s="13"/>
      <c r="P103" s="3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44" t="s">
        <v>243</v>
      </c>
      <c r="BB103" s="44" t="s">
        <v>186</v>
      </c>
      <c r="BC103" s="45" t="s">
        <v>382</v>
      </c>
      <c r="BD103" s="46" t="s">
        <v>23</v>
      </c>
      <c r="BE103" s="91" t="s">
        <v>93</v>
      </c>
      <c r="BF103" s="44"/>
      <c r="BG103" s="44" t="n">
        <v>2</v>
      </c>
      <c r="BH103" s="44" t="n">
        <v>7</v>
      </c>
      <c r="BI103" s="44" t="n">
        <v>54655</v>
      </c>
      <c r="BJ103" s="44" t="s">
        <v>24</v>
      </c>
      <c r="BK103" s="88"/>
      <c r="BL103" s="73" t="n">
        <v>73590</v>
      </c>
      <c r="BM103" s="73" t="s">
        <v>342</v>
      </c>
      <c r="BN103" s="74" t="s">
        <v>186</v>
      </c>
      <c r="BO103" s="45" t="s">
        <v>383</v>
      </c>
      <c r="BP103" s="73" t="s">
        <v>41</v>
      </c>
      <c r="BQ103" s="73" t="n">
        <v>73587</v>
      </c>
      <c r="BR103" s="73" t="s">
        <v>342</v>
      </c>
      <c r="BS103" s="73" t="s">
        <v>24</v>
      </c>
      <c r="BT103" s="73"/>
      <c r="BU103" s="46" t="s">
        <v>23</v>
      </c>
      <c r="BV103" s="73" t="n">
        <v>60</v>
      </c>
      <c r="BW103" s="73" t="n">
        <v>27049</v>
      </c>
      <c r="BX103" s="37"/>
      <c r="CA103" s="89"/>
      <c r="CB103" s="89"/>
      <c r="CC103" s="89"/>
      <c r="CD103" s="89"/>
      <c r="CE103" s="89"/>
      <c r="CF103" s="89"/>
      <c r="CG103" s="89"/>
      <c r="CH103" s="89"/>
      <c r="CI103" s="90"/>
      <c r="CJ103" s="90"/>
      <c r="CK103" s="90"/>
      <c r="CL103" s="90"/>
      <c r="CM103" s="90"/>
      <c r="CN103" s="90"/>
      <c r="CO103" s="90"/>
      <c r="CP103" s="90"/>
      <c r="CQ103" s="90"/>
      <c r="CR103" s="90"/>
      <c r="CS103" s="90"/>
      <c r="CT103" s="90"/>
      <c r="CU103" s="90"/>
      <c r="CV103" s="90"/>
      <c r="CW103" s="90"/>
      <c r="CX103" s="9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142" t="n">
        <v>3</v>
      </c>
      <c r="B104" s="144" t="s">
        <v>384</v>
      </c>
      <c r="C104" s="65" t="n">
        <f aca="false">SUMIF($A$5:$A$81,$A104,$C$5:C$81)</f>
        <v>0</v>
      </c>
      <c r="D104" s="66" t="n">
        <f aca="false">SUMIF($A$5:$A$81,$A104,$D$5:$D$81)</f>
        <v>0</v>
      </c>
      <c r="E104" s="144"/>
      <c r="F104" s="108"/>
      <c r="G104" s="145"/>
      <c r="H104" s="146"/>
      <c r="I104" s="142" t="n">
        <v>8</v>
      </c>
      <c r="J104" s="144" t="s">
        <v>385</v>
      </c>
      <c r="K104" s="65" t="n">
        <f aca="false">SUMIF($I$5:$L$81,$I104,$K$5:$K$81)</f>
        <v>0</v>
      </c>
      <c r="L104" s="66" t="n">
        <f aca="false">SUMIF($I$5:$L$81,$I104,$L$5:$L$81)</f>
        <v>0</v>
      </c>
      <c r="M104" s="144"/>
      <c r="N104" s="145"/>
      <c r="O104" s="13"/>
      <c r="P104" s="3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44" t="s">
        <v>261</v>
      </c>
      <c r="BB104" s="44" t="s">
        <v>186</v>
      </c>
      <c r="BC104" s="45" t="s">
        <v>382</v>
      </c>
      <c r="BD104" s="46" t="s">
        <v>262</v>
      </c>
      <c r="BE104" s="91" t="s">
        <v>262</v>
      </c>
      <c r="BF104" s="44"/>
      <c r="BG104" s="44" t="n">
        <v>2</v>
      </c>
      <c r="BH104" s="44" t="n">
        <v>7</v>
      </c>
      <c r="BI104" s="44" t="n">
        <v>57105</v>
      </c>
      <c r="BJ104" s="44" t="s">
        <v>24</v>
      </c>
      <c r="BK104" s="88"/>
      <c r="BL104" s="73" t="n">
        <v>73600</v>
      </c>
      <c r="BM104" s="73" t="s">
        <v>295</v>
      </c>
      <c r="BN104" s="74" t="s">
        <v>186</v>
      </c>
      <c r="BO104" s="45" t="s">
        <v>386</v>
      </c>
      <c r="BP104" s="73" t="s">
        <v>41</v>
      </c>
      <c r="BQ104" s="73" t="n">
        <v>73593</v>
      </c>
      <c r="BR104" s="73" t="s">
        <v>295</v>
      </c>
      <c r="BS104" s="73" t="s">
        <v>24</v>
      </c>
      <c r="BT104" s="73"/>
      <c r="BU104" s="46" t="s">
        <v>23</v>
      </c>
      <c r="BV104" s="73" t="n">
        <v>61</v>
      </c>
      <c r="BW104" s="73" t="n">
        <v>27049</v>
      </c>
      <c r="BX104" s="37"/>
      <c r="CA104" s="89"/>
      <c r="CB104" s="89"/>
      <c r="CC104" s="89"/>
      <c r="CD104" s="89"/>
      <c r="CE104" s="89"/>
      <c r="CF104" s="89"/>
      <c r="CG104" s="89"/>
      <c r="CH104" s="89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142" t="n">
        <v>10</v>
      </c>
      <c r="B105" s="144" t="s">
        <v>387</v>
      </c>
      <c r="C105" s="65" t="n">
        <f aca="false">SUMIF($A$5:$A$81,$A105,$C$5:C$81)</f>
        <v>0</v>
      </c>
      <c r="D105" s="66" t="n">
        <f aca="false">SUMIF($A$5:$A$81,$A105,$D$5:$D$81)</f>
        <v>0</v>
      </c>
      <c r="E105" s="144"/>
      <c r="F105" s="108"/>
      <c r="G105" s="145"/>
      <c r="H105" s="146"/>
      <c r="I105" s="142" t="n">
        <v>10</v>
      </c>
      <c r="J105" s="144" t="s">
        <v>387</v>
      </c>
      <c r="K105" s="65" t="n">
        <f aca="false">SUMIF($I$5:$L$81,$I105,$K$5:$K$81)</f>
        <v>0</v>
      </c>
      <c r="L105" s="66" t="n">
        <f aca="false">SUMIF($I$5:$L$81,$I105,$L$5:$L$81)</f>
        <v>0</v>
      </c>
      <c r="M105" s="144"/>
      <c r="N105" s="145"/>
      <c r="O105" s="13"/>
      <c r="P105" s="3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44" t="s">
        <v>362</v>
      </c>
      <c r="BB105" s="44" t="s">
        <v>186</v>
      </c>
      <c r="BC105" s="45" t="s">
        <v>362</v>
      </c>
      <c r="BD105" s="46" t="s">
        <v>363</v>
      </c>
      <c r="BE105" s="44"/>
      <c r="BF105" s="44"/>
      <c r="BG105" s="44" t="n">
        <v>54</v>
      </c>
      <c r="BH105" s="44" t="n">
        <v>7</v>
      </c>
      <c r="BI105" s="44" t="n">
        <v>72149</v>
      </c>
      <c r="BJ105" s="44" t="s">
        <v>24</v>
      </c>
      <c r="BK105" s="88"/>
      <c r="BL105" s="73" t="n">
        <v>73681</v>
      </c>
      <c r="BM105" s="73" t="s">
        <v>388</v>
      </c>
      <c r="BN105" s="74" t="s">
        <v>186</v>
      </c>
      <c r="BO105" s="45" t="s">
        <v>389</v>
      </c>
      <c r="BP105" s="73" t="s">
        <v>41</v>
      </c>
      <c r="BQ105" s="73" t="n">
        <v>73680</v>
      </c>
      <c r="BR105" s="73" t="s">
        <v>388</v>
      </c>
      <c r="BS105" s="73" t="s">
        <v>24</v>
      </c>
      <c r="BT105" s="73"/>
      <c r="BU105" s="46" t="s">
        <v>23</v>
      </c>
      <c r="BV105" s="73" t="n">
        <v>62</v>
      </c>
      <c r="BW105" s="73" t="n">
        <v>27049</v>
      </c>
      <c r="BX105" s="37"/>
      <c r="CA105" s="89"/>
      <c r="CB105" s="89"/>
      <c r="CC105" s="89"/>
      <c r="CD105" s="89"/>
      <c r="CE105" s="89"/>
      <c r="CF105" s="89"/>
      <c r="CG105" s="89"/>
      <c r="CH105" s="89"/>
      <c r="CI105" s="90"/>
      <c r="CJ105" s="90"/>
      <c r="CK105" s="90"/>
      <c r="CL105" s="90"/>
      <c r="CM105" s="90"/>
      <c r="CN105" s="90"/>
      <c r="CO105" s="90"/>
      <c r="CP105" s="90"/>
      <c r="CQ105" s="90"/>
      <c r="CR105" s="90"/>
      <c r="CS105" s="90"/>
      <c r="CT105" s="90"/>
      <c r="CU105" s="90"/>
      <c r="CV105" s="90"/>
      <c r="CW105" s="90"/>
      <c r="CX105" s="9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142" t="n">
        <v>11</v>
      </c>
      <c r="B106" s="144" t="s">
        <v>390</v>
      </c>
      <c r="C106" s="65" t="n">
        <f aca="false">SUMIF($A$5:$A$81,$A106,$C$5:C$81)</f>
        <v>0</v>
      </c>
      <c r="D106" s="66" t="n">
        <f aca="false">SUMIF($A$5:$A$81,$A106,$D$5:$D$81)</f>
        <v>0</v>
      </c>
      <c r="E106" s="144"/>
      <c r="F106" s="108"/>
      <c r="G106" s="145"/>
      <c r="H106" s="146"/>
      <c r="I106" s="142" t="n">
        <v>12</v>
      </c>
      <c r="J106" s="144" t="s">
        <v>391</v>
      </c>
      <c r="K106" s="65" t="n">
        <f aca="false">SUMIF($I$5:$L$81,$I106,$K$5:$K$81)</f>
        <v>0</v>
      </c>
      <c r="L106" s="66" t="n">
        <f aca="false">SUMIF($I$5:$L$81,$I106,$L$5:$L$81)</f>
        <v>0</v>
      </c>
      <c r="M106" s="144"/>
      <c r="N106" s="145"/>
      <c r="O106" s="13"/>
      <c r="P106" s="3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44" t="s">
        <v>258</v>
      </c>
      <c r="BB106" s="44" t="s">
        <v>186</v>
      </c>
      <c r="BC106" s="45" t="s">
        <v>258</v>
      </c>
      <c r="BD106" s="46" t="s">
        <v>233</v>
      </c>
      <c r="BE106" s="44"/>
      <c r="BF106" s="44"/>
      <c r="BG106" s="44" t="n">
        <v>41</v>
      </c>
      <c r="BH106" s="44" t="n">
        <v>7</v>
      </c>
      <c r="BI106" s="44" t="n">
        <v>56097</v>
      </c>
      <c r="BJ106" s="44" t="s">
        <v>24</v>
      </c>
      <c r="BK106" s="88"/>
      <c r="BL106" s="73" t="n">
        <v>73683</v>
      </c>
      <c r="BM106" s="73" t="s">
        <v>392</v>
      </c>
      <c r="BN106" s="74" t="s">
        <v>186</v>
      </c>
      <c r="BO106" s="45" t="s">
        <v>393</v>
      </c>
      <c r="BP106" s="73" t="s">
        <v>41</v>
      </c>
      <c r="BQ106" s="73" t="n">
        <v>73682</v>
      </c>
      <c r="BR106" s="73" t="s">
        <v>392</v>
      </c>
      <c r="BS106" s="73" t="s">
        <v>24</v>
      </c>
      <c r="BT106" s="73"/>
      <c r="BU106" s="46" t="s">
        <v>23</v>
      </c>
      <c r="BV106" s="73" t="n">
        <v>63</v>
      </c>
      <c r="BW106" s="73" t="n">
        <v>27049</v>
      </c>
      <c r="BX106" s="37"/>
      <c r="CA106" s="89"/>
      <c r="CB106" s="89"/>
      <c r="CC106" s="89"/>
      <c r="CD106" s="89"/>
      <c r="CE106" s="89"/>
      <c r="CF106" s="89"/>
      <c r="CG106" s="89"/>
      <c r="CH106" s="89"/>
      <c r="CI106" s="90"/>
      <c r="CJ106" s="90"/>
      <c r="CK106" s="90"/>
      <c r="CL106" s="90"/>
      <c r="CM106" s="90"/>
      <c r="CN106" s="90"/>
      <c r="CO106" s="90"/>
      <c r="CP106" s="90"/>
      <c r="CQ106" s="90"/>
      <c r="CR106" s="90"/>
      <c r="CS106" s="90"/>
      <c r="CT106" s="90"/>
      <c r="CU106" s="90"/>
      <c r="CV106" s="90"/>
      <c r="CW106" s="90"/>
      <c r="CX106" s="9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142" t="n">
        <v>13</v>
      </c>
      <c r="B107" s="144" t="s">
        <v>394</v>
      </c>
      <c r="C107" s="65" t="n">
        <f aca="false">SUMIF($A$5:$A$81,$A107,$C$5:C$81)</f>
        <v>0</v>
      </c>
      <c r="D107" s="66" t="n">
        <f aca="false">SUMIF($A$5:$A$81,$A107,$D$5:$D$81)</f>
        <v>0</v>
      </c>
      <c r="E107" s="144"/>
      <c r="F107" s="108"/>
      <c r="G107" s="145"/>
      <c r="H107" s="146"/>
      <c r="I107" s="142" t="n">
        <v>13</v>
      </c>
      <c r="J107" s="144" t="s">
        <v>394</v>
      </c>
      <c r="K107" s="65" t="n">
        <f aca="false">SUMIF($I$5:$L$81,$I107,$K$5:$K$81)</f>
        <v>0</v>
      </c>
      <c r="L107" s="66" t="n">
        <f aca="false">SUMIF($I$5:$L$81,$I107,$L$5:$L$81)</f>
        <v>0</v>
      </c>
      <c r="M107" s="144"/>
      <c r="N107" s="145"/>
      <c r="O107" s="13"/>
      <c r="P107" s="3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44" t="s">
        <v>276</v>
      </c>
      <c r="BB107" s="44" t="s">
        <v>186</v>
      </c>
      <c r="BC107" s="45" t="s">
        <v>395</v>
      </c>
      <c r="BD107" s="46" t="s">
        <v>233</v>
      </c>
      <c r="BE107" s="44"/>
      <c r="BF107" s="44"/>
      <c r="BG107" s="44" t="n">
        <v>33</v>
      </c>
      <c r="BH107" s="44" t="n">
        <v>7</v>
      </c>
      <c r="BI107" s="44" t="n">
        <v>61147</v>
      </c>
      <c r="BJ107" s="44" t="s">
        <v>24</v>
      </c>
      <c r="BK107" s="88"/>
      <c r="BL107" s="73" t="n">
        <v>73707</v>
      </c>
      <c r="BM107" s="73" t="s">
        <v>248</v>
      </c>
      <c r="BN107" s="74" t="s">
        <v>186</v>
      </c>
      <c r="BO107" s="45" t="s">
        <v>396</v>
      </c>
      <c r="BP107" s="73" t="s">
        <v>41</v>
      </c>
      <c r="BQ107" s="73" t="n">
        <v>73706</v>
      </c>
      <c r="BR107" s="73" t="s">
        <v>248</v>
      </c>
      <c r="BS107" s="73" t="s">
        <v>24</v>
      </c>
      <c r="BT107" s="73"/>
      <c r="BU107" s="46" t="s">
        <v>250</v>
      </c>
      <c r="BV107" s="73" t="n">
        <v>59</v>
      </c>
      <c r="BW107" s="73" t="n">
        <v>73589</v>
      </c>
      <c r="BX107" s="37"/>
      <c r="CA107" s="89"/>
      <c r="CB107" s="89"/>
      <c r="CC107" s="89"/>
      <c r="CD107" s="89"/>
      <c r="CE107" s="89"/>
      <c r="CF107" s="89"/>
      <c r="CG107" s="89"/>
      <c r="CH107" s="89"/>
      <c r="CI107" s="90"/>
      <c r="CJ107" s="90"/>
      <c r="CK107" s="90"/>
      <c r="CL107" s="90"/>
      <c r="CM107" s="90"/>
      <c r="CN107" s="90"/>
      <c r="CO107" s="90"/>
      <c r="CP107" s="90"/>
      <c r="CQ107" s="90"/>
      <c r="CR107" s="90"/>
      <c r="CS107" s="90"/>
      <c r="CT107" s="90"/>
      <c r="CU107" s="90"/>
      <c r="CV107" s="90"/>
      <c r="CW107" s="90"/>
      <c r="CX107" s="9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142" t="n">
        <v>15</v>
      </c>
      <c r="B108" s="144" t="s">
        <v>397</v>
      </c>
      <c r="C108" s="65" t="n">
        <f aca="false">SUMIF($A$5:$A$81,$A108,$C$5:C$81)</f>
        <v>0</v>
      </c>
      <c r="D108" s="66" t="n">
        <f aca="false">SUMIF($A$5:$A$81,$A108,$D$5:$D$81)</f>
        <v>0</v>
      </c>
      <c r="E108" s="144"/>
      <c r="F108" s="108"/>
      <c r="G108" s="145"/>
      <c r="H108" s="146"/>
      <c r="I108" s="142" t="n">
        <v>14</v>
      </c>
      <c r="J108" s="144" t="s">
        <v>398</v>
      </c>
      <c r="K108" s="65" t="n">
        <f aca="false">SUMIF($I$5:$L$81,$I108,$K$5:$K$81)</f>
        <v>0</v>
      </c>
      <c r="L108" s="66" t="n">
        <f aca="false">SUMIF($I$5:$L$81,$I108,$L$5:$L$81)</f>
        <v>0</v>
      </c>
      <c r="M108" s="144"/>
      <c r="N108" s="145"/>
      <c r="O108" s="13"/>
      <c r="P108" s="3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44" t="s">
        <v>280</v>
      </c>
      <c r="BB108" s="44" t="s">
        <v>186</v>
      </c>
      <c r="BC108" s="45" t="s">
        <v>399</v>
      </c>
      <c r="BD108" s="46" t="s">
        <v>233</v>
      </c>
      <c r="BE108" s="44"/>
      <c r="BF108" s="44"/>
      <c r="BG108" s="44" t="n">
        <v>38</v>
      </c>
      <c r="BH108" s="44" t="n">
        <v>7</v>
      </c>
      <c r="BI108" s="44" t="n">
        <v>61148</v>
      </c>
      <c r="BJ108" s="44" t="s">
        <v>24</v>
      </c>
      <c r="BK108" s="88"/>
      <c r="BL108" s="73" t="n">
        <v>75378</v>
      </c>
      <c r="BM108" s="73" t="s">
        <v>199</v>
      </c>
      <c r="BN108" s="74" t="s">
        <v>186</v>
      </c>
      <c r="BO108" s="45" t="s">
        <v>400</v>
      </c>
      <c r="BP108" s="73" t="s">
        <v>41</v>
      </c>
      <c r="BQ108" s="73" t="n">
        <v>75370</v>
      </c>
      <c r="BR108" s="73" t="s">
        <v>199</v>
      </c>
      <c r="BS108" s="73" t="s">
        <v>24</v>
      </c>
      <c r="BT108" s="73"/>
      <c r="BU108" s="46" t="s">
        <v>201</v>
      </c>
      <c r="BV108" s="73" t="n">
        <v>64</v>
      </c>
      <c r="BW108" s="73" t="n">
        <v>75302</v>
      </c>
      <c r="BX108" s="37"/>
      <c r="CA108" s="89"/>
      <c r="CB108" s="89"/>
      <c r="CC108" s="89"/>
      <c r="CD108" s="89"/>
      <c r="CE108" s="89"/>
      <c r="CF108" s="89"/>
      <c r="CG108" s="89"/>
      <c r="CH108" s="89"/>
      <c r="CI108" s="90"/>
      <c r="CJ108" s="90"/>
      <c r="CK108" s="90"/>
      <c r="CL108" s="90"/>
      <c r="CM108" s="90"/>
      <c r="CN108" s="90"/>
      <c r="CO108" s="90"/>
      <c r="CP108" s="90"/>
      <c r="CQ108" s="90"/>
      <c r="CR108" s="90"/>
      <c r="CS108" s="90"/>
      <c r="CT108" s="90"/>
      <c r="CU108" s="90"/>
      <c r="CV108" s="90"/>
      <c r="CW108" s="90"/>
      <c r="CX108" s="9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142" t="n">
        <v>16</v>
      </c>
      <c r="B109" s="144" t="s">
        <v>401</v>
      </c>
      <c r="C109" s="65" t="n">
        <f aca="false">SUMIF($A$5:$A$81,$A109,$C$5:C$81)</f>
        <v>0</v>
      </c>
      <c r="D109" s="66" t="n">
        <f aca="false">SUMIF($A$5:$A$81,$A109,$D$5:$D$81)</f>
        <v>0</v>
      </c>
      <c r="E109" s="144"/>
      <c r="F109" s="108"/>
      <c r="G109" s="145"/>
      <c r="H109" s="146"/>
      <c r="I109" s="142" t="n">
        <v>16</v>
      </c>
      <c r="J109" s="144" t="s">
        <v>401</v>
      </c>
      <c r="K109" s="65" t="n">
        <f aca="false">SUMIF($I$5:$L$81,$I109,$K$5:$K$81)</f>
        <v>0</v>
      </c>
      <c r="L109" s="66" t="n">
        <f aca="false">SUMIF($I$5:$L$81,$I109,$L$5:$L$81)</f>
        <v>0</v>
      </c>
      <c r="M109" s="144"/>
      <c r="N109" s="145"/>
      <c r="O109" s="13"/>
      <c r="P109" s="3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44" t="s">
        <v>318</v>
      </c>
      <c r="BB109" s="44" t="s">
        <v>186</v>
      </c>
      <c r="BC109" s="45" t="s">
        <v>402</v>
      </c>
      <c r="BD109" s="46" t="s">
        <v>319</v>
      </c>
      <c r="BE109" s="44"/>
      <c r="BF109" s="44"/>
      <c r="BG109" s="44" t="n">
        <v>43</v>
      </c>
      <c r="BH109" s="44" t="n">
        <v>7</v>
      </c>
      <c r="BI109" s="44" t="n">
        <v>63801</v>
      </c>
      <c r="BJ109" s="44" t="s">
        <v>24</v>
      </c>
      <c r="BK109" s="88"/>
      <c r="BL109" s="48" t="n">
        <v>76286</v>
      </c>
      <c r="BM109" s="48" t="s">
        <v>303</v>
      </c>
      <c r="BN109" s="49" t="s">
        <v>186</v>
      </c>
      <c r="BO109" s="61" t="s">
        <v>403</v>
      </c>
      <c r="BP109" s="48" t="s">
        <v>41</v>
      </c>
      <c r="BQ109" s="48" t="n">
        <v>76273</v>
      </c>
      <c r="BR109" s="48" t="s">
        <v>303</v>
      </c>
      <c r="BS109" s="48" t="s">
        <v>24</v>
      </c>
      <c r="BT109" s="48"/>
      <c r="BU109" s="62" t="s">
        <v>205</v>
      </c>
      <c r="BV109" s="48" t="n">
        <v>67</v>
      </c>
      <c r="BW109" s="48" t="n">
        <v>27051</v>
      </c>
      <c r="BX109" s="37"/>
      <c r="CA109" s="89"/>
      <c r="CB109" s="89"/>
      <c r="CC109" s="89"/>
      <c r="CD109" s="89"/>
      <c r="CE109" s="89"/>
      <c r="CF109" s="89"/>
      <c r="CG109" s="89"/>
      <c r="CH109" s="89"/>
      <c r="CI109" s="90"/>
      <c r="CJ109" s="90"/>
      <c r="CK109" s="90"/>
      <c r="CL109" s="90"/>
      <c r="CM109" s="90"/>
      <c r="CN109" s="90"/>
      <c r="CO109" s="90"/>
      <c r="CP109" s="90"/>
      <c r="CQ109" s="90"/>
      <c r="CR109" s="90"/>
      <c r="CS109" s="90"/>
      <c r="CT109" s="90"/>
      <c r="CU109" s="90"/>
      <c r="CV109" s="90"/>
      <c r="CW109" s="90"/>
      <c r="CX109" s="9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142" t="n">
        <v>17</v>
      </c>
      <c r="B110" s="144" t="s">
        <v>404</v>
      </c>
      <c r="C110" s="65" t="n">
        <f aca="false">SUMIF($A$5:$A$81,$A110,$C$5:C$81)</f>
        <v>0</v>
      </c>
      <c r="D110" s="66" t="n">
        <f aca="false">SUMIF($A$5:$A$81,$A110,$D$5:$D$81)</f>
        <v>0</v>
      </c>
      <c r="E110" s="144"/>
      <c r="F110" s="108"/>
      <c r="G110" s="145"/>
      <c r="H110" s="146"/>
      <c r="I110" s="142" t="n">
        <v>18</v>
      </c>
      <c r="J110" s="144" t="s">
        <v>405</v>
      </c>
      <c r="K110" s="65" t="n">
        <f aca="false">SUMIF($I$5:$L$81,$I110,$K$5:$K$81)</f>
        <v>0</v>
      </c>
      <c r="L110" s="66" t="n">
        <f aca="false">SUMIF($I$5:$L$81,$I110,$L$5:$L$81)</f>
        <v>0</v>
      </c>
      <c r="M110" s="144"/>
      <c r="N110" s="145"/>
      <c r="O110" s="13"/>
      <c r="P110" s="3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44" t="s">
        <v>406</v>
      </c>
      <c r="BB110" s="44" t="s">
        <v>186</v>
      </c>
      <c r="BC110" s="45" t="s">
        <v>407</v>
      </c>
      <c r="BD110" s="46" t="s">
        <v>408</v>
      </c>
      <c r="BE110" s="44"/>
      <c r="BF110" s="44"/>
      <c r="BG110" s="44" t="n">
        <v>97</v>
      </c>
      <c r="BH110" s="44" t="n">
        <v>7</v>
      </c>
      <c r="BI110" s="44" t="n">
        <v>88741</v>
      </c>
      <c r="BJ110" s="44" t="s">
        <v>24</v>
      </c>
      <c r="BK110" s="88"/>
      <c r="BL110" s="73" t="n">
        <v>76287</v>
      </c>
      <c r="BM110" s="73" t="s">
        <v>409</v>
      </c>
      <c r="BN110" s="74" t="s">
        <v>186</v>
      </c>
      <c r="BO110" s="45" t="s">
        <v>410</v>
      </c>
      <c r="BP110" s="73" t="s">
        <v>41</v>
      </c>
      <c r="BQ110" s="73" t="n">
        <v>76277</v>
      </c>
      <c r="BR110" s="73" t="s">
        <v>409</v>
      </c>
      <c r="BS110" s="73" t="s">
        <v>24</v>
      </c>
      <c r="BT110" s="73"/>
      <c r="BU110" s="46" t="s">
        <v>205</v>
      </c>
      <c r="BV110" s="73" t="n">
        <v>68</v>
      </c>
      <c r="BW110" s="73" t="n">
        <v>27051</v>
      </c>
      <c r="BX110" s="37"/>
      <c r="CA110" s="89"/>
      <c r="CB110" s="89"/>
      <c r="CC110" s="89"/>
      <c r="CD110" s="89"/>
      <c r="CE110" s="89"/>
      <c r="CF110" s="89"/>
      <c r="CG110" s="89"/>
      <c r="CH110" s="89"/>
      <c r="CI110" s="90"/>
      <c r="CJ110" s="90"/>
      <c r="CK110" s="90"/>
      <c r="CL110" s="90"/>
      <c r="CM110" s="90"/>
      <c r="CN110" s="90"/>
      <c r="CO110" s="90"/>
      <c r="CP110" s="90"/>
      <c r="CQ110" s="90"/>
      <c r="CR110" s="90"/>
      <c r="CS110" s="90"/>
      <c r="CT110" s="90"/>
      <c r="CU110" s="90"/>
      <c r="CV110" s="90"/>
      <c r="CW110" s="90"/>
      <c r="CX110" s="9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142" t="n">
        <v>30</v>
      </c>
      <c r="B111" s="144" t="s">
        <v>411</v>
      </c>
      <c r="C111" s="65" t="n">
        <f aca="false">SUMIF($A$5:$A$81,$A111,$C$5:C$81)</f>
        <v>0</v>
      </c>
      <c r="D111" s="66" t="n">
        <f aca="false">SUMIF($A$5:$A$81,$A111,$D$5:$D$81)</f>
        <v>0</v>
      </c>
      <c r="E111" s="144"/>
      <c r="F111" s="108"/>
      <c r="G111" s="145"/>
      <c r="H111" s="146"/>
      <c r="I111" s="142"/>
      <c r="J111" s="144"/>
      <c r="K111" s="65"/>
      <c r="L111" s="66"/>
      <c r="M111" s="144"/>
      <c r="N111" s="145"/>
      <c r="O111" s="13"/>
      <c r="P111" s="3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44" t="s">
        <v>388</v>
      </c>
      <c r="BB111" s="44" t="s">
        <v>186</v>
      </c>
      <c r="BC111" s="45" t="s">
        <v>412</v>
      </c>
      <c r="BD111" s="46" t="s">
        <v>23</v>
      </c>
      <c r="BE111" s="44"/>
      <c r="BF111" s="44"/>
      <c r="BG111" s="44" t="n">
        <v>62</v>
      </c>
      <c r="BH111" s="44" t="n">
        <v>7</v>
      </c>
      <c r="BI111" s="44" t="n">
        <v>73680</v>
      </c>
      <c r="BJ111" s="44" t="s">
        <v>24</v>
      </c>
      <c r="BK111" s="88"/>
      <c r="BL111" s="73" t="n">
        <v>76288</v>
      </c>
      <c r="BM111" s="73" t="s">
        <v>305</v>
      </c>
      <c r="BN111" s="74" t="s">
        <v>186</v>
      </c>
      <c r="BO111" s="45" t="s">
        <v>413</v>
      </c>
      <c r="BP111" s="73" t="s">
        <v>41</v>
      </c>
      <c r="BQ111" s="73" t="n">
        <v>76281</v>
      </c>
      <c r="BR111" s="73" t="s">
        <v>305</v>
      </c>
      <c r="BS111" s="73" t="s">
        <v>24</v>
      </c>
      <c r="BT111" s="73"/>
      <c r="BU111" s="46" t="s">
        <v>205</v>
      </c>
      <c r="BV111" s="73" t="n">
        <v>69</v>
      </c>
      <c r="BW111" s="73" t="n">
        <v>27051</v>
      </c>
      <c r="BX111" s="37"/>
      <c r="CA111" s="89"/>
      <c r="CB111" s="89"/>
      <c r="CC111" s="89"/>
      <c r="CD111" s="89"/>
      <c r="CE111" s="89"/>
      <c r="CF111" s="89"/>
      <c r="CG111" s="89"/>
      <c r="CH111" s="89"/>
      <c r="CI111" s="90"/>
      <c r="CJ111" s="90"/>
      <c r="CK111" s="90"/>
      <c r="CL111" s="90"/>
      <c r="CM111" s="90"/>
      <c r="CN111" s="90"/>
      <c r="CO111" s="90"/>
      <c r="CP111" s="90"/>
      <c r="CQ111" s="90"/>
      <c r="CR111" s="90"/>
      <c r="CS111" s="90"/>
      <c r="CT111" s="90"/>
      <c r="CU111" s="90"/>
      <c r="CV111" s="90"/>
      <c r="CW111" s="90"/>
      <c r="CX111" s="9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142" t="n">
        <v>31</v>
      </c>
      <c r="B112" s="144" t="s">
        <v>414</v>
      </c>
      <c r="C112" s="65" t="n">
        <f aca="false">SUMIF($A$5:$A$81,$A112,$C$5:C$81)</f>
        <v>0</v>
      </c>
      <c r="D112" s="66" t="n">
        <f aca="false">SUMIF($A$5:$A$81,$A112,$D$5:$D$81)</f>
        <v>0</v>
      </c>
      <c r="E112" s="144"/>
      <c r="F112" s="108"/>
      <c r="G112" s="145"/>
      <c r="H112" s="146"/>
      <c r="I112" s="142"/>
      <c r="J112" s="144"/>
      <c r="K112" s="65"/>
      <c r="L112" s="66"/>
      <c r="M112" s="144"/>
      <c r="N112" s="145"/>
      <c r="O112" s="13"/>
      <c r="P112" s="3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44" t="s">
        <v>355</v>
      </c>
      <c r="BB112" s="44" t="s">
        <v>186</v>
      </c>
      <c r="BC112" s="45" t="s">
        <v>355</v>
      </c>
      <c r="BD112" s="46" t="s">
        <v>356</v>
      </c>
      <c r="BE112" s="44"/>
      <c r="BF112" s="44"/>
      <c r="BG112" s="44" t="n">
        <v>47</v>
      </c>
      <c r="BH112" s="44" t="n">
        <v>7</v>
      </c>
      <c r="BI112" s="44" t="n">
        <v>72131</v>
      </c>
      <c r="BJ112" s="44" t="s">
        <v>24</v>
      </c>
      <c r="BK112" s="88"/>
      <c r="BL112" s="48" t="n">
        <v>76289</v>
      </c>
      <c r="BM112" s="48" t="s">
        <v>263</v>
      </c>
      <c r="BN112" s="49" t="s">
        <v>186</v>
      </c>
      <c r="BO112" s="61" t="s">
        <v>415</v>
      </c>
      <c r="BP112" s="48" t="s">
        <v>41</v>
      </c>
      <c r="BQ112" s="48" t="n">
        <v>76284</v>
      </c>
      <c r="BR112" s="48" t="s">
        <v>263</v>
      </c>
      <c r="BS112" s="48" t="s">
        <v>24</v>
      </c>
      <c r="BT112" s="48"/>
      <c r="BU112" s="62" t="s">
        <v>205</v>
      </c>
      <c r="BV112" s="48" t="n">
        <v>70</v>
      </c>
      <c r="BW112" s="48" t="n">
        <v>27051</v>
      </c>
      <c r="BX112" s="37"/>
      <c r="CA112" s="89"/>
      <c r="CB112" s="89"/>
      <c r="CC112" s="89"/>
      <c r="CD112" s="89"/>
      <c r="CE112" s="89"/>
      <c r="CF112" s="89"/>
      <c r="CG112" s="89"/>
      <c r="CH112" s="89"/>
      <c r="CI112" s="90"/>
      <c r="CJ112" s="90"/>
      <c r="CK112" s="90"/>
      <c r="CL112" s="90"/>
      <c r="CM112" s="90"/>
      <c r="CN112" s="90"/>
      <c r="CO112" s="90"/>
      <c r="CP112" s="90"/>
      <c r="CQ112" s="90"/>
      <c r="CR112" s="90"/>
      <c r="CS112" s="90"/>
      <c r="CT112" s="90"/>
      <c r="CU112" s="90"/>
      <c r="CV112" s="90"/>
      <c r="CW112" s="90"/>
      <c r="CX112" s="9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3.5" hidden="false" customHeight="false" outlineLevel="0" collapsed="false">
      <c r="A113" s="147" t="s">
        <v>416</v>
      </c>
      <c r="B113" s="148"/>
      <c r="C113" s="149" t="n">
        <f aca="false">SUM(C103:C112)</f>
        <v>0</v>
      </c>
      <c r="D113" s="150" t="n">
        <f aca="false">SUM(D103:D112)</f>
        <v>0</v>
      </c>
      <c r="E113" s="148"/>
      <c r="F113" s="108"/>
      <c r="G113" s="145"/>
      <c r="H113" s="146"/>
      <c r="I113" s="151" t="s">
        <v>417</v>
      </c>
      <c r="J113" s="148"/>
      <c r="K113" s="152" t="n">
        <f aca="false">SUM(K103:K112)</f>
        <v>0</v>
      </c>
      <c r="L113" s="150" t="n">
        <f aca="false">SUM(L103:L112)</f>
        <v>0</v>
      </c>
      <c r="M113" s="148"/>
      <c r="N113" s="153"/>
      <c r="O113" s="13"/>
      <c r="P113" s="3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44" t="s">
        <v>392</v>
      </c>
      <c r="BB113" s="44" t="s">
        <v>186</v>
      </c>
      <c r="BC113" s="45" t="s">
        <v>418</v>
      </c>
      <c r="BD113" s="46" t="s">
        <v>23</v>
      </c>
      <c r="BE113" s="44"/>
      <c r="BF113" s="44"/>
      <c r="BG113" s="44" t="n">
        <v>63</v>
      </c>
      <c r="BH113" s="44" t="n">
        <v>7</v>
      </c>
      <c r="BI113" s="44" t="n">
        <v>73682</v>
      </c>
      <c r="BJ113" s="44" t="s">
        <v>24</v>
      </c>
      <c r="BK113" s="88"/>
      <c r="BL113" s="73" t="n">
        <v>78977</v>
      </c>
      <c r="BM113" s="73" t="s">
        <v>369</v>
      </c>
      <c r="BN113" s="74" t="s">
        <v>186</v>
      </c>
      <c r="BO113" s="45" t="s">
        <v>419</v>
      </c>
      <c r="BP113" s="73" t="s">
        <v>41</v>
      </c>
      <c r="BQ113" s="73" t="n">
        <v>78975</v>
      </c>
      <c r="BR113" s="73" t="s">
        <v>369</v>
      </c>
      <c r="BS113" s="73" t="s">
        <v>24</v>
      </c>
      <c r="BT113" s="73"/>
      <c r="BU113" s="46" t="s">
        <v>371</v>
      </c>
      <c r="BV113" s="73" t="n">
        <v>75</v>
      </c>
      <c r="BW113" s="73" t="n">
        <v>27246</v>
      </c>
      <c r="BX113" s="37"/>
      <c r="CA113" s="89"/>
      <c r="CB113" s="89"/>
      <c r="CC113" s="89"/>
      <c r="CD113" s="89"/>
      <c r="CE113" s="89"/>
      <c r="CF113" s="89"/>
      <c r="CG113" s="89"/>
      <c r="CH113" s="89"/>
      <c r="CI113" s="90"/>
      <c r="CJ113" s="90"/>
      <c r="CK113" s="90"/>
      <c r="CL113" s="90"/>
      <c r="CM113" s="90"/>
      <c r="CN113" s="90"/>
      <c r="CO113" s="90"/>
      <c r="CP113" s="90"/>
      <c r="CQ113" s="90"/>
      <c r="CR113" s="90"/>
      <c r="CS113" s="90"/>
      <c r="CT113" s="90"/>
      <c r="CU113" s="90"/>
      <c r="CV113" s="90"/>
      <c r="CW113" s="90"/>
      <c r="CX113" s="9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4.25" hidden="false" customHeight="false" outlineLevel="0" collapsed="false">
      <c r="A114" s="142"/>
      <c r="B114" s="144"/>
      <c r="C114" s="65"/>
      <c r="D114" s="66"/>
      <c r="E114" s="144"/>
      <c r="F114" s="108"/>
      <c r="G114" s="145"/>
      <c r="H114" s="146"/>
      <c r="I114" s="142"/>
      <c r="J114" s="144"/>
      <c r="K114" s="154"/>
      <c r="L114" s="66"/>
      <c r="M114" s="144"/>
      <c r="N114" s="145"/>
      <c r="O114" s="13"/>
      <c r="P114" s="3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K114" s="88"/>
      <c r="BL114" s="73" t="n">
        <v>85275</v>
      </c>
      <c r="BM114" s="73" t="s">
        <v>312</v>
      </c>
      <c r="BN114" s="74" t="s">
        <v>186</v>
      </c>
      <c r="BO114" s="45" t="s">
        <v>420</v>
      </c>
      <c r="BP114" s="73" t="s">
        <v>41</v>
      </c>
      <c r="BQ114" s="73" t="n">
        <v>85238</v>
      </c>
      <c r="BR114" s="73" t="s">
        <v>312</v>
      </c>
      <c r="BS114" s="73" t="s">
        <v>24</v>
      </c>
      <c r="BT114" s="73"/>
      <c r="BU114" s="46" t="s">
        <v>205</v>
      </c>
      <c r="BV114" s="73" t="n">
        <v>87</v>
      </c>
      <c r="BW114" s="73" t="n">
        <v>27051</v>
      </c>
      <c r="BX114" s="37"/>
      <c r="CA114" s="89"/>
      <c r="CB114" s="89"/>
      <c r="CC114" s="89"/>
      <c r="CD114" s="89"/>
      <c r="CE114" s="89"/>
      <c r="CF114" s="89"/>
      <c r="CG114" s="89"/>
      <c r="CH114" s="89"/>
      <c r="CI114" s="90"/>
      <c r="CJ114" s="90"/>
      <c r="CK114" s="90"/>
      <c r="CL114" s="90"/>
      <c r="CM114" s="90"/>
      <c r="CN114" s="90"/>
      <c r="CO114" s="90"/>
      <c r="CP114" s="90"/>
      <c r="CQ114" s="90"/>
      <c r="CR114" s="90"/>
      <c r="CS114" s="90"/>
      <c r="CT114" s="90"/>
      <c r="CU114" s="90"/>
      <c r="CV114" s="90"/>
      <c r="CW114" s="90"/>
      <c r="CX114" s="9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3.5" hidden="false" customHeight="false" outlineLevel="0" collapsed="false">
      <c r="A115" s="155" t="s">
        <v>421</v>
      </c>
      <c r="B115" s="156"/>
      <c r="C115" s="157" t="n">
        <f aca="false">C113-C77-C79-C80-C81</f>
        <v>0</v>
      </c>
      <c r="D115" s="157" t="n">
        <f aca="false">D113-D77</f>
        <v>0</v>
      </c>
      <c r="E115" s="156" t="str">
        <f aca="false">IF(C115=0,IF(D115=0,"Balance"),"Imbalance")</f>
        <v>Balance</v>
      </c>
      <c r="F115" s="158"/>
      <c r="G115" s="159"/>
      <c r="H115" s="146"/>
      <c r="I115" s="155" t="s">
        <v>421</v>
      </c>
      <c r="J115" s="156"/>
      <c r="K115" s="160" t="n">
        <f aca="false">K113-K77</f>
        <v>0</v>
      </c>
      <c r="L115" s="161" t="n">
        <f aca="false">L77-L113</f>
        <v>0</v>
      </c>
      <c r="M115" s="156"/>
      <c r="N115" s="159" t="str">
        <f aca="false">IF(J115=0,IF(K115=0,"Balance"),"Imbalance")</f>
        <v>Balance</v>
      </c>
      <c r="O115" s="13"/>
      <c r="P115" s="3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K115" s="88"/>
      <c r="BL115" s="73" t="n">
        <v>86760</v>
      </c>
      <c r="BM115" s="73" t="s">
        <v>221</v>
      </c>
      <c r="BN115" s="74" t="s">
        <v>186</v>
      </c>
      <c r="BO115" s="45" t="s">
        <v>422</v>
      </c>
      <c r="BP115" s="73" t="s">
        <v>41</v>
      </c>
      <c r="BQ115" s="73" t="n">
        <v>86757</v>
      </c>
      <c r="BR115" s="73" t="s">
        <v>221</v>
      </c>
      <c r="BS115" s="73" t="s">
        <v>24</v>
      </c>
      <c r="BT115" s="73"/>
      <c r="BU115" s="46" t="s">
        <v>30</v>
      </c>
      <c r="BV115" s="73" t="n">
        <v>95</v>
      </c>
      <c r="BW115" s="73" t="n">
        <v>27038</v>
      </c>
      <c r="BX115" s="37"/>
      <c r="CA115" s="89"/>
      <c r="CB115" s="89"/>
      <c r="CC115" s="89"/>
      <c r="CD115" s="89"/>
      <c r="CE115" s="89"/>
      <c r="CF115" s="89"/>
      <c r="CG115" s="89"/>
      <c r="CH115" s="89"/>
      <c r="CI115" s="90"/>
      <c r="CJ115" s="90"/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11"/>
      <c r="B116" s="3"/>
      <c r="E116" s="3"/>
      <c r="F116" s="132"/>
      <c r="G116" s="11"/>
      <c r="H116" s="133"/>
      <c r="I116" s="11"/>
      <c r="J116" s="3"/>
      <c r="M116" s="3"/>
      <c r="N116" s="11"/>
      <c r="O116" s="13"/>
      <c r="P116" s="3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K116" s="88"/>
      <c r="BL116" s="73" t="n">
        <v>88828</v>
      </c>
      <c r="BM116" s="73" t="s">
        <v>377</v>
      </c>
      <c r="BN116" s="74" t="s">
        <v>186</v>
      </c>
      <c r="BO116" s="45" t="s">
        <v>423</v>
      </c>
      <c r="BP116" s="73" t="s">
        <v>41</v>
      </c>
      <c r="BQ116" s="73" t="n">
        <v>88595</v>
      </c>
      <c r="BR116" s="73" t="s">
        <v>377</v>
      </c>
      <c r="BS116" s="73" t="s">
        <v>24</v>
      </c>
      <c r="BT116" s="73"/>
      <c r="BU116" s="46" t="s">
        <v>23</v>
      </c>
      <c r="BV116" s="73" t="n">
        <v>100</v>
      </c>
      <c r="BW116" s="73" t="n">
        <v>27049</v>
      </c>
      <c r="CA116" s="89"/>
      <c r="CB116" s="89"/>
      <c r="CC116" s="89"/>
      <c r="CD116" s="89"/>
      <c r="CE116" s="89"/>
      <c r="CF116" s="89"/>
      <c r="CG116" s="89"/>
      <c r="CH116" s="89"/>
      <c r="CI116" s="90"/>
      <c r="CJ116" s="90"/>
      <c r="CK116" s="90"/>
      <c r="CL116" s="90"/>
      <c r="CM116" s="90"/>
      <c r="CN116" s="90"/>
      <c r="CO116" s="90"/>
      <c r="CP116" s="90"/>
      <c r="CQ116" s="90"/>
      <c r="CR116" s="90"/>
      <c r="CS116" s="90"/>
      <c r="CT116" s="90"/>
      <c r="CU116" s="90"/>
      <c r="CV116" s="90"/>
      <c r="CW116" s="90"/>
      <c r="CX116" s="9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11"/>
      <c r="B117" s="3"/>
      <c r="E117" s="3"/>
      <c r="F117" s="132"/>
      <c r="G117" s="11"/>
      <c r="H117" s="133"/>
      <c r="I117" s="11"/>
      <c r="J117" s="3"/>
      <c r="M117" s="3"/>
      <c r="N117" s="11"/>
      <c r="O117" s="13"/>
      <c r="P117" s="3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K117" s="88"/>
      <c r="BL117" s="73" t="n">
        <v>88674</v>
      </c>
      <c r="BM117" s="73" t="s">
        <v>299</v>
      </c>
      <c r="BN117" s="74" t="s">
        <v>186</v>
      </c>
      <c r="BO117" s="45" t="s">
        <v>424</v>
      </c>
      <c r="BP117" s="73" t="s">
        <v>41</v>
      </c>
      <c r="BQ117" s="73" t="n">
        <v>88672</v>
      </c>
      <c r="BR117" s="73" t="s">
        <v>299</v>
      </c>
      <c r="BS117" s="73" t="s">
        <v>24</v>
      </c>
      <c r="BT117" s="73"/>
      <c r="BU117" s="46" t="s">
        <v>205</v>
      </c>
      <c r="BV117" s="73" t="n">
        <v>99</v>
      </c>
      <c r="BW117" s="73" t="n">
        <v>27051</v>
      </c>
      <c r="CA117" s="89"/>
      <c r="CB117" s="89"/>
      <c r="CC117" s="89"/>
      <c r="CD117" s="89"/>
      <c r="CE117" s="89"/>
      <c r="CF117" s="89"/>
      <c r="CG117" s="89"/>
      <c r="CH117" s="89"/>
      <c r="CI117" s="90"/>
      <c r="CJ117" s="90"/>
      <c r="CK117" s="90"/>
      <c r="CL117" s="90"/>
      <c r="CM117" s="90"/>
      <c r="CN117" s="90"/>
      <c r="CO117" s="90"/>
      <c r="CP117" s="90"/>
      <c r="CQ117" s="90"/>
      <c r="CR117" s="90"/>
      <c r="CS117" s="90"/>
      <c r="CT117" s="90"/>
      <c r="CU117" s="90"/>
      <c r="CV117" s="90"/>
      <c r="CW117" s="90"/>
      <c r="CX117" s="9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11"/>
      <c r="B118" s="3"/>
      <c r="E118" s="3"/>
      <c r="F118" s="132"/>
      <c r="G118" s="11"/>
      <c r="H118" s="133"/>
      <c r="I118" s="11"/>
      <c r="J118" s="3"/>
      <c r="M118" s="3"/>
      <c r="N118" s="11"/>
      <c r="O118" s="13"/>
      <c r="P118" s="3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K118" s="88"/>
      <c r="BL118" s="73" t="n">
        <v>88743</v>
      </c>
      <c r="BM118" s="73" t="s">
        <v>364</v>
      </c>
      <c r="BN118" s="74" t="s">
        <v>186</v>
      </c>
      <c r="BO118" s="45" t="s">
        <v>365</v>
      </c>
      <c r="BP118" s="73" t="s">
        <v>41</v>
      </c>
      <c r="BQ118" s="73" t="n">
        <v>88740</v>
      </c>
      <c r="BR118" s="73" t="s">
        <v>364</v>
      </c>
      <c r="BS118" s="73" t="s">
        <v>24</v>
      </c>
      <c r="BT118" s="73"/>
      <c r="BU118" s="46" t="s">
        <v>366</v>
      </c>
      <c r="BV118" s="73" t="n">
        <v>96</v>
      </c>
      <c r="BW118" s="73" t="n">
        <v>70517</v>
      </c>
      <c r="CA118" s="89"/>
      <c r="CB118" s="89"/>
      <c r="CC118" s="89"/>
      <c r="CD118" s="89"/>
      <c r="CE118" s="89"/>
      <c r="CF118" s="89"/>
      <c r="CG118" s="89"/>
      <c r="CH118" s="89"/>
      <c r="CI118" s="90"/>
      <c r="CJ118" s="90"/>
      <c r="CK118" s="90"/>
      <c r="CL118" s="90"/>
      <c r="CM118" s="90"/>
      <c r="CN118" s="90"/>
      <c r="CO118" s="90"/>
      <c r="CP118" s="90"/>
      <c r="CQ118" s="90"/>
      <c r="CR118" s="90"/>
      <c r="CS118" s="90"/>
      <c r="CT118" s="90"/>
      <c r="CU118" s="90"/>
      <c r="CV118" s="90"/>
      <c r="CW118" s="90"/>
      <c r="CX118" s="9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11"/>
      <c r="B119" s="3"/>
      <c r="E119" s="3"/>
      <c r="F119" s="13"/>
      <c r="G119" s="11"/>
      <c r="H119" s="3"/>
      <c r="I119" s="11"/>
      <c r="J119" s="3"/>
      <c r="M119" s="3"/>
      <c r="N119" s="11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K119" s="88"/>
      <c r="BL119" s="73" t="n">
        <v>88744</v>
      </c>
      <c r="BM119" s="73" t="s">
        <v>406</v>
      </c>
      <c r="BN119" s="74" t="s">
        <v>186</v>
      </c>
      <c r="BO119" s="45" t="s">
        <v>407</v>
      </c>
      <c r="BP119" s="73" t="s">
        <v>41</v>
      </c>
      <c r="BQ119" s="73" t="n">
        <v>88741</v>
      </c>
      <c r="BR119" s="73" t="s">
        <v>406</v>
      </c>
      <c r="BS119" s="73" t="s">
        <v>24</v>
      </c>
      <c r="BT119" s="73"/>
      <c r="BU119" s="46" t="s">
        <v>408</v>
      </c>
      <c r="BV119" s="73" t="n">
        <v>97</v>
      </c>
      <c r="BW119" s="73" t="n">
        <v>70518</v>
      </c>
      <c r="CA119" s="89"/>
      <c r="CB119" s="89"/>
      <c r="CC119" s="89"/>
      <c r="CD119" s="89"/>
      <c r="CE119" s="89"/>
      <c r="CF119" s="89"/>
      <c r="CG119" s="89"/>
      <c r="CH119" s="89"/>
      <c r="CI119" s="90"/>
      <c r="CJ119" s="90"/>
      <c r="CK119" s="90"/>
      <c r="CL119" s="90"/>
      <c r="CM119" s="90"/>
      <c r="CN119" s="90"/>
      <c r="CO119" s="90"/>
      <c r="CP119" s="90"/>
      <c r="CQ119" s="90"/>
      <c r="CR119" s="90"/>
      <c r="CS119" s="90"/>
      <c r="CT119" s="90"/>
      <c r="CU119" s="90"/>
      <c r="CV119" s="90"/>
      <c r="CW119" s="90"/>
      <c r="CX119" s="9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11"/>
      <c r="B120" s="3"/>
      <c r="E120" s="3"/>
      <c r="F120" s="13"/>
      <c r="G120" s="11"/>
      <c r="H120" s="3"/>
      <c r="I120" s="11"/>
      <c r="J120" s="3"/>
      <c r="M120" s="3"/>
      <c r="N120" s="11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K120" s="88"/>
      <c r="BL120" s="73" t="n">
        <v>88745</v>
      </c>
      <c r="BM120" s="73" t="s">
        <v>326</v>
      </c>
      <c r="BN120" s="74" t="s">
        <v>186</v>
      </c>
      <c r="BO120" s="45" t="s">
        <v>327</v>
      </c>
      <c r="BP120" s="73" t="s">
        <v>41</v>
      </c>
      <c r="BQ120" s="73" t="n">
        <v>88742</v>
      </c>
      <c r="BR120" s="73" t="s">
        <v>326</v>
      </c>
      <c r="BS120" s="73" t="s">
        <v>24</v>
      </c>
      <c r="BT120" s="73"/>
      <c r="BU120" s="46" t="s">
        <v>328</v>
      </c>
      <c r="BV120" s="73" t="n">
        <v>98</v>
      </c>
      <c r="BW120" s="73" t="n">
        <v>79300</v>
      </c>
      <c r="CA120" s="89"/>
      <c r="CB120" s="89"/>
      <c r="CC120" s="89"/>
      <c r="CD120" s="89"/>
      <c r="CE120" s="89"/>
      <c r="CF120" s="89"/>
      <c r="CG120" s="89"/>
      <c r="CH120" s="89"/>
      <c r="CI120" s="90"/>
      <c r="CJ120" s="90"/>
      <c r="CK120" s="90"/>
      <c r="CL120" s="90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0"/>
      <c r="CX120" s="9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11"/>
      <c r="B121" s="3"/>
      <c r="E121" s="3"/>
      <c r="F121" s="13"/>
      <c r="G121" s="11"/>
      <c r="H121" s="3"/>
      <c r="I121" s="11"/>
      <c r="J121" s="3"/>
      <c r="M121" s="3"/>
      <c r="N121" s="11"/>
      <c r="BL121" s="73" t="n">
        <v>89156</v>
      </c>
      <c r="BM121" s="73" t="s">
        <v>267</v>
      </c>
      <c r="BN121" s="74" t="s">
        <v>186</v>
      </c>
      <c r="BO121" s="45" t="s">
        <v>425</v>
      </c>
      <c r="BP121" s="73" t="s">
        <v>96</v>
      </c>
      <c r="BQ121" s="73" t="n">
        <v>89153</v>
      </c>
      <c r="BR121" s="73" t="s">
        <v>267</v>
      </c>
      <c r="BS121" s="73" t="s">
        <v>96</v>
      </c>
      <c r="BT121" s="73"/>
      <c r="BU121" s="46" t="s">
        <v>23</v>
      </c>
      <c r="BV121" s="73" t="n">
        <v>101</v>
      </c>
      <c r="BW121" s="73" t="n">
        <v>27049</v>
      </c>
    </row>
    <row r="122" customFormat="false" ht="12.75" hidden="false" customHeight="false" outlineLevel="0" collapsed="false">
      <c r="A122" s="11"/>
      <c r="B122" s="3"/>
      <c r="E122" s="3"/>
      <c r="F122" s="13"/>
      <c r="G122" s="11"/>
      <c r="H122" s="3"/>
      <c r="I122" s="11"/>
      <c r="J122" s="3"/>
      <c r="M122" s="3"/>
      <c r="N122" s="11"/>
      <c r="BL122" s="73" t="n">
        <v>89599</v>
      </c>
      <c r="BM122" s="73" t="s">
        <v>272</v>
      </c>
      <c r="BN122" s="74" t="s">
        <v>186</v>
      </c>
      <c r="BO122" s="45" t="s">
        <v>426</v>
      </c>
      <c r="BP122" s="73" t="s">
        <v>41</v>
      </c>
      <c r="BQ122" s="73" t="n">
        <v>89154</v>
      </c>
      <c r="BR122" s="73" t="s">
        <v>272</v>
      </c>
      <c r="BS122" s="73" t="s">
        <v>96</v>
      </c>
      <c r="BT122" s="73"/>
      <c r="BU122" s="46" t="s">
        <v>23</v>
      </c>
      <c r="BV122" s="73" t="n">
        <v>102</v>
      </c>
      <c r="BW122" s="73" t="n">
        <v>27049</v>
      </c>
    </row>
    <row r="123" customFormat="false" ht="12.75" hidden="false" customHeight="false" outlineLevel="0" collapsed="false">
      <c r="A123" s="11"/>
      <c r="B123" s="3"/>
      <c r="E123" s="3"/>
      <c r="F123" s="13"/>
      <c r="G123" s="11"/>
      <c r="H123" s="3"/>
      <c r="I123" s="11"/>
      <c r="J123" s="3"/>
      <c r="M123" s="3"/>
      <c r="N123" s="11"/>
      <c r="BL123" s="73" t="n">
        <v>89601</v>
      </c>
      <c r="BM123" s="73" t="s">
        <v>427</v>
      </c>
      <c r="BN123" s="74" t="s">
        <v>186</v>
      </c>
      <c r="BO123" s="45" t="s">
        <v>428</v>
      </c>
      <c r="BP123" s="73" t="s">
        <v>41</v>
      </c>
      <c r="BQ123" s="73" t="n">
        <v>89155</v>
      </c>
      <c r="BR123" s="73" t="s">
        <v>427</v>
      </c>
      <c r="BS123" s="73" t="s">
        <v>96</v>
      </c>
      <c r="BT123" s="73"/>
      <c r="BU123" s="46" t="s">
        <v>23</v>
      </c>
      <c r="BV123" s="73" t="n">
        <v>103</v>
      </c>
      <c r="BW123" s="73" t="n">
        <v>27049</v>
      </c>
    </row>
    <row r="124" customFormat="false" ht="12.75" hidden="false" customHeight="false" outlineLevel="0" collapsed="false">
      <c r="A124" s="11"/>
      <c r="B124" s="3"/>
      <c r="E124" s="3"/>
      <c r="F124" s="13"/>
      <c r="G124" s="11"/>
      <c r="H124" s="3"/>
      <c r="I124" s="11"/>
      <c r="J124" s="3"/>
      <c r="M124" s="3"/>
      <c r="N124" s="11"/>
    </row>
    <row r="125" customFormat="false" ht="12.75" hidden="false" customHeight="false" outlineLevel="0" collapsed="false">
      <c r="A125" s="11"/>
      <c r="B125" s="3"/>
      <c r="E125" s="3"/>
      <c r="F125" s="13"/>
      <c r="G125" s="11"/>
      <c r="H125" s="3"/>
      <c r="I125" s="11"/>
      <c r="J125" s="3"/>
      <c r="M125" s="3"/>
      <c r="N125" s="11"/>
    </row>
    <row r="126" customFormat="false" ht="12.75" hidden="false" customHeight="false" outlineLevel="0" collapsed="false">
      <c r="A126" s="11"/>
      <c r="B126" s="3"/>
      <c r="E126" s="3"/>
      <c r="F126" s="13"/>
      <c r="G126" s="11"/>
      <c r="H126" s="3"/>
      <c r="I126" s="11"/>
      <c r="J126" s="3"/>
      <c r="M126" s="3"/>
      <c r="N126" s="11"/>
    </row>
    <row r="127" customFormat="false" ht="12.75" hidden="false" customHeight="false" outlineLevel="0" collapsed="false">
      <c r="A127" s="11"/>
      <c r="B127" s="3"/>
      <c r="E127" s="3"/>
      <c r="F127" s="13"/>
      <c r="G127" s="11"/>
      <c r="H127" s="3"/>
      <c r="I127" s="11"/>
      <c r="J127" s="3"/>
      <c r="M127" s="3"/>
      <c r="N127" s="11"/>
    </row>
    <row r="128" customFormat="false" ht="12.75" hidden="false" customHeight="false" outlineLevel="0" collapsed="false">
      <c r="A128" s="11"/>
      <c r="B128" s="3"/>
      <c r="E128" s="3"/>
      <c r="F128" s="13"/>
      <c r="G128" s="11"/>
      <c r="H128" s="3"/>
      <c r="I128" s="11"/>
      <c r="J128" s="3"/>
      <c r="M128" s="3"/>
      <c r="N128" s="11"/>
    </row>
    <row r="129" customFormat="false" ht="12.75" hidden="false" customHeight="false" outlineLevel="0" collapsed="false">
      <c r="A129" s="11"/>
      <c r="B129" s="3"/>
      <c r="E129" s="3"/>
      <c r="F129" s="13"/>
      <c r="G129" s="11"/>
      <c r="H129" s="3"/>
      <c r="I129" s="11"/>
      <c r="J129" s="3"/>
      <c r="M129" s="3"/>
      <c r="N129" s="11"/>
    </row>
    <row r="130" customFormat="false" ht="12.75" hidden="false" customHeight="false" outlineLevel="0" collapsed="false">
      <c r="A130" s="11"/>
      <c r="B130" s="3"/>
      <c r="E130" s="3"/>
      <c r="F130" s="13"/>
      <c r="G130" s="11"/>
      <c r="H130" s="3"/>
      <c r="I130" s="11"/>
      <c r="J130" s="3"/>
      <c r="M130" s="3"/>
      <c r="N130" s="11"/>
    </row>
    <row r="131" customFormat="false" ht="12.75" hidden="false" customHeight="false" outlineLevel="0" collapsed="false">
      <c r="A131" s="11"/>
      <c r="B131" s="3"/>
      <c r="E131" s="3"/>
      <c r="F131" s="13"/>
      <c r="G131" s="11"/>
      <c r="H131" s="3"/>
      <c r="I131" s="11"/>
      <c r="J131" s="3"/>
      <c r="M131" s="3"/>
      <c r="N131" s="11"/>
    </row>
    <row r="132" customFormat="false" ht="12.75" hidden="false" customHeight="false" outlineLevel="0" collapsed="false">
      <c r="A132" s="11"/>
      <c r="B132" s="3"/>
      <c r="E132" s="3"/>
      <c r="F132" s="13"/>
      <c r="G132" s="11"/>
      <c r="H132" s="3"/>
      <c r="I132" s="11"/>
      <c r="J132" s="3"/>
      <c r="M132" s="3"/>
      <c r="N132" s="11"/>
    </row>
    <row r="133" customFormat="false" ht="12.75" hidden="false" customHeight="false" outlineLevel="0" collapsed="false">
      <c r="A133" s="11"/>
      <c r="B133" s="3"/>
      <c r="E133" s="3"/>
      <c r="F133" s="13"/>
      <c r="G133" s="11"/>
      <c r="H133" s="3"/>
      <c r="I133" s="11"/>
      <c r="J133" s="3"/>
      <c r="M133" s="3"/>
      <c r="N133" s="11"/>
    </row>
    <row r="134" customFormat="false" ht="12.75" hidden="false" customHeight="false" outlineLevel="0" collapsed="false">
      <c r="A134" s="11"/>
      <c r="B134" s="3"/>
      <c r="E134" s="3"/>
      <c r="F134" s="13"/>
      <c r="G134" s="11"/>
      <c r="H134" s="3"/>
      <c r="I134" s="11"/>
      <c r="J134" s="3"/>
      <c r="M134" s="3"/>
      <c r="N134" s="11"/>
    </row>
    <row r="135" customFormat="false" ht="12.75" hidden="false" customHeight="false" outlineLevel="0" collapsed="false">
      <c r="A135" s="11"/>
      <c r="B135" s="3"/>
      <c r="E135" s="3"/>
      <c r="F135" s="13"/>
      <c r="G135" s="11"/>
      <c r="H135" s="3"/>
      <c r="I135" s="11"/>
      <c r="J135" s="3"/>
      <c r="M135" s="3"/>
      <c r="N135" s="11"/>
    </row>
    <row r="136" customFormat="false" ht="12.75" hidden="false" customHeight="false" outlineLevel="0" collapsed="false">
      <c r="A136" s="11"/>
      <c r="B136" s="3"/>
      <c r="E136" s="3"/>
      <c r="F136" s="13"/>
      <c r="G136" s="11"/>
      <c r="H136" s="3"/>
      <c r="I136" s="11"/>
      <c r="J136" s="3"/>
      <c r="M136" s="3"/>
      <c r="N136" s="11"/>
    </row>
  </sheetData>
  <sheetProtection sheet="true" password="da13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2001-02-13T17:48:56Z</dcterms:created>
  <dc:creator>jhungerf</dc:creator>
  <dc:description/>
  <dc:language>en-US</dc:language>
  <cp:lastModifiedBy>GREGORY ANDREW MAUSSER</cp:lastModifiedBy>
  <cp:lastPrinted>2001-02-14T19:23:09Z</cp:lastPrinted>
  <cp:revision>0</cp:revision>
  <dc:subject/>
  <dc:title/>
</cp:coreProperties>
</file>