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<sst xmlns="http://schemas.openxmlformats.org/spreadsheetml/2006/main" count="131" uniqueCount="76">
  <si>
    <t xml:space="preserve">Constants</t>
  </si>
  <si>
    <t xml:space="preserve">Intesity Factor</t>
  </si>
  <si>
    <t xml:space="preserve">Spread Minimum</t>
  </si>
  <si>
    <t xml:space="preserve">Initial Offset</t>
  </si>
  <si>
    <t xml:space="preserve">Dead Interval</t>
  </si>
  <si>
    <t xml:space="preserve">Spread Maximum</t>
  </si>
  <si>
    <t xml:space="preserve">Initial Spread</t>
  </si>
  <si>
    <t xml:space="preserve">Offset Reversion Ratio (ORR)</t>
  </si>
  <si>
    <t xml:space="preserve">Offset Minimum</t>
  </si>
  <si>
    <t xml:space="preserve">Spread-Offset Minimum</t>
  </si>
  <si>
    <t xml:space="preserve">Transaction Reversion Ratio (TRR)</t>
  </si>
  <si>
    <t xml:space="preserve">Offset Maximum</t>
  </si>
  <si>
    <t xml:space="preserve">Transaction Formula</t>
  </si>
  <si>
    <t xml:space="preserve">Intensity Formula</t>
  </si>
  <si>
    <t xml:space="preserve">INPUTS</t>
  </si>
  <si>
    <t xml:space="preserve">         OUTPUTS</t>
  </si>
  <si>
    <t xml:space="preserve">Formula #</t>
  </si>
  <si>
    <t xml:space="preserve"># Transactions</t>
  </si>
  <si>
    <t xml:space="preserve">Spread</t>
  </si>
  <si>
    <t xml:space="preserve">Offset  Suspension</t>
  </si>
  <si>
    <t xml:space="preserve">Speed</t>
  </si>
  <si>
    <t xml:space="preserve">V1</t>
  </si>
  <si>
    <t xml:space="preserve">abs&lt;4</t>
  </si>
  <si>
    <t xml:space="preserve">n/a</t>
  </si>
  <si>
    <t xml:space="preserve">F</t>
  </si>
  <si>
    <t xml:space="preserve">S1</t>
  </si>
  <si>
    <t xml:space="preserve">&gt;220</t>
  </si>
  <si>
    <t xml:space="preserve">V2</t>
  </si>
  <si>
    <t xml:space="preserve">abs&gt;3</t>
  </si>
  <si>
    <t xml:space="preserve">S2</t>
  </si>
  <si>
    <t xml:space="preserve">&lt;20</t>
  </si>
  <si>
    <t xml:space="preserve">V3</t>
  </si>
  <si>
    <t xml:space="preserve">abs&gt;5</t>
  </si>
  <si>
    <t xml:space="preserve">S3</t>
  </si>
  <si>
    <t xml:space="preserve">&lt;10</t>
  </si>
  <si>
    <t xml:space="preserve">V4</t>
  </si>
  <si>
    <t xml:space="preserve">abs&gt;10</t>
  </si>
  <si>
    <t xml:space="preserve">V5</t>
  </si>
  <si>
    <t xml:space="preserve">abs&gt;13</t>
  </si>
  <si>
    <t xml:space="preserve">V6</t>
  </si>
  <si>
    <t xml:space="preserve">abs&gt;20</t>
  </si>
  <si>
    <t xml:space="preserve">T</t>
  </si>
  <si>
    <t xml:space="preserve">Application Example</t>
  </si>
  <si>
    <t xml:space="preserve">Time (sec)</t>
  </si>
  <si>
    <t xml:space="preserve">Action</t>
  </si>
  <si>
    <t xml:space="preserve">Intensity</t>
  </si>
  <si>
    <t xml:space="preserve">#Buys</t>
  </si>
  <si>
    <t xml:space="preserve">#Sells</t>
  </si>
  <si>
    <t xml:space="preserve">Buy Offset</t>
  </si>
  <si>
    <t xml:space="preserve">Sell Offset</t>
  </si>
  <si>
    <t xml:space="preserve">Bid</t>
  </si>
  <si>
    <t xml:space="preserve">Offer</t>
  </si>
  <si>
    <t xml:space="preserve">Notes</t>
  </si>
  <si>
    <t xml:space="preserve">Start</t>
  </si>
  <si>
    <t xml:space="preserve">Sell</t>
  </si>
  <si>
    <t xml:space="preserve">Initial Offset is zero, Initial Spread is 0.04. Formula V1 applies.</t>
  </si>
  <si>
    <t xml:space="preserve">Buy</t>
  </si>
  <si>
    <t xml:space="preserve">Low Intensity value triggers Intensity Formula S2. The change in spread triggers a Last Trade is Mid action. Note that the sells are reduced by 1 as the buy occurs.V1 also applies.</t>
  </si>
  <si>
    <t xml:space="preserve">S2. Change in spread triggers Last Trade is Mid.</t>
  </si>
  <si>
    <t xml:space="preserve">Increase in #Sells triggers Transaction Formula V2, boosting the Sell Offset by 0.01</t>
  </si>
  <si>
    <t xml:space="preserve">V2. Note that the following sequence of buys triggers an increasing offset and spread.</t>
  </si>
  <si>
    <t xml:space="preserve">V3. Offset now increasing by 0.02 with each Sell. V3 also specifies in increase in Spread by 0.01.</t>
  </si>
  <si>
    <t xml:space="preserve">V3. Note that V3 would have increased the offset to equal the spread, but the Spread-Offset Minimum kicks in and adjusts the spread to be 0.01 higher than the offset.</t>
  </si>
  <si>
    <t xml:space="preserve">V4. Offset now increased by 0.04 with each Sell</t>
  </si>
  <si>
    <t xml:space="preserve">V1 for the Buy. Note that #Sells is reduced by the TRR and the Sell offset by the ORR. Spreads reduced 0.01 according to V1.</t>
  </si>
  <si>
    <t xml:space="preserve">V3 for the Sell. Note that the impact of the Buy was to slow the rate of price increase on the Sells, but the rate of increase quickly resumes over the next few transactions.</t>
  </si>
  <si>
    <t xml:space="preserve">V4. Again, the Spread-Offset Minimum impacts the calculation</t>
  </si>
  <si>
    <t xml:space="preserve">null</t>
  </si>
  <si>
    <t xml:space="preserve">Dead Interval Passes. The market run is almost out of steam. Sell Offset reduced by ORR and transactions by TRR. No change in Spread and no transaction, so prices remain unaffected.</t>
  </si>
  <si>
    <t xml:space="preserve">V1 for the Buy. Market starts to reestablish "normal" trading at new level.</t>
  </si>
  <si>
    <t xml:space="preserve">Dead Interval Passes. </t>
  </si>
  <si>
    <t xml:space="preserve">Dead Interval Passes</t>
  </si>
  <si>
    <t xml:space="preserve">From here, with even trading (or no trading), the Offset will shrink to zero.</t>
  </si>
  <si>
    <t xml:space="preserve">The Spread will also shrink to the minimum value with each passing Dead Interval in which the Intensity&gt;220.</t>
  </si>
  <si>
    <t xml:space="preserve">(at current settings, 48 Dead Intervals would need to pass before the Spread shrunk to 0.04. This would take</t>
  </si>
  <si>
    <t xml:space="preserve">48*240 sec = approx. 3 hours).</t>
  </si>
</sst>
</file>

<file path=xl/styles.xml><?xml version="1.0" encoding="utf-8"?>
<styleSheet xmlns="http://schemas.openxmlformats.org/spreadsheetml/2006/main">
  <numFmts count="5">
    <numFmt numFmtId="164" formatCode="General"/>
    <numFmt numFmtId="165" formatCode="_(* #,##0.00_);_(* \(#,##0.00\);_(* \-??_);_(@_)"/>
    <numFmt numFmtId="166" formatCode="_(* #,##0_);_(* \(#,##0\);_(* \-??_);_(@_)"/>
    <numFmt numFmtId="167" formatCode="[$-409]#,##0.00_);\(#,##0.00\)"/>
    <numFmt numFmtId="168" formatCode="_(* #,##0.000_);_(* \(#,##0.000\);_(* \-??_);_(@_)"/>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2">
    <fill>
      <patternFill patternType="none"/>
    </fill>
    <fill>
      <patternFill patternType="gray125"/>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28"/>
    <col collapsed="false" customWidth="true" hidden="false" outlineLevel="0" max="2" min="2" style="0" width="6.28"/>
    <col collapsed="false" customWidth="true" hidden="false" outlineLevel="0" max="3" min="3" style="0" width="5.99"/>
    <col collapsed="false" customWidth="true" hidden="false" outlineLevel="0" max="4" min="4" style="0" width="6.41"/>
    <col collapsed="false" customWidth="true" hidden="false" outlineLevel="0" max="5" min="5" style="0" width="6.56"/>
    <col collapsed="false" customWidth="true" hidden="false" outlineLevel="0" max="6" min="6" style="0" width="8.85"/>
    <col collapsed="false" customWidth="true" hidden="false" outlineLevel="0" max="7" min="7" style="0" width="9.41"/>
    <col collapsed="false" customWidth="true" hidden="false" outlineLevel="0" max="8" min="8" style="0" width="6.41"/>
    <col collapsed="false" customWidth="true" hidden="false" outlineLevel="0" max="10" min="9" style="0" width="7.7"/>
    <col collapsed="false" customWidth="true" hidden="false" outlineLevel="0" max="12" min="12" style="0" width="4.14"/>
    <col collapsed="false" customWidth="true" hidden="false" outlineLevel="0" max="14" min="14" style="0" width="6.7"/>
    <col collapsed="false" customWidth="true" hidden="false" outlineLevel="0" max="15" min="15" style="0" width="9.7"/>
  </cols>
  <sheetData>
    <row r="1" customFormat="false" ht="12.75" hidden="false" customHeight="false" outlineLevel="0" collapsed="false">
      <c r="A1" s="1" t="s">
        <v>0</v>
      </c>
      <c r="B1" s="2"/>
      <c r="C1" s="2"/>
      <c r="D1" s="2"/>
      <c r="E1" s="2"/>
      <c r="F1" s="2"/>
      <c r="G1" s="2"/>
      <c r="H1" s="2"/>
      <c r="I1" s="2"/>
      <c r="J1" s="2"/>
      <c r="K1" s="2"/>
      <c r="L1" s="2"/>
      <c r="M1" s="2"/>
      <c r="N1" s="2"/>
      <c r="O1" s="3"/>
    </row>
    <row r="2" customFormat="false" ht="12.75" hidden="false" customHeight="false" outlineLevel="0" collapsed="false">
      <c r="A2" s="4" t="s">
        <v>1</v>
      </c>
      <c r="B2" s="5"/>
      <c r="C2" s="5"/>
      <c r="D2" s="5"/>
      <c r="E2" s="5" t="n">
        <v>4</v>
      </c>
      <c r="F2" s="5"/>
      <c r="G2" s="5" t="s">
        <v>2</v>
      </c>
      <c r="H2" s="5"/>
      <c r="I2" s="5" t="n">
        <v>0.04</v>
      </c>
      <c r="J2" s="5"/>
      <c r="K2" s="5" t="s">
        <v>3</v>
      </c>
      <c r="L2" s="5"/>
      <c r="M2" s="5"/>
      <c r="N2" s="5" t="n">
        <v>0</v>
      </c>
      <c r="O2" s="6"/>
    </row>
    <row r="3" customFormat="false" ht="12.75" hidden="false" customHeight="false" outlineLevel="0" collapsed="false">
      <c r="A3" s="4" t="s">
        <v>4</v>
      </c>
      <c r="B3" s="5"/>
      <c r="C3" s="5"/>
      <c r="D3" s="5"/>
      <c r="E3" s="5" t="n">
        <v>240</v>
      </c>
      <c r="F3" s="5"/>
      <c r="G3" s="5" t="s">
        <v>5</v>
      </c>
      <c r="H3" s="5"/>
      <c r="I3" s="5" t="n">
        <f aca="false">0.5</f>
        <v>0.5</v>
      </c>
      <c r="J3" s="5"/>
      <c r="K3" s="5" t="s">
        <v>6</v>
      </c>
      <c r="L3" s="5"/>
      <c r="M3" s="5"/>
      <c r="N3" s="5" t="n">
        <v>0.04</v>
      </c>
      <c r="O3" s="6"/>
    </row>
    <row r="4" customFormat="false" ht="12.75" hidden="false" customHeight="false" outlineLevel="0" collapsed="false">
      <c r="A4" s="4" t="s">
        <v>7</v>
      </c>
      <c r="B4" s="5"/>
      <c r="C4" s="5"/>
      <c r="D4" s="5"/>
      <c r="E4" s="5" t="n">
        <v>0.3</v>
      </c>
      <c r="F4" s="5"/>
      <c r="G4" s="5" t="s">
        <v>8</v>
      </c>
      <c r="H4" s="5"/>
      <c r="I4" s="5" t="n">
        <v>0</v>
      </c>
      <c r="J4" s="5"/>
      <c r="K4" s="5" t="s">
        <v>9</v>
      </c>
      <c r="L4" s="5"/>
      <c r="M4" s="5"/>
      <c r="N4" s="5" t="n">
        <v>0.01</v>
      </c>
      <c r="O4" s="6"/>
    </row>
    <row r="5" customFormat="false" ht="12.75" hidden="false" customHeight="false" outlineLevel="0" collapsed="false">
      <c r="A5" s="7" t="s">
        <v>10</v>
      </c>
      <c r="B5" s="8"/>
      <c r="C5" s="8"/>
      <c r="D5" s="8"/>
      <c r="E5" s="8" t="n">
        <v>0.3</v>
      </c>
      <c r="F5" s="8"/>
      <c r="G5" s="8" t="s">
        <v>11</v>
      </c>
      <c r="H5" s="8"/>
      <c r="I5" s="8" t="n">
        <v>0.49</v>
      </c>
      <c r="J5" s="8"/>
      <c r="K5" s="8"/>
      <c r="L5" s="8"/>
      <c r="M5" s="8"/>
      <c r="N5" s="8"/>
      <c r="O5" s="9"/>
    </row>
    <row r="7" customFormat="false" ht="12.75" hidden="false" customHeight="false" outlineLevel="0" collapsed="false">
      <c r="A7" s="1" t="s">
        <v>12</v>
      </c>
      <c r="B7" s="2"/>
      <c r="C7" s="2"/>
      <c r="D7" s="2"/>
      <c r="E7" s="2"/>
      <c r="F7" s="2"/>
      <c r="G7" s="2"/>
      <c r="H7" s="2"/>
      <c r="I7" s="10" t="s">
        <v>13</v>
      </c>
      <c r="J7" s="2"/>
      <c r="K7" s="2"/>
      <c r="L7" s="2"/>
      <c r="M7" s="2"/>
      <c r="N7" s="2"/>
      <c r="O7" s="3"/>
    </row>
    <row r="8" customFormat="false" ht="12.75" hidden="false" customHeight="false" outlineLevel="0" collapsed="false">
      <c r="A8" s="4"/>
      <c r="B8" s="5"/>
      <c r="C8" s="11" t="s">
        <v>14</v>
      </c>
      <c r="D8" s="11"/>
      <c r="E8" s="11" t="s">
        <v>15</v>
      </c>
      <c r="F8" s="11"/>
      <c r="G8" s="5"/>
      <c r="H8" s="5"/>
      <c r="I8" s="5"/>
      <c r="J8" s="5"/>
      <c r="K8" s="11" t="s">
        <v>14</v>
      </c>
      <c r="L8" s="11"/>
      <c r="M8" s="11" t="s">
        <v>15</v>
      </c>
      <c r="N8" s="11"/>
      <c r="O8" s="6"/>
    </row>
    <row r="9" customFormat="false" ht="12.75" hidden="false" customHeight="false" outlineLevel="0" collapsed="false">
      <c r="A9" s="4" t="s">
        <v>16</v>
      </c>
      <c r="B9" s="5"/>
      <c r="C9" s="5" t="s">
        <v>17</v>
      </c>
      <c r="D9" s="5"/>
      <c r="E9" s="5" t="s">
        <v>18</v>
      </c>
      <c r="F9" s="5" t="s">
        <v>19</v>
      </c>
      <c r="G9" s="5"/>
      <c r="H9" s="5"/>
      <c r="I9" s="5" t="s">
        <v>16</v>
      </c>
      <c r="J9" s="5"/>
      <c r="K9" s="5" t="s">
        <v>20</v>
      </c>
      <c r="L9" s="5"/>
      <c r="M9" s="5" t="s">
        <v>18</v>
      </c>
      <c r="N9" s="5" t="s">
        <v>19</v>
      </c>
      <c r="O9" s="6"/>
    </row>
    <row r="10" customFormat="false" ht="12.75" hidden="false" customHeight="false" outlineLevel="0" collapsed="false">
      <c r="A10" s="4" t="s">
        <v>21</v>
      </c>
      <c r="B10" s="5"/>
      <c r="C10" s="5" t="s">
        <v>22</v>
      </c>
      <c r="D10" s="5"/>
      <c r="E10" s="12" t="s">
        <v>23</v>
      </c>
      <c r="F10" s="5" t="n">
        <v>-0.01</v>
      </c>
      <c r="G10" s="5" t="s">
        <v>24</v>
      </c>
      <c r="H10" s="5"/>
      <c r="I10" s="5" t="s">
        <v>25</v>
      </c>
      <c r="J10" s="5"/>
      <c r="K10" s="5" t="s">
        <v>26</v>
      </c>
      <c r="L10" s="5"/>
      <c r="M10" s="12" t="n">
        <v>-0.01</v>
      </c>
      <c r="N10" s="5" t="s">
        <v>23</v>
      </c>
      <c r="O10" s="6" t="s">
        <v>24</v>
      </c>
    </row>
    <row r="11" customFormat="false" ht="12.75" hidden="false" customHeight="false" outlineLevel="0" collapsed="false">
      <c r="A11" s="4" t="s">
        <v>27</v>
      </c>
      <c r="B11" s="5"/>
      <c r="C11" s="5" t="s">
        <v>28</v>
      </c>
      <c r="D11" s="5"/>
      <c r="E11" s="12" t="s">
        <v>23</v>
      </c>
      <c r="F11" s="5" t="n">
        <v>0.01</v>
      </c>
      <c r="G11" s="5" t="s">
        <v>24</v>
      </c>
      <c r="H11" s="5"/>
      <c r="I11" s="5" t="s">
        <v>29</v>
      </c>
      <c r="J11" s="5"/>
      <c r="K11" s="5" t="s">
        <v>30</v>
      </c>
      <c r="L11" s="5"/>
      <c r="M11" s="12" t="n">
        <v>0.01</v>
      </c>
      <c r="N11" s="5" t="s">
        <v>23</v>
      </c>
      <c r="O11" s="6" t="s">
        <v>24</v>
      </c>
    </row>
    <row r="12" customFormat="false" ht="12.75" hidden="false" customHeight="false" outlineLevel="0" collapsed="false">
      <c r="A12" s="4" t="s">
        <v>31</v>
      </c>
      <c r="B12" s="5"/>
      <c r="C12" s="5" t="s">
        <v>32</v>
      </c>
      <c r="D12" s="5"/>
      <c r="E12" s="12" t="n">
        <v>0.01</v>
      </c>
      <c r="F12" s="5" t="n">
        <v>0.02</v>
      </c>
      <c r="G12" s="5" t="s">
        <v>24</v>
      </c>
      <c r="H12" s="5"/>
      <c r="I12" s="5" t="s">
        <v>33</v>
      </c>
      <c r="J12" s="5"/>
      <c r="K12" s="5" t="s">
        <v>34</v>
      </c>
      <c r="L12" s="5"/>
      <c r="M12" s="12" t="n">
        <v>0.02</v>
      </c>
      <c r="N12" s="5" t="s">
        <v>23</v>
      </c>
      <c r="O12" s="6" t="s">
        <v>24</v>
      </c>
    </row>
    <row r="13" customFormat="false" ht="12.75" hidden="false" customHeight="false" outlineLevel="0" collapsed="false">
      <c r="A13" s="4" t="s">
        <v>35</v>
      </c>
      <c r="B13" s="5"/>
      <c r="C13" s="5" t="s">
        <v>36</v>
      </c>
      <c r="D13" s="5"/>
      <c r="E13" s="12" t="n">
        <v>0.02</v>
      </c>
      <c r="F13" s="5" t="n">
        <v>0.04</v>
      </c>
      <c r="G13" s="5" t="s">
        <v>24</v>
      </c>
      <c r="H13" s="5"/>
      <c r="I13" s="5"/>
      <c r="J13" s="5"/>
      <c r="K13" s="5"/>
      <c r="L13" s="5"/>
      <c r="M13" s="5"/>
      <c r="N13" s="5"/>
      <c r="O13" s="6"/>
    </row>
    <row r="14" customFormat="false" ht="12.75" hidden="false" customHeight="false" outlineLevel="0" collapsed="false">
      <c r="A14" s="4" t="s">
        <v>37</v>
      </c>
      <c r="B14" s="5"/>
      <c r="C14" s="5" t="s">
        <v>38</v>
      </c>
      <c r="D14" s="5"/>
      <c r="E14" s="12" t="n">
        <v>0.04</v>
      </c>
      <c r="F14" s="5" t="n">
        <v>0.15</v>
      </c>
      <c r="G14" s="5" t="s">
        <v>24</v>
      </c>
      <c r="H14" s="5"/>
      <c r="I14" s="5"/>
      <c r="J14" s="5"/>
      <c r="K14" s="5"/>
      <c r="L14" s="5"/>
      <c r="M14" s="5"/>
      <c r="N14" s="5"/>
      <c r="O14" s="6"/>
    </row>
    <row r="15" customFormat="false" ht="12.75" hidden="false" customHeight="false" outlineLevel="0" collapsed="false">
      <c r="A15" s="7" t="s">
        <v>39</v>
      </c>
      <c r="B15" s="8"/>
      <c r="C15" s="8" t="s">
        <v>40</v>
      </c>
      <c r="D15" s="8"/>
      <c r="E15" s="13" t="s">
        <v>23</v>
      </c>
      <c r="F15" s="8" t="s">
        <v>23</v>
      </c>
      <c r="G15" s="8" t="s">
        <v>41</v>
      </c>
      <c r="H15" s="8"/>
      <c r="I15" s="8"/>
      <c r="J15" s="8"/>
      <c r="K15" s="8"/>
      <c r="L15" s="8"/>
      <c r="M15" s="8"/>
      <c r="N15" s="8"/>
      <c r="O15" s="9"/>
    </row>
    <row r="17" customFormat="false" ht="12.75" hidden="false" customHeight="false" outlineLevel="0" collapsed="false">
      <c r="A17" s="14" t="s">
        <v>42</v>
      </c>
    </row>
    <row r="18" customFormat="false" ht="12.75" hidden="false" customHeight="false" outlineLevel="0" collapsed="false">
      <c r="A18" s="0" t="s">
        <v>43</v>
      </c>
      <c r="B18" s="0" t="s">
        <v>44</v>
      </c>
      <c r="C18" s="0" t="s">
        <v>45</v>
      </c>
      <c r="D18" s="0" t="s">
        <v>46</v>
      </c>
      <c r="E18" s="0" t="s">
        <v>47</v>
      </c>
      <c r="F18" s="0" t="s">
        <v>48</v>
      </c>
      <c r="G18" s="0" t="s">
        <v>49</v>
      </c>
      <c r="H18" s="0" t="s">
        <v>18</v>
      </c>
      <c r="I18" s="0" t="s">
        <v>50</v>
      </c>
      <c r="J18" s="0" t="s">
        <v>51</v>
      </c>
      <c r="K18" s="0" t="s">
        <v>52</v>
      </c>
    </row>
    <row r="19" customFormat="false" ht="12.75" hidden="false" customHeight="false" outlineLevel="0" collapsed="false">
      <c r="A19" s="15" t="n">
        <v>0</v>
      </c>
      <c r="B19" s="0" t="s">
        <v>53</v>
      </c>
      <c r="C19" s="0" t="n">
        <v>0</v>
      </c>
      <c r="D19" s="0" t="n">
        <v>0</v>
      </c>
      <c r="E19" s="0" t="n">
        <v>0</v>
      </c>
      <c r="F19" s="16" t="n">
        <v>0</v>
      </c>
      <c r="G19" s="16" t="n">
        <v>0</v>
      </c>
      <c r="H19" s="0" t="n">
        <v>0.04</v>
      </c>
      <c r="I19" s="17" t="n">
        <v>25</v>
      </c>
      <c r="J19" s="17" t="n">
        <v>25.04</v>
      </c>
    </row>
    <row r="20" customFormat="false" ht="12.75" hidden="false" customHeight="false" outlineLevel="0" collapsed="false">
      <c r="A20" s="15" t="n">
        <v>6</v>
      </c>
      <c r="B20" s="0" t="s">
        <v>54</v>
      </c>
      <c r="C20" s="0" t="n">
        <v>0</v>
      </c>
      <c r="D20" s="0" t="n">
        <v>0</v>
      </c>
      <c r="E20" s="0" t="n">
        <v>1</v>
      </c>
      <c r="F20" s="16" t="n">
        <v>0</v>
      </c>
      <c r="G20" s="16" t="n">
        <v>0</v>
      </c>
      <c r="H20" s="0" t="n">
        <v>0.04</v>
      </c>
      <c r="I20" s="17" t="n">
        <v>25</v>
      </c>
      <c r="J20" s="17" t="n">
        <v>25.04</v>
      </c>
      <c r="K20" s="0" t="s">
        <v>55</v>
      </c>
    </row>
    <row r="21" customFormat="false" ht="12.75" hidden="false" customHeight="false" outlineLevel="0" collapsed="false">
      <c r="A21" s="15" t="n">
        <v>12</v>
      </c>
      <c r="B21" s="0" t="s">
        <v>54</v>
      </c>
      <c r="C21" s="0" t="n">
        <v>0</v>
      </c>
      <c r="D21" s="0" t="n">
        <v>0</v>
      </c>
      <c r="E21" s="0" t="n">
        <v>2</v>
      </c>
      <c r="F21" s="16" t="n">
        <v>0</v>
      </c>
      <c r="G21" s="16" t="n">
        <v>0</v>
      </c>
      <c r="H21" s="0" t="n">
        <v>0.04</v>
      </c>
      <c r="I21" s="17" t="n">
        <v>25</v>
      </c>
      <c r="J21" s="17" t="n">
        <v>25.04</v>
      </c>
      <c r="K21" s="0" t="s">
        <v>21</v>
      </c>
    </row>
    <row r="22" customFormat="false" ht="12.75" hidden="false" customHeight="false" outlineLevel="0" collapsed="false">
      <c r="A22" s="15" t="n">
        <v>21</v>
      </c>
      <c r="B22" s="0" t="s">
        <v>54</v>
      </c>
      <c r="C22" s="0" t="n">
        <v>0</v>
      </c>
      <c r="D22" s="0" t="n">
        <v>0</v>
      </c>
      <c r="E22" s="0" t="n">
        <v>3</v>
      </c>
      <c r="F22" s="16" t="n">
        <v>0</v>
      </c>
      <c r="G22" s="16" t="n">
        <v>0</v>
      </c>
      <c r="H22" s="0" t="n">
        <v>0.04</v>
      </c>
      <c r="I22" s="17" t="n">
        <v>25</v>
      </c>
      <c r="J22" s="17" t="n">
        <v>25.04</v>
      </c>
      <c r="K22" s="0" t="s">
        <v>21</v>
      </c>
    </row>
    <row r="23" customFormat="false" ht="12.75" hidden="false" customHeight="false" outlineLevel="0" collapsed="false">
      <c r="A23" s="15" t="n">
        <v>44</v>
      </c>
      <c r="B23" s="0" t="s">
        <v>56</v>
      </c>
      <c r="C23" s="15" t="n">
        <f aca="false">((A23-A22)+(A22-A21)+(A21-A20)+(A20-A19))/4</f>
        <v>11</v>
      </c>
      <c r="D23" s="0" t="n">
        <v>1</v>
      </c>
      <c r="E23" s="0" t="n">
        <v>2</v>
      </c>
      <c r="F23" s="16" t="n">
        <v>0</v>
      </c>
      <c r="G23" s="16" t="n">
        <v>0</v>
      </c>
      <c r="H23" s="0" t="n">
        <v>0.05</v>
      </c>
      <c r="I23" s="17" t="n">
        <f aca="false">I22-H23/2</f>
        <v>24.975</v>
      </c>
      <c r="J23" s="17" t="n">
        <f aca="false">I22+H23/2</f>
        <v>25.025</v>
      </c>
      <c r="K23" s="0" t="s">
        <v>57</v>
      </c>
    </row>
    <row r="24" customFormat="false" ht="12.75" hidden="false" customHeight="false" outlineLevel="0" collapsed="false">
      <c r="A24" s="15" t="n">
        <v>65</v>
      </c>
      <c r="B24" s="0" t="s">
        <v>54</v>
      </c>
      <c r="C24" s="15" t="n">
        <f aca="false">((A24-A23)+(A23-A22)+(A22-A21)+(A21-A20))/4</f>
        <v>14.75</v>
      </c>
      <c r="D24" s="0" t="n">
        <v>0</v>
      </c>
      <c r="E24" s="0" t="n">
        <v>3</v>
      </c>
      <c r="F24" s="16" t="n">
        <v>0</v>
      </c>
      <c r="G24" s="16" t="n">
        <v>0</v>
      </c>
      <c r="H24" s="0" t="n">
        <f aca="false">0.06</f>
        <v>0.06</v>
      </c>
      <c r="I24" s="17" t="n">
        <f aca="false">J23-H24/2</f>
        <v>24.995</v>
      </c>
      <c r="J24" s="17" t="n">
        <f aca="false">J23+H24/2</f>
        <v>25.055</v>
      </c>
      <c r="K24" s="0" t="s">
        <v>58</v>
      </c>
    </row>
    <row r="25" customFormat="false" ht="12.75" hidden="false" customHeight="false" outlineLevel="0" collapsed="false">
      <c r="A25" s="15" t="n">
        <v>120</v>
      </c>
      <c r="B25" s="0" t="s">
        <v>54</v>
      </c>
      <c r="C25" s="15" t="n">
        <f aca="false">((A25-A24)+(A24-A23)+(A23-A22)+(A22-A21))/4</f>
        <v>27</v>
      </c>
      <c r="D25" s="0" t="n">
        <v>0</v>
      </c>
      <c r="E25" s="0" t="n">
        <v>4</v>
      </c>
      <c r="F25" s="16" t="n">
        <v>0</v>
      </c>
      <c r="G25" s="16" t="n">
        <v>0.01</v>
      </c>
      <c r="H25" s="0" t="n">
        <f aca="false">0.06</f>
        <v>0.06</v>
      </c>
      <c r="I25" s="17" t="n">
        <f aca="false">J25-H25</f>
        <v>25.005</v>
      </c>
      <c r="J25" s="17" t="n">
        <f aca="false">J24+G25</f>
        <v>25.065</v>
      </c>
      <c r="K25" s="0" t="s">
        <v>59</v>
      </c>
    </row>
    <row r="26" customFormat="false" ht="12.75" hidden="false" customHeight="false" outlineLevel="0" collapsed="false">
      <c r="A26" s="15" t="n">
        <v>180</v>
      </c>
      <c r="B26" s="0" t="s">
        <v>54</v>
      </c>
      <c r="C26" s="15" t="n">
        <f aca="false">((A26-A25)+(A25-A24)+(A24-A23)+(A23-A22))/4</f>
        <v>39.75</v>
      </c>
      <c r="D26" s="0" t="n">
        <v>0</v>
      </c>
      <c r="E26" s="0" t="n">
        <v>5</v>
      </c>
      <c r="F26" s="16" t="n">
        <v>0</v>
      </c>
      <c r="G26" s="16" t="n">
        <f aca="false">G25+0.01</f>
        <v>0.02</v>
      </c>
      <c r="H26" s="0" t="n">
        <f aca="false">0.06</f>
        <v>0.06</v>
      </c>
      <c r="I26" s="17" t="n">
        <f aca="false">J26-H26</f>
        <v>25.025</v>
      </c>
      <c r="J26" s="17" t="n">
        <f aca="false">J25+G26</f>
        <v>25.085</v>
      </c>
      <c r="K26" s="0" t="s">
        <v>60</v>
      </c>
    </row>
    <row r="27" customFormat="false" ht="12.75" hidden="false" customHeight="false" outlineLevel="0" collapsed="false">
      <c r="A27" s="15" t="n">
        <v>207</v>
      </c>
      <c r="B27" s="0" t="s">
        <v>54</v>
      </c>
      <c r="C27" s="15" t="n">
        <f aca="false">((A27-A26)+(A26-A25)+(A25-A24)+(A24-A23))/4</f>
        <v>40.75</v>
      </c>
      <c r="D27" s="0" t="n">
        <v>0</v>
      </c>
      <c r="E27" s="0" t="n">
        <v>6</v>
      </c>
      <c r="F27" s="16" t="n">
        <v>0</v>
      </c>
      <c r="G27" s="16" t="n">
        <f aca="false">G26+0.02</f>
        <v>0.04</v>
      </c>
      <c r="H27" s="0" t="n">
        <f aca="false">H26+0.01</f>
        <v>0.07</v>
      </c>
      <c r="I27" s="17" t="n">
        <f aca="false">J27-H27</f>
        <v>25.055</v>
      </c>
      <c r="J27" s="17" t="n">
        <f aca="false">J26+G27</f>
        <v>25.125</v>
      </c>
      <c r="K27" s="0" t="s">
        <v>61</v>
      </c>
    </row>
    <row r="28" customFormat="false" ht="12.75" hidden="false" customHeight="false" outlineLevel="0" collapsed="false">
      <c r="A28" s="15" t="n">
        <v>251</v>
      </c>
      <c r="B28" s="0" t="s">
        <v>54</v>
      </c>
      <c r="C28" s="15" t="n">
        <f aca="false">((A28-A27)+(A27-A26)+(A26-A25)+(A25-A24))/4</f>
        <v>46.5</v>
      </c>
      <c r="D28" s="0" t="n">
        <v>0</v>
      </c>
      <c r="E28" s="0" t="n">
        <v>7</v>
      </c>
      <c r="F28" s="16" t="n">
        <v>0</v>
      </c>
      <c r="G28" s="16" t="n">
        <f aca="false">G27+0.02</f>
        <v>0.06</v>
      </c>
      <c r="H28" s="0" t="n">
        <f aca="false">H27+0.01</f>
        <v>0.08</v>
      </c>
      <c r="I28" s="17" t="n">
        <f aca="false">J28-H28</f>
        <v>25.105</v>
      </c>
      <c r="J28" s="17" t="n">
        <f aca="false">J27+G28</f>
        <v>25.185</v>
      </c>
      <c r="K28" s="0" t="s">
        <v>31</v>
      </c>
    </row>
    <row r="29" customFormat="false" ht="12.75" hidden="false" customHeight="false" outlineLevel="0" collapsed="false">
      <c r="A29" s="15" t="n">
        <v>375</v>
      </c>
      <c r="B29" s="0" t="s">
        <v>54</v>
      </c>
      <c r="C29" s="15" t="n">
        <f aca="false">((A29-A28)+(A28-A27)+(A27-A26)+(A26-A25))/4</f>
        <v>63.75</v>
      </c>
      <c r="D29" s="0" t="n">
        <v>0</v>
      </c>
      <c r="E29" s="0" t="n">
        <v>8</v>
      </c>
      <c r="F29" s="16" t="n">
        <v>0</v>
      </c>
      <c r="G29" s="16" t="n">
        <f aca="false">G28+0.02</f>
        <v>0.08</v>
      </c>
      <c r="H29" s="0" t="n">
        <f aca="false">H28+0.01</f>
        <v>0.09</v>
      </c>
      <c r="I29" s="17" t="n">
        <f aca="false">J29-H29</f>
        <v>25.175</v>
      </c>
      <c r="J29" s="17" t="n">
        <f aca="false">J28+G29</f>
        <v>25.265</v>
      </c>
      <c r="K29" s="0" t="s">
        <v>31</v>
      </c>
    </row>
    <row r="30" customFormat="false" ht="12.75" hidden="false" customHeight="false" outlineLevel="0" collapsed="false">
      <c r="A30" s="15" t="n">
        <v>432</v>
      </c>
      <c r="B30" s="0" t="s">
        <v>54</v>
      </c>
      <c r="C30" s="15" t="n">
        <f aca="false">((A30-A29)+(A29-A28)+(A28-A27)+(A27-A26))/4</f>
        <v>63</v>
      </c>
      <c r="D30" s="0" t="n">
        <v>0</v>
      </c>
      <c r="E30" s="0" t="n">
        <v>9</v>
      </c>
      <c r="F30" s="16" t="n">
        <v>0</v>
      </c>
      <c r="G30" s="16" t="n">
        <f aca="false">G29+0.02</f>
        <v>0.1</v>
      </c>
      <c r="H30" s="18" t="n">
        <f aca="false">G30+0.01</f>
        <v>0.11</v>
      </c>
      <c r="I30" s="17" t="n">
        <f aca="false">J30-H30</f>
        <v>25.255</v>
      </c>
      <c r="J30" s="17" t="n">
        <f aca="false">J29+G30</f>
        <v>25.365</v>
      </c>
      <c r="K30" s="0" t="s">
        <v>62</v>
      </c>
    </row>
    <row r="31" customFormat="false" ht="12.75" hidden="false" customHeight="false" outlineLevel="0" collapsed="false">
      <c r="A31" s="15" t="n">
        <v>509</v>
      </c>
      <c r="B31" s="0" t="s">
        <v>54</v>
      </c>
      <c r="C31" s="15" t="n">
        <f aca="false">((A31-A30)+(A30-A29)+(A29-A28)+(A28-A27))/4</f>
        <v>75.5</v>
      </c>
      <c r="D31" s="0" t="n">
        <v>0</v>
      </c>
      <c r="E31" s="0" t="n">
        <v>10</v>
      </c>
      <c r="F31" s="16" t="n">
        <v>0</v>
      </c>
      <c r="G31" s="16" t="n">
        <f aca="false">G30+0.02</f>
        <v>0.12</v>
      </c>
      <c r="H31" s="18" t="n">
        <f aca="false">G31+0.01</f>
        <v>0.13</v>
      </c>
      <c r="I31" s="17" t="n">
        <f aca="false">J31-H31</f>
        <v>25.355</v>
      </c>
      <c r="J31" s="17" t="n">
        <f aca="false">J30+G31</f>
        <v>25.485</v>
      </c>
      <c r="K31" s="0" t="s">
        <v>31</v>
      </c>
    </row>
    <row r="32" customFormat="false" ht="12.75" hidden="false" customHeight="false" outlineLevel="0" collapsed="false">
      <c r="A32" s="15" t="n">
        <v>527</v>
      </c>
      <c r="B32" s="0" t="s">
        <v>54</v>
      </c>
      <c r="C32" s="15" t="n">
        <f aca="false">((A32-A31)+(A31-A30)+(A30-A29)+(A29-A28))/4</f>
        <v>69</v>
      </c>
      <c r="D32" s="0" t="n">
        <v>0</v>
      </c>
      <c r="E32" s="0" t="n">
        <v>11</v>
      </c>
      <c r="F32" s="16" t="n">
        <v>0</v>
      </c>
      <c r="G32" s="16" t="n">
        <f aca="false">G31+0.04</f>
        <v>0.16</v>
      </c>
      <c r="H32" s="18" t="n">
        <f aca="false">G32+0.01</f>
        <v>0.17</v>
      </c>
      <c r="I32" s="17" t="n">
        <f aca="false">J32-H32</f>
        <v>25.475</v>
      </c>
      <c r="J32" s="17" t="n">
        <f aca="false">J31+G32</f>
        <v>25.645</v>
      </c>
      <c r="K32" s="0" t="s">
        <v>63</v>
      </c>
    </row>
    <row r="33" customFormat="false" ht="12.75" hidden="false" customHeight="false" outlineLevel="0" collapsed="false">
      <c r="A33" s="15" t="n">
        <v>555</v>
      </c>
      <c r="B33" s="0" t="s">
        <v>54</v>
      </c>
      <c r="C33" s="15" t="n">
        <f aca="false">((A33-A32)+(A32-A31)+(A31-A30)+(A30-A29))/4</f>
        <v>45</v>
      </c>
      <c r="D33" s="0" t="n">
        <v>0</v>
      </c>
      <c r="E33" s="0" t="n">
        <v>12</v>
      </c>
      <c r="F33" s="16" t="n">
        <v>0</v>
      </c>
      <c r="G33" s="16" t="n">
        <f aca="false">G32+0.04</f>
        <v>0.2</v>
      </c>
      <c r="H33" s="18" t="n">
        <f aca="false">G33+0.01</f>
        <v>0.21</v>
      </c>
      <c r="I33" s="17" t="n">
        <f aca="false">J33-H33</f>
        <v>25.635</v>
      </c>
      <c r="J33" s="17" t="n">
        <f aca="false">J32+G33</f>
        <v>25.845</v>
      </c>
      <c r="K33" s="0" t="s">
        <v>35</v>
      </c>
    </row>
    <row r="34" customFormat="false" ht="12.75" hidden="false" customHeight="false" outlineLevel="0" collapsed="false">
      <c r="A34" s="15" t="n">
        <v>589</v>
      </c>
      <c r="B34" s="0" t="s">
        <v>54</v>
      </c>
      <c r="C34" s="15" t="n">
        <f aca="false">((A34-A33)+(A33-A32)+(A32-A31)+(A31-A30))/4</f>
        <v>39.25</v>
      </c>
      <c r="D34" s="0" t="n">
        <v>0</v>
      </c>
      <c r="E34" s="0" t="n">
        <v>13</v>
      </c>
      <c r="F34" s="16" t="n">
        <v>0</v>
      </c>
      <c r="G34" s="16" t="n">
        <f aca="false">G33+0.04</f>
        <v>0.24</v>
      </c>
      <c r="H34" s="18" t="n">
        <f aca="false">G34+0.01</f>
        <v>0.25</v>
      </c>
      <c r="I34" s="17" t="n">
        <f aca="false">J34-H34</f>
        <v>25.835</v>
      </c>
      <c r="J34" s="17" t="n">
        <f aca="false">J33+G34</f>
        <v>26.085</v>
      </c>
      <c r="K34" s="0" t="s">
        <v>35</v>
      </c>
    </row>
    <row r="35" customFormat="false" ht="12.75" hidden="false" customHeight="false" outlineLevel="0" collapsed="false">
      <c r="A35" s="15" t="n">
        <v>732</v>
      </c>
      <c r="B35" s="0" t="s">
        <v>56</v>
      </c>
      <c r="C35" s="15" t="n">
        <f aca="false">((A35-A34)+(A34-A33)+(A33-A32)+(A32-A31))/4</f>
        <v>55.75</v>
      </c>
      <c r="D35" s="0" t="n">
        <v>1</v>
      </c>
      <c r="E35" s="0" t="n">
        <v>9</v>
      </c>
      <c r="F35" s="16" t="n">
        <v>0</v>
      </c>
      <c r="G35" s="16" t="n">
        <v>0.17</v>
      </c>
      <c r="H35" s="18" t="n">
        <f aca="false">H34-0.01</f>
        <v>0.24</v>
      </c>
      <c r="I35" s="17" t="n">
        <f aca="false">I34</f>
        <v>25.835</v>
      </c>
      <c r="J35" s="17" t="n">
        <f aca="false">I35+H35</f>
        <v>26.075</v>
      </c>
      <c r="K35" s="0" t="s">
        <v>64</v>
      </c>
    </row>
    <row r="36" customFormat="false" ht="12.75" hidden="false" customHeight="false" outlineLevel="0" collapsed="false">
      <c r="A36" s="15" t="n">
        <v>930</v>
      </c>
      <c r="B36" s="0" t="s">
        <v>54</v>
      </c>
      <c r="C36" s="15" t="n">
        <f aca="false">((A36-A35)+(A35-A34)+(A34-A33)+(A33-A32))/4</f>
        <v>100.75</v>
      </c>
      <c r="D36" s="0" t="n">
        <v>0</v>
      </c>
      <c r="E36" s="0" t="n">
        <v>10</v>
      </c>
      <c r="F36" s="16" t="n">
        <f aca="false">F35</f>
        <v>0</v>
      </c>
      <c r="G36" s="16" t="n">
        <f aca="false">G35+0.02</f>
        <v>0.19</v>
      </c>
      <c r="H36" s="18" t="n">
        <f aca="false">H35+0.01</f>
        <v>0.25</v>
      </c>
      <c r="I36" s="17" t="n">
        <f aca="false">J36-H36</f>
        <v>26.015</v>
      </c>
      <c r="J36" s="17" t="n">
        <f aca="false">J35+G36</f>
        <v>26.265</v>
      </c>
      <c r="K36" s="0" t="s">
        <v>65</v>
      </c>
    </row>
    <row r="37" customFormat="false" ht="12.75" hidden="false" customHeight="false" outlineLevel="0" collapsed="false">
      <c r="A37" s="15" t="n">
        <v>1129</v>
      </c>
      <c r="B37" s="0" t="s">
        <v>54</v>
      </c>
      <c r="C37" s="15" t="n">
        <f aca="false">((A37-A36)+(A36-A35)+(A35-A34)+(A34-A33))/4</f>
        <v>143.5</v>
      </c>
      <c r="D37" s="0" t="n">
        <v>0</v>
      </c>
      <c r="E37" s="0" t="n">
        <v>11</v>
      </c>
      <c r="F37" s="16" t="n">
        <f aca="false">F36</f>
        <v>0</v>
      </c>
      <c r="G37" s="16" t="n">
        <f aca="false">G36+0.04</f>
        <v>0.23</v>
      </c>
      <c r="H37" s="18" t="n">
        <f aca="false">H36+0.02</f>
        <v>0.27</v>
      </c>
      <c r="I37" s="17" t="n">
        <f aca="false">J37-H37</f>
        <v>26.225</v>
      </c>
      <c r="J37" s="17" t="n">
        <f aca="false">J36+G37</f>
        <v>26.495</v>
      </c>
      <c r="K37" s="0" t="s">
        <v>35</v>
      </c>
    </row>
    <row r="38" customFormat="false" ht="12.75" hidden="false" customHeight="false" outlineLevel="0" collapsed="false">
      <c r="A38" s="15" t="n">
        <v>1200</v>
      </c>
      <c r="B38" s="0" t="s">
        <v>54</v>
      </c>
      <c r="C38" s="15" t="n">
        <f aca="false">((A38-A37)+(A37-A36)+(A36-A35)+(A35-A34))/4</f>
        <v>152.75</v>
      </c>
      <c r="D38" s="0" t="n">
        <v>0</v>
      </c>
      <c r="E38" s="0" t="n">
        <v>12</v>
      </c>
      <c r="F38" s="16" t="n">
        <f aca="false">F37</f>
        <v>0</v>
      </c>
      <c r="G38" s="16" t="n">
        <f aca="false">G37+0.04</f>
        <v>0.27</v>
      </c>
      <c r="H38" s="18" t="n">
        <f aca="false">H37+0.01</f>
        <v>0.28</v>
      </c>
      <c r="I38" s="17" t="n">
        <f aca="false">J38-H38</f>
        <v>26.485</v>
      </c>
      <c r="J38" s="17" t="n">
        <f aca="false">J37+G38</f>
        <v>26.765</v>
      </c>
      <c r="K38" s="0" t="s">
        <v>35</v>
      </c>
    </row>
    <row r="39" customFormat="false" ht="12.75" hidden="false" customHeight="false" outlineLevel="0" collapsed="false">
      <c r="A39" s="15" t="n">
        <v>1310</v>
      </c>
      <c r="B39" s="0" t="s">
        <v>54</v>
      </c>
      <c r="C39" s="15" t="n">
        <f aca="false">((A39-A38)+(A38-A37)+(A37-A36)+(A36-A35))/4</f>
        <v>144.5</v>
      </c>
      <c r="D39" s="0" t="n">
        <v>0</v>
      </c>
      <c r="E39" s="0" t="n">
        <v>13</v>
      </c>
      <c r="F39" s="16" t="n">
        <f aca="false">F38</f>
        <v>0</v>
      </c>
      <c r="G39" s="16" t="n">
        <f aca="false">G38+0.04</f>
        <v>0.31</v>
      </c>
      <c r="H39" s="18" t="n">
        <f aca="false">G39+0.01</f>
        <v>0.32</v>
      </c>
      <c r="I39" s="17" t="n">
        <f aca="false">J39-H39</f>
        <v>26.755</v>
      </c>
      <c r="J39" s="17" t="n">
        <f aca="false">J38+G39</f>
        <v>27.075</v>
      </c>
      <c r="K39" s="0" t="s">
        <v>66</v>
      </c>
    </row>
    <row r="40" customFormat="false" ht="12.75" hidden="false" customHeight="false" outlineLevel="0" collapsed="false">
      <c r="A40" s="15" t="n">
        <v>1507</v>
      </c>
      <c r="B40" s="0" t="s">
        <v>54</v>
      </c>
      <c r="C40" s="15" t="n">
        <f aca="false">((A40-A39)+(A39-A38)+(A38-A37)+(A37-A36))/4</f>
        <v>144.25</v>
      </c>
      <c r="D40" s="0" t="n">
        <v>0</v>
      </c>
      <c r="E40" s="0" t="n">
        <v>14</v>
      </c>
      <c r="F40" s="16" t="n">
        <f aca="false">F39</f>
        <v>0</v>
      </c>
      <c r="G40" s="16" t="n">
        <f aca="false">G39+0.15</f>
        <v>0.46</v>
      </c>
      <c r="H40" s="18" t="n">
        <f aca="false">G40+0.01</f>
        <v>0.47</v>
      </c>
      <c r="I40" s="17" t="n">
        <f aca="false">J40-H40</f>
        <v>27.065</v>
      </c>
      <c r="J40" s="17" t="n">
        <f aca="false">J39+G40</f>
        <v>27.535</v>
      </c>
      <c r="K40" s="0" t="s">
        <v>37</v>
      </c>
    </row>
    <row r="41" customFormat="false" ht="12.75" hidden="false" customHeight="false" outlineLevel="0" collapsed="false">
      <c r="A41" s="15" t="n">
        <f aca="false">A40+240</f>
        <v>1747</v>
      </c>
      <c r="B41" s="0" t="s">
        <v>67</v>
      </c>
      <c r="C41" s="15" t="n">
        <f aca="false">((A41-A40)+(A40-A39)+(A39-A38)+(A38-A37))/4</f>
        <v>154.5</v>
      </c>
      <c r="D41" s="0" t="n">
        <v>0</v>
      </c>
      <c r="E41" s="0" t="n">
        <v>10</v>
      </c>
      <c r="F41" s="16" t="n">
        <f aca="false">F40</f>
        <v>0</v>
      </c>
      <c r="G41" s="16" t="n">
        <v>0.32</v>
      </c>
      <c r="H41" s="18" t="n">
        <f aca="false">H40</f>
        <v>0.47</v>
      </c>
      <c r="I41" s="17" t="n">
        <f aca="false">I40</f>
        <v>27.065</v>
      </c>
      <c r="J41" s="17" t="n">
        <f aca="false">J40</f>
        <v>27.535</v>
      </c>
      <c r="K41" s="0" t="s">
        <v>68</v>
      </c>
    </row>
    <row r="42" customFormat="false" ht="12.75" hidden="false" customHeight="false" outlineLevel="0" collapsed="false">
      <c r="A42" s="15" t="n">
        <f aca="false">1850</f>
        <v>1850</v>
      </c>
      <c r="B42" s="0" t="s">
        <v>56</v>
      </c>
      <c r="C42" s="15" t="n">
        <f aca="false">((A42-A41)+(A41-A40)+(A40-A39)+(A39-A38))/4</f>
        <v>162.5</v>
      </c>
      <c r="D42" s="0" t="n">
        <v>1</v>
      </c>
      <c r="E42" s="0" t="n">
        <v>7</v>
      </c>
      <c r="F42" s="16" t="n">
        <f aca="false">F41</f>
        <v>0</v>
      </c>
      <c r="G42" s="16" t="n">
        <v>0.22</v>
      </c>
      <c r="H42" s="18" t="n">
        <f aca="false">H41</f>
        <v>0.47</v>
      </c>
      <c r="I42" s="17" t="n">
        <f aca="false">I41</f>
        <v>27.065</v>
      </c>
      <c r="J42" s="17" t="n">
        <f aca="false">I42+H42</f>
        <v>27.535</v>
      </c>
      <c r="K42" s="0" t="s">
        <v>69</v>
      </c>
    </row>
    <row r="43" customFormat="false" ht="12.75" hidden="false" customHeight="false" outlineLevel="0" collapsed="false">
      <c r="A43" s="15" t="n">
        <f aca="false">A42+240</f>
        <v>2090</v>
      </c>
      <c r="B43" s="0" t="s">
        <v>67</v>
      </c>
      <c r="C43" s="15" t="n">
        <f aca="false">((A43-A42)+(A42-A41)+(A41-A40)+(A40-A39))/4</f>
        <v>195</v>
      </c>
      <c r="D43" s="0" t="n">
        <v>0</v>
      </c>
      <c r="E43" s="0" t="n">
        <v>5</v>
      </c>
      <c r="F43" s="16" t="n">
        <f aca="false">F42</f>
        <v>0</v>
      </c>
      <c r="G43" s="16" t="n">
        <v>0.15</v>
      </c>
      <c r="H43" s="18" t="n">
        <f aca="false">H42</f>
        <v>0.47</v>
      </c>
      <c r="I43" s="17" t="n">
        <f aca="false">I42</f>
        <v>27.065</v>
      </c>
      <c r="J43" s="17" t="n">
        <f aca="false">I43+H43</f>
        <v>27.535</v>
      </c>
      <c r="K43" s="0" t="s">
        <v>70</v>
      </c>
    </row>
    <row r="44" customFormat="false" ht="12.75" hidden="false" customHeight="false" outlineLevel="0" collapsed="false">
      <c r="A44" s="15" t="n">
        <v>2130</v>
      </c>
      <c r="B44" s="0" t="s">
        <v>54</v>
      </c>
      <c r="C44" s="15" t="n">
        <f aca="false">((A44-A43)+(A43-A42)+(A42-A41)+(A41-A40))/4</f>
        <v>155.75</v>
      </c>
      <c r="D44" s="0" t="n">
        <v>0</v>
      </c>
      <c r="E44" s="0" t="n">
        <v>6</v>
      </c>
      <c r="F44" s="16" t="n">
        <f aca="false">F43</f>
        <v>0</v>
      </c>
      <c r="G44" s="16" t="n">
        <f aca="false">G43+0.02</f>
        <v>0.17</v>
      </c>
      <c r="H44" s="18" t="n">
        <f aca="false">H43+0.01</f>
        <v>0.48</v>
      </c>
      <c r="I44" s="17" t="n">
        <f aca="false">J44-H44</f>
        <v>27.225</v>
      </c>
      <c r="J44" s="17" t="n">
        <f aca="false">J43+G44</f>
        <v>27.705</v>
      </c>
      <c r="K44" s="0" t="s">
        <v>31</v>
      </c>
    </row>
    <row r="45" customFormat="false" ht="12.75" hidden="false" customHeight="false" outlineLevel="0" collapsed="false">
      <c r="A45" s="15" t="n">
        <f aca="false">A44+240</f>
        <v>2370</v>
      </c>
      <c r="B45" s="0" t="s">
        <v>67</v>
      </c>
      <c r="C45" s="15" t="n">
        <f aca="false">((A45-A44)+(A44-A43)+(A43-A42)+(A42-A41))/4</f>
        <v>155.75</v>
      </c>
      <c r="D45" s="0" t="n">
        <v>0</v>
      </c>
      <c r="E45" s="0" t="n">
        <v>4</v>
      </c>
      <c r="F45" s="16" t="n">
        <f aca="false">F44</f>
        <v>0</v>
      </c>
      <c r="G45" s="16" t="n">
        <v>0.12</v>
      </c>
      <c r="H45" s="18" t="n">
        <f aca="false">H44</f>
        <v>0.48</v>
      </c>
      <c r="I45" s="17" t="n">
        <f aca="false">I44</f>
        <v>27.225</v>
      </c>
      <c r="J45" s="17" t="n">
        <f aca="false">J44</f>
        <v>27.705</v>
      </c>
      <c r="K45" s="0" t="s">
        <v>71</v>
      </c>
    </row>
    <row r="46" customFormat="false" ht="12.75" hidden="false" customHeight="false" outlineLevel="0" collapsed="false">
      <c r="A46" s="15" t="n">
        <v>2450</v>
      </c>
      <c r="B46" s="0" t="s">
        <v>56</v>
      </c>
      <c r="C46" s="15" t="n">
        <f aca="false">((A46-A45)+(A45-A44)+(A44-A43)+(A43-A42))/4</f>
        <v>150</v>
      </c>
      <c r="D46" s="0" t="n">
        <v>1</v>
      </c>
      <c r="E46" s="0" t="n">
        <v>3</v>
      </c>
      <c r="F46" s="16" t="n">
        <f aca="false">F45</f>
        <v>0</v>
      </c>
      <c r="G46" s="16" t="n">
        <f aca="false">G45*0.7</f>
        <v>0.084</v>
      </c>
      <c r="H46" s="18" t="n">
        <f aca="false">H45</f>
        <v>0.48</v>
      </c>
      <c r="I46" s="17" t="n">
        <f aca="false">I45</f>
        <v>27.225</v>
      </c>
      <c r="J46" s="17" t="n">
        <f aca="false">I46+H46</f>
        <v>27.705</v>
      </c>
      <c r="K46" s="0" t="s">
        <v>21</v>
      </c>
    </row>
    <row r="47" customFormat="false" ht="12.75" hidden="false" customHeight="false" outlineLevel="0" collapsed="false">
      <c r="A47" s="15"/>
      <c r="F47" s="16"/>
      <c r="G47" s="16"/>
      <c r="I47" s="17"/>
      <c r="J47" s="17"/>
    </row>
    <row r="48" customFormat="false" ht="12.75" hidden="false" customHeight="false" outlineLevel="0" collapsed="false">
      <c r="A48" s="15"/>
      <c r="C48" s="0" t="s">
        <v>72</v>
      </c>
      <c r="F48" s="16"/>
      <c r="G48" s="16"/>
      <c r="I48" s="17"/>
      <c r="J48" s="17"/>
    </row>
    <row r="49" customFormat="false" ht="12.75" hidden="false" customHeight="false" outlineLevel="0" collapsed="false">
      <c r="A49" s="15"/>
      <c r="C49" s="0" t="s">
        <v>73</v>
      </c>
      <c r="F49" s="16"/>
      <c r="G49" s="16"/>
      <c r="I49" s="17"/>
      <c r="J49" s="17"/>
    </row>
    <row r="50" customFormat="false" ht="12.75" hidden="false" customHeight="false" outlineLevel="0" collapsed="false">
      <c r="A50" s="15"/>
      <c r="C50" s="0" t="s">
        <v>74</v>
      </c>
      <c r="F50" s="16"/>
      <c r="G50" s="16"/>
      <c r="I50" s="17"/>
      <c r="J50" s="17"/>
    </row>
    <row r="51" customFormat="false" ht="12.75" hidden="false" customHeight="false" outlineLevel="0" collapsed="false">
      <c r="A51" s="15"/>
      <c r="C51" s="0" t="s">
        <v>75</v>
      </c>
      <c r="F51" s="16"/>
      <c r="G51" s="16"/>
      <c r="I51" s="17"/>
      <c r="J51" s="17"/>
    </row>
    <row r="52" customFormat="false" ht="12.75" hidden="false" customHeight="false" outlineLevel="0" collapsed="false">
      <c r="A52" s="15"/>
      <c r="F52" s="16"/>
      <c r="G52" s="16"/>
      <c r="I52" s="17"/>
      <c r="J52" s="17"/>
    </row>
    <row r="53" customFormat="false" ht="12.75" hidden="false" customHeight="false" outlineLevel="0" collapsed="false">
      <c r="A53" s="15"/>
      <c r="F53" s="16"/>
      <c r="G53" s="16"/>
      <c r="I53" s="17"/>
      <c r="J53" s="17"/>
    </row>
    <row r="54" customFormat="false" ht="12.75" hidden="false" customHeight="false" outlineLevel="0" collapsed="false">
      <c r="A54" s="15"/>
      <c r="F54" s="16"/>
      <c r="G54" s="16"/>
      <c r="I54" s="17"/>
      <c r="J54" s="17"/>
    </row>
    <row r="55" customFormat="false" ht="12.75" hidden="false" customHeight="false" outlineLevel="0" collapsed="false">
      <c r="A55" s="15"/>
      <c r="F55" s="16"/>
      <c r="G55" s="16"/>
      <c r="I55" s="17"/>
      <c r="J55" s="17"/>
    </row>
    <row r="56" customFormat="false" ht="12.75" hidden="false" customHeight="false" outlineLevel="0" collapsed="false">
      <c r="A56" s="15"/>
      <c r="F56" s="16"/>
      <c r="G56" s="16"/>
      <c r="I56" s="17"/>
      <c r="J56" s="17"/>
    </row>
    <row r="57" customFormat="false" ht="12.75" hidden="false" customHeight="false" outlineLevel="0" collapsed="false">
      <c r="A57" s="15"/>
      <c r="F57" s="16"/>
      <c r="G57" s="16"/>
      <c r="I57" s="17"/>
      <c r="J57" s="17"/>
    </row>
    <row r="58" customFormat="false" ht="12.75" hidden="false" customHeight="false" outlineLevel="0" collapsed="false">
      <c r="A58" s="15"/>
      <c r="F58" s="16"/>
      <c r="G58" s="16"/>
      <c r="I58" s="17"/>
      <c r="J58" s="17"/>
    </row>
    <row r="59" customFormat="false" ht="12.75" hidden="false" customHeight="false" outlineLevel="0" collapsed="false">
      <c r="A59" s="15"/>
      <c r="F59" s="16"/>
      <c r="G59" s="16"/>
      <c r="I59" s="17"/>
      <c r="J59" s="17"/>
    </row>
    <row r="60" customFormat="false" ht="12.75" hidden="false" customHeight="false" outlineLevel="0" collapsed="false">
      <c r="A60" s="15"/>
      <c r="F60" s="16"/>
      <c r="G60" s="16"/>
      <c r="I60" s="17"/>
      <c r="J60" s="17"/>
    </row>
    <row r="61" customFormat="false" ht="12.75" hidden="false" customHeight="false" outlineLevel="0" collapsed="false">
      <c r="A61" s="15"/>
      <c r="F61" s="16"/>
      <c r="G61" s="16"/>
      <c r="I61" s="17"/>
      <c r="J61" s="17"/>
    </row>
    <row r="62" customFormat="false" ht="12.75" hidden="false" customHeight="false" outlineLevel="0" collapsed="false">
      <c r="A62" s="15"/>
      <c r="F62" s="16"/>
      <c r="G62" s="16"/>
      <c r="I62" s="17"/>
      <c r="J62" s="17"/>
    </row>
    <row r="63" customFormat="false" ht="12.75" hidden="false" customHeight="false" outlineLevel="0" collapsed="false">
      <c r="A63" s="15"/>
      <c r="F63" s="16"/>
      <c r="G63" s="16"/>
      <c r="I63" s="17"/>
      <c r="J63" s="17"/>
    </row>
    <row r="64" customFormat="false" ht="12.75" hidden="false" customHeight="false" outlineLevel="0" collapsed="false">
      <c r="A64" s="15"/>
      <c r="F64" s="16"/>
      <c r="G64" s="16"/>
      <c r="I64" s="17"/>
      <c r="J64" s="17"/>
    </row>
    <row r="65" customFormat="false" ht="12.75" hidden="false" customHeight="false" outlineLevel="0" collapsed="false">
      <c r="A65" s="15"/>
      <c r="F65" s="16"/>
      <c r="G65" s="16"/>
      <c r="I65" s="17"/>
      <c r="J65" s="17"/>
    </row>
    <row r="66" customFormat="false" ht="12.75" hidden="false" customHeight="false" outlineLevel="0" collapsed="false">
      <c r="A66" s="15"/>
      <c r="F66" s="16"/>
      <c r="G66" s="16"/>
      <c r="I66" s="17"/>
      <c r="J66" s="17"/>
    </row>
    <row r="67" customFormat="false" ht="12.75" hidden="false" customHeight="false" outlineLevel="0" collapsed="false">
      <c r="A67" s="15"/>
      <c r="F67" s="16"/>
      <c r="G67" s="16"/>
      <c r="I67" s="17"/>
      <c r="J67" s="17"/>
    </row>
    <row r="68" customFormat="false" ht="12.75" hidden="false" customHeight="false" outlineLevel="0" collapsed="false">
      <c r="A68" s="15"/>
      <c r="F68" s="16"/>
      <c r="G68" s="16"/>
      <c r="I68" s="17"/>
      <c r="J68" s="17"/>
    </row>
    <row r="69" customFormat="false" ht="12.75" hidden="false" customHeight="false" outlineLevel="0" collapsed="false">
      <c r="F69" s="16"/>
      <c r="G69" s="16"/>
      <c r="I69" s="17"/>
      <c r="J69" s="17"/>
    </row>
    <row r="70" customFormat="false" ht="12.75" hidden="false" customHeight="false" outlineLevel="0" collapsed="false">
      <c r="F70" s="16"/>
      <c r="G70" s="16"/>
      <c r="I70" s="17"/>
      <c r="J70" s="17"/>
    </row>
    <row r="71" customFormat="false" ht="12.75" hidden="false" customHeight="false" outlineLevel="0" collapsed="false">
      <c r="F71" s="16"/>
      <c r="G71" s="16"/>
      <c r="I71" s="17"/>
      <c r="J71" s="17"/>
    </row>
    <row r="72" customFormat="false" ht="12.75" hidden="false" customHeight="false" outlineLevel="0" collapsed="false">
      <c r="F72" s="16"/>
      <c r="G72" s="16"/>
      <c r="I72" s="17"/>
      <c r="J72" s="17"/>
    </row>
    <row r="73" customFormat="false" ht="12.75" hidden="false" customHeight="false" outlineLevel="0" collapsed="false">
      <c r="F73" s="16"/>
      <c r="G73" s="16"/>
      <c r="I73" s="17"/>
      <c r="J73" s="17"/>
    </row>
    <row r="74" customFormat="false" ht="12.75" hidden="false" customHeight="false" outlineLevel="0" collapsed="false">
      <c r="F74" s="16"/>
      <c r="G74" s="16"/>
      <c r="I74" s="19"/>
      <c r="J74" s="19"/>
    </row>
    <row r="75" customFormat="false" ht="12.75" hidden="false" customHeight="false" outlineLevel="0" collapsed="false">
      <c r="F75" s="16"/>
      <c r="G75" s="16"/>
      <c r="I75" s="19"/>
      <c r="J75" s="19"/>
    </row>
    <row r="76" customFormat="false" ht="12.75" hidden="false" customHeight="false" outlineLevel="0" collapsed="false">
      <c r="F76" s="16"/>
      <c r="G76" s="16"/>
      <c r="I76" s="19"/>
      <c r="J76" s="19"/>
    </row>
    <row r="77" customFormat="false" ht="12.75" hidden="false" customHeight="false" outlineLevel="0" collapsed="false">
      <c r="F77" s="16"/>
      <c r="G77" s="16"/>
      <c r="I77" s="19"/>
      <c r="J77" s="19"/>
    </row>
    <row r="78" customFormat="false" ht="12.75" hidden="false" customHeight="false" outlineLevel="0" collapsed="false">
      <c r="F78" s="16"/>
      <c r="G78" s="16"/>
      <c r="I78" s="19"/>
      <c r="J78" s="19"/>
    </row>
    <row r="79" customFormat="false" ht="12.75" hidden="false" customHeight="false" outlineLevel="0" collapsed="false">
      <c r="F79" s="16"/>
      <c r="G79" s="16"/>
      <c r="I79" s="19"/>
      <c r="J79" s="19"/>
    </row>
    <row r="80" customFormat="false" ht="12.75" hidden="false" customHeight="false" outlineLevel="0" collapsed="false">
      <c r="F80" s="16"/>
      <c r="G80" s="16"/>
      <c r="I80" s="19"/>
      <c r="J80" s="19"/>
    </row>
    <row r="81" customFormat="false" ht="12.75" hidden="false" customHeight="false" outlineLevel="0" collapsed="false">
      <c r="F81" s="16"/>
      <c r="G81" s="16"/>
      <c r="I81" s="19"/>
      <c r="J81" s="19"/>
    </row>
    <row r="82" customFormat="false" ht="12.75" hidden="false" customHeight="false" outlineLevel="0" collapsed="false">
      <c r="F82" s="16"/>
      <c r="G82" s="16"/>
      <c r="I82" s="19"/>
      <c r="J82" s="19"/>
    </row>
    <row r="83" customFormat="false" ht="12.75" hidden="false" customHeight="false" outlineLevel="0" collapsed="false">
      <c r="F83" s="16"/>
      <c r="G83" s="16"/>
      <c r="I83" s="19"/>
      <c r="J83" s="19"/>
    </row>
    <row r="84" customFormat="false" ht="12.75" hidden="false" customHeight="false" outlineLevel="0" collapsed="false">
      <c r="F84" s="16"/>
      <c r="G84" s="16"/>
      <c r="I84" s="19"/>
      <c r="J84" s="19"/>
    </row>
    <row r="85" customFormat="false" ht="12.75" hidden="false" customHeight="false" outlineLevel="0" collapsed="false">
      <c r="F85" s="16"/>
      <c r="G85" s="16"/>
      <c r="I85" s="19"/>
      <c r="J85" s="19"/>
    </row>
    <row r="86" customFormat="false" ht="12.75" hidden="false" customHeight="false" outlineLevel="0" collapsed="false">
      <c r="F86" s="16"/>
      <c r="G86" s="16"/>
      <c r="I86" s="19"/>
      <c r="J86" s="19"/>
    </row>
    <row r="87" customFormat="false" ht="12.75" hidden="false" customHeight="false" outlineLevel="0" collapsed="false">
      <c r="F87" s="16"/>
      <c r="G87" s="16"/>
      <c r="I87" s="19"/>
      <c r="J87" s="19"/>
    </row>
    <row r="88" customFormat="false" ht="12.75" hidden="false" customHeight="false" outlineLevel="0" collapsed="false">
      <c r="F88" s="16"/>
      <c r="G88" s="16"/>
      <c r="I88" s="19"/>
      <c r="J88" s="19"/>
    </row>
    <row r="89" customFormat="false" ht="12.75" hidden="false" customHeight="false" outlineLevel="0" collapsed="false">
      <c r="F89" s="16"/>
      <c r="G89" s="16"/>
      <c r="I89" s="19"/>
      <c r="J89" s="19"/>
    </row>
    <row r="90" customFormat="false" ht="12.75" hidden="false" customHeight="false" outlineLevel="0" collapsed="false">
      <c r="F90" s="16"/>
      <c r="G90" s="16"/>
      <c r="I90" s="19"/>
      <c r="J90" s="19"/>
    </row>
    <row r="91" customFormat="false" ht="12.75" hidden="false" customHeight="false" outlineLevel="0" collapsed="false">
      <c r="F91" s="16"/>
      <c r="G91" s="16"/>
      <c r="I91" s="19"/>
      <c r="J91" s="19"/>
    </row>
    <row r="92" customFormat="false" ht="12.75" hidden="false" customHeight="false" outlineLevel="0" collapsed="false">
      <c r="F92" s="16"/>
      <c r="G92" s="16"/>
      <c r="I92" s="19"/>
      <c r="J92" s="19"/>
    </row>
    <row r="93" customFormat="false" ht="12.75" hidden="false" customHeight="false" outlineLevel="0" collapsed="false">
      <c r="F93" s="16"/>
      <c r="G93" s="16"/>
      <c r="I93" s="19"/>
      <c r="J93" s="19"/>
    </row>
    <row r="94" customFormat="false" ht="12.75" hidden="false" customHeight="false" outlineLevel="0" collapsed="false">
      <c r="F94" s="16"/>
      <c r="G94" s="16"/>
      <c r="I94" s="19"/>
      <c r="J94" s="19"/>
    </row>
    <row r="95" customFormat="false" ht="12.75" hidden="false" customHeight="false" outlineLevel="0" collapsed="false">
      <c r="F95" s="16"/>
      <c r="G95" s="16"/>
      <c r="I95" s="19"/>
      <c r="J95" s="19"/>
    </row>
    <row r="96" customFormat="false" ht="12.75" hidden="false" customHeight="false" outlineLevel="0" collapsed="false">
      <c r="F96" s="16"/>
      <c r="G96" s="16"/>
      <c r="I96" s="19"/>
      <c r="J96" s="19"/>
    </row>
    <row r="97" customFormat="false" ht="12.75" hidden="false" customHeight="false" outlineLevel="0" collapsed="false">
      <c r="F97" s="16"/>
      <c r="G97" s="16"/>
      <c r="I97" s="19"/>
      <c r="J97" s="19"/>
    </row>
    <row r="98" customFormat="false" ht="12.75" hidden="false" customHeight="false" outlineLevel="0" collapsed="false">
      <c r="F98" s="16"/>
      <c r="G98" s="16"/>
      <c r="I98" s="19"/>
      <c r="J98" s="19"/>
    </row>
    <row r="99" customFormat="false" ht="12.75" hidden="false" customHeight="false" outlineLevel="0" collapsed="false">
      <c r="F99" s="16"/>
      <c r="G99" s="16"/>
      <c r="I99" s="19"/>
      <c r="J99" s="19"/>
    </row>
    <row r="100" customFormat="false" ht="12.75" hidden="false" customHeight="false" outlineLevel="0" collapsed="false">
      <c r="F100" s="16"/>
      <c r="G100" s="16"/>
      <c r="I100" s="19"/>
      <c r="J100" s="19"/>
    </row>
    <row r="101" customFormat="false" ht="12.75" hidden="false" customHeight="false" outlineLevel="0" collapsed="false">
      <c r="F101" s="16"/>
      <c r="G101" s="16"/>
      <c r="I101" s="19"/>
      <c r="J101" s="19"/>
    </row>
    <row r="102" customFormat="false" ht="12.75" hidden="false" customHeight="false" outlineLevel="0" collapsed="false">
      <c r="F102" s="16"/>
      <c r="G102" s="16"/>
      <c r="I102" s="19"/>
      <c r="J102" s="19"/>
    </row>
    <row r="103" customFormat="false" ht="12.75" hidden="false" customHeight="false" outlineLevel="0" collapsed="false">
      <c r="F103" s="16"/>
      <c r="G103" s="16"/>
      <c r="I103" s="19"/>
      <c r="J103" s="19"/>
    </row>
    <row r="104" customFormat="false" ht="12.75" hidden="false" customHeight="false" outlineLevel="0" collapsed="false">
      <c r="F104" s="16"/>
      <c r="G104" s="16"/>
      <c r="I104" s="19"/>
      <c r="J104" s="19"/>
    </row>
    <row r="105" customFormat="false" ht="12.75" hidden="false" customHeight="false" outlineLevel="0" collapsed="false">
      <c r="F105" s="16"/>
      <c r="G105" s="16"/>
      <c r="I105" s="19"/>
      <c r="J105" s="19"/>
    </row>
    <row r="106" customFormat="false" ht="12.75" hidden="false" customHeight="false" outlineLevel="0" collapsed="false">
      <c r="F106" s="16"/>
      <c r="G106" s="16"/>
      <c r="I106" s="19"/>
      <c r="J106" s="19"/>
    </row>
    <row r="107" customFormat="false" ht="12.75" hidden="false" customHeight="false" outlineLevel="0" collapsed="false">
      <c r="F107" s="16"/>
      <c r="G107" s="16"/>
      <c r="I107" s="19"/>
      <c r="J107" s="19"/>
    </row>
    <row r="108" customFormat="false" ht="12.75" hidden="false" customHeight="false" outlineLevel="0" collapsed="false">
      <c r="F108" s="16"/>
      <c r="G108" s="16"/>
      <c r="I108" s="19"/>
      <c r="J108" s="19"/>
    </row>
    <row r="109" customFormat="false" ht="12.75" hidden="false" customHeight="false" outlineLevel="0" collapsed="false">
      <c r="F109" s="16"/>
      <c r="G109" s="16"/>
      <c r="I109" s="19"/>
      <c r="J109" s="19"/>
    </row>
    <row r="110" customFormat="false" ht="12.75" hidden="false" customHeight="false" outlineLevel="0" collapsed="false">
      <c r="F110" s="16"/>
      <c r="G110" s="16"/>
      <c r="I110" s="19"/>
      <c r="J110" s="19"/>
    </row>
    <row r="111" customFormat="false" ht="12.75" hidden="false" customHeight="false" outlineLevel="0" collapsed="false">
      <c r="F111" s="16"/>
      <c r="G111" s="16"/>
      <c r="I111" s="19"/>
      <c r="J111" s="19"/>
    </row>
    <row r="112" customFormat="false" ht="12.75" hidden="false" customHeight="false" outlineLevel="0" collapsed="false">
      <c r="F112" s="16"/>
      <c r="G112" s="16"/>
      <c r="I112" s="19"/>
      <c r="J112" s="19"/>
    </row>
    <row r="113" customFormat="false" ht="12.75" hidden="false" customHeight="false" outlineLevel="0" collapsed="false">
      <c r="F113" s="16"/>
      <c r="G113" s="16"/>
      <c r="I113" s="19"/>
      <c r="J113" s="19"/>
    </row>
    <row r="114" customFormat="false" ht="12.75" hidden="false" customHeight="false" outlineLevel="0" collapsed="false">
      <c r="F114" s="16"/>
      <c r="G114" s="16"/>
      <c r="I114" s="19"/>
      <c r="J114" s="19"/>
    </row>
    <row r="115" customFormat="false" ht="12.75" hidden="false" customHeight="false" outlineLevel="0" collapsed="false">
      <c r="F115" s="16"/>
      <c r="G115" s="16"/>
      <c r="I115" s="19"/>
      <c r="J115" s="19"/>
    </row>
    <row r="116" customFormat="false" ht="12.75" hidden="false" customHeight="false" outlineLevel="0" collapsed="false">
      <c r="F116" s="16"/>
      <c r="G116" s="16"/>
      <c r="I116" s="19"/>
      <c r="J116" s="19"/>
    </row>
    <row r="117" customFormat="false" ht="12.75" hidden="false" customHeight="false" outlineLevel="0" collapsed="false">
      <c r="F117" s="16"/>
      <c r="G117" s="16"/>
      <c r="I117" s="19"/>
      <c r="J117" s="19"/>
    </row>
    <row r="118" customFormat="false" ht="12.75" hidden="false" customHeight="false" outlineLevel="0" collapsed="false">
      <c r="F118" s="16"/>
      <c r="G118" s="16"/>
      <c r="I118" s="19"/>
      <c r="J118" s="19"/>
    </row>
    <row r="119" customFormat="false" ht="12.75" hidden="false" customHeight="false" outlineLevel="0" collapsed="false">
      <c r="F119" s="16"/>
      <c r="G119" s="16"/>
      <c r="I119" s="19"/>
      <c r="J119" s="19"/>
    </row>
    <row r="120" customFormat="false" ht="12.75" hidden="false" customHeight="false" outlineLevel="0" collapsed="false">
      <c r="F120" s="16"/>
      <c r="G120" s="16"/>
      <c r="I120" s="19"/>
      <c r="J120" s="19"/>
    </row>
    <row r="121" customFormat="false" ht="12.75" hidden="false" customHeight="false" outlineLevel="0" collapsed="false">
      <c r="F121" s="16"/>
      <c r="G121" s="16"/>
      <c r="I121" s="19"/>
      <c r="J121" s="19"/>
    </row>
    <row r="122" customFormat="false" ht="12.75" hidden="false" customHeight="false" outlineLevel="0" collapsed="false">
      <c r="F122" s="16"/>
      <c r="G122" s="16"/>
      <c r="I122" s="19"/>
      <c r="J122" s="19"/>
    </row>
    <row r="123" customFormat="false" ht="12.75" hidden="false" customHeight="false" outlineLevel="0" collapsed="false">
      <c r="F123" s="16"/>
      <c r="G123" s="16"/>
      <c r="I123" s="19"/>
      <c r="J123" s="19"/>
    </row>
    <row r="124" customFormat="false" ht="12.75" hidden="false" customHeight="false" outlineLevel="0" collapsed="false">
      <c r="F124" s="16"/>
      <c r="G124" s="16"/>
      <c r="I124" s="19"/>
      <c r="J124" s="19"/>
    </row>
    <row r="125" customFormat="false" ht="12.75" hidden="false" customHeight="false" outlineLevel="0" collapsed="false">
      <c r="F125" s="16"/>
      <c r="G125" s="16"/>
      <c r="I125" s="19"/>
      <c r="J125" s="19"/>
    </row>
    <row r="126" customFormat="false" ht="12.75" hidden="false" customHeight="false" outlineLevel="0" collapsed="false">
      <c r="F126" s="16"/>
      <c r="G126" s="16"/>
      <c r="I126" s="19"/>
      <c r="J126" s="19"/>
    </row>
    <row r="127" customFormat="false" ht="12.75" hidden="false" customHeight="false" outlineLevel="0" collapsed="false">
      <c r="F127" s="16"/>
      <c r="G127" s="16"/>
      <c r="I127" s="19"/>
      <c r="J127" s="19"/>
    </row>
    <row r="128" customFormat="false" ht="12.75" hidden="false" customHeight="false" outlineLevel="0" collapsed="false">
      <c r="F128" s="16"/>
      <c r="G128" s="16"/>
      <c r="I128" s="19"/>
      <c r="J128" s="19"/>
    </row>
    <row r="129" customFormat="false" ht="12.75" hidden="false" customHeight="false" outlineLevel="0" collapsed="false">
      <c r="F129" s="16"/>
      <c r="G129" s="16"/>
      <c r="I129" s="19"/>
      <c r="J129" s="19"/>
    </row>
    <row r="130" customFormat="false" ht="12.75" hidden="false" customHeight="false" outlineLevel="0" collapsed="false">
      <c r="F130" s="16"/>
      <c r="G130" s="16"/>
      <c r="I130" s="19"/>
      <c r="J130" s="19"/>
    </row>
    <row r="131" customFormat="false" ht="12.75" hidden="false" customHeight="false" outlineLevel="0" collapsed="false">
      <c r="F131" s="16"/>
      <c r="G131" s="16"/>
      <c r="I131" s="19"/>
      <c r="J131" s="19"/>
    </row>
    <row r="132" customFormat="false" ht="12.75" hidden="false" customHeight="false" outlineLevel="0" collapsed="false">
      <c r="F132" s="16"/>
      <c r="G132" s="16"/>
      <c r="I132" s="19"/>
      <c r="J132" s="19"/>
    </row>
    <row r="133" customFormat="false" ht="12.75" hidden="false" customHeight="false" outlineLevel="0" collapsed="false">
      <c r="F133" s="16"/>
      <c r="G133" s="16"/>
      <c r="I133" s="19"/>
      <c r="J133" s="19"/>
    </row>
    <row r="134" customFormat="false" ht="12.75" hidden="false" customHeight="false" outlineLevel="0" collapsed="false">
      <c r="F134" s="16"/>
      <c r="G134" s="16"/>
      <c r="I134" s="19"/>
      <c r="J134" s="19"/>
    </row>
    <row r="135" customFormat="false" ht="12.75" hidden="false" customHeight="false" outlineLevel="0" collapsed="false">
      <c r="F135" s="16"/>
      <c r="G135" s="16"/>
      <c r="I135" s="19"/>
      <c r="J135" s="19"/>
    </row>
    <row r="136" customFormat="false" ht="12.75" hidden="false" customHeight="false" outlineLevel="0" collapsed="false">
      <c r="F136" s="16"/>
      <c r="G136" s="16"/>
      <c r="I136" s="19"/>
      <c r="J136" s="19"/>
    </row>
    <row r="137" customFormat="false" ht="12.75" hidden="false" customHeight="false" outlineLevel="0" collapsed="false">
      <c r="F137" s="16"/>
      <c r="G137" s="16"/>
      <c r="I137" s="19"/>
      <c r="J137" s="19"/>
    </row>
    <row r="138" customFormat="false" ht="12.75" hidden="false" customHeight="false" outlineLevel="0" collapsed="false">
      <c r="F138" s="16"/>
      <c r="G138" s="16"/>
      <c r="I138" s="19"/>
      <c r="J138" s="19"/>
    </row>
    <row r="139" customFormat="false" ht="12.75" hidden="false" customHeight="false" outlineLevel="0" collapsed="false">
      <c r="F139" s="16"/>
      <c r="G139" s="16"/>
      <c r="I139" s="19"/>
      <c r="J139" s="19"/>
    </row>
    <row r="140" customFormat="false" ht="12.75" hidden="false" customHeight="false" outlineLevel="0" collapsed="false">
      <c r="F140" s="16"/>
      <c r="G140" s="16"/>
      <c r="I140" s="19"/>
      <c r="J140" s="19"/>
    </row>
    <row r="141" customFormat="false" ht="12.75" hidden="false" customHeight="false" outlineLevel="0" collapsed="false">
      <c r="F141" s="16"/>
      <c r="G141" s="16"/>
      <c r="I141" s="19"/>
      <c r="J141" s="19"/>
    </row>
    <row r="142" customFormat="false" ht="12.75" hidden="false" customHeight="false" outlineLevel="0" collapsed="false">
      <c r="F142" s="16"/>
      <c r="G142" s="16"/>
      <c r="I142" s="19"/>
      <c r="J142" s="19"/>
    </row>
    <row r="143" customFormat="false" ht="12.75" hidden="false" customHeight="false" outlineLevel="0" collapsed="false">
      <c r="F143" s="16"/>
      <c r="G143" s="16"/>
      <c r="I143" s="19"/>
      <c r="J143" s="19"/>
    </row>
    <row r="144" customFormat="false" ht="12.75" hidden="false" customHeight="false" outlineLevel="0" collapsed="false">
      <c r="F144" s="16"/>
      <c r="G144" s="16"/>
      <c r="I144" s="19"/>
      <c r="J144" s="19"/>
    </row>
    <row r="145" customFormat="false" ht="12.75" hidden="false" customHeight="false" outlineLevel="0" collapsed="false">
      <c r="F145" s="16"/>
      <c r="G145" s="16"/>
      <c r="I145" s="19"/>
      <c r="J145" s="19"/>
    </row>
    <row r="146" customFormat="false" ht="12.75" hidden="false" customHeight="false" outlineLevel="0" collapsed="false">
      <c r="F146" s="16"/>
      <c r="G146" s="16"/>
      <c r="I146" s="19"/>
      <c r="J146" s="19"/>
    </row>
    <row r="147" customFormat="false" ht="12.75" hidden="false" customHeight="false" outlineLevel="0" collapsed="false">
      <c r="F147" s="16"/>
      <c r="G147" s="16"/>
      <c r="I147" s="19"/>
      <c r="J147" s="19"/>
    </row>
    <row r="148" customFormat="false" ht="12.75" hidden="false" customHeight="false" outlineLevel="0" collapsed="false">
      <c r="F148" s="16"/>
      <c r="G148" s="16"/>
      <c r="I148" s="19"/>
      <c r="J148" s="19"/>
    </row>
    <row r="149" customFormat="false" ht="12.75" hidden="false" customHeight="false" outlineLevel="0" collapsed="false">
      <c r="F149" s="16"/>
      <c r="G149" s="16"/>
      <c r="I149" s="19"/>
      <c r="J149" s="19"/>
    </row>
    <row r="150" customFormat="false" ht="12.75" hidden="false" customHeight="false" outlineLevel="0" collapsed="false">
      <c r="F150" s="16"/>
      <c r="G150" s="16"/>
      <c r="I150" s="19"/>
      <c r="J150" s="19"/>
    </row>
    <row r="151" customFormat="false" ht="12.75" hidden="false" customHeight="false" outlineLevel="0" collapsed="false">
      <c r="F151" s="16"/>
      <c r="G151" s="16"/>
      <c r="I151" s="19"/>
      <c r="J151" s="19"/>
    </row>
    <row r="152" customFormat="false" ht="12.75" hidden="false" customHeight="false" outlineLevel="0" collapsed="false">
      <c r="F152" s="16"/>
      <c r="G152" s="16"/>
      <c r="I152" s="19"/>
      <c r="J152" s="19"/>
    </row>
    <row r="153" customFormat="false" ht="12.75" hidden="false" customHeight="false" outlineLevel="0" collapsed="false">
      <c r="F153" s="16"/>
      <c r="G153" s="16"/>
      <c r="I153" s="19"/>
      <c r="J153" s="19"/>
    </row>
    <row r="154" customFormat="false" ht="12.75" hidden="false" customHeight="false" outlineLevel="0" collapsed="false">
      <c r="F154" s="16"/>
      <c r="G154" s="16"/>
      <c r="I154" s="19"/>
      <c r="J154" s="19"/>
    </row>
    <row r="155" customFormat="false" ht="12.75" hidden="false" customHeight="false" outlineLevel="0" collapsed="false">
      <c r="F155" s="16"/>
      <c r="G155" s="16"/>
      <c r="I155" s="19"/>
      <c r="J155" s="19"/>
    </row>
    <row r="156" customFormat="false" ht="12.75" hidden="false" customHeight="false" outlineLevel="0" collapsed="false">
      <c r="F156" s="16"/>
      <c r="G156" s="16"/>
      <c r="I156" s="19"/>
      <c r="J156" s="19"/>
    </row>
    <row r="157" customFormat="false" ht="12.75" hidden="false" customHeight="false" outlineLevel="0" collapsed="false">
      <c r="F157" s="16"/>
      <c r="G157" s="16"/>
      <c r="I157" s="19"/>
      <c r="J157" s="19"/>
    </row>
    <row r="158" customFormat="false" ht="12.75" hidden="false" customHeight="false" outlineLevel="0" collapsed="false">
      <c r="F158" s="16"/>
      <c r="G158" s="16"/>
      <c r="I158" s="19"/>
      <c r="J158" s="19"/>
    </row>
    <row r="159" customFormat="false" ht="12.75" hidden="false" customHeight="false" outlineLevel="0" collapsed="false">
      <c r="F159" s="16"/>
      <c r="G159" s="16"/>
      <c r="I159" s="19"/>
      <c r="J159" s="19"/>
    </row>
    <row r="160" customFormat="false" ht="12.75" hidden="false" customHeight="false" outlineLevel="0" collapsed="false">
      <c r="F160" s="16"/>
      <c r="G160" s="16"/>
      <c r="I160" s="19"/>
      <c r="J160" s="19"/>
    </row>
    <row r="161" customFormat="false" ht="12.75" hidden="false" customHeight="false" outlineLevel="0" collapsed="false">
      <c r="F161" s="16"/>
      <c r="G161" s="16"/>
      <c r="I161" s="19"/>
      <c r="J161" s="19"/>
    </row>
    <row r="162" customFormat="false" ht="12.75" hidden="false" customHeight="false" outlineLevel="0" collapsed="false">
      <c r="F162" s="16"/>
      <c r="G162" s="16"/>
      <c r="I162" s="19"/>
      <c r="J162" s="19"/>
    </row>
    <row r="163" customFormat="false" ht="12.75" hidden="false" customHeight="false" outlineLevel="0" collapsed="false">
      <c r="F163" s="16"/>
      <c r="G163" s="16"/>
      <c r="I163" s="19"/>
      <c r="J163" s="19"/>
    </row>
    <row r="164" customFormat="false" ht="12.75" hidden="false" customHeight="false" outlineLevel="0" collapsed="false">
      <c r="F164" s="16"/>
      <c r="G164" s="16"/>
      <c r="I164" s="19"/>
      <c r="J164" s="19"/>
    </row>
    <row r="165" customFormat="false" ht="12.75" hidden="false" customHeight="false" outlineLevel="0" collapsed="false">
      <c r="F165" s="16"/>
      <c r="G165" s="16"/>
      <c r="I165" s="19"/>
      <c r="J165" s="19"/>
    </row>
    <row r="166" customFormat="false" ht="12.75" hidden="false" customHeight="false" outlineLevel="0" collapsed="false">
      <c r="F166" s="16"/>
      <c r="G166" s="16"/>
      <c r="I166" s="19"/>
      <c r="J166" s="19"/>
    </row>
    <row r="167" customFormat="false" ht="12.75" hidden="false" customHeight="false" outlineLevel="0" collapsed="false">
      <c r="F167" s="16"/>
      <c r="G167" s="16"/>
      <c r="I167" s="19"/>
      <c r="J167" s="19"/>
    </row>
    <row r="168" customFormat="false" ht="12.75" hidden="false" customHeight="false" outlineLevel="0" collapsed="false">
      <c r="F168" s="16"/>
      <c r="G168" s="16"/>
      <c r="I168" s="19"/>
      <c r="J168" s="19"/>
    </row>
    <row r="169" customFormat="false" ht="12.75" hidden="false" customHeight="false" outlineLevel="0" collapsed="false">
      <c r="F169" s="16"/>
      <c r="G169" s="16"/>
      <c r="I169" s="19"/>
      <c r="J169" s="19"/>
    </row>
    <row r="170" customFormat="false" ht="12.75" hidden="false" customHeight="false" outlineLevel="0" collapsed="false">
      <c r="F170" s="16"/>
      <c r="G170" s="16"/>
    </row>
    <row r="171" customFormat="false" ht="12.75" hidden="false" customHeight="false" outlineLevel="0" collapsed="false">
      <c r="F171" s="16"/>
      <c r="G171" s="16"/>
    </row>
    <row r="172" customFormat="false" ht="12.75" hidden="false" customHeight="false" outlineLevel="0" collapsed="false">
      <c r="F172" s="16"/>
      <c r="G172" s="16"/>
    </row>
    <row r="173" customFormat="false" ht="12.75" hidden="false" customHeight="false" outlineLevel="0" collapsed="false">
      <c r="F173" s="16"/>
      <c r="G173" s="16"/>
    </row>
    <row r="174" customFormat="false" ht="12.75" hidden="false" customHeight="false" outlineLevel="0" collapsed="false">
      <c r="F174" s="16"/>
      <c r="G174" s="16"/>
    </row>
    <row r="175" customFormat="false" ht="12.75" hidden="false" customHeight="false" outlineLevel="0" collapsed="false">
      <c r="F175" s="16"/>
      <c r="G175" s="16"/>
    </row>
    <row r="176" customFormat="false" ht="12.75" hidden="false" customHeight="false" outlineLevel="0" collapsed="false">
      <c r="F176" s="16"/>
      <c r="G176" s="16"/>
    </row>
    <row r="177" customFormat="false" ht="12.75" hidden="false" customHeight="false" outlineLevel="0" collapsed="false">
      <c r="F177" s="16"/>
      <c r="G177" s="16"/>
    </row>
    <row r="178" customFormat="false" ht="12.75" hidden="false" customHeight="false" outlineLevel="0" collapsed="false">
      <c r="F178" s="16"/>
      <c r="G178" s="16"/>
    </row>
    <row r="179" customFormat="false" ht="12.75" hidden="false" customHeight="false" outlineLevel="0" collapsed="false">
      <c r="F179" s="16"/>
      <c r="G179" s="16"/>
    </row>
    <row r="180" customFormat="false" ht="12.75" hidden="false" customHeight="false" outlineLevel="0" collapsed="false">
      <c r="F180" s="16"/>
      <c r="G180" s="16"/>
    </row>
    <row r="181" customFormat="false" ht="12.75" hidden="false" customHeight="false" outlineLevel="0" collapsed="false">
      <c r="F181" s="16"/>
      <c r="G181" s="16"/>
    </row>
    <row r="182" customFormat="false" ht="12.75" hidden="false" customHeight="false" outlineLevel="0" collapsed="false">
      <c r="F182" s="16"/>
      <c r="G182" s="16"/>
    </row>
    <row r="183" customFormat="false" ht="12.75" hidden="false" customHeight="false" outlineLevel="0" collapsed="false">
      <c r="F183" s="16"/>
      <c r="G183" s="16"/>
    </row>
    <row r="184" customFormat="false" ht="12.75" hidden="false" customHeight="false" outlineLevel="0" collapsed="false">
      <c r="F184" s="16"/>
      <c r="G184" s="16"/>
    </row>
    <row r="185" customFormat="false" ht="12.75" hidden="false" customHeight="false" outlineLevel="0" collapsed="false">
      <c r="F185" s="16"/>
      <c r="G185" s="16"/>
    </row>
    <row r="186" customFormat="false" ht="12.75" hidden="false" customHeight="false" outlineLevel="0" collapsed="false">
      <c r="F186" s="16"/>
      <c r="G186" s="16"/>
    </row>
    <row r="187" customFormat="false" ht="12.75" hidden="false" customHeight="false" outlineLevel="0" collapsed="false">
      <c r="F187" s="16"/>
      <c r="G187" s="16"/>
    </row>
    <row r="188" customFormat="false" ht="12.75" hidden="false" customHeight="false" outlineLevel="0" collapsed="false">
      <c r="F188" s="16"/>
      <c r="G188" s="16"/>
    </row>
    <row r="189" customFormat="false" ht="12.75" hidden="false" customHeight="false" outlineLevel="0" collapsed="false">
      <c r="F189" s="16"/>
      <c r="G189" s="16"/>
    </row>
    <row r="190" customFormat="false" ht="12.75" hidden="false" customHeight="false" outlineLevel="0" collapsed="false">
      <c r="F190" s="16"/>
      <c r="G190" s="16"/>
    </row>
    <row r="191" customFormat="false" ht="12.75" hidden="false" customHeight="false" outlineLevel="0" collapsed="false">
      <c r="F191" s="16"/>
      <c r="G191" s="16"/>
    </row>
    <row r="192" customFormat="false" ht="12.75" hidden="false" customHeight="false" outlineLevel="0" collapsed="false">
      <c r="F192" s="16"/>
      <c r="G192" s="16"/>
    </row>
    <row r="193" customFormat="false" ht="12.75" hidden="false" customHeight="false" outlineLevel="0" collapsed="false">
      <c r="F193" s="16"/>
      <c r="G193" s="16"/>
    </row>
    <row r="194" customFormat="false" ht="12.75" hidden="false" customHeight="false" outlineLevel="0" collapsed="false">
      <c r="F194" s="16"/>
      <c r="G194" s="16"/>
    </row>
    <row r="195" customFormat="false" ht="12.75" hidden="false" customHeight="false" outlineLevel="0" collapsed="false">
      <c r="F195" s="16"/>
      <c r="G195" s="16"/>
    </row>
    <row r="196" customFormat="false" ht="12.75" hidden="false" customHeight="false" outlineLevel="0" collapsed="false">
      <c r="F196" s="16"/>
      <c r="G196" s="16"/>
    </row>
    <row r="197" customFormat="false" ht="12.75" hidden="false" customHeight="false" outlineLevel="0" collapsed="false">
      <c r="F197" s="16"/>
      <c r="G197" s="16"/>
    </row>
    <row r="198" customFormat="false" ht="12.75" hidden="false" customHeight="false" outlineLevel="0" collapsed="false">
      <c r="F198" s="16"/>
      <c r="G198" s="16"/>
    </row>
    <row r="199" customFormat="false" ht="12.75" hidden="false" customHeight="false" outlineLevel="0" collapsed="false">
      <c r="F199" s="16"/>
      <c r="G199" s="16"/>
    </row>
    <row r="200" customFormat="false" ht="12.75" hidden="false" customHeight="false" outlineLevel="0" collapsed="false">
      <c r="F200" s="16"/>
      <c r="G200" s="16"/>
    </row>
    <row r="201" customFormat="false" ht="12.75" hidden="false" customHeight="false" outlineLevel="0" collapsed="false">
      <c r="F201" s="16"/>
      <c r="G201" s="16"/>
    </row>
    <row r="202" customFormat="false" ht="12.75" hidden="false" customHeight="false" outlineLevel="0" collapsed="false">
      <c r="F202" s="16"/>
      <c r="G202" s="16"/>
    </row>
    <row r="203" customFormat="false" ht="12.75" hidden="false" customHeight="false" outlineLevel="0" collapsed="false">
      <c r="F203" s="16"/>
      <c r="G203" s="16"/>
    </row>
    <row r="204" customFormat="false" ht="12.75" hidden="false" customHeight="false" outlineLevel="0" collapsed="false">
      <c r="F204" s="16"/>
      <c r="G204" s="16"/>
    </row>
    <row r="205" customFormat="false" ht="12.75" hidden="false" customHeight="false" outlineLevel="0" collapsed="false">
      <c r="F205" s="16"/>
      <c r="G205" s="16"/>
    </row>
    <row r="206" customFormat="false" ht="12.75" hidden="false" customHeight="false" outlineLevel="0" collapsed="false">
      <c r="F206" s="16"/>
      <c r="G206" s="16"/>
    </row>
    <row r="207" customFormat="false" ht="12.75" hidden="false" customHeight="false" outlineLevel="0" collapsed="false">
      <c r="F207" s="16"/>
      <c r="G207" s="16"/>
    </row>
    <row r="208" customFormat="false" ht="12.75" hidden="false" customHeight="false" outlineLevel="0" collapsed="false">
      <c r="F208" s="16"/>
      <c r="G208" s="16"/>
    </row>
    <row r="209" customFormat="false" ht="12.75" hidden="false" customHeight="false" outlineLevel="0" collapsed="false">
      <c r="F209" s="16"/>
      <c r="G209" s="16"/>
    </row>
    <row r="210" customFormat="false" ht="12.75" hidden="false" customHeight="false" outlineLevel="0" collapsed="false">
      <c r="F210" s="16"/>
      <c r="G210" s="16"/>
    </row>
    <row r="211" customFormat="false" ht="12.75" hidden="false" customHeight="false" outlineLevel="0" collapsed="false">
      <c r="F211" s="16"/>
      <c r="G211" s="16"/>
    </row>
    <row r="212" customFormat="false" ht="12.75" hidden="false" customHeight="false" outlineLevel="0" collapsed="false">
      <c r="F212" s="16"/>
      <c r="G212" s="16"/>
    </row>
    <row r="213" customFormat="false" ht="12.75" hidden="false" customHeight="false" outlineLevel="0" collapsed="false">
      <c r="F213" s="16"/>
      <c r="G213" s="16"/>
    </row>
    <row r="214" customFormat="false" ht="12.75" hidden="false" customHeight="false" outlineLevel="0" collapsed="false">
      <c r="F214" s="16"/>
      <c r="G214" s="16"/>
    </row>
    <row r="215" customFormat="false" ht="12.75" hidden="false" customHeight="false" outlineLevel="0" collapsed="false">
      <c r="F215" s="16"/>
      <c r="G215" s="16"/>
    </row>
    <row r="216" customFormat="false" ht="12.75" hidden="false" customHeight="false" outlineLevel="0" collapsed="false">
      <c r="F216" s="16"/>
      <c r="G216" s="16"/>
    </row>
    <row r="217" customFormat="false" ht="12.75" hidden="false" customHeight="false" outlineLevel="0" collapsed="false">
      <c r="F217" s="16"/>
      <c r="G217" s="16"/>
    </row>
    <row r="218" customFormat="false" ht="12.75" hidden="false" customHeight="false" outlineLevel="0" collapsed="false">
      <c r="F218" s="16"/>
      <c r="G218" s="16"/>
    </row>
    <row r="219" customFormat="false" ht="12.75" hidden="false" customHeight="false" outlineLevel="0" collapsed="false">
      <c r="F219" s="16"/>
      <c r="G219" s="16"/>
    </row>
    <row r="220" customFormat="false" ht="12.75" hidden="false" customHeight="false" outlineLevel="0" collapsed="false">
      <c r="F220" s="16"/>
      <c r="G220" s="16"/>
    </row>
    <row r="221" customFormat="false" ht="12.75" hidden="false" customHeight="false" outlineLevel="0" collapsed="false">
      <c r="F221" s="16"/>
      <c r="G221" s="16"/>
    </row>
    <row r="222" customFormat="false" ht="12.75" hidden="false" customHeight="false" outlineLevel="0" collapsed="false">
      <c r="F222" s="16"/>
      <c r="G222" s="16"/>
    </row>
    <row r="223" customFormat="false" ht="12.75" hidden="false" customHeight="false" outlineLevel="0" collapsed="false">
      <c r="F223" s="16"/>
      <c r="G223" s="16"/>
    </row>
    <row r="224" customFormat="false" ht="12.75" hidden="false" customHeight="false" outlineLevel="0" collapsed="false">
      <c r="F224" s="16"/>
      <c r="G224" s="16"/>
    </row>
    <row r="225" customFormat="false" ht="12.75" hidden="false" customHeight="false" outlineLevel="0" collapsed="false">
      <c r="F225" s="16"/>
      <c r="G225" s="16"/>
    </row>
    <row r="226" customFormat="false" ht="12.75" hidden="false" customHeight="false" outlineLevel="0" collapsed="false">
      <c r="F226" s="16"/>
      <c r="G226" s="16"/>
    </row>
    <row r="227" customFormat="false" ht="12.75" hidden="false" customHeight="false" outlineLevel="0" collapsed="false">
      <c r="F227" s="16"/>
      <c r="G227" s="16"/>
    </row>
    <row r="228" customFormat="false" ht="12.75" hidden="false" customHeight="false" outlineLevel="0" collapsed="false">
      <c r="F228" s="16"/>
      <c r="G228" s="16"/>
    </row>
    <row r="229" customFormat="false" ht="12.75" hidden="false" customHeight="false" outlineLevel="0" collapsed="false">
      <c r="F229" s="16"/>
      <c r="G229" s="16"/>
    </row>
    <row r="230" customFormat="false" ht="12.75" hidden="false" customHeight="false" outlineLevel="0" collapsed="false">
      <c r="F230" s="16"/>
      <c r="G230" s="16"/>
    </row>
    <row r="231" customFormat="false" ht="12.75" hidden="false" customHeight="false" outlineLevel="0" collapsed="false">
      <c r="F231" s="16"/>
      <c r="G231" s="16"/>
    </row>
    <row r="232" customFormat="false" ht="12.75" hidden="false" customHeight="false" outlineLevel="0" collapsed="false">
      <c r="F232" s="16"/>
      <c r="G232" s="16"/>
    </row>
    <row r="233" customFormat="false" ht="12.75" hidden="false" customHeight="false" outlineLevel="0" collapsed="false">
      <c r="F233" s="16"/>
      <c r="G233" s="16"/>
    </row>
    <row r="234" customFormat="false" ht="12.75" hidden="false" customHeight="false" outlineLevel="0" collapsed="false">
      <c r="F234" s="16"/>
      <c r="G234" s="16"/>
    </row>
    <row r="235" customFormat="false" ht="12.75" hidden="false" customHeight="false" outlineLevel="0" collapsed="false">
      <c r="F235" s="16"/>
      <c r="G235" s="16"/>
    </row>
    <row r="236" customFormat="false" ht="12.75" hidden="false" customHeight="false" outlineLevel="0" collapsed="false">
      <c r="F236" s="16"/>
      <c r="G236" s="16"/>
    </row>
    <row r="237" customFormat="false" ht="12.75" hidden="false" customHeight="false" outlineLevel="0" collapsed="false">
      <c r="F237" s="16"/>
      <c r="G237" s="16"/>
    </row>
    <row r="238" customFormat="false" ht="12.75" hidden="false" customHeight="false" outlineLevel="0" collapsed="false">
      <c r="F238" s="16"/>
      <c r="G238" s="16"/>
    </row>
    <row r="239" customFormat="false" ht="12.75" hidden="false" customHeight="false" outlineLevel="0" collapsed="false">
      <c r="F239" s="16"/>
      <c r="G239" s="16"/>
    </row>
    <row r="240" customFormat="false" ht="12.75" hidden="false" customHeight="false" outlineLevel="0" collapsed="false">
      <c r="F240" s="16"/>
      <c r="G240" s="16"/>
    </row>
    <row r="241" customFormat="false" ht="12.75" hidden="false" customHeight="false" outlineLevel="0" collapsed="false">
      <c r="F241" s="16"/>
      <c r="G241" s="16"/>
    </row>
    <row r="242" customFormat="false" ht="12.75" hidden="false" customHeight="false" outlineLevel="0" collapsed="false">
      <c r="F242" s="16"/>
      <c r="G242" s="16"/>
    </row>
    <row r="243" customFormat="false" ht="12.75" hidden="false" customHeight="false" outlineLevel="0" collapsed="false">
      <c r="F243" s="16"/>
      <c r="G243" s="16"/>
    </row>
    <row r="244" customFormat="false" ht="12.75" hidden="false" customHeight="false" outlineLevel="0" collapsed="false">
      <c r="F244" s="16"/>
      <c r="G244" s="16"/>
    </row>
    <row r="245" customFormat="false" ht="12.75" hidden="false" customHeight="false" outlineLevel="0" collapsed="false">
      <c r="F245" s="16"/>
      <c r="G245" s="16"/>
    </row>
    <row r="246" customFormat="false" ht="12.75" hidden="false" customHeight="false" outlineLevel="0" collapsed="false">
      <c r="F246" s="16"/>
      <c r="G246" s="16"/>
    </row>
    <row r="247" customFormat="false" ht="12.75" hidden="false" customHeight="false" outlineLevel="0" collapsed="false">
      <c r="F247" s="16"/>
      <c r="G247" s="16"/>
    </row>
    <row r="248" customFormat="false" ht="12.75" hidden="false" customHeight="false" outlineLevel="0" collapsed="false">
      <c r="F248" s="16"/>
      <c r="G248" s="16"/>
    </row>
    <row r="249" customFormat="false" ht="12.75" hidden="false" customHeight="false" outlineLevel="0" collapsed="false">
      <c r="F249" s="16"/>
      <c r="G249" s="16"/>
    </row>
    <row r="250" customFormat="false" ht="12.75" hidden="false" customHeight="false" outlineLevel="0" collapsed="false">
      <c r="F250" s="16"/>
      <c r="G250" s="16"/>
    </row>
    <row r="251" customFormat="false" ht="12.75" hidden="false" customHeight="false" outlineLevel="0" collapsed="false">
      <c r="F251" s="16"/>
      <c r="G251" s="16"/>
    </row>
    <row r="252" customFormat="false" ht="12.75" hidden="false" customHeight="false" outlineLevel="0" collapsed="false">
      <c r="F252" s="16"/>
      <c r="G252" s="16"/>
    </row>
    <row r="253" customFormat="false" ht="12.75" hidden="false" customHeight="false" outlineLevel="0" collapsed="false">
      <c r="F253" s="16"/>
      <c r="G253" s="16"/>
    </row>
    <row r="254" customFormat="false" ht="12.75" hidden="false" customHeight="false" outlineLevel="0" collapsed="false">
      <c r="F254" s="16"/>
      <c r="G254" s="16"/>
    </row>
    <row r="255" customFormat="false" ht="12.75" hidden="false" customHeight="false" outlineLevel="0" collapsed="false">
      <c r="F255" s="16"/>
      <c r="G255" s="16"/>
    </row>
    <row r="256" customFormat="false" ht="12.75" hidden="false" customHeight="false" outlineLevel="0" collapsed="false">
      <c r="F256" s="16"/>
      <c r="G256" s="16"/>
    </row>
    <row r="257" customFormat="false" ht="12.75" hidden="false" customHeight="false" outlineLevel="0" collapsed="false">
      <c r="F257" s="16"/>
      <c r="G257" s="16"/>
    </row>
    <row r="258" customFormat="false" ht="12.75" hidden="false" customHeight="false" outlineLevel="0" collapsed="false">
      <c r="F258" s="16"/>
      <c r="G258" s="16"/>
    </row>
    <row r="259" customFormat="false" ht="12.75" hidden="false" customHeight="false" outlineLevel="0" collapsed="false">
      <c r="F259" s="16"/>
      <c r="G259" s="16"/>
    </row>
    <row r="260" customFormat="false" ht="12.75" hidden="false" customHeight="false" outlineLevel="0" collapsed="false">
      <c r="F260" s="16"/>
      <c r="G260" s="16"/>
    </row>
    <row r="261" customFormat="false" ht="12.75" hidden="false" customHeight="false" outlineLevel="0" collapsed="false">
      <c r="F261" s="16"/>
      <c r="G261" s="16"/>
    </row>
    <row r="262" customFormat="false" ht="12.75" hidden="false" customHeight="false" outlineLevel="0" collapsed="false">
      <c r="F262" s="16"/>
      <c r="G262" s="16"/>
    </row>
    <row r="263" customFormat="false" ht="12.75" hidden="false" customHeight="false" outlineLevel="0" collapsed="false">
      <c r="F263" s="16"/>
      <c r="G263" s="16"/>
    </row>
    <row r="264" customFormat="false" ht="12.75" hidden="false" customHeight="false" outlineLevel="0" collapsed="false">
      <c r="F264" s="16"/>
      <c r="G264" s="16"/>
    </row>
    <row r="265" customFormat="false" ht="12.75" hidden="false" customHeight="false" outlineLevel="0" collapsed="false">
      <c r="F265" s="16"/>
      <c r="G265" s="16"/>
    </row>
    <row r="266" customFormat="false" ht="12.75" hidden="false" customHeight="false" outlineLevel="0" collapsed="false">
      <c r="F266" s="16"/>
      <c r="G266" s="16"/>
    </row>
    <row r="267" customFormat="false" ht="12.75" hidden="false" customHeight="false" outlineLevel="0" collapsed="false">
      <c r="F267" s="16"/>
      <c r="G267" s="16"/>
    </row>
    <row r="268" customFormat="false" ht="12.75" hidden="false" customHeight="false" outlineLevel="0" collapsed="false">
      <c r="F268" s="16"/>
      <c r="G268" s="16"/>
    </row>
    <row r="269" customFormat="false" ht="12.75" hidden="false" customHeight="false" outlineLevel="0" collapsed="false">
      <c r="F269" s="16"/>
      <c r="G269" s="16"/>
    </row>
    <row r="270" customFormat="false" ht="12.75" hidden="false" customHeight="false" outlineLevel="0" collapsed="false">
      <c r="F270" s="16"/>
      <c r="G270" s="16"/>
    </row>
    <row r="271" customFormat="false" ht="12.75" hidden="false" customHeight="false" outlineLevel="0" collapsed="false">
      <c r="F271" s="16"/>
      <c r="G271" s="16"/>
    </row>
    <row r="272" customFormat="false" ht="12.75" hidden="false" customHeight="false" outlineLevel="0" collapsed="false">
      <c r="F272" s="16"/>
      <c r="G272" s="16"/>
    </row>
    <row r="273" customFormat="false" ht="12.75" hidden="false" customHeight="false" outlineLevel="0" collapsed="false">
      <c r="F273" s="16"/>
      <c r="G273" s="16"/>
    </row>
    <row r="274" customFormat="false" ht="12.75" hidden="false" customHeight="false" outlineLevel="0" collapsed="false">
      <c r="F274" s="16"/>
      <c r="G274" s="16"/>
    </row>
    <row r="275" customFormat="false" ht="12.75" hidden="false" customHeight="false" outlineLevel="0" collapsed="false">
      <c r="F275" s="16"/>
      <c r="G275" s="16"/>
    </row>
    <row r="276" customFormat="false" ht="12.75" hidden="false" customHeight="false" outlineLevel="0" collapsed="false">
      <c r="F276" s="16"/>
      <c r="G276" s="16"/>
    </row>
    <row r="277" customFormat="false" ht="12.75" hidden="false" customHeight="false" outlineLevel="0" collapsed="false">
      <c r="F277" s="16"/>
      <c r="G277" s="16"/>
    </row>
    <row r="278" customFormat="false" ht="12.75" hidden="false" customHeight="false" outlineLevel="0" collapsed="false">
      <c r="F278" s="16"/>
      <c r="G278" s="16"/>
    </row>
    <row r="279" customFormat="false" ht="12.75" hidden="false" customHeight="false" outlineLevel="0" collapsed="false">
      <c r="F279" s="16"/>
      <c r="G279" s="16"/>
    </row>
    <row r="280" customFormat="false" ht="12.75" hidden="false" customHeight="false" outlineLevel="0" collapsed="false">
      <c r="F280" s="16"/>
      <c r="G280" s="16"/>
    </row>
    <row r="281" customFormat="false" ht="12.75" hidden="false" customHeight="false" outlineLevel="0" collapsed="false">
      <c r="F281" s="16"/>
      <c r="G281" s="16"/>
    </row>
    <row r="282" customFormat="false" ht="12.75" hidden="false" customHeight="false" outlineLevel="0" collapsed="false">
      <c r="F282" s="16"/>
      <c r="G282" s="16"/>
    </row>
    <row r="283" customFormat="false" ht="12.75" hidden="false" customHeight="false" outlineLevel="0" collapsed="false">
      <c r="F283" s="16"/>
      <c r="G283" s="16"/>
    </row>
    <row r="284" customFormat="false" ht="12.75" hidden="false" customHeight="false" outlineLevel="0" collapsed="false">
      <c r="F284" s="16"/>
      <c r="G284" s="16"/>
    </row>
    <row r="285" customFormat="false" ht="12.75" hidden="false" customHeight="false" outlineLevel="0" collapsed="false">
      <c r="F285" s="16"/>
      <c r="G285" s="16"/>
    </row>
    <row r="286" customFormat="false" ht="12.75" hidden="false" customHeight="false" outlineLevel="0" collapsed="false">
      <c r="F286" s="16"/>
      <c r="G286" s="16"/>
    </row>
    <row r="287" customFormat="false" ht="12.75" hidden="false" customHeight="false" outlineLevel="0" collapsed="false">
      <c r="F287" s="16"/>
      <c r="G287" s="16"/>
    </row>
    <row r="288" customFormat="false" ht="12.75" hidden="false" customHeight="false" outlineLevel="0" collapsed="false">
      <c r="F288" s="16"/>
      <c r="G288" s="16"/>
    </row>
    <row r="289" customFormat="false" ht="12.75" hidden="false" customHeight="false" outlineLevel="0" collapsed="false">
      <c r="F289" s="16"/>
      <c r="G289" s="16"/>
    </row>
    <row r="290" customFormat="false" ht="12.75" hidden="false" customHeight="false" outlineLevel="0" collapsed="false">
      <c r="F290" s="16"/>
      <c r="G290" s="16"/>
    </row>
    <row r="291" customFormat="false" ht="12.75" hidden="false" customHeight="false" outlineLevel="0" collapsed="false">
      <c r="F291" s="16"/>
      <c r="G291" s="16"/>
    </row>
    <row r="292" customFormat="false" ht="12.75" hidden="false" customHeight="false" outlineLevel="0" collapsed="false">
      <c r="F292" s="16"/>
      <c r="G292" s="16"/>
    </row>
    <row r="293" customFormat="false" ht="12.75" hidden="false" customHeight="false" outlineLevel="0" collapsed="false">
      <c r="F293" s="16"/>
      <c r="G293" s="16"/>
    </row>
    <row r="294" customFormat="false" ht="12.75" hidden="false" customHeight="false" outlineLevel="0" collapsed="false">
      <c r="F294" s="16"/>
      <c r="G294" s="16"/>
    </row>
    <row r="295" customFormat="false" ht="12.75" hidden="false" customHeight="false" outlineLevel="0" collapsed="false">
      <c r="F295" s="16"/>
      <c r="G295" s="16"/>
    </row>
    <row r="296" customFormat="false" ht="12.75" hidden="false" customHeight="false" outlineLevel="0" collapsed="false">
      <c r="F296" s="16"/>
      <c r="G296" s="16"/>
    </row>
    <row r="297" customFormat="false" ht="12.75" hidden="false" customHeight="false" outlineLevel="0" collapsed="false">
      <c r="F297" s="16"/>
      <c r="G297" s="16"/>
    </row>
    <row r="298" customFormat="false" ht="12.75" hidden="false" customHeight="false" outlineLevel="0" collapsed="false">
      <c r="F298" s="16"/>
      <c r="G298" s="16"/>
    </row>
    <row r="299" customFormat="false" ht="12.75" hidden="false" customHeight="false" outlineLevel="0" collapsed="false">
      <c r="F299" s="16"/>
      <c r="G299" s="16"/>
    </row>
    <row r="300" customFormat="false" ht="12.75" hidden="false" customHeight="false" outlineLevel="0" collapsed="false">
      <c r="F300" s="16"/>
      <c r="G300" s="16"/>
    </row>
    <row r="301" customFormat="false" ht="12.75" hidden="false" customHeight="false" outlineLevel="0" collapsed="false">
      <c r="F301" s="16"/>
      <c r="G301" s="16"/>
    </row>
    <row r="302" customFormat="false" ht="12.75" hidden="false" customHeight="false" outlineLevel="0" collapsed="false">
      <c r="F302" s="16"/>
      <c r="G302" s="16"/>
    </row>
    <row r="303" customFormat="false" ht="12.75" hidden="false" customHeight="false" outlineLevel="0" collapsed="false">
      <c r="F303" s="16"/>
      <c r="G303" s="16"/>
    </row>
    <row r="304" customFormat="false" ht="12.75" hidden="false" customHeight="false" outlineLevel="0" collapsed="false">
      <c r="F304" s="16"/>
      <c r="G304" s="16"/>
    </row>
    <row r="305" customFormat="false" ht="12.75" hidden="false" customHeight="false" outlineLevel="0" collapsed="false">
      <c r="F305" s="16"/>
      <c r="G305" s="16"/>
    </row>
    <row r="306" customFormat="false" ht="12.75" hidden="false" customHeight="false" outlineLevel="0" collapsed="false">
      <c r="F306" s="16"/>
      <c r="G306" s="16"/>
    </row>
    <row r="307" customFormat="false" ht="12.75" hidden="false" customHeight="false" outlineLevel="0" collapsed="false">
      <c r="F307" s="16"/>
      <c r="G307" s="16"/>
    </row>
    <row r="308" customFormat="false" ht="12.75" hidden="false" customHeight="false" outlineLevel="0" collapsed="false">
      <c r="F308" s="16"/>
      <c r="G308" s="16"/>
    </row>
    <row r="309" customFormat="false" ht="12.75" hidden="false" customHeight="false" outlineLevel="0" collapsed="false">
      <c r="F309" s="16"/>
      <c r="G309" s="16"/>
    </row>
    <row r="310" customFormat="false" ht="12.75" hidden="false" customHeight="false" outlineLevel="0" collapsed="false">
      <c r="F310" s="16"/>
      <c r="G310" s="16"/>
    </row>
    <row r="311" customFormat="false" ht="12.75" hidden="false" customHeight="false" outlineLevel="0" collapsed="false">
      <c r="F311" s="16"/>
      <c r="G311" s="16"/>
    </row>
    <row r="312" customFormat="false" ht="12.75" hidden="false" customHeight="false" outlineLevel="0" collapsed="false">
      <c r="F312" s="16"/>
      <c r="G312" s="16"/>
    </row>
    <row r="313" customFormat="false" ht="12.75" hidden="false" customHeight="false" outlineLevel="0" collapsed="false">
      <c r="F313" s="16"/>
      <c r="G313" s="16"/>
    </row>
    <row r="314" customFormat="false" ht="12.75" hidden="false" customHeight="false" outlineLevel="0" collapsed="false">
      <c r="F314" s="16"/>
      <c r="G314" s="16"/>
    </row>
    <row r="315" customFormat="false" ht="12.75" hidden="false" customHeight="false" outlineLevel="0" collapsed="false">
      <c r="F315" s="16"/>
      <c r="G315" s="16"/>
    </row>
    <row r="316" customFormat="false" ht="12.75" hidden="false" customHeight="false" outlineLevel="0" collapsed="false">
      <c r="F316" s="16"/>
      <c r="G316" s="16"/>
    </row>
    <row r="317" customFormat="false" ht="12.75" hidden="false" customHeight="false" outlineLevel="0" collapsed="false">
      <c r="F317" s="16"/>
      <c r="G317" s="16"/>
    </row>
    <row r="318" customFormat="false" ht="12.75" hidden="false" customHeight="false" outlineLevel="0" collapsed="false">
      <c r="F318" s="16"/>
      <c r="G318" s="16"/>
    </row>
    <row r="319" customFormat="false" ht="12.75" hidden="false" customHeight="false" outlineLevel="0" collapsed="false">
      <c r="F319" s="16"/>
      <c r="G319" s="16"/>
    </row>
    <row r="320" customFormat="false" ht="12.75" hidden="false" customHeight="false" outlineLevel="0" collapsed="false">
      <c r="F320" s="16"/>
      <c r="G320" s="16"/>
    </row>
    <row r="321" customFormat="false" ht="12.75" hidden="false" customHeight="false" outlineLevel="0" collapsed="false">
      <c r="F321" s="16"/>
      <c r="G321" s="16"/>
    </row>
    <row r="322" customFormat="false" ht="12.75" hidden="false" customHeight="false" outlineLevel="0" collapsed="false">
      <c r="F322" s="16"/>
      <c r="G322" s="16"/>
    </row>
    <row r="323" customFormat="false" ht="12.75" hidden="false" customHeight="false" outlineLevel="0" collapsed="false">
      <c r="F323" s="16"/>
      <c r="G323" s="16"/>
    </row>
    <row r="324" customFormat="false" ht="12.75" hidden="false" customHeight="false" outlineLevel="0" collapsed="false">
      <c r="F324" s="16"/>
      <c r="G324" s="16"/>
    </row>
    <row r="325" customFormat="false" ht="12.75" hidden="false" customHeight="false" outlineLevel="0" collapsed="false">
      <c r="F325" s="16"/>
      <c r="G325" s="16"/>
    </row>
    <row r="326" customFormat="false" ht="12.75" hidden="false" customHeight="false" outlineLevel="0" collapsed="false">
      <c r="F326" s="16"/>
      <c r="G326" s="16"/>
    </row>
    <row r="327" customFormat="false" ht="12.75" hidden="false" customHeight="false" outlineLevel="0" collapsed="false">
      <c r="F327" s="16"/>
      <c r="G327" s="16"/>
    </row>
    <row r="328" customFormat="false" ht="12.75" hidden="false" customHeight="false" outlineLevel="0" collapsed="false">
      <c r="F328" s="16"/>
      <c r="G328" s="16"/>
    </row>
    <row r="329" customFormat="false" ht="12.75" hidden="false" customHeight="false" outlineLevel="0" collapsed="false">
      <c r="F329" s="16"/>
      <c r="G329" s="16"/>
    </row>
    <row r="330" customFormat="false" ht="12.75" hidden="false" customHeight="false" outlineLevel="0" collapsed="false">
      <c r="F330" s="16"/>
      <c r="G330" s="16"/>
    </row>
    <row r="331" customFormat="false" ht="12.75" hidden="false" customHeight="false" outlineLevel="0" collapsed="false">
      <c r="F331" s="16"/>
      <c r="G331" s="16"/>
    </row>
    <row r="332" customFormat="false" ht="12.75" hidden="false" customHeight="false" outlineLevel="0" collapsed="false">
      <c r="F332" s="16"/>
      <c r="G332" s="16"/>
    </row>
    <row r="333" customFormat="false" ht="12.75" hidden="false" customHeight="false" outlineLevel="0" collapsed="false">
      <c r="F333" s="16"/>
      <c r="G333" s="16"/>
    </row>
    <row r="334" customFormat="false" ht="12.75" hidden="false" customHeight="false" outlineLevel="0" collapsed="false">
      <c r="F334" s="16"/>
      <c r="G334" s="16"/>
    </row>
    <row r="335" customFormat="false" ht="12.75" hidden="false" customHeight="false" outlineLevel="0" collapsed="false">
      <c r="F335" s="16"/>
      <c r="G335" s="16"/>
    </row>
    <row r="336" customFormat="false" ht="12.75" hidden="false" customHeight="false" outlineLevel="0" collapsed="false">
      <c r="F336" s="16"/>
      <c r="G336" s="16"/>
    </row>
    <row r="337" customFormat="false" ht="12.75" hidden="false" customHeight="false" outlineLevel="0" collapsed="false">
      <c r="F337" s="16"/>
      <c r="G337" s="16"/>
    </row>
    <row r="338" customFormat="false" ht="12.75" hidden="false" customHeight="false" outlineLevel="0" collapsed="false">
      <c r="F338" s="16"/>
      <c r="G338" s="16"/>
    </row>
    <row r="339" customFormat="false" ht="12.75" hidden="false" customHeight="false" outlineLevel="0" collapsed="false">
      <c r="F339" s="16"/>
      <c r="G339" s="16"/>
    </row>
    <row r="340" customFormat="false" ht="12.75" hidden="false" customHeight="false" outlineLevel="0" collapsed="false">
      <c r="F340" s="16"/>
      <c r="G340" s="16"/>
    </row>
    <row r="341" customFormat="false" ht="12.75" hidden="false" customHeight="false" outlineLevel="0" collapsed="false">
      <c r="F341" s="16"/>
      <c r="G341" s="16"/>
    </row>
    <row r="342" customFormat="false" ht="12.75" hidden="false" customHeight="false" outlineLevel="0" collapsed="false">
      <c r="F342" s="16"/>
      <c r="G342" s="16"/>
    </row>
    <row r="343" customFormat="false" ht="12.75" hidden="false" customHeight="false" outlineLevel="0" collapsed="false">
      <c r="F343" s="16"/>
      <c r="G343" s="16"/>
    </row>
    <row r="344" customFormat="false" ht="12.75" hidden="false" customHeight="false" outlineLevel="0" collapsed="false">
      <c r="F344" s="16"/>
      <c r="G344" s="16"/>
    </row>
    <row r="345" customFormat="false" ht="12.75" hidden="false" customHeight="false" outlineLevel="0" collapsed="false">
      <c r="F345" s="16"/>
      <c r="G345" s="16"/>
    </row>
    <row r="346" customFormat="false" ht="12.75" hidden="false" customHeight="false" outlineLevel="0" collapsed="false">
      <c r="F346" s="16"/>
      <c r="G346" s="16"/>
    </row>
    <row r="347" customFormat="false" ht="12.75" hidden="false" customHeight="false" outlineLevel="0" collapsed="false">
      <c r="F347" s="16"/>
      <c r="G347" s="16"/>
    </row>
    <row r="348" customFormat="false" ht="12.75" hidden="false" customHeight="false" outlineLevel="0" collapsed="false">
      <c r="F348" s="16"/>
      <c r="G348" s="16"/>
    </row>
    <row r="349" customFormat="false" ht="12.75" hidden="false" customHeight="false" outlineLevel="0" collapsed="false">
      <c r="F349" s="16"/>
      <c r="G349" s="16"/>
    </row>
    <row r="350" customFormat="false" ht="12.75" hidden="false" customHeight="false" outlineLevel="0" collapsed="false">
      <c r="F350" s="16"/>
      <c r="G350" s="16"/>
    </row>
    <row r="351" customFormat="false" ht="12.75" hidden="false" customHeight="false" outlineLevel="0" collapsed="false">
      <c r="F351" s="16"/>
      <c r="G351" s="16"/>
    </row>
    <row r="352" customFormat="false" ht="12.75" hidden="false" customHeight="false" outlineLevel="0" collapsed="false">
      <c r="F352" s="16"/>
      <c r="G352" s="16"/>
    </row>
    <row r="353" customFormat="false" ht="12.75" hidden="false" customHeight="false" outlineLevel="0" collapsed="false">
      <c r="F353" s="16"/>
      <c r="G353" s="16"/>
    </row>
    <row r="354" customFormat="false" ht="12.75" hidden="false" customHeight="false" outlineLevel="0" collapsed="false">
      <c r="F354" s="16"/>
      <c r="G354" s="16"/>
    </row>
    <row r="355" customFormat="false" ht="12.75" hidden="false" customHeight="false" outlineLevel="0" collapsed="false">
      <c r="F355" s="16"/>
      <c r="G355" s="16"/>
    </row>
    <row r="356" customFormat="false" ht="12.75" hidden="false" customHeight="false" outlineLevel="0" collapsed="false">
      <c r="F356" s="16"/>
      <c r="G356" s="16"/>
    </row>
    <row r="357" customFormat="false" ht="12.75" hidden="false" customHeight="false" outlineLevel="0" collapsed="false">
      <c r="F357" s="16"/>
      <c r="G357" s="16"/>
    </row>
    <row r="358" customFormat="false" ht="12.75" hidden="false" customHeight="false" outlineLevel="0" collapsed="false">
      <c r="F358" s="16"/>
      <c r="G358" s="16"/>
    </row>
    <row r="359" customFormat="false" ht="12.75" hidden="false" customHeight="false" outlineLevel="0" collapsed="false">
      <c r="F359" s="16"/>
      <c r="G359" s="16"/>
    </row>
    <row r="360" customFormat="false" ht="12.75" hidden="false" customHeight="false" outlineLevel="0" collapsed="false">
      <c r="F360" s="16"/>
      <c r="G360" s="16"/>
    </row>
    <row r="361" customFormat="false" ht="12.75" hidden="false" customHeight="false" outlineLevel="0" collapsed="false">
      <c r="F361" s="16"/>
      <c r="G361" s="16"/>
    </row>
    <row r="362" customFormat="false" ht="12.75" hidden="false" customHeight="false" outlineLevel="0" collapsed="false">
      <c r="F362" s="16"/>
      <c r="G362" s="16"/>
    </row>
    <row r="363" customFormat="false" ht="12.75" hidden="false" customHeight="false" outlineLevel="0" collapsed="false">
      <c r="F363" s="16"/>
      <c r="G363" s="16"/>
    </row>
    <row r="364" customFormat="false" ht="12.75" hidden="false" customHeight="false" outlineLevel="0" collapsed="false">
      <c r="F364" s="16"/>
      <c r="G364" s="16"/>
    </row>
    <row r="365" customFormat="false" ht="12.75" hidden="false" customHeight="false" outlineLevel="0" collapsed="false">
      <c r="F365" s="16"/>
      <c r="G365" s="16"/>
    </row>
    <row r="366" customFormat="false" ht="12.75" hidden="false" customHeight="false" outlineLevel="0" collapsed="false">
      <c r="F366" s="16"/>
      <c r="G366" s="16"/>
    </row>
    <row r="367" customFormat="false" ht="12.75" hidden="false" customHeight="false" outlineLevel="0" collapsed="false">
      <c r="F367" s="16"/>
      <c r="G367" s="16"/>
    </row>
    <row r="368" customFormat="false" ht="12.75" hidden="false" customHeight="false" outlineLevel="0" collapsed="false">
      <c r="F368" s="16"/>
      <c r="G368" s="16"/>
    </row>
    <row r="369" customFormat="false" ht="12.75" hidden="false" customHeight="false" outlineLevel="0" collapsed="false">
      <c r="F369" s="16"/>
      <c r="G369" s="16"/>
    </row>
    <row r="370" customFormat="false" ht="12.75" hidden="false" customHeight="false" outlineLevel="0" collapsed="false">
      <c r="F370" s="16"/>
      <c r="G370" s="16"/>
    </row>
    <row r="371" customFormat="false" ht="12.75" hidden="false" customHeight="false" outlineLevel="0" collapsed="false">
      <c r="F371" s="16"/>
      <c r="G371" s="16"/>
    </row>
    <row r="372" customFormat="false" ht="12.75" hidden="false" customHeight="false" outlineLevel="0" collapsed="false">
      <c r="F372" s="16"/>
      <c r="G372" s="16"/>
    </row>
    <row r="373" customFormat="false" ht="12.75" hidden="false" customHeight="false" outlineLevel="0" collapsed="false">
      <c r="F373" s="16"/>
      <c r="G373" s="16"/>
    </row>
    <row r="374" customFormat="false" ht="12.75" hidden="false" customHeight="false" outlineLevel="0" collapsed="false">
      <c r="F374" s="16"/>
      <c r="G374" s="16"/>
    </row>
    <row r="375" customFormat="false" ht="12.75" hidden="false" customHeight="false" outlineLevel="0" collapsed="false">
      <c r="F375" s="16"/>
      <c r="G375" s="16"/>
    </row>
    <row r="376" customFormat="false" ht="12.75" hidden="false" customHeight="false" outlineLevel="0" collapsed="false">
      <c r="F376" s="16"/>
      <c r="G376" s="16"/>
    </row>
    <row r="377" customFormat="false" ht="12.75" hidden="false" customHeight="false" outlineLevel="0" collapsed="false">
      <c r="F377" s="16"/>
      <c r="G377" s="16"/>
    </row>
    <row r="378" customFormat="false" ht="12.75" hidden="false" customHeight="false" outlineLevel="0" collapsed="false">
      <c r="F378" s="16"/>
      <c r="G378" s="16"/>
    </row>
    <row r="379" customFormat="false" ht="12.75" hidden="false" customHeight="false" outlineLevel="0" collapsed="false">
      <c r="F379" s="16"/>
      <c r="G379" s="16"/>
    </row>
    <row r="380" customFormat="false" ht="12.75" hidden="false" customHeight="false" outlineLevel="0" collapsed="false">
      <c r="F380" s="16"/>
      <c r="G380" s="16"/>
    </row>
    <row r="381" customFormat="false" ht="12.75" hidden="false" customHeight="false" outlineLevel="0" collapsed="false">
      <c r="F381" s="16"/>
      <c r="G381" s="16"/>
    </row>
    <row r="382" customFormat="false" ht="12.75" hidden="false" customHeight="false" outlineLevel="0" collapsed="false">
      <c r="F382" s="16"/>
      <c r="G382" s="16"/>
    </row>
    <row r="383" customFormat="false" ht="12.75" hidden="false" customHeight="false" outlineLevel="0" collapsed="false">
      <c r="F383" s="16"/>
      <c r="G383" s="16"/>
    </row>
    <row r="384" customFormat="false" ht="12.75" hidden="false" customHeight="false" outlineLevel="0" collapsed="false">
      <c r="F384" s="16"/>
      <c r="G384" s="16"/>
    </row>
    <row r="385" customFormat="false" ht="12.75" hidden="false" customHeight="false" outlineLevel="0" collapsed="false">
      <c r="F385" s="16"/>
      <c r="G385" s="16"/>
    </row>
    <row r="386" customFormat="false" ht="12.75" hidden="false" customHeight="false" outlineLevel="0" collapsed="false">
      <c r="F386" s="16"/>
      <c r="G386" s="16"/>
    </row>
    <row r="387" customFormat="false" ht="12.75" hidden="false" customHeight="false" outlineLevel="0" collapsed="false">
      <c r="F387" s="16"/>
      <c r="G387" s="16"/>
    </row>
    <row r="388" customFormat="false" ht="12.75" hidden="false" customHeight="false" outlineLevel="0" collapsed="false">
      <c r="F388" s="16"/>
      <c r="G388" s="16"/>
    </row>
    <row r="389" customFormat="false" ht="12.75" hidden="false" customHeight="false" outlineLevel="0" collapsed="false">
      <c r="F389" s="16"/>
      <c r="G389" s="16"/>
    </row>
    <row r="390" customFormat="false" ht="12.75" hidden="false" customHeight="false" outlineLevel="0" collapsed="false">
      <c r="F390" s="16"/>
      <c r="G390" s="16"/>
    </row>
    <row r="391" customFormat="false" ht="12.75" hidden="false" customHeight="false" outlineLevel="0" collapsed="false">
      <c r="F391" s="16"/>
      <c r="G391" s="16"/>
    </row>
    <row r="392" customFormat="false" ht="12.75" hidden="false" customHeight="false" outlineLevel="0" collapsed="false">
      <c r="F392" s="16"/>
      <c r="G392" s="16"/>
    </row>
    <row r="393" customFormat="false" ht="12.75" hidden="false" customHeight="false" outlineLevel="0" collapsed="false">
      <c r="F393" s="16"/>
      <c r="G393" s="16"/>
    </row>
    <row r="394" customFormat="false" ht="12.75" hidden="false" customHeight="false" outlineLevel="0" collapsed="false">
      <c r="F394" s="16"/>
      <c r="G394" s="16"/>
    </row>
    <row r="395" customFormat="false" ht="12.75" hidden="false" customHeight="false" outlineLevel="0" collapsed="false">
      <c r="F395" s="16"/>
      <c r="G395" s="16"/>
    </row>
    <row r="396" customFormat="false" ht="12.75" hidden="false" customHeight="false" outlineLevel="0" collapsed="false">
      <c r="F396" s="16"/>
      <c r="G396" s="16"/>
    </row>
    <row r="397" customFormat="false" ht="12.75" hidden="false" customHeight="false" outlineLevel="0" collapsed="false">
      <c r="F397" s="16"/>
      <c r="G397" s="1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2000-12-31T23:32:18Z</dcterms:created>
  <dc:creator>dforster</dc:creator>
  <dc:description/>
  <dc:language>en-US</dc:language>
  <cp:lastModifiedBy>dforster</cp:lastModifiedBy>
  <dcterms:modified xsi:type="dcterms:W3CDTF">2001-05-08T12:21:24Z</dcterms:modified>
  <cp:revision>0</cp:revision>
  <dc:subject/>
  <dc:title/>
</cp:coreProperties>
</file>