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<sst xmlns="http://schemas.openxmlformats.org/spreadsheetml/2006/main" count="46" uniqueCount="36">
  <si>
    <t xml:space="preserve">Fountain Valley Power</t>
  </si>
  <si>
    <t xml:space="preserve">Gas Turbine Procurement Agreement Guarantees and LDs</t>
  </si>
  <si>
    <t xml:space="preserve">Number of Units</t>
  </si>
  <si>
    <t xml:space="preserve">Guarantee</t>
  </si>
  <si>
    <t xml:space="preserve">Each Unit</t>
  </si>
  <si>
    <t xml:space="preserve">Gross Power</t>
  </si>
  <si>
    <t xml:space="preserve">kW</t>
  </si>
  <si>
    <t xml:space="preserve">Guarantee data Sheet</t>
  </si>
  <si>
    <t xml:space="preserve">GT Auxiliaries</t>
  </si>
  <si>
    <t xml:space="preserve">Net Power</t>
  </si>
  <si>
    <t xml:space="preserve">10.7.1 (delete 10.7.3)</t>
  </si>
  <si>
    <t xml:space="preserve">Gross Heat Rate</t>
  </si>
  <si>
    <t xml:space="preserve">Btu/kWhr LHV</t>
  </si>
  <si>
    <t xml:space="preserve">Net Heat Rate</t>
  </si>
  <si>
    <t xml:space="preserve">10.8.1</t>
  </si>
  <si>
    <t xml:space="preserve">Specific Performance </t>
  </si>
  <si>
    <t xml:space="preserve">Allowance</t>
  </si>
  <si>
    <t xml:space="preserve">Delta</t>
  </si>
  <si>
    <t xml:space="preserve">10.7.2</t>
  </si>
  <si>
    <t xml:space="preserve">10.8.3</t>
  </si>
  <si>
    <t xml:space="preserve">(Lee used 4.5%)</t>
  </si>
  <si>
    <t xml:space="preserve">LD Calculations</t>
  </si>
  <si>
    <t xml:space="preserve">Caculated</t>
  </si>
  <si>
    <t xml:space="preserve">LD Cap</t>
  </si>
  <si>
    <t xml:space="preserve">0-1804 kW</t>
  </si>
  <si>
    <t xml:space="preserve">Max unit LD</t>
  </si>
  <si>
    <t xml:space="preserve">Max facility LD</t>
  </si>
  <si>
    <t xml:space="preserve">$/kW</t>
  </si>
  <si>
    <t xml:space="preserve">per 10.10.4/5</t>
  </si>
  <si>
    <t xml:space="preserve">$/B/kWh LHV</t>
  </si>
  <si>
    <t xml:space="preserve">and 1.56</t>
  </si>
  <si>
    <t xml:space="preserve">Power Specific Performance allowance equal to value in original purchase agreement</t>
  </si>
  <si>
    <t xml:space="preserve">Heat Rate Specific Performance allowance calculated to equal LD Cap (less than 4.5% in original purchase agreement)</t>
  </si>
  <si>
    <t xml:space="preserve">Note.  Example in 10.9.1 of the Procurement Agreement contains an example with mathematical errors.</t>
  </si>
  <si>
    <t xml:space="preserve">         The example calculates the per-unit damages, but incorrectly neglects to multiply the per unit value by 6,</t>
  </si>
  <si>
    <t xml:space="preserve">         dispite its inclusion in the equation.  This should be revised to remove doubt about the clarifying equations.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</si>
</sst>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0%"/>
    <numFmt numFmtId="169" formatCode="0.000%"/>
    <numFmt numFmtId="170" formatCode="_(\$* #,##0.00_);_(\$* \(#,##0.00\);_(\$* \-??_);_(@_)"/>
    <numFmt numFmtId="171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14"/>
    <col collapsed="false" customWidth="true" hidden="false" outlineLevel="0" max="3" min="3" style="0" width="18.41"/>
    <col collapsed="false" customWidth="true" hidden="false" outlineLevel="0" max="4" min="4" style="0" width="13.7"/>
    <col collapsed="false" customWidth="true" hidden="false" outlineLevel="0" max="5" min="5" style="0" width="10.28"/>
    <col collapsed="false" customWidth="true" hidden="false" outlineLevel="0" max="6" min="6" style="0" width="11.7"/>
    <col collapsed="false" customWidth="true" hidden="false" outlineLevel="0" max="7" min="7" style="0" width="12.7"/>
    <col collapsed="false" customWidth="true" hidden="false" outlineLevel="0" max="8" min="8" style="0" width="12.85"/>
    <col collapsed="false" customWidth="true" hidden="false" outlineLevel="0" max="9" min="9" style="0" width="12.99"/>
    <col collapsed="false" customWidth="true" hidden="false" outlineLevel="0" max="10" min="10" style="0" width="12.7"/>
    <col collapsed="false" customWidth="true" hidden="false" outlineLevel="0" max="11" min="11" style="0" width="13.85"/>
  </cols>
  <sheetData>
    <row r="3" customFormat="false" ht="12.75" hidden="false" customHeight="false" outlineLevel="0" collapsed="false">
      <c r="B3" s="0" t="s">
        <v>0</v>
      </c>
    </row>
    <row r="4" customFormat="false" ht="12.75" hidden="false" customHeight="false" outlineLevel="0" collapsed="false">
      <c r="B4" s="0" t="s">
        <v>1</v>
      </c>
      <c r="H4" s="1" t="n">
        <v>36901</v>
      </c>
    </row>
    <row r="7" customFormat="false" ht="12.75" hidden="false" customHeight="false" outlineLevel="0" collapsed="false">
      <c r="C7" s="0" t="s">
        <v>2</v>
      </c>
      <c r="E7" s="0" t="n">
        <v>6</v>
      </c>
    </row>
    <row r="9" customFormat="false" ht="12.75" hidden="false" customHeight="false" outlineLevel="0" collapsed="false">
      <c r="B9" s="0" t="s">
        <v>3</v>
      </c>
      <c r="E9" s="0" t="s">
        <v>4</v>
      </c>
    </row>
    <row r="10" customFormat="false" ht="12.75" hidden="false" customHeight="false" outlineLevel="0" collapsed="false">
      <c r="C10" s="0" t="s">
        <v>5</v>
      </c>
      <c r="D10" s="0" t="s">
        <v>6</v>
      </c>
      <c r="E10" s="2" t="n">
        <v>41300</v>
      </c>
      <c r="G10" s="0" t="s">
        <v>7</v>
      </c>
    </row>
    <row r="11" customFormat="false" ht="12.75" hidden="false" customHeight="false" outlineLevel="0" collapsed="false">
      <c r="C11" s="0" t="s">
        <v>8</v>
      </c>
      <c r="D11" s="0" t="s">
        <v>6</v>
      </c>
      <c r="E11" s="2" t="n">
        <v>265</v>
      </c>
    </row>
    <row r="12" customFormat="false" ht="12.75" hidden="false" customHeight="false" outlineLevel="0" collapsed="false">
      <c r="C12" s="0" t="s">
        <v>9</v>
      </c>
      <c r="D12" s="0" t="s">
        <v>6</v>
      </c>
      <c r="E12" s="3" t="n">
        <f aca="false">+E10-E11</f>
        <v>41035</v>
      </c>
      <c r="F12" s="4" t="s">
        <v>10</v>
      </c>
      <c r="G12" s="4"/>
    </row>
    <row r="13" customFormat="false" ht="12.75" hidden="false" customHeight="false" outlineLevel="0" collapsed="false">
      <c r="E13" s="2"/>
    </row>
    <row r="14" customFormat="false" ht="12.75" hidden="false" customHeight="false" outlineLevel="0" collapsed="false">
      <c r="C14" s="0" t="s">
        <v>11</v>
      </c>
      <c r="D14" s="0" t="s">
        <v>12</v>
      </c>
      <c r="E14" s="2" t="n">
        <v>8859</v>
      </c>
      <c r="G14" s="0" t="s">
        <v>7</v>
      </c>
    </row>
    <row r="15" customFormat="false" ht="12.75" hidden="false" customHeight="false" outlineLevel="0" collapsed="false">
      <c r="C15" s="0" t="s">
        <v>13</v>
      </c>
      <c r="D15" s="0" t="s">
        <v>12</v>
      </c>
      <c r="E15" s="3" t="n">
        <f aca="false">+E14*E10/E12</f>
        <v>8916.21055196783</v>
      </c>
      <c r="F15" s="4" t="s">
        <v>14</v>
      </c>
    </row>
    <row r="17" customFormat="false" ht="12.75" hidden="false" customHeight="false" outlineLevel="0" collapsed="false">
      <c r="B17" s="0" t="s">
        <v>15</v>
      </c>
      <c r="E17" s="0" t="s">
        <v>16</v>
      </c>
      <c r="H17" s="0" t="s">
        <v>17</v>
      </c>
    </row>
    <row r="18" customFormat="false" ht="12.75" hidden="false" customHeight="false" outlineLevel="0" collapsed="false">
      <c r="C18" s="0" t="s">
        <v>9</v>
      </c>
      <c r="D18" s="0" t="s">
        <v>6</v>
      </c>
      <c r="E18" s="5" t="n">
        <v>0.04</v>
      </c>
      <c r="F18" s="3" t="n">
        <f aca="false">+E12*(1-E18)</f>
        <v>39393.6</v>
      </c>
      <c r="G18" s="4" t="s">
        <v>18</v>
      </c>
      <c r="H18" s="6" t="n">
        <f aca="false">+E12-F18</f>
        <v>1641.4</v>
      </c>
    </row>
    <row r="19" customFormat="false" ht="12.75" hidden="false" customHeight="false" outlineLevel="0" collapsed="false">
      <c r="C19" s="0" t="s">
        <v>13</v>
      </c>
      <c r="D19" s="0" t="s">
        <v>12</v>
      </c>
      <c r="E19" s="7" t="n">
        <v>0.04414</v>
      </c>
      <c r="F19" s="3" t="n">
        <f aca="false">+E15/(1-E19)</f>
        <v>9327.94609249036</v>
      </c>
      <c r="G19" s="4" t="s">
        <v>19</v>
      </c>
      <c r="H19" s="2" t="n">
        <f aca="false">+F19-E15</f>
        <v>411.735540522524</v>
      </c>
      <c r="I19" s="0" t="s">
        <v>20</v>
      </c>
    </row>
    <row r="20" customFormat="false" ht="12.75" hidden="false" customHeight="false" outlineLevel="0" collapsed="false">
      <c r="E20" s="7"/>
      <c r="F20" s="2"/>
      <c r="G20" s="2"/>
    </row>
    <row r="21" customFormat="false" ht="12.75" hidden="false" customHeight="false" outlineLevel="0" collapsed="false">
      <c r="B21" s="0" t="s">
        <v>21</v>
      </c>
      <c r="G21" s="8" t="s">
        <v>22</v>
      </c>
      <c r="H21" s="8" t="s">
        <v>23</v>
      </c>
    </row>
    <row r="22" customFormat="false" ht="12.75" hidden="false" customHeight="false" outlineLevel="0" collapsed="false">
      <c r="E22" s="0" t="s">
        <v>24</v>
      </c>
      <c r="F22" s="0" t="s">
        <v>25</v>
      </c>
      <c r="G22" s="8" t="s">
        <v>26</v>
      </c>
      <c r="H22" s="9" t="n">
        <v>0.1</v>
      </c>
    </row>
    <row r="23" customFormat="false" ht="12.75" hidden="false" customHeight="false" outlineLevel="0" collapsed="false">
      <c r="C23" s="0" t="s">
        <v>9</v>
      </c>
      <c r="D23" s="0" t="s">
        <v>27</v>
      </c>
      <c r="E23" s="0" t="n">
        <v>250</v>
      </c>
      <c r="F23" s="10" t="n">
        <f aca="false">+E23*$H$18</f>
        <v>410350</v>
      </c>
      <c r="G23" s="10" t="n">
        <f aca="false">+F23*$E$7</f>
        <v>2462100</v>
      </c>
      <c r="H23" s="10" t="n">
        <f aca="false">86464250*H22</f>
        <v>8646425</v>
      </c>
      <c r="I23" s="0" t="s">
        <v>28</v>
      </c>
    </row>
    <row r="24" customFormat="false" ht="12.75" hidden="false" customHeight="false" outlineLevel="0" collapsed="false">
      <c r="C24" s="0" t="s">
        <v>13</v>
      </c>
      <c r="D24" s="0" t="s">
        <v>29</v>
      </c>
      <c r="E24" s="0" t="n">
        <v>3500</v>
      </c>
      <c r="F24" s="10" t="n">
        <f aca="false">+E24*H19</f>
        <v>1441074.39182884</v>
      </c>
      <c r="G24" s="10" t="n">
        <f aca="false">+F24*$E$7</f>
        <v>8646446.35097301</v>
      </c>
      <c r="H24" s="10" t="n">
        <f aca="false">86464250*H22</f>
        <v>8646425</v>
      </c>
      <c r="I24" s="0" t="s">
        <v>30</v>
      </c>
    </row>
    <row r="26" customFormat="false" ht="12.75" hidden="false" customHeight="false" outlineLevel="0" collapsed="false">
      <c r="C26" s="0" t="s">
        <v>31</v>
      </c>
    </row>
    <row r="27" customFormat="false" ht="12.75" hidden="false" customHeight="false" outlineLevel="0" collapsed="false">
      <c r="C27" s="0" t="s">
        <v>32</v>
      </c>
    </row>
    <row r="29" customFormat="false" ht="12.75" hidden="false" customHeight="false" outlineLevel="0" collapsed="false">
      <c r="C29" s="4" t="s">
        <v>33</v>
      </c>
      <c r="D29" s="4"/>
      <c r="E29" s="4"/>
      <c r="F29" s="4"/>
      <c r="G29" s="4"/>
      <c r="H29" s="4"/>
      <c r="I29" s="4"/>
    </row>
    <row r="30" customFormat="false" ht="12.75" hidden="false" customHeight="false" outlineLevel="0" collapsed="false">
      <c r="C30" s="4" t="s">
        <v>34</v>
      </c>
      <c r="D30" s="4"/>
      <c r="E30" s="4"/>
      <c r="F30" s="4"/>
      <c r="G30" s="4"/>
      <c r="H30" s="4"/>
      <c r="I30" s="4"/>
    </row>
    <row r="31" customFormat="false" ht="12.75" hidden="false" customHeight="false" outlineLevel="0" collapsed="false">
      <c r="C31" s="4" t="s">
        <v>35</v>
      </c>
      <c r="D31" s="4"/>
      <c r="E31" s="4"/>
      <c r="F31" s="4"/>
      <c r="G31" s="4"/>
      <c r="H31" s="4"/>
      <c r="I3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2001-01-10T20:03:19Z</dcterms:created>
  <dc:creator>Lawrence R. Leib</dc:creator>
  <dc:description/>
  <dc:language>en-US</dc:language>
  <cp:lastModifiedBy>Lawrence R. Leib</cp:lastModifiedBy>
  <cp:revision>0</cp:revision>
  <dc:subject/>
  <dc:title/>
</cp:coreProperties>
</file>