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ipper imbalances" sheetId="1" state="visible" r:id="rId3"/>
  </sheets>
  <externalReferences>
    <externalReference r:id="rId4"/>
  </externalReferences>
  <definedNames>
    <definedName function="false" hidden="false" localSheetId="0" name="_xlnm.Print_Area" vbProcedure="false">'shipper imbalances'!$A$1:$K$39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<sst xmlns="http://schemas.openxmlformats.org/spreadsheetml/2006/main" count="57" uniqueCount="46">
  <si>
    <t xml:space="preserve">TRANSWESTERN  PIPELINE - Shipper imbalances</t>
  </si>
  <si>
    <t xml:space="preserve">index</t>
  </si>
  <si>
    <t xml:space="preserve">9/2001</t>
  </si>
  <si>
    <t xml:space="preserve">10/2001</t>
  </si>
  <si>
    <t xml:space="preserve">Shipper</t>
  </si>
  <si>
    <t xml:space="preserve">Balance</t>
  </si>
  <si>
    <t xml:space="preserve">activity</t>
  </si>
  <si>
    <t xml:space="preserve">payments</t>
  </si>
  <si>
    <t xml:space="preserve">comments</t>
  </si>
  <si>
    <t xml:space="preserve">BP Energy Company</t>
  </si>
  <si>
    <t xml:space="preserve">Duke Energy Trading &amp; Marketing</t>
  </si>
  <si>
    <t xml:space="preserve">Williams Energy Marketing</t>
  </si>
  <si>
    <t xml:space="preserve">Mirant Americas</t>
  </si>
  <si>
    <t xml:space="preserve">Enserco Energy</t>
  </si>
  <si>
    <t xml:space="preserve">ill cash out $14,200 (San Juan deliveries)</t>
  </si>
  <si>
    <t xml:space="preserve">Phillips Petroleum</t>
  </si>
  <si>
    <t xml:space="preserve">will receive volume payback in Nov - 2001</t>
  </si>
  <si>
    <t xml:space="preserve">Red Cedar Gathering</t>
  </si>
  <si>
    <t xml:space="preserve">Aurora Natural Gas</t>
  </si>
  <si>
    <t xml:space="preserve">invoiced   - in backruptcy</t>
  </si>
  <si>
    <t xml:space="preserve">PGE Electric</t>
  </si>
  <si>
    <t xml:space="preserve">invoiced 8/31/01</t>
  </si>
  <si>
    <t xml:space="preserve">ENA</t>
  </si>
  <si>
    <t xml:space="preserve">Astra Power</t>
  </si>
  <si>
    <t xml:space="preserve">Richardson Products</t>
  </si>
  <si>
    <t xml:space="preserve">EES</t>
  </si>
  <si>
    <t xml:space="preserve">SMUD</t>
  </si>
  <si>
    <t xml:space="preserve">Tenaska Marketing Ventures</t>
  </si>
  <si>
    <t xml:space="preserve">El Paso Energy Marketing</t>
  </si>
  <si>
    <t xml:space="preserve">PGE Energy Trading</t>
  </si>
  <si>
    <t xml:space="preserve">SoCal</t>
  </si>
  <si>
    <t xml:space="preserve">Enserch Gas</t>
  </si>
  <si>
    <t xml:space="preserve">Sempra Energy Trading</t>
  </si>
  <si>
    <t xml:space="preserve">PPL Energyplus</t>
  </si>
  <si>
    <t xml:space="preserve">TXU Energy Trading</t>
  </si>
  <si>
    <t xml:space="preserve">USGT</t>
  </si>
  <si>
    <t xml:space="preserve">Utilicorp</t>
  </si>
  <si>
    <t xml:space="preserve">Texaco Natural Gas, Inc</t>
  </si>
  <si>
    <t xml:space="preserve">Arizona Public Service</t>
  </si>
  <si>
    <t xml:space="preserve">Dynegy Gas Transportation</t>
  </si>
  <si>
    <t xml:space="preserve">Burlington Resources Trading</t>
  </si>
  <si>
    <t xml:space="preserve">Reliant Energy Services</t>
  </si>
  <si>
    <t xml:space="preserve">Balance at 8/31/01</t>
  </si>
  <si>
    <t xml:space="preserve">Cashed received</t>
  </si>
  <si>
    <t xml:space="preserve">Change due to scheduling</t>
  </si>
  <si>
    <t xml:space="preserve">Balance at 12/9/01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</si>
</sst>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_);&quot;($&quot;#,##0\)"/>
    <numFmt numFmtId="166" formatCode="_(\$* #,##0_);_(\$* \(#,##0\);_(\$* \-_);_(@_)"/>
    <numFmt numFmtId="167" formatCode="\$#,##0.00_);&quot;($&quot;#,##0.00\)"/>
    <numFmt numFmtId="168" formatCode="0.00"/>
    <numFmt numFmtId="169" formatCode="[$-409]m/d/yyyy"/>
    <numFmt numFmtId="170" formatCode="# ?/?"/>
    <numFmt numFmtId="171" formatCode="[$-409]mmm\-yy"/>
    <numFmt numFmtId="172" formatCode="\$#,##0.00_);[RED]&quot;($&quot;#,##0.00\)"/>
    <numFmt numFmtId="173" formatCode="_(* #,##0.00_);_(* \(#,##0.00\);_(* \-??_);_(@_)"/>
    <numFmt numFmtId="174" formatCode="_(* #,##0_);_(* \(#,##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u val="single"/>
      <sz val="10"/>
      <name val="Arial"/>
      <family val="2"/>
    </font>
    <font>
      <u val="single"/>
      <sz val="8"/>
      <name val="Arial"/>
      <family val="2"/>
    </font>
    <font>
      <sz val="9"/>
      <color rgb="FFFF0000"/>
      <name val="Arial"/>
      <family val="2"/>
    </font>
    <font>
      <sz val="9"/>
      <color rgb="FF0000FF"/>
      <name val="Arial"/>
      <family val="2"/>
    </font>
    <font>
      <sz val="9"/>
      <color rgb="FFFF00FF"/>
      <name val="Arial"/>
      <family val="2"/>
    </font>
    <font>
      <b val="true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3E3E3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M39">
            <v>1.9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99"/>
    <col collapsed="false" customWidth="true" hidden="false" outlineLevel="0" max="2" min="2" style="2" width="9.56"/>
    <col collapsed="false" customWidth="true" hidden="false" outlineLevel="0" max="3" min="3" style="3" width="9.56"/>
    <col collapsed="false" customWidth="true" hidden="false" outlineLevel="0" max="4" min="4" style="4" width="9.56"/>
    <col collapsed="false" customWidth="false" hidden="false" outlineLevel="0" max="5" min="5" style="5" width="9.14"/>
    <col collapsed="false" customWidth="true" hidden="false" outlineLevel="0" max="6" min="6" style="3" width="9.7"/>
    <col collapsed="false" customWidth="true" hidden="false" outlineLevel="0" max="7" min="7" style="1" width="11.13"/>
    <col collapsed="false" customWidth="true" hidden="false" outlineLevel="0" max="8" min="8" style="1" width="10.13"/>
    <col collapsed="false" customWidth="true" hidden="false" outlineLevel="0" max="9" min="9" style="1" width="9.85"/>
    <col collapsed="false" customWidth="true" hidden="false" outlineLevel="0" max="10" min="10" style="1" width="9.56"/>
    <col collapsed="false" customWidth="true" hidden="false" outlineLevel="0" max="11" min="11" style="1" width="10.13"/>
    <col collapsed="false" customWidth="true" hidden="false" outlineLevel="0" max="12" min="12" style="6" width="9.85"/>
    <col collapsed="false" customWidth="true" hidden="false" outlineLevel="0" max="13" min="13" style="6" width="10.13"/>
    <col collapsed="false" customWidth="true" hidden="false" outlineLevel="0" max="14" min="14" style="1" width="10.13"/>
    <col collapsed="false" customWidth="false" hidden="false" outlineLevel="0" max="257" min="15" style="1" width="9.14"/>
  </cols>
  <sheetData>
    <row r="1" customFormat="false" ht="15.95" hidden="false" customHeight="true" outlineLevel="0" collapsed="false">
      <c r="A1" s="7" t="s">
        <v>0</v>
      </c>
      <c r="C1" s="8"/>
      <c r="I1" s="9" t="n">
        <f aca="false">+'[1]1001'!$M$39</f>
        <v>1.9</v>
      </c>
      <c r="J1" s="10" t="n">
        <v>37231</v>
      </c>
      <c r="K1" s="1" t="s">
        <v>1</v>
      </c>
    </row>
    <row r="2" customFormat="false" ht="12" hidden="false" customHeight="true" outlineLevel="0" collapsed="false">
      <c r="A2" s="11"/>
    </row>
    <row r="3" customFormat="false" ht="12.75" hidden="false" customHeight="false" outlineLevel="0" collapsed="false">
      <c r="B3" s="12" t="n">
        <v>37134</v>
      </c>
      <c r="C3" s="13" t="s">
        <v>2</v>
      </c>
      <c r="D3" s="14" t="s">
        <v>2</v>
      </c>
      <c r="E3" s="15" t="n">
        <v>37164</v>
      </c>
      <c r="F3" s="16" t="n">
        <v>37195</v>
      </c>
      <c r="G3" s="14" t="s">
        <v>3</v>
      </c>
      <c r="H3" s="17" t="n">
        <v>37195</v>
      </c>
      <c r="I3" s="16" t="n">
        <v>37225</v>
      </c>
      <c r="J3" s="14" t="n">
        <v>37196</v>
      </c>
      <c r="K3" s="17" t="n">
        <v>37225</v>
      </c>
      <c r="L3" s="18" t="n">
        <v>37234</v>
      </c>
      <c r="M3" s="19" t="n">
        <v>37196</v>
      </c>
      <c r="N3" s="17" t="n">
        <v>37234</v>
      </c>
    </row>
    <row r="4" customFormat="false" ht="12.75" hidden="false" customHeight="false" outlineLevel="0" collapsed="false">
      <c r="A4" s="20" t="s">
        <v>4</v>
      </c>
      <c r="B4" s="21" t="s">
        <v>5</v>
      </c>
      <c r="C4" s="22" t="s">
        <v>6</v>
      </c>
      <c r="D4" s="23" t="s">
        <v>7</v>
      </c>
      <c r="E4" s="24" t="s">
        <v>5</v>
      </c>
      <c r="F4" s="22" t="s">
        <v>6</v>
      </c>
      <c r="G4" s="23" t="s">
        <v>7</v>
      </c>
      <c r="H4" s="23" t="s">
        <v>5</v>
      </c>
      <c r="I4" s="22" t="s">
        <v>6</v>
      </c>
      <c r="J4" s="23" t="s">
        <v>7</v>
      </c>
      <c r="K4" s="23" t="s">
        <v>5</v>
      </c>
      <c r="L4" s="25" t="s">
        <v>6</v>
      </c>
      <c r="M4" s="25" t="s">
        <v>7</v>
      </c>
      <c r="N4" s="23" t="s">
        <v>5</v>
      </c>
      <c r="O4" s="26" t="s">
        <v>8</v>
      </c>
    </row>
    <row r="5" customFormat="false" ht="20.1" hidden="false" customHeight="true" outlineLevel="0" collapsed="false">
      <c r="A5" s="27" t="s">
        <v>9</v>
      </c>
      <c r="B5" s="28" t="n">
        <f aca="false">383230+2895-1840</f>
        <v>384285</v>
      </c>
      <c r="C5" s="29" t="n">
        <f aca="false">+E5-B5</f>
        <v>-21647.69</v>
      </c>
      <c r="D5" s="30"/>
      <c r="E5" s="31" t="n">
        <v>362637.31</v>
      </c>
      <c r="F5" s="32" t="n">
        <f aca="false">-5000*2.12</f>
        <v>-10600</v>
      </c>
      <c r="G5" s="27"/>
      <c r="H5" s="29" t="n">
        <f aca="false">+E5+F5+G5</f>
        <v>352037.31</v>
      </c>
      <c r="I5" s="33" t="n">
        <f aca="false">-161351*2.04</f>
        <v>-329156.04</v>
      </c>
      <c r="J5" s="27"/>
      <c r="K5" s="32" t="n">
        <f aca="false">+H5+I5+J5</f>
        <v>22881.27</v>
      </c>
      <c r="L5" s="34" t="n">
        <f aca="false">1508*I1</f>
        <v>2865.2</v>
      </c>
      <c r="M5" s="35"/>
      <c r="N5" s="29" t="n">
        <f aca="false">+K5+L5+M5</f>
        <v>25746.47</v>
      </c>
      <c r="O5" s="27"/>
      <c r="P5" s="27"/>
      <c r="Q5" s="27"/>
      <c r="R5" s="27"/>
      <c r="S5" s="27"/>
      <c r="T5" s="27"/>
      <c r="U5" s="27"/>
      <c r="V5" s="27"/>
      <c r="W5" s="27"/>
      <c r="X5" s="27"/>
    </row>
    <row r="6" customFormat="false" ht="15" hidden="false" customHeight="true" outlineLevel="0" collapsed="false">
      <c r="A6" s="27" t="s">
        <v>10</v>
      </c>
      <c r="B6" s="28" t="n">
        <f aca="false">10570+129718+8155+134388+4078-596-6425-67-17965-259-6584</f>
        <v>255013</v>
      </c>
      <c r="C6" s="29"/>
      <c r="D6" s="30"/>
      <c r="E6" s="31" t="n">
        <f aca="false">+B6+C6+D6</f>
        <v>255013</v>
      </c>
      <c r="F6" s="32" t="n">
        <f aca="false">-13189*2.12</f>
        <v>-27960.68</v>
      </c>
      <c r="G6" s="27"/>
      <c r="H6" s="29" t="n">
        <f aca="false">+E6+F6+G6</f>
        <v>227052.32</v>
      </c>
      <c r="I6" s="33" t="n">
        <f aca="false">852*2.04</f>
        <v>1738.08</v>
      </c>
      <c r="J6" s="27"/>
      <c r="K6" s="29" t="n">
        <f aca="false">+H6+I6+J6</f>
        <v>228790.4</v>
      </c>
      <c r="L6" s="34" t="n">
        <f aca="false">-7869*I1</f>
        <v>-14951.1</v>
      </c>
      <c r="M6" s="35"/>
      <c r="N6" s="29" t="n">
        <f aca="false">+K6+L6+M6</f>
        <v>213839.3</v>
      </c>
      <c r="O6" s="27"/>
      <c r="P6" s="27"/>
      <c r="Q6" s="27"/>
      <c r="R6" s="27"/>
      <c r="S6" s="27"/>
      <c r="T6" s="27"/>
      <c r="U6" s="27"/>
      <c r="V6" s="27"/>
      <c r="W6" s="27"/>
      <c r="X6" s="27"/>
    </row>
    <row r="7" customFormat="false" ht="15" hidden="false" customHeight="true" outlineLevel="0" collapsed="false">
      <c r="A7" s="27" t="s">
        <v>11</v>
      </c>
      <c r="B7" s="28" t="n">
        <f aca="false">46795-318</f>
        <v>46477</v>
      </c>
      <c r="C7" s="29" t="n">
        <f aca="false">+E7-B7-D7</f>
        <v>4108.99</v>
      </c>
      <c r="D7" s="30" t="n">
        <v>-46764.71</v>
      </c>
      <c r="E7" s="31" t="n">
        <v>3821.28</v>
      </c>
      <c r="F7" s="32" t="n">
        <v>0</v>
      </c>
      <c r="G7" s="27"/>
      <c r="H7" s="29" t="n">
        <f aca="false">+E7+F7+G7</f>
        <v>3821.28</v>
      </c>
      <c r="I7" s="36"/>
      <c r="J7" s="27"/>
      <c r="K7" s="32" t="n">
        <f aca="false">+H7+I7+J7</f>
        <v>3821.28</v>
      </c>
      <c r="L7" s="37" t="n">
        <f aca="false">697*I1</f>
        <v>1324.3</v>
      </c>
      <c r="M7" s="35"/>
      <c r="N7" s="29" t="n">
        <f aca="false">+K7+L7+M7</f>
        <v>5145.58</v>
      </c>
      <c r="O7" s="27"/>
      <c r="P7" s="27"/>
      <c r="Q7" s="27"/>
      <c r="R7" s="27"/>
      <c r="S7" s="27"/>
      <c r="T7" s="38"/>
      <c r="U7" s="27"/>
      <c r="V7" s="27"/>
      <c r="W7" s="27"/>
      <c r="X7" s="27"/>
    </row>
    <row r="8" customFormat="false" ht="15" hidden="false" customHeight="true" outlineLevel="0" collapsed="false">
      <c r="A8" s="27" t="s">
        <v>12</v>
      </c>
      <c r="B8" s="28" t="n">
        <f aca="false">17001-856+9241-2955</f>
        <v>22431</v>
      </c>
      <c r="C8" s="29" t="n">
        <f aca="false">+E8-B8</f>
        <v>-19627.12</v>
      </c>
      <c r="D8" s="30"/>
      <c r="E8" s="31" t="n">
        <v>2803.88</v>
      </c>
      <c r="F8" s="29"/>
      <c r="G8" s="27"/>
      <c r="H8" s="29" t="n">
        <f aca="false">+E8+F8+G8</f>
        <v>2803.88</v>
      </c>
      <c r="I8" s="29"/>
      <c r="J8" s="27"/>
      <c r="K8" s="29" t="n">
        <f aca="false">+H8+I8+J8</f>
        <v>2803.88</v>
      </c>
      <c r="L8" s="35"/>
      <c r="M8" s="35"/>
      <c r="N8" s="29" t="n">
        <f aca="false">+K8+L8+M8</f>
        <v>2803.88</v>
      </c>
      <c r="O8" s="27"/>
      <c r="P8" s="27"/>
      <c r="Q8" s="39"/>
      <c r="R8" s="27"/>
      <c r="S8" s="27"/>
      <c r="T8" s="27"/>
      <c r="U8" s="27"/>
      <c r="V8" s="27"/>
      <c r="W8" s="27"/>
      <c r="X8" s="27"/>
    </row>
    <row r="9" customFormat="false" ht="15" hidden="false" customHeight="true" outlineLevel="0" collapsed="false">
      <c r="A9" s="27" t="s">
        <v>13</v>
      </c>
      <c r="B9" s="28" t="n">
        <v>16048.18</v>
      </c>
      <c r="C9" s="29"/>
      <c r="D9" s="30"/>
      <c r="E9" s="40" t="n">
        <f aca="false">+B9+C9+D9</f>
        <v>16048.18</v>
      </c>
      <c r="F9" s="32" t="n">
        <f aca="false">-1*2.12</f>
        <v>-2.12</v>
      </c>
      <c r="G9" s="27"/>
      <c r="H9" s="29" t="n">
        <f aca="false">+E9+F9+G9</f>
        <v>16046.06</v>
      </c>
      <c r="I9" s="32"/>
      <c r="J9" s="27"/>
      <c r="K9" s="29" t="n">
        <f aca="false">+H9+I9+J9</f>
        <v>16046.06</v>
      </c>
      <c r="L9" s="41"/>
      <c r="M9" s="35"/>
      <c r="N9" s="29" t="n">
        <f aca="false">+K9+L9+M9</f>
        <v>16046.06</v>
      </c>
      <c r="O9" s="27" t="s">
        <v>14</v>
      </c>
      <c r="P9" s="27"/>
      <c r="Q9" s="27"/>
      <c r="R9" s="27"/>
      <c r="S9" s="27"/>
      <c r="T9" s="27"/>
      <c r="U9" s="27"/>
      <c r="V9" s="27"/>
      <c r="W9" s="27"/>
      <c r="X9" s="27"/>
    </row>
    <row r="10" customFormat="false" ht="15" hidden="false" customHeight="true" outlineLevel="0" collapsed="false">
      <c r="A10" s="27" t="s">
        <v>15</v>
      </c>
      <c r="B10" s="28" t="n">
        <v>7264</v>
      </c>
      <c r="C10" s="29"/>
      <c r="D10" s="30"/>
      <c r="E10" s="31" t="n">
        <f aca="false">+B10+C10+D10</f>
        <v>7264</v>
      </c>
      <c r="F10" s="29"/>
      <c r="G10" s="27"/>
      <c r="H10" s="29" t="n">
        <f aca="false">+E10+F10+G10</f>
        <v>7264</v>
      </c>
      <c r="I10" s="33" t="n">
        <f aca="false">(-3950+677)*2.04</f>
        <v>-6676.92</v>
      </c>
      <c r="J10" s="27"/>
      <c r="K10" s="32" t="n">
        <f aca="false">+H10+I10+J10</f>
        <v>587.08</v>
      </c>
      <c r="L10" s="34" t="n">
        <f aca="false">(-3950+677)*L1</f>
        <v>-0</v>
      </c>
      <c r="M10" s="35"/>
      <c r="N10" s="29" t="n">
        <f aca="false">+K10+L10+M10</f>
        <v>587.08</v>
      </c>
      <c r="O10" s="27" t="s">
        <v>16</v>
      </c>
      <c r="P10" s="27"/>
      <c r="Q10" s="27"/>
      <c r="R10" s="27"/>
      <c r="S10" s="27"/>
      <c r="T10" s="27"/>
      <c r="U10" s="27"/>
      <c r="V10" s="27"/>
      <c r="W10" s="27"/>
      <c r="X10" s="27"/>
    </row>
    <row r="11" customFormat="false" ht="15" hidden="false" customHeight="true" outlineLevel="0" collapsed="false">
      <c r="A11" s="27" t="s">
        <v>17</v>
      </c>
      <c r="B11" s="28" t="n">
        <v>6732</v>
      </c>
      <c r="C11" s="29"/>
      <c r="D11" s="30"/>
      <c r="E11" s="31" t="n">
        <f aca="false">+B11+C11+D11</f>
        <v>6732</v>
      </c>
      <c r="F11" s="32" t="n">
        <f aca="false">-4560*2.12</f>
        <v>-9667.2</v>
      </c>
      <c r="G11" s="27"/>
      <c r="H11" s="29" t="n">
        <f aca="false">+E11+F11+G11</f>
        <v>-2935.2</v>
      </c>
      <c r="I11" s="32"/>
      <c r="J11" s="27"/>
      <c r="K11" s="29" t="n">
        <f aca="false">+H11+I11+J11</f>
        <v>-2935.2</v>
      </c>
      <c r="L11" s="41"/>
      <c r="M11" s="35"/>
      <c r="N11" s="29" t="n">
        <f aca="false">+K11+L11+M11</f>
        <v>-2935.2</v>
      </c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customFormat="false" ht="15" hidden="false" customHeight="true" outlineLevel="0" collapsed="false">
      <c r="A12" s="27" t="s">
        <v>18</v>
      </c>
      <c r="B12" s="28" t="n">
        <v>2362.1</v>
      </c>
      <c r="C12" s="29"/>
      <c r="D12" s="30"/>
      <c r="E12" s="31" t="n">
        <v>2362.1</v>
      </c>
      <c r="F12" s="29"/>
      <c r="G12" s="27"/>
      <c r="H12" s="29" t="n">
        <f aca="false">+E12+F12+G12</f>
        <v>2362.1</v>
      </c>
      <c r="I12" s="29"/>
      <c r="J12" s="27"/>
      <c r="K12" s="29" t="n">
        <f aca="false">+H12+I12+J12</f>
        <v>2362.1</v>
      </c>
      <c r="L12" s="35"/>
      <c r="M12" s="35"/>
      <c r="N12" s="29" t="n">
        <f aca="false">+K12+L12+M12</f>
        <v>2362.1</v>
      </c>
      <c r="O12" s="27" t="s">
        <v>19</v>
      </c>
      <c r="P12" s="27"/>
      <c r="Q12" s="27"/>
      <c r="R12" s="27"/>
      <c r="S12" s="27"/>
      <c r="T12" s="27"/>
      <c r="U12" s="27"/>
      <c r="V12" s="27"/>
      <c r="W12" s="27"/>
      <c r="X12" s="27"/>
    </row>
    <row r="13" customFormat="false" ht="15" hidden="false" customHeight="true" outlineLevel="0" collapsed="false">
      <c r="A13" s="27" t="s">
        <v>20</v>
      </c>
      <c r="B13" s="28" t="n">
        <v>3412</v>
      </c>
      <c r="C13" s="29"/>
      <c r="D13" s="30"/>
      <c r="E13" s="31" t="n">
        <f aca="false">+B13+C13+D13</f>
        <v>3412</v>
      </c>
      <c r="F13" s="29"/>
      <c r="G13" s="27"/>
      <c r="H13" s="29" t="n">
        <f aca="false">+E13+F13+G13</f>
        <v>3412</v>
      </c>
      <c r="I13" s="29"/>
      <c r="J13" s="27"/>
      <c r="K13" s="29" t="n">
        <f aca="false">+H13+I13+J13</f>
        <v>3412</v>
      </c>
      <c r="L13" s="35"/>
      <c r="M13" s="35"/>
      <c r="N13" s="29" t="n">
        <f aca="false">+K13+L13+M13</f>
        <v>3412</v>
      </c>
      <c r="O13" s="27" t="s">
        <v>21</v>
      </c>
      <c r="P13" s="27"/>
      <c r="Q13" s="27"/>
      <c r="R13" s="27"/>
      <c r="S13" s="27"/>
      <c r="T13" s="27"/>
      <c r="U13" s="27"/>
      <c r="V13" s="27"/>
      <c r="W13" s="27"/>
      <c r="X13" s="27"/>
    </row>
    <row r="14" customFormat="false" ht="15" hidden="false" customHeight="true" outlineLevel="0" collapsed="false">
      <c r="A14" s="27" t="s">
        <v>22</v>
      </c>
      <c r="B14" s="28" t="n">
        <f aca="false">-1767+112+128+4027-12+166</f>
        <v>2654</v>
      </c>
      <c r="C14" s="29" t="n">
        <f aca="false">+E14-B14</f>
        <v>1614.02</v>
      </c>
      <c r="D14" s="30"/>
      <c r="E14" s="31" t="n">
        <v>4268.02</v>
      </c>
      <c r="F14" s="29"/>
      <c r="G14" s="27"/>
      <c r="H14" s="29" t="n">
        <f aca="false">+E14+F14+G14</f>
        <v>4268.02</v>
      </c>
      <c r="I14" s="33" t="n">
        <f aca="false">+(325-2793)*2.04</f>
        <v>-5034.72</v>
      </c>
      <c r="J14" s="27"/>
      <c r="K14" s="29" t="n">
        <f aca="false">+H14+I14+J14</f>
        <v>-766.7</v>
      </c>
      <c r="L14" s="34" t="n">
        <f aca="false">+(325-2793)*L1</f>
        <v>-0</v>
      </c>
      <c r="M14" s="35"/>
      <c r="N14" s="29" t="n">
        <f aca="false">+K14+L14+M14</f>
        <v>-766.7</v>
      </c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customFormat="false" ht="15" hidden="false" customHeight="true" outlineLevel="0" collapsed="false">
      <c r="A15" s="27" t="s">
        <v>23</v>
      </c>
      <c r="B15" s="28" t="n">
        <v>-5.54</v>
      </c>
      <c r="C15" s="29" t="n">
        <f aca="false">+E15-B15</f>
        <v>251.92</v>
      </c>
      <c r="D15" s="30"/>
      <c r="E15" s="31" t="n">
        <v>246.38</v>
      </c>
      <c r="F15" s="33" t="n">
        <v>0</v>
      </c>
      <c r="G15" s="27"/>
      <c r="H15" s="29" t="n">
        <f aca="false">+E15+F15+G15</f>
        <v>246.38</v>
      </c>
      <c r="I15" s="33"/>
      <c r="J15" s="27"/>
      <c r="K15" s="29" t="n">
        <f aca="false">+H15+I15+J15</f>
        <v>246.38</v>
      </c>
      <c r="L15" s="34"/>
      <c r="M15" s="35"/>
      <c r="N15" s="29" t="n">
        <f aca="false">+K15+L15+M15</f>
        <v>246.38</v>
      </c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customFormat="false" ht="15" hidden="false" customHeight="true" outlineLevel="0" collapsed="false">
      <c r="A16" s="27" t="s">
        <v>24</v>
      </c>
      <c r="B16" s="28" t="n">
        <v>-180</v>
      </c>
      <c r="C16" s="29"/>
      <c r="D16" s="30"/>
      <c r="E16" s="31" t="n">
        <f aca="false">+B16+C16+D16</f>
        <v>-180</v>
      </c>
      <c r="F16" s="29"/>
      <c r="G16" s="27"/>
      <c r="H16" s="29" t="n">
        <f aca="false">+E16+F16+G16</f>
        <v>-180</v>
      </c>
      <c r="I16" s="29"/>
      <c r="J16" s="27"/>
      <c r="K16" s="29" t="n">
        <f aca="false">+H16+I16+J16</f>
        <v>-180</v>
      </c>
      <c r="L16" s="35"/>
      <c r="M16" s="35"/>
      <c r="N16" s="29" t="n">
        <f aca="false">+K16+L16+M16</f>
        <v>-180</v>
      </c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customFormat="false" ht="15" hidden="false" customHeight="true" outlineLevel="0" collapsed="false">
      <c r="A17" s="27" t="s">
        <v>25</v>
      </c>
      <c r="B17" s="28" t="n">
        <f aca="false">-620+28</f>
        <v>-592</v>
      </c>
      <c r="C17" s="29" t="n">
        <f aca="false">+E17-B17</f>
        <v>-1318.98</v>
      </c>
      <c r="D17" s="30"/>
      <c r="E17" s="31" t="n">
        <v>-1910.98</v>
      </c>
      <c r="F17" s="29"/>
      <c r="G17" s="27"/>
      <c r="H17" s="29" t="n">
        <f aca="false">+E17+F17+G17</f>
        <v>-1910.98</v>
      </c>
      <c r="I17" s="33" t="n">
        <v>0</v>
      </c>
      <c r="J17" s="38" t="n">
        <v>1911</v>
      </c>
      <c r="K17" s="29" t="n">
        <f aca="false">+H17+I17+J17</f>
        <v>0.0199999999999818</v>
      </c>
      <c r="L17" s="34" t="n">
        <v>0</v>
      </c>
      <c r="M17" s="35"/>
      <c r="N17" s="29" t="n">
        <f aca="false">+K17+L17+M17</f>
        <v>0.0199999999999818</v>
      </c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customFormat="false" ht="15" hidden="false" customHeight="true" outlineLevel="0" collapsed="false">
      <c r="A18" s="27" t="s">
        <v>26</v>
      </c>
      <c r="B18" s="28" t="n">
        <v>-608</v>
      </c>
      <c r="C18" s="29" t="n">
        <v>-158</v>
      </c>
      <c r="D18" s="30"/>
      <c r="E18" s="31" t="n">
        <f aca="false">+B18+C18+D18</f>
        <v>-766</v>
      </c>
      <c r="F18" s="29"/>
      <c r="G18" s="27"/>
      <c r="H18" s="29" t="n">
        <f aca="false">+E18+F18+G18</f>
        <v>-766</v>
      </c>
      <c r="I18" s="29"/>
      <c r="J18" s="27"/>
      <c r="K18" s="29" t="n">
        <f aca="false">+H18+I18+J18</f>
        <v>-766</v>
      </c>
      <c r="L18" s="35"/>
      <c r="M18" s="35"/>
      <c r="N18" s="29" t="n">
        <f aca="false">+K18+L18+M18</f>
        <v>-766</v>
      </c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customFormat="false" ht="15" hidden="false" customHeight="true" outlineLevel="0" collapsed="false">
      <c r="A19" s="27" t="s">
        <v>27</v>
      </c>
      <c r="B19" s="28" t="n">
        <v>-3718</v>
      </c>
      <c r="C19" s="29"/>
      <c r="D19" s="30"/>
      <c r="E19" s="31" t="n">
        <f aca="false">+B19+C19+D19</f>
        <v>-3718</v>
      </c>
      <c r="F19" s="29"/>
      <c r="G19" s="27"/>
      <c r="H19" s="29" t="n">
        <f aca="false">+E19+F19+G19</f>
        <v>-3718</v>
      </c>
      <c r="I19" s="29"/>
      <c r="J19" s="27"/>
      <c r="K19" s="32" t="n">
        <f aca="false">+H19+I19+J19</f>
        <v>-3718</v>
      </c>
      <c r="L19" s="35"/>
      <c r="M19" s="35"/>
      <c r="N19" s="29" t="n">
        <f aca="false">+K19+L19+M19</f>
        <v>-3718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customFormat="false" ht="15" hidden="false" customHeight="true" outlineLevel="0" collapsed="false">
      <c r="A20" s="27" t="s">
        <v>28</v>
      </c>
      <c r="B20" s="28" t="n">
        <v>-8120</v>
      </c>
      <c r="C20" s="29"/>
      <c r="D20" s="30"/>
      <c r="E20" s="31" t="n">
        <f aca="false">+B20+C20+D20</f>
        <v>-8120</v>
      </c>
      <c r="F20" s="29"/>
      <c r="G20" s="27"/>
      <c r="H20" s="29" t="n">
        <f aca="false">+E20+F20+G20</f>
        <v>-8120</v>
      </c>
      <c r="I20" s="29"/>
      <c r="J20" s="27"/>
      <c r="K20" s="29" t="n">
        <f aca="false">+H20+I20+J20</f>
        <v>-8120</v>
      </c>
      <c r="L20" s="35"/>
      <c r="M20" s="35"/>
      <c r="N20" s="29" t="n">
        <f aca="false">+K20+L20+M20</f>
        <v>-8120</v>
      </c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customFormat="false" ht="15" hidden="false" customHeight="true" outlineLevel="0" collapsed="false">
      <c r="A21" s="27" t="s">
        <v>29</v>
      </c>
      <c r="B21" s="28" t="n">
        <f aca="false">-6946-4281-27</f>
        <v>-11254</v>
      </c>
      <c r="C21" s="29"/>
      <c r="D21" s="30"/>
      <c r="E21" s="31" t="n">
        <f aca="false">+B21+C21+D21</f>
        <v>-11254</v>
      </c>
      <c r="F21" s="29"/>
      <c r="G21" s="27"/>
      <c r="H21" s="29" t="n">
        <f aca="false">+E21+F21+G21</f>
        <v>-11254</v>
      </c>
      <c r="I21" s="29"/>
      <c r="J21" s="27"/>
      <c r="K21" s="29" t="n">
        <f aca="false">+H21+I21+J21</f>
        <v>-11254</v>
      </c>
      <c r="L21" s="35"/>
      <c r="M21" s="35"/>
      <c r="N21" s="29" t="n">
        <f aca="false">+K21+L21+M21</f>
        <v>-11254</v>
      </c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customFormat="false" ht="15" hidden="false" customHeight="true" outlineLevel="0" collapsed="false">
      <c r="A22" s="27" t="s">
        <v>30</v>
      </c>
      <c r="B22" s="28" t="n">
        <f aca="false">-18315-6072</f>
        <v>-24387</v>
      </c>
      <c r="C22" s="29" t="n">
        <f aca="false">+E22-B22</f>
        <v>-903.619999999999</v>
      </c>
      <c r="D22" s="30"/>
      <c r="E22" s="31" t="n">
        <v>-25290.62</v>
      </c>
      <c r="F22" s="29"/>
      <c r="G22" s="27"/>
      <c r="H22" s="32" t="n">
        <f aca="false">+E22+F22+G22</f>
        <v>-25290.62</v>
      </c>
      <c r="I22" s="33" t="n">
        <f aca="false">48*2.04</f>
        <v>97.92</v>
      </c>
      <c r="J22" s="27"/>
      <c r="K22" s="32" t="n">
        <f aca="false">+H22+I22+J22</f>
        <v>-25192.7</v>
      </c>
      <c r="L22" s="34" t="n">
        <f aca="false">48*L1</f>
        <v>0</v>
      </c>
      <c r="M22" s="35"/>
      <c r="N22" s="29" t="n">
        <f aca="false">+K22+L22+M22</f>
        <v>-25192.7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customFormat="false" ht="15" hidden="false" customHeight="true" outlineLevel="0" collapsed="false">
      <c r="A23" s="27" t="s">
        <v>31</v>
      </c>
      <c r="B23" s="28" t="n">
        <v>-29760</v>
      </c>
      <c r="C23" s="29"/>
      <c r="D23" s="30"/>
      <c r="E23" s="31" t="n">
        <f aca="false">+B23+C23+D23</f>
        <v>-29760</v>
      </c>
      <c r="F23" s="29"/>
      <c r="G23" s="27"/>
      <c r="H23" s="29" t="n">
        <f aca="false">+E23+F23+G23</f>
        <v>-29760</v>
      </c>
      <c r="I23" s="29"/>
      <c r="J23" s="27"/>
      <c r="K23" s="29" t="n">
        <f aca="false">+H23+I23+J23</f>
        <v>-29760</v>
      </c>
      <c r="L23" s="35"/>
      <c r="M23" s="35"/>
      <c r="N23" s="29" t="n">
        <f aca="false">+K23+L23+M23</f>
        <v>-29760</v>
      </c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customFormat="false" ht="15" hidden="false" customHeight="true" outlineLevel="0" collapsed="false">
      <c r="A24" s="27" t="s">
        <v>32</v>
      </c>
      <c r="B24" s="28" t="n">
        <f aca="false">741+4655-13711-88930</f>
        <v>-97245</v>
      </c>
      <c r="C24" s="29" t="n">
        <f aca="false">+E24-B24</f>
        <v>4693.25</v>
      </c>
      <c r="D24" s="30"/>
      <c r="E24" s="31" t="n">
        <v>-92551.75</v>
      </c>
      <c r="F24" s="32" t="n">
        <f aca="false">-683*2.12</f>
        <v>-1447.96</v>
      </c>
      <c r="G24" s="27"/>
      <c r="H24" s="29" t="n">
        <f aca="false">+E24+F24+G24</f>
        <v>-93999.71</v>
      </c>
      <c r="I24" s="33" t="n">
        <f aca="false">(-1616-884)*2.04</f>
        <v>-5100</v>
      </c>
      <c r="J24" s="27"/>
      <c r="K24" s="32" t="n">
        <f aca="false">+H24+I24+J24</f>
        <v>-99099.71</v>
      </c>
      <c r="L24" s="34" t="n">
        <f aca="false">122*I1</f>
        <v>231.8</v>
      </c>
      <c r="M24" s="35"/>
      <c r="N24" s="29" t="n">
        <f aca="false">+K24+L24+M24</f>
        <v>-98867.91</v>
      </c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customFormat="false" ht="15" hidden="false" customHeight="true" outlineLevel="0" collapsed="false">
      <c r="A25" s="27" t="s">
        <v>33</v>
      </c>
      <c r="B25" s="28"/>
      <c r="C25" s="29"/>
      <c r="D25" s="30"/>
      <c r="E25" s="31"/>
      <c r="F25" s="32"/>
      <c r="G25" s="27"/>
      <c r="H25" s="29" t="n">
        <f aca="false">+E25+F25+G25</f>
        <v>0</v>
      </c>
      <c r="I25" s="33"/>
      <c r="J25" s="27"/>
      <c r="K25" s="29" t="n">
        <f aca="false">+H25+I25+J25</f>
        <v>0</v>
      </c>
      <c r="L25" s="34"/>
      <c r="M25" s="35"/>
      <c r="N25" s="29" t="n">
        <f aca="false">+K25+L25+M25</f>
        <v>0</v>
      </c>
      <c r="O25" s="27"/>
      <c r="Q25" s="27"/>
      <c r="R25" s="27"/>
      <c r="S25" s="27"/>
      <c r="T25" s="27"/>
      <c r="U25" s="27"/>
      <c r="V25" s="27"/>
      <c r="W25" s="27"/>
      <c r="X25" s="27"/>
    </row>
    <row r="26" customFormat="false" ht="15" hidden="false" customHeight="true" outlineLevel="0" collapsed="false">
      <c r="A26" s="27" t="s">
        <v>34</v>
      </c>
      <c r="B26" s="28" t="n">
        <v>0</v>
      </c>
      <c r="C26" s="42" t="n">
        <v>-346</v>
      </c>
      <c r="D26" s="43"/>
      <c r="E26" s="44" t="n">
        <f aca="false">+B26+C26+D26</f>
        <v>-346</v>
      </c>
      <c r="F26" s="42"/>
      <c r="G26" s="45"/>
      <c r="H26" s="42" t="n">
        <f aca="false">+E26+F26+G26</f>
        <v>-346</v>
      </c>
      <c r="I26" s="42"/>
      <c r="J26" s="45"/>
      <c r="K26" s="42" t="n">
        <f aca="false">+H26+I26+J26</f>
        <v>-346</v>
      </c>
      <c r="L26" s="46"/>
      <c r="M26" s="46"/>
      <c r="N26" s="42" t="n">
        <f aca="false">+K26+L26+M26</f>
        <v>-346</v>
      </c>
      <c r="O26" s="45"/>
      <c r="P26" s="27"/>
      <c r="Q26" s="27"/>
      <c r="R26" s="27"/>
      <c r="S26" s="27"/>
      <c r="T26" s="27"/>
      <c r="U26" s="27"/>
      <c r="V26" s="27"/>
      <c r="W26" s="27"/>
      <c r="X26" s="27"/>
    </row>
    <row r="27" customFormat="false" ht="15" hidden="false" customHeight="true" outlineLevel="0" collapsed="false">
      <c r="A27" s="27" t="s">
        <v>35</v>
      </c>
      <c r="B27" s="28" t="n">
        <v>26251</v>
      </c>
      <c r="C27" s="29"/>
      <c r="D27" s="30"/>
      <c r="E27" s="31" t="n">
        <v>26251.25</v>
      </c>
      <c r="F27" s="32" t="n">
        <f aca="false">-638*2.12</f>
        <v>-1352.56</v>
      </c>
      <c r="G27" s="29" t="n">
        <v>-26251</v>
      </c>
      <c r="H27" s="29" t="n">
        <f aca="false">+E27+F27+G27</f>
        <v>-1352.31</v>
      </c>
      <c r="I27" s="33" t="n">
        <f aca="false">(283-157)*2.04</f>
        <v>257.04</v>
      </c>
      <c r="J27" s="29"/>
      <c r="K27" s="32" t="n">
        <f aca="false">+H27+I27+J27</f>
        <v>-1095.27</v>
      </c>
      <c r="L27" s="34" t="n">
        <f aca="false">(283-157)*L1</f>
        <v>0</v>
      </c>
      <c r="M27" s="35"/>
      <c r="N27" s="29" t="n">
        <f aca="false">+K27+L27+M27</f>
        <v>-1095.27</v>
      </c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customFormat="false" ht="15" hidden="false" customHeight="true" outlineLevel="0" collapsed="false">
      <c r="A28" s="27" t="s">
        <v>36</v>
      </c>
      <c r="B28" s="28" t="n">
        <v>113</v>
      </c>
      <c r="C28" s="29"/>
      <c r="D28" s="30"/>
      <c r="E28" s="31" t="n">
        <f aca="false">+B28+C28+D28</f>
        <v>113</v>
      </c>
      <c r="F28" s="29"/>
      <c r="G28" s="29" t="n">
        <v>-113</v>
      </c>
      <c r="H28" s="29" t="n">
        <f aca="false">+E28+F28+G28</f>
        <v>0</v>
      </c>
      <c r="I28" s="29"/>
      <c r="J28" s="27"/>
      <c r="K28" s="29" t="n">
        <f aca="false">+H28+I28+J28</f>
        <v>0</v>
      </c>
      <c r="L28" s="35"/>
      <c r="M28" s="35"/>
      <c r="N28" s="29" t="n">
        <f aca="false">+K28+L28+M28</f>
        <v>0</v>
      </c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customFormat="false" ht="15" hidden="false" customHeight="true" outlineLevel="0" collapsed="false">
      <c r="A29" s="27" t="s">
        <v>37</v>
      </c>
      <c r="B29" s="29" t="n">
        <f aca="false">517.99-42344.87+176060.18</f>
        <v>134233.3</v>
      </c>
      <c r="C29" s="29"/>
      <c r="D29" s="30"/>
      <c r="E29" s="31" t="n">
        <f aca="false">+B29+C29+D29</f>
        <v>134233.3</v>
      </c>
      <c r="F29" s="29"/>
      <c r="G29" s="29" t="n">
        <v>-134233</v>
      </c>
      <c r="H29" s="29" t="n">
        <f aca="false">+E29+F29+G29</f>
        <v>0.299999999988358</v>
      </c>
      <c r="I29" s="32"/>
      <c r="J29" s="29"/>
      <c r="K29" s="29" t="n">
        <f aca="false">+H29+I29+J29</f>
        <v>0.299999999988358</v>
      </c>
      <c r="L29" s="41"/>
      <c r="M29" s="35"/>
      <c r="N29" s="29" t="n">
        <f aca="false">+K29+L29+M29</f>
        <v>0.299999999988358</v>
      </c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customFormat="false" ht="15" hidden="false" customHeight="true" outlineLevel="0" collapsed="false">
      <c r="A30" s="27" t="s">
        <v>38</v>
      </c>
      <c r="B30" s="28" t="n">
        <v>1610.08</v>
      </c>
      <c r="C30" s="29"/>
      <c r="D30" s="30" t="n">
        <v>-1610</v>
      </c>
      <c r="E30" s="31" t="n">
        <f aca="false">+B30+C30+D30</f>
        <v>0.0799999999999272</v>
      </c>
      <c r="F30" s="29"/>
      <c r="G30" s="47"/>
      <c r="H30" s="29" t="n">
        <f aca="false">+E30+F30+G30</f>
        <v>0.0799999999999272</v>
      </c>
      <c r="I30" s="29"/>
      <c r="J30" s="47"/>
      <c r="K30" s="29" t="n">
        <f aca="false">+H30+I30+J30</f>
        <v>0.0799999999999272</v>
      </c>
      <c r="L30" s="35"/>
      <c r="M30" s="35"/>
      <c r="N30" s="29" t="n">
        <f aca="false">+K30+L30+M30</f>
        <v>0.0799999999999272</v>
      </c>
      <c r="O30" s="27"/>
      <c r="P30" s="27"/>
      <c r="Q30" s="27"/>
      <c r="R30" s="27"/>
      <c r="S30" s="27"/>
      <c r="T30" s="27"/>
      <c r="U30" s="27"/>
      <c r="V30" s="27"/>
      <c r="W30" s="27"/>
      <c r="X30" s="27"/>
    </row>
    <row r="31" customFormat="false" ht="15" hidden="false" customHeight="true" outlineLevel="0" collapsed="false">
      <c r="A31" s="27" t="s">
        <v>39</v>
      </c>
      <c r="B31" s="28" t="n">
        <f aca="false">-7050.06-3639.68-4.77+16033+1193</f>
        <v>6531.49</v>
      </c>
      <c r="C31" s="29"/>
      <c r="D31" s="30"/>
      <c r="E31" s="31" t="n">
        <f aca="false">+B31+C31+D31</f>
        <v>6531.49</v>
      </c>
      <c r="F31" s="29"/>
      <c r="G31" s="29" t="n">
        <v>-6531</v>
      </c>
      <c r="H31" s="29" t="n">
        <f aca="false">+E31+F31+G31</f>
        <v>0.489999999999782</v>
      </c>
      <c r="I31" s="29"/>
      <c r="J31" s="29"/>
      <c r="K31" s="29" t="n">
        <f aca="false">+H31+I31+J31</f>
        <v>0.489999999999782</v>
      </c>
      <c r="L31" s="35"/>
      <c r="M31" s="35"/>
      <c r="N31" s="29" t="n">
        <f aca="false">+K31+L31+M31</f>
        <v>0.489999999999782</v>
      </c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customFormat="false" ht="15" hidden="false" customHeight="true" outlineLevel="0" collapsed="false">
      <c r="A32" s="27" t="s">
        <v>40</v>
      </c>
      <c r="B32" s="28" t="n">
        <f aca="false">4837+7650+5+107810+5091</f>
        <v>125393</v>
      </c>
      <c r="C32" s="29"/>
      <c r="D32" s="30" t="n">
        <v>-125393</v>
      </c>
      <c r="E32" s="40" t="n">
        <f aca="false">+B32+C32+D32</f>
        <v>0</v>
      </c>
      <c r="F32" s="29"/>
      <c r="G32" s="27"/>
      <c r="H32" s="29" t="n">
        <f aca="false">+E32+F32+G32</f>
        <v>0</v>
      </c>
      <c r="I32" s="32"/>
      <c r="J32" s="27"/>
      <c r="K32" s="29" t="n">
        <f aca="false">+H32+I32+J32</f>
        <v>0</v>
      </c>
      <c r="L32" s="41"/>
      <c r="M32" s="35"/>
      <c r="N32" s="29" t="n">
        <f aca="false">+K32+L32+M32</f>
        <v>0</v>
      </c>
      <c r="O32" s="27"/>
      <c r="P32" s="27"/>
      <c r="Q32" s="48"/>
      <c r="R32" s="27"/>
      <c r="S32" s="27"/>
      <c r="T32" s="27"/>
      <c r="U32" s="27"/>
      <c r="V32" s="27"/>
      <c r="W32" s="27"/>
      <c r="X32" s="27"/>
    </row>
    <row r="33" customFormat="false" ht="15" hidden="false" customHeight="true" outlineLevel="0" collapsed="false">
      <c r="A33" s="27" t="s">
        <v>41</v>
      </c>
      <c r="B33" s="49" t="n">
        <f aca="false">1631-7953+291+1816+46259+31532</f>
        <v>73576</v>
      </c>
      <c r="C33" s="50"/>
      <c r="D33" s="51" t="n">
        <v>-73576</v>
      </c>
      <c r="E33" s="49" t="n">
        <f aca="false">+B33+C33+D33</f>
        <v>0</v>
      </c>
      <c r="F33" s="50"/>
      <c r="G33" s="52"/>
      <c r="H33" s="50" t="n">
        <f aca="false">+E33+F33+G33</f>
        <v>0</v>
      </c>
      <c r="I33" s="50"/>
      <c r="J33" s="52"/>
      <c r="K33" s="50" t="n">
        <f aca="false">+H33+I33+J33</f>
        <v>0</v>
      </c>
      <c r="L33" s="53"/>
      <c r="M33" s="53"/>
      <c r="N33" s="50" t="n">
        <f aca="false">+K33+L33+M33</f>
        <v>0</v>
      </c>
      <c r="O33" s="27"/>
      <c r="P33" s="27"/>
      <c r="Q33" s="54"/>
      <c r="R33" s="55"/>
      <c r="S33" s="55"/>
      <c r="T33" s="56"/>
      <c r="U33" s="27"/>
      <c r="V33" s="27"/>
      <c r="W33" s="27"/>
      <c r="X33" s="27"/>
    </row>
    <row r="34" customFormat="false" ht="18" hidden="false" customHeight="true" outlineLevel="0" collapsed="false">
      <c r="A34" s="27"/>
      <c r="B34" s="28" t="n">
        <f aca="false">SUM(B5:B33)</f>
        <v>938516.61</v>
      </c>
      <c r="C34" s="28" t="n">
        <f aca="false">SUM(C5:C33)</f>
        <v>-33333.23</v>
      </c>
      <c r="D34" s="28" t="n">
        <f aca="false">SUM(D5:D33)</f>
        <v>-247343.71</v>
      </c>
      <c r="E34" s="28" t="n">
        <f aca="false">SUM(E5:E33)</f>
        <v>657839.92</v>
      </c>
      <c r="F34" s="28" t="n">
        <f aca="false">SUM(F5:F33)</f>
        <v>-51030.52</v>
      </c>
      <c r="G34" s="28" t="n">
        <f aca="false">SUM(G5:G33)</f>
        <v>-167128</v>
      </c>
      <c r="H34" s="28" t="n">
        <f aca="false">SUM(H5:H33)</f>
        <v>439681.4</v>
      </c>
      <c r="I34" s="28" t="n">
        <f aca="false">SUM(I5:I33)</f>
        <v>-343874.64</v>
      </c>
      <c r="J34" s="28" t="n">
        <f aca="false">SUM(J5:J33)</f>
        <v>1911</v>
      </c>
      <c r="K34" s="28" t="n">
        <f aca="false">SUM(K5:K33)</f>
        <v>97717.76</v>
      </c>
      <c r="L34" s="57" t="n">
        <f aca="false">SUM(L5:L33)</f>
        <v>-10529.8</v>
      </c>
      <c r="M34" s="57" t="n">
        <f aca="false">SUM(M5:M33)</f>
        <v>0</v>
      </c>
      <c r="N34" s="28" t="n">
        <f aca="false">SUM(N5:N33)</f>
        <v>87187.96</v>
      </c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customFormat="false" ht="18" hidden="false" customHeight="true" outlineLevel="0" collapsed="false">
      <c r="A35" s="27"/>
      <c r="B35" s="28"/>
      <c r="C35" s="29"/>
      <c r="D35" s="58"/>
      <c r="E35" s="59"/>
      <c r="F35" s="29"/>
      <c r="G35" s="27"/>
      <c r="H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customFormat="false" ht="15.95" hidden="false" customHeight="true" outlineLevel="0" collapsed="false">
      <c r="A36" s="60" t="s">
        <v>42</v>
      </c>
      <c r="B36" s="61" t="n">
        <f aca="false">+B34</f>
        <v>938516.61</v>
      </c>
      <c r="C36" s="29"/>
      <c r="D36" s="30"/>
      <c r="E36" s="59"/>
      <c r="F36" s="29"/>
      <c r="G36" s="27"/>
      <c r="H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customFormat="false" ht="15.95" hidden="false" customHeight="true" outlineLevel="0" collapsed="false">
      <c r="A37" s="60" t="s">
        <v>43</v>
      </c>
      <c r="B37" s="61" t="n">
        <f aca="false">+D34+G34+J34</f>
        <v>-412560.71</v>
      </c>
      <c r="C37" s="29"/>
      <c r="D37" s="30"/>
      <c r="E37" s="59"/>
      <c r="F37" s="29"/>
      <c r="G37" s="27"/>
      <c r="H37" s="27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customFormat="false" ht="15.95" hidden="false" customHeight="true" outlineLevel="0" collapsed="false">
      <c r="A38" s="60" t="s">
        <v>44</v>
      </c>
      <c r="B38" s="62" t="n">
        <f aca="false">+C34+F34+I34+L34</f>
        <v>-438768.19</v>
      </c>
      <c r="C38" s="29"/>
      <c r="D38" s="58"/>
      <c r="E38" s="59"/>
      <c r="F38" s="29"/>
      <c r="G38" s="27"/>
      <c r="H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customFormat="false" ht="15.95" hidden="false" customHeight="true" outlineLevel="0" collapsed="false">
      <c r="A39" s="60" t="s">
        <v>45</v>
      </c>
      <c r="B39" s="63" t="n">
        <f aca="false">SUM(B36:B38)</f>
        <v>87187.71</v>
      </c>
      <c r="C39" s="29"/>
      <c r="D39" s="58"/>
      <c r="E39" s="59"/>
      <c r="F39" s="29"/>
      <c r="G39" s="27"/>
      <c r="H39" s="27"/>
      <c r="O39" s="27"/>
      <c r="P39" s="27"/>
      <c r="Q39" s="27"/>
      <c r="R39" s="27"/>
      <c r="S39" s="27"/>
      <c r="T39" s="27"/>
      <c r="U39" s="27"/>
      <c r="V39" s="27"/>
      <c r="W39" s="27"/>
      <c r="X39" s="27"/>
    </row>
    <row r="40" customFormat="false" ht="12.75" hidden="false" customHeight="false" outlineLevel="0" collapsed="false">
      <c r="A40" s="27"/>
      <c r="B40" s="28"/>
      <c r="C40" s="29"/>
      <c r="D40" s="58"/>
      <c r="E40" s="59"/>
      <c r="F40" s="29"/>
      <c r="G40" s="27"/>
      <c r="H40" s="27"/>
      <c r="O40" s="27"/>
      <c r="P40" s="27"/>
      <c r="Q40" s="27"/>
      <c r="R40" s="27"/>
      <c r="S40" s="27"/>
      <c r="T40" s="27"/>
      <c r="U40" s="27"/>
      <c r="V40" s="27"/>
      <c r="W40" s="27"/>
      <c r="X40" s="27"/>
    </row>
    <row r="41" customFormat="false" ht="12" hidden="false" customHeight="false" outlineLevel="0" collapsed="false">
      <c r="A41" s="27"/>
      <c r="B41" s="28"/>
      <c r="C41" s="29"/>
      <c r="D41" s="58"/>
      <c r="E41" s="59"/>
      <c r="F41" s="29"/>
      <c r="G41" s="27"/>
      <c r="H41" s="27"/>
      <c r="O41" s="27"/>
      <c r="P41" s="27"/>
      <c r="Q41" s="27"/>
      <c r="R41" s="27"/>
      <c r="S41" s="27"/>
      <c r="T41" s="27"/>
      <c r="U41" s="27"/>
      <c r="V41" s="27"/>
      <c r="W41" s="27"/>
      <c r="X41" s="27"/>
    </row>
    <row r="42" customFormat="false" ht="12" hidden="false" customHeight="false" outlineLevel="0" collapsed="false">
      <c r="A42" s="27"/>
      <c r="B42" s="28"/>
      <c r="C42" s="29"/>
      <c r="D42" s="58"/>
      <c r="E42" s="59"/>
      <c r="F42" s="29"/>
      <c r="G42" s="27"/>
      <c r="H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  <row r="43" customFormat="false" ht="12" hidden="false" customHeight="false" outlineLevel="0" collapsed="false">
      <c r="A43" s="27"/>
      <c r="B43" s="28"/>
      <c r="C43" s="29"/>
      <c r="D43" s="58"/>
      <c r="E43" s="59"/>
      <c r="F43" s="29"/>
      <c r="G43" s="27"/>
      <c r="H43" s="27"/>
      <c r="O43" s="27"/>
      <c r="P43" s="27"/>
      <c r="Q43" s="27"/>
      <c r="R43" s="27"/>
      <c r="S43" s="27"/>
      <c r="T43" s="27"/>
      <c r="U43" s="27"/>
      <c r="V43" s="27"/>
      <c r="W43" s="27"/>
      <c r="X43" s="27"/>
    </row>
    <row r="44" customFormat="false" ht="12" hidden="false" customHeight="false" outlineLevel="0" collapsed="false">
      <c r="A44" s="27"/>
      <c r="B44" s="28"/>
      <c r="C44" s="29"/>
      <c r="D44" s="58"/>
      <c r="E44" s="59"/>
      <c r="F44" s="29"/>
      <c r="G44" s="27"/>
      <c r="H44" s="27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5" customFormat="false" ht="12" hidden="false" customHeight="false" outlineLevel="0" collapsed="false">
      <c r="A45" s="27"/>
      <c r="B45" s="28"/>
      <c r="C45" s="29"/>
      <c r="D45" s="58"/>
      <c r="E45" s="59"/>
      <c r="F45" s="29"/>
      <c r="G45" s="27"/>
      <c r="H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customFormat="false" ht="12" hidden="false" customHeight="false" outlineLevel="0" collapsed="false">
      <c r="A46" s="27"/>
      <c r="B46" s="28"/>
      <c r="C46" s="29"/>
      <c r="D46" s="58"/>
      <c r="E46" s="59"/>
      <c r="F46" s="29"/>
      <c r="G46" s="27"/>
      <c r="H46" s="27"/>
      <c r="O46" s="27"/>
      <c r="P46" s="27"/>
      <c r="Q46" s="27"/>
      <c r="R46" s="27"/>
      <c r="S46" s="27"/>
      <c r="T46" s="27"/>
      <c r="U46" s="27"/>
      <c r="V46" s="27"/>
      <c r="W46" s="27"/>
      <c r="X46" s="27"/>
    </row>
    <row r="47" customFormat="false" ht="12" hidden="false" customHeight="false" outlineLevel="0" collapsed="false">
      <c r="A47" s="27"/>
      <c r="B47" s="28"/>
      <c r="C47" s="29"/>
      <c r="D47" s="58"/>
      <c r="E47" s="59"/>
      <c r="F47" s="29"/>
      <c r="G47" s="27"/>
      <c r="H47" s="27"/>
      <c r="O47" s="27"/>
      <c r="P47" s="27"/>
      <c r="Q47" s="27"/>
      <c r="R47" s="27"/>
      <c r="S47" s="27"/>
      <c r="T47" s="27"/>
      <c r="U47" s="27"/>
      <c r="V47" s="27"/>
      <c r="W47" s="27"/>
      <c r="X47" s="27"/>
    </row>
    <row r="48" customFormat="false" ht="12" hidden="false" customHeight="false" outlineLevel="0" collapsed="false">
      <c r="A48" s="27"/>
      <c r="B48" s="28"/>
      <c r="C48" s="29"/>
      <c r="D48" s="58"/>
      <c r="E48" s="59"/>
      <c r="F48" s="29"/>
      <c r="G48" s="27"/>
      <c r="H48" s="27"/>
      <c r="O48" s="27"/>
      <c r="P48" s="27"/>
      <c r="Q48" s="27"/>
      <c r="R48" s="27"/>
      <c r="S48" s="27"/>
      <c r="T48" s="27"/>
      <c r="U48" s="27"/>
      <c r="V48" s="27"/>
      <c r="W48" s="27"/>
      <c r="X48" s="27"/>
    </row>
    <row r="49" customFormat="false" ht="12" hidden="false" customHeight="false" outlineLevel="0" collapsed="false">
      <c r="A49" s="27"/>
      <c r="B49" s="28"/>
      <c r="C49" s="29"/>
      <c r="D49" s="58"/>
      <c r="E49" s="59"/>
      <c r="F49" s="29"/>
      <c r="G49" s="27"/>
      <c r="H49" s="27"/>
      <c r="O49" s="27"/>
      <c r="P49" s="27"/>
      <c r="Q49" s="27"/>
      <c r="R49" s="27"/>
      <c r="S49" s="27"/>
      <c r="T49" s="27"/>
      <c r="U49" s="27"/>
      <c r="V49" s="27"/>
      <c r="W49" s="27"/>
      <c r="X49" s="27"/>
    </row>
    <row r="50" customFormat="false" ht="12" hidden="false" customHeight="false" outlineLevel="0" collapsed="false">
      <c r="A50" s="27"/>
      <c r="B50" s="28"/>
      <c r="C50" s="29"/>
      <c r="D50" s="58"/>
      <c r="E50" s="59"/>
      <c r="F50" s="29"/>
      <c r="G50" s="27"/>
      <c r="H50" s="27"/>
      <c r="O50" s="27"/>
      <c r="P50" s="27"/>
      <c r="Q50" s="27"/>
      <c r="R50" s="27"/>
      <c r="S50" s="27"/>
      <c r="T50" s="27"/>
      <c r="U50" s="27"/>
      <c r="V50" s="27"/>
      <c r="W50" s="27"/>
      <c r="X50" s="27"/>
    </row>
    <row r="51" customFormat="false" ht="12" hidden="false" customHeight="false" outlineLevel="0" collapsed="false">
      <c r="A51" s="27"/>
      <c r="B51" s="28"/>
      <c r="C51" s="29"/>
      <c r="D51" s="58"/>
      <c r="E51" s="59"/>
      <c r="F51" s="29"/>
      <c r="G51" s="27"/>
      <c r="H51" s="27"/>
      <c r="O51" s="27"/>
      <c r="P51" s="27"/>
      <c r="Q51" s="27"/>
      <c r="R51" s="27"/>
      <c r="S51" s="27"/>
      <c r="T51" s="27"/>
      <c r="U51" s="27"/>
      <c r="V51" s="27"/>
      <c r="W51" s="27"/>
      <c r="X51" s="27"/>
    </row>
    <row r="52" customFormat="false" ht="12" hidden="false" customHeight="false" outlineLevel="0" collapsed="false">
      <c r="A52" s="27"/>
      <c r="B52" s="28"/>
      <c r="C52" s="29"/>
      <c r="D52" s="58"/>
      <c r="E52" s="59"/>
      <c r="F52" s="29"/>
      <c r="G52" s="27"/>
      <c r="H52" s="27"/>
      <c r="I52" s="27"/>
      <c r="J52" s="27"/>
      <c r="K52" s="27"/>
      <c r="O52" s="27"/>
      <c r="P52" s="27"/>
      <c r="Q52" s="27"/>
      <c r="R52" s="27"/>
      <c r="S52" s="27"/>
      <c r="T52" s="27"/>
      <c r="U52" s="27"/>
      <c r="V52" s="27"/>
      <c r="W52" s="27"/>
      <c r="X52" s="27"/>
    </row>
    <row r="53" customFormat="false" ht="12" hidden="false" customHeight="false" outlineLevel="0" collapsed="false">
      <c r="A53" s="27"/>
      <c r="B53" s="28"/>
      <c r="C53" s="29"/>
      <c r="D53" s="58"/>
      <c r="E53" s="59"/>
      <c r="F53" s="29"/>
      <c r="G53" s="27"/>
      <c r="H53" s="27"/>
      <c r="I53" s="27"/>
      <c r="J53" s="27"/>
      <c r="K53" s="27"/>
      <c r="O53" s="27"/>
      <c r="P53" s="27"/>
      <c r="Q53" s="27"/>
      <c r="R53" s="27"/>
      <c r="S53" s="27"/>
      <c r="T53" s="27"/>
      <c r="U53" s="27"/>
      <c r="V53" s="27"/>
      <c r="W53" s="27"/>
      <c r="X53" s="27"/>
    </row>
    <row r="54" customFormat="false" ht="12" hidden="false" customHeight="false" outlineLevel="0" collapsed="false">
      <c r="A54" s="27"/>
      <c r="B54" s="28"/>
      <c r="C54" s="29"/>
      <c r="D54" s="58"/>
      <c r="E54" s="59"/>
      <c r="F54" s="29"/>
      <c r="G54" s="27"/>
      <c r="H54" s="27"/>
      <c r="I54" s="27"/>
      <c r="J54" s="27"/>
      <c r="K54" s="27"/>
      <c r="O54" s="27"/>
      <c r="P54" s="27"/>
      <c r="Q54" s="27"/>
      <c r="R54" s="27"/>
      <c r="S54" s="27"/>
      <c r="T54" s="27"/>
      <c r="U54" s="27"/>
      <c r="V54" s="27"/>
      <c r="W54" s="27"/>
      <c r="X54" s="27"/>
    </row>
    <row r="55" customFormat="false" ht="12" hidden="false" customHeight="false" outlineLevel="0" collapsed="false">
      <c r="A55" s="27"/>
      <c r="B55" s="28"/>
      <c r="C55" s="29"/>
      <c r="D55" s="58"/>
      <c r="E55" s="59"/>
      <c r="F55" s="29"/>
      <c r="G55" s="27"/>
      <c r="H55" s="27"/>
      <c r="I55" s="27"/>
      <c r="J55" s="27"/>
      <c r="K55" s="27"/>
      <c r="O55" s="27"/>
      <c r="P55" s="27"/>
      <c r="Q55" s="27"/>
      <c r="R55" s="27"/>
      <c r="S55" s="27"/>
      <c r="T55" s="27"/>
      <c r="U55" s="27"/>
      <c r="V55" s="27"/>
      <c r="W55" s="27"/>
      <c r="X55" s="27"/>
    </row>
    <row r="56" customFormat="false" ht="12" hidden="false" customHeight="false" outlineLevel="0" collapsed="false">
      <c r="A56" s="27"/>
      <c r="B56" s="28"/>
      <c r="C56" s="29"/>
      <c r="D56" s="58"/>
      <c r="E56" s="59"/>
      <c r="F56" s="29"/>
      <c r="G56" s="27"/>
      <c r="H56" s="27"/>
      <c r="I56" s="27"/>
      <c r="J56" s="27"/>
      <c r="K56" s="27"/>
      <c r="O56" s="27"/>
      <c r="P56" s="27"/>
      <c r="Q56" s="27"/>
      <c r="R56" s="27"/>
      <c r="S56" s="27"/>
      <c r="T56" s="27"/>
      <c r="U56" s="27"/>
      <c r="V56" s="27"/>
      <c r="W56" s="27"/>
      <c r="X56" s="27"/>
    </row>
    <row r="57" customFormat="false" ht="12" hidden="false" customHeight="false" outlineLevel="0" collapsed="false">
      <c r="A57" s="27"/>
      <c r="B57" s="28"/>
      <c r="C57" s="29"/>
      <c r="D57" s="58"/>
      <c r="E57" s="59"/>
      <c r="F57" s="29"/>
      <c r="G57" s="27"/>
      <c r="H57" s="27"/>
      <c r="I57" s="27"/>
      <c r="J57" s="27"/>
      <c r="K57" s="27"/>
      <c r="O57" s="27"/>
      <c r="P57" s="27"/>
      <c r="Q57" s="27"/>
      <c r="R57" s="27"/>
      <c r="S57" s="27"/>
      <c r="T57" s="27"/>
      <c r="U57" s="27"/>
      <c r="V57" s="27"/>
      <c r="W57" s="27"/>
      <c r="X57" s="27"/>
    </row>
    <row r="58" customFormat="false" ht="12" hidden="false" customHeight="false" outlineLevel="0" collapsed="false">
      <c r="A58" s="27"/>
      <c r="B58" s="28"/>
      <c r="C58" s="29"/>
      <c r="D58" s="58"/>
      <c r="E58" s="59"/>
      <c r="F58" s="29"/>
      <c r="G58" s="27"/>
      <c r="H58" s="27"/>
      <c r="I58" s="27"/>
      <c r="J58" s="27"/>
      <c r="K58" s="27"/>
      <c r="O58" s="27"/>
      <c r="P58" s="27"/>
      <c r="Q58" s="27"/>
      <c r="R58" s="27"/>
      <c r="S58" s="27"/>
      <c r="T58" s="27"/>
      <c r="U58" s="27"/>
      <c r="V58" s="27"/>
      <c r="W58" s="27"/>
      <c r="X58" s="27"/>
    </row>
    <row r="59" customFormat="false" ht="12" hidden="false" customHeight="false" outlineLevel="0" collapsed="false">
      <c r="A59" s="27"/>
      <c r="B59" s="28"/>
      <c r="C59" s="29"/>
      <c r="D59" s="58"/>
      <c r="E59" s="59"/>
      <c r="F59" s="29"/>
      <c r="G59" s="27"/>
      <c r="H59" s="27"/>
      <c r="I59" s="27"/>
      <c r="J59" s="27"/>
      <c r="K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customFormat="false" ht="12" hidden="false" customHeight="false" outlineLevel="0" collapsed="false">
      <c r="A60" s="27"/>
      <c r="B60" s="28"/>
      <c r="C60" s="29"/>
      <c r="D60" s="58"/>
      <c r="E60" s="59"/>
      <c r="F60" s="29"/>
      <c r="G60" s="27"/>
      <c r="H60" s="27"/>
      <c r="I60" s="27"/>
      <c r="J60" s="27"/>
      <c r="K60" s="27"/>
      <c r="O60" s="27"/>
      <c r="P60" s="27"/>
      <c r="Q60" s="27"/>
      <c r="R60" s="27"/>
      <c r="S60" s="27"/>
      <c r="T60" s="27"/>
      <c r="U60" s="27"/>
      <c r="V60" s="27"/>
      <c r="W60" s="27"/>
      <c r="X60" s="27"/>
    </row>
    <row r="61" customFormat="false" ht="12" hidden="false" customHeight="false" outlineLevel="0" collapsed="false">
      <c r="A61" s="27"/>
      <c r="B61" s="28"/>
      <c r="C61" s="29"/>
      <c r="D61" s="58"/>
      <c r="E61" s="59"/>
      <c r="F61" s="29"/>
      <c r="G61" s="27"/>
      <c r="H61" s="27"/>
      <c r="I61" s="27"/>
      <c r="J61" s="27"/>
      <c r="K61" s="27"/>
      <c r="O61" s="27"/>
      <c r="P61" s="27"/>
      <c r="Q61" s="27"/>
      <c r="R61" s="27"/>
      <c r="S61" s="27"/>
      <c r="T61" s="27"/>
      <c r="U61" s="27"/>
      <c r="V61" s="27"/>
      <c r="W61" s="27"/>
      <c r="X61" s="27"/>
    </row>
    <row r="62" customFormat="false" ht="12" hidden="false" customHeight="false" outlineLevel="0" collapsed="false">
      <c r="A62" s="27"/>
      <c r="B62" s="28"/>
      <c r="C62" s="29"/>
      <c r="D62" s="58"/>
      <c r="E62" s="59"/>
      <c r="F62" s="29"/>
      <c r="G62" s="27"/>
      <c r="H62" s="27"/>
      <c r="I62" s="27"/>
      <c r="J62" s="27"/>
      <c r="K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customFormat="false" ht="12" hidden="false" customHeight="false" outlineLevel="0" collapsed="false">
      <c r="A63" s="27"/>
      <c r="B63" s="28"/>
      <c r="C63" s="29"/>
      <c r="D63" s="58"/>
      <c r="E63" s="59"/>
      <c r="F63" s="29"/>
      <c r="G63" s="27"/>
      <c r="H63" s="27"/>
      <c r="I63" s="27"/>
      <c r="J63" s="27"/>
      <c r="K63" s="27"/>
      <c r="O63" s="27"/>
      <c r="P63" s="27"/>
      <c r="Q63" s="27"/>
      <c r="R63" s="27"/>
      <c r="S63" s="27"/>
      <c r="T63" s="27"/>
      <c r="U63" s="27"/>
      <c r="V63" s="27"/>
      <c r="W63" s="27"/>
      <c r="X63" s="27"/>
    </row>
    <row r="64" customFormat="false" ht="12" hidden="false" customHeight="false" outlineLevel="0" collapsed="false">
      <c r="A64" s="27"/>
      <c r="B64" s="28"/>
      <c r="C64" s="29"/>
      <c r="D64" s="58"/>
      <c r="E64" s="59"/>
      <c r="F64" s="29"/>
      <c r="G64" s="27"/>
      <c r="H64" s="27"/>
      <c r="I64" s="27"/>
      <c r="J64" s="27"/>
      <c r="K64" s="27"/>
      <c r="O64" s="27"/>
      <c r="P64" s="27"/>
      <c r="Q64" s="27"/>
      <c r="R64" s="27"/>
      <c r="S64" s="27"/>
      <c r="T64" s="27"/>
      <c r="U64" s="27"/>
      <c r="V64" s="27"/>
      <c r="W64" s="27"/>
      <c r="X64" s="27"/>
    </row>
    <row r="65" customFormat="false" ht="12" hidden="false" customHeight="false" outlineLevel="0" collapsed="false">
      <c r="A65" s="27"/>
      <c r="B65" s="28"/>
      <c r="C65" s="29"/>
      <c r="D65" s="58"/>
      <c r="E65" s="59"/>
      <c r="F65" s="29"/>
      <c r="G65" s="27"/>
      <c r="H65" s="27"/>
      <c r="I65" s="27"/>
      <c r="J65" s="27"/>
      <c r="K65" s="27"/>
      <c r="O65" s="27"/>
      <c r="P65" s="27"/>
      <c r="Q65" s="27"/>
      <c r="R65" s="27"/>
      <c r="S65" s="27"/>
      <c r="T65" s="27"/>
      <c r="U65" s="27"/>
      <c r="V65" s="27"/>
      <c r="W65" s="27"/>
      <c r="X65" s="27"/>
    </row>
    <row r="66" customFormat="false" ht="12" hidden="false" customHeight="false" outlineLevel="0" collapsed="false">
      <c r="A66" s="27"/>
      <c r="B66" s="28"/>
      <c r="C66" s="29"/>
      <c r="D66" s="58"/>
      <c r="E66" s="59"/>
      <c r="F66" s="29"/>
      <c r="G66" s="27"/>
      <c r="H66" s="27"/>
      <c r="I66" s="27"/>
      <c r="J66" s="27"/>
      <c r="K66" s="27"/>
      <c r="O66" s="27"/>
      <c r="P66" s="27"/>
      <c r="Q66" s="27"/>
      <c r="R66" s="27"/>
      <c r="S66" s="27"/>
      <c r="T66" s="27"/>
      <c r="U66" s="27"/>
      <c r="V66" s="27"/>
      <c r="W66" s="27"/>
      <c r="X66" s="27"/>
    </row>
    <row r="67" customFormat="false" ht="12" hidden="false" customHeight="false" outlineLevel="0" collapsed="false">
      <c r="A67" s="27"/>
      <c r="B67" s="28"/>
      <c r="C67" s="29"/>
      <c r="D67" s="58"/>
      <c r="E67" s="59"/>
      <c r="F67" s="29"/>
      <c r="G67" s="27"/>
      <c r="H67" s="27"/>
      <c r="I67" s="27"/>
      <c r="J67" s="27"/>
      <c r="K67" s="27"/>
      <c r="O67" s="27"/>
      <c r="P67" s="27"/>
      <c r="Q67" s="27"/>
      <c r="R67" s="27"/>
      <c r="S67" s="27"/>
      <c r="T67" s="27"/>
      <c r="U67" s="27"/>
      <c r="V67" s="27"/>
      <c r="W67" s="27"/>
      <c r="X67" s="27"/>
    </row>
    <row r="68" customFormat="false" ht="12" hidden="false" customHeight="false" outlineLevel="0" collapsed="false">
      <c r="A68" s="27"/>
      <c r="B68" s="28"/>
      <c r="C68" s="29"/>
      <c r="D68" s="58"/>
      <c r="E68" s="59"/>
      <c r="F68" s="29"/>
      <c r="G68" s="27"/>
      <c r="H68" s="27"/>
      <c r="I68" s="27"/>
      <c r="J68" s="27"/>
      <c r="K68" s="27"/>
      <c r="O68" s="27"/>
      <c r="P68" s="27"/>
      <c r="Q68" s="27"/>
      <c r="R68" s="27"/>
      <c r="S68" s="27"/>
      <c r="T68" s="27"/>
      <c r="U68" s="27"/>
      <c r="V68" s="27"/>
      <c r="W68" s="27"/>
      <c r="X68" s="27"/>
    </row>
    <row r="69" customFormat="false" ht="12" hidden="false" customHeight="false" outlineLevel="0" collapsed="false">
      <c r="A69" s="27"/>
      <c r="B69" s="28"/>
      <c r="C69" s="29"/>
      <c r="D69" s="58"/>
      <c r="E69" s="59"/>
      <c r="F69" s="29"/>
      <c r="G69" s="27"/>
      <c r="H69" s="27"/>
      <c r="I69" s="27"/>
      <c r="J69" s="27"/>
      <c r="K69" s="27"/>
      <c r="O69" s="27"/>
      <c r="P69" s="27"/>
      <c r="Q69" s="27"/>
      <c r="R69" s="27"/>
      <c r="S69" s="27"/>
      <c r="T69" s="27"/>
      <c r="U69" s="27"/>
      <c r="V69" s="27"/>
      <c r="W69" s="27"/>
      <c r="X69" s="27"/>
    </row>
    <row r="70" customFormat="false" ht="12" hidden="false" customHeight="false" outlineLevel="0" collapsed="false">
      <c r="A70" s="27"/>
      <c r="B70" s="28"/>
      <c r="C70" s="29"/>
      <c r="D70" s="58"/>
      <c r="E70" s="59"/>
      <c r="F70" s="29"/>
      <c r="G70" s="27"/>
      <c r="H70" s="27"/>
      <c r="I70" s="27"/>
      <c r="J70" s="27"/>
      <c r="K70" s="27"/>
      <c r="O70" s="27"/>
      <c r="P70" s="27"/>
      <c r="Q70" s="27"/>
      <c r="R70" s="27"/>
      <c r="S70" s="27"/>
      <c r="T70" s="27"/>
      <c r="U70" s="27"/>
      <c r="V70" s="27"/>
      <c r="W70" s="27"/>
      <c r="X70" s="27"/>
    </row>
    <row r="71" customFormat="false" ht="12" hidden="false" customHeight="false" outlineLevel="0" collapsed="false">
      <c r="A71" s="27"/>
      <c r="B71" s="28"/>
      <c r="C71" s="29"/>
      <c r="D71" s="58"/>
      <c r="E71" s="59"/>
      <c r="F71" s="29"/>
      <c r="G71" s="27"/>
      <c r="H71" s="27"/>
      <c r="I71" s="27"/>
      <c r="J71" s="27"/>
      <c r="K71" s="27"/>
      <c r="O71" s="27"/>
      <c r="P71" s="27"/>
      <c r="Q71" s="27"/>
      <c r="R71" s="27"/>
      <c r="S71" s="27"/>
      <c r="T71" s="27"/>
      <c r="U71" s="27"/>
      <c r="V71" s="27"/>
      <c r="W71" s="27"/>
      <c r="X71" s="27"/>
    </row>
    <row r="72" customFormat="false" ht="12" hidden="false" customHeight="false" outlineLevel="0" collapsed="false">
      <c r="A72" s="27"/>
      <c r="B72" s="28"/>
      <c r="C72" s="29"/>
      <c r="D72" s="58"/>
      <c r="E72" s="59"/>
      <c r="F72" s="29"/>
      <c r="G72" s="27"/>
      <c r="H72" s="27"/>
      <c r="I72" s="27"/>
      <c r="J72" s="27"/>
      <c r="K72" s="27"/>
      <c r="O72" s="27"/>
      <c r="P72" s="27"/>
      <c r="Q72" s="27"/>
      <c r="R72" s="27"/>
      <c r="S72" s="27"/>
      <c r="T72" s="27"/>
      <c r="U72" s="27"/>
      <c r="V72" s="27"/>
      <c r="W72" s="27"/>
      <c r="X72" s="27"/>
    </row>
    <row r="73" customFormat="false" ht="12" hidden="false" customHeight="false" outlineLevel="0" collapsed="false">
      <c r="A73" s="27"/>
      <c r="B73" s="28"/>
      <c r="C73" s="29"/>
      <c r="D73" s="58"/>
      <c r="E73" s="59"/>
      <c r="F73" s="29"/>
      <c r="G73" s="27"/>
      <c r="H73" s="27"/>
      <c r="I73" s="27"/>
      <c r="J73" s="27"/>
      <c r="K73" s="27"/>
      <c r="O73" s="27"/>
      <c r="P73" s="27"/>
      <c r="Q73" s="27"/>
      <c r="R73" s="27"/>
      <c r="S73" s="27"/>
      <c r="T73" s="27"/>
      <c r="U73" s="27"/>
      <c r="V73" s="27"/>
      <c r="W73" s="27"/>
      <c r="X73" s="27"/>
    </row>
    <row r="74" customFormat="false" ht="12" hidden="false" customHeight="false" outlineLevel="0" collapsed="false">
      <c r="A74" s="27"/>
      <c r="B74" s="28"/>
      <c r="C74" s="29"/>
      <c r="D74" s="58"/>
      <c r="E74" s="59"/>
      <c r="F74" s="29"/>
      <c r="G74" s="27"/>
      <c r="H74" s="27"/>
      <c r="I74" s="27"/>
      <c r="J74" s="27"/>
      <c r="K74" s="27"/>
      <c r="O74" s="27"/>
      <c r="P74" s="27"/>
      <c r="Q74" s="27"/>
      <c r="R74" s="27"/>
      <c r="S74" s="27"/>
      <c r="T74" s="27"/>
      <c r="U74" s="27"/>
      <c r="V74" s="27"/>
      <c r="W74" s="27"/>
      <c r="X74" s="27"/>
    </row>
    <row r="75" customFormat="false" ht="12" hidden="false" customHeight="false" outlineLevel="0" collapsed="false">
      <c r="A75" s="27"/>
      <c r="B75" s="28"/>
      <c r="C75" s="29"/>
      <c r="D75" s="58"/>
      <c r="E75" s="59"/>
      <c r="F75" s="29"/>
      <c r="G75" s="27"/>
      <c r="H75" s="27"/>
      <c r="I75" s="27"/>
      <c r="J75" s="27"/>
      <c r="K75" s="27"/>
      <c r="O75" s="27"/>
      <c r="P75" s="27"/>
      <c r="Q75" s="27"/>
      <c r="R75" s="27"/>
      <c r="S75" s="27"/>
      <c r="T75" s="27"/>
      <c r="U75" s="27"/>
      <c r="V75" s="27"/>
      <c r="W75" s="27"/>
      <c r="X75" s="27"/>
    </row>
    <row r="76" customFormat="false" ht="12" hidden="false" customHeight="false" outlineLevel="0" collapsed="false">
      <c r="A76" s="27"/>
      <c r="B76" s="28"/>
      <c r="C76" s="29"/>
      <c r="D76" s="58"/>
      <c r="E76" s="59"/>
      <c r="F76" s="29"/>
      <c r="G76" s="27"/>
      <c r="H76" s="27"/>
      <c r="I76" s="27"/>
      <c r="J76" s="27"/>
      <c r="K76" s="27"/>
      <c r="O76" s="27"/>
      <c r="P76" s="27"/>
      <c r="Q76" s="27"/>
      <c r="R76" s="27"/>
      <c r="S76" s="27"/>
      <c r="T76" s="27"/>
      <c r="U76" s="27"/>
      <c r="V76" s="27"/>
      <c r="W76" s="27"/>
      <c r="X76" s="27"/>
    </row>
    <row r="77" customFormat="false" ht="12" hidden="false" customHeight="false" outlineLevel="0" collapsed="false">
      <c r="A77" s="27"/>
      <c r="B77" s="28"/>
      <c r="C77" s="29"/>
      <c r="D77" s="58"/>
      <c r="E77" s="59"/>
      <c r="F77" s="29"/>
      <c r="G77" s="27"/>
      <c r="H77" s="27"/>
      <c r="I77" s="27"/>
      <c r="J77" s="27"/>
      <c r="K77" s="27"/>
      <c r="O77" s="27"/>
      <c r="P77" s="27"/>
      <c r="Q77" s="27"/>
      <c r="R77" s="27"/>
      <c r="S77" s="27"/>
      <c r="T77" s="27"/>
      <c r="U77" s="27"/>
      <c r="V77" s="27"/>
      <c r="W77" s="27"/>
      <c r="X77" s="27"/>
    </row>
    <row r="78" customFormat="false" ht="12" hidden="false" customHeight="false" outlineLevel="0" collapsed="false">
      <c r="A78" s="27"/>
      <c r="B78" s="28"/>
      <c r="C78" s="29"/>
      <c r="D78" s="58"/>
      <c r="E78" s="59"/>
      <c r="F78" s="29"/>
      <c r="G78" s="27"/>
      <c r="H78" s="27"/>
      <c r="I78" s="27"/>
      <c r="J78" s="27"/>
      <c r="K78" s="27"/>
      <c r="O78" s="27"/>
      <c r="P78" s="27"/>
      <c r="Q78" s="27"/>
      <c r="R78" s="27"/>
      <c r="S78" s="27"/>
      <c r="T78" s="27"/>
      <c r="U78" s="27"/>
      <c r="V78" s="27"/>
      <c r="W78" s="27"/>
      <c r="X78" s="27"/>
    </row>
    <row r="79" customFormat="false" ht="12" hidden="false" customHeight="false" outlineLevel="0" collapsed="false">
      <c r="A79" s="27"/>
      <c r="B79" s="28"/>
      <c r="C79" s="29"/>
      <c r="D79" s="58"/>
      <c r="E79" s="59"/>
      <c r="F79" s="29"/>
      <c r="G79" s="27"/>
      <c r="H79" s="27"/>
      <c r="I79" s="27"/>
      <c r="J79" s="27"/>
      <c r="K79" s="27"/>
      <c r="O79" s="27"/>
      <c r="P79" s="27"/>
      <c r="Q79" s="27"/>
      <c r="R79" s="27"/>
      <c r="S79" s="27"/>
      <c r="T79" s="27"/>
      <c r="U79" s="27"/>
      <c r="V79" s="27"/>
      <c r="W79" s="27"/>
      <c r="X79" s="27"/>
    </row>
    <row r="80" customFormat="false" ht="12" hidden="false" customHeight="false" outlineLevel="0" collapsed="false">
      <c r="A80" s="27"/>
      <c r="B80" s="28"/>
      <c r="C80" s="29"/>
      <c r="D80" s="58"/>
      <c r="E80" s="59"/>
      <c r="F80" s="29"/>
      <c r="G80" s="27"/>
      <c r="H80" s="27"/>
      <c r="I80" s="27"/>
      <c r="J80" s="27"/>
      <c r="K80" s="27"/>
      <c r="O80" s="27"/>
      <c r="P80" s="27"/>
      <c r="Q80" s="27"/>
      <c r="R80" s="27"/>
      <c r="S80" s="27"/>
      <c r="T80" s="27"/>
      <c r="U80" s="27"/>
      <c r="V80" s="27"/>
      <c r="W80" s="27"/>
      <c r="X80" s="27"/>
    </row>
    <row r="81" customFormat="false" ht="12" hidden="false" customHeight="false" outlineLevel="0" collapsed="false">
      <c r="A81" s="27"/>
      <c r="B81" s="28"/>
      <c r="C81" s="29"/>
      <c r="D81" s="58"/>
      <c r="E81" s="59"/>
      <c r="F81" s="29"/>
      <c r="G81" s="27"/>
      <c r="H81" s="27"/>
      <c r="I81" s="27"/>
      <c r="J81" s="27"/>
      <c r="K81" s="27"/>
      <c r="O81" s="27"/>
      <c r="P81" s="27"/>
      <c r="Q81" s="27"/>
      <c r="R81" s="27"/>
      <c r="S81" s="27"/>
      <c r="T81" s="27"/>
      <c r="U81" s="27"/>
      <c r="V81" s="27"/>
      <c r="W81" s="27"/>
      <c r="X81" s="27"/>
    </row>
    <row r="82" customFormat="false" ht="12" hidden="false" customHeight="false" outlineLevel="0" collapsed="false">
      <c r="A82" s="27"/>
      <c r="B82" s="28"/>
      <c r="C82" s="29"/>
      <c r="D82" s="58"/>
      <c r="E82" s="59"/>
      <c r="F82" s="29"/>
      <c r="G82" s="27"/>
      <c r="H82" s="27"/>
      <c r="I82" s="27"/>
      <c r="J82" s="27"/>
      <c r="K82" s="27"/>
      <c r="O82" s="27"/>
      <c r="P82" s="27"/>
      <c r="Q82" s="27"/>
      <c r="R82" s="27"/>
      <c r="S82" s="27"/>
      <c r="T82" s="27"/>
      <c r="U82" s="27"/>
      <c r="V82" s="27"/>
      <c r="W82" s="27"/>
      <c r="X82" s="27"/>
    </row>
    <row r="83" customFormat="false" ht="12" hidden="false" customHeight="false" outlineLevel="0" collapsed="false">
      <c r="A83" s="27"/>
      <c r="B83" s="28"/>
      <c r="C83" s="29"/>
      <c r="D83" s="58"/>
      <c r="E83" s="59"/>
      <c r="F83" s="29"/>
      <c r="G83" s="27"/>
      <c r="H83" s="27"/>
      <c r="I83" s="27"/>
      <c r="J83" s="27"/>
      <c r="K83" s="27"/>
      <c r="O83" s="27"/>
      <c r="P83" s="27"/>
      <c r="Q83" s="27"/>
      <c r="R83" s="27"/>
      <c r="S83" s="27"/>
      <c r="T83" s="27"/>
      <c r="U83" s="27"/>
      <c r="V83" s="27"/>
      <c r="W83" s="27"/>
      <c r="X83" s="27"/>
    </row>
    <row r="84" customFormat="false" ht="12" hidden="false" customHeight="false" outlineLevel="0" collapsed="false">
      <c r="A84" s="27"/>
      <c r="B84" s="28"/>
      <c r="C84" s="29"/>
      <c r="D84" s="58"/>
      <c r="E84" s="59"/>
      <c r="F84" s="29"/>
      <c r="G84" s="27"/>
      <c r="H84" s="27"/>
      <c r="I84" s="27"/>
      <c r="J84" s="27"/>
      <c r="K84" s="27"/>
      <c r="O84" s="27"/>
      <c r="P84" s="27"/>
      <c r="Q84" s="27"/>
      <c r="R84" s="27"/>
      <c r="S84" s="27"/>
      <c r="T84" s="27"/>
      <c r="U84" s="27"/>
      <c r="V84" s="27"/>
      <c r="W84" s="27"/>
      <c r="X84" s="27"/>
    </row>
    <row r="85" customFormat="false" ht="12" hidden="false" customHeight="false" outlineLevel="0" collapsed="false">
      <c r="A85" s="27"/>
      <c r="B85" s="28"/>
      <c r="C85" s="29"/>
      <c r="D85" s="58"/>
      <c r="E85" s="59"/>
      <c r="F85" s="29"/>
      <c r="G85" s="27"/>
      <c r="H85" s="27"/>
      <c r="I85" s="27"/>
      <c r="J85" s="27"/>
      <c r="K85" s="27"/>
      <c r="O85" s="27"/>
      <c r="P85" s="27"/>
      <c r="Q85" s="27"/>
      <c r="R85" s="27"/>
      <c r="S85" s="27"/>
      <c r="T85" s="27"/>
      <c r="U85" s="27"/>
      <c r="V85" s="27"/>
      <c r="W85" s="27"/>
      <c r="X85" s="27"/>
    </row>
    <row r="86" customFormat="false" ht="12" hidden="false" customHeight="false" outlineLevel="0" collapsed="false">
      <c r="A86" s="27"/>
      <c r="B86" s="28"/>
      <c r="C86" s="29"/>
      <c r="D86" s="58"/>
      <c r="E86" s="59"/>
      <c r="F86" s="29"/>
      <c r="G86" s="27"/>
      <c r="H86" s="27"/>
      <c r="I86" s="27"/>
      <c r="J86" s="27"/>
      <c r="K86" s="27"/>
      <c r="O86" s="27"/>
      <c r="P86" s="27"/>
      <c r="Q86" s="27"/>
      <c r="R86" s="27"/>
      <c r="S86" s="27"/>
      <c r="T86" s="27"/>
      <c r="U86" s="27"/>
      <c r="V86" s="27"/>
      <c r="W86" s="27"/>
      <c r="X86" s="27"/>
    </row>
    <row r="87" customFormat="false" ht="12" hidden="false" customHeight="false" outlineLevel="0" collapsed="false">
      <c r="A87" s="27"/>
      <c r="B87" s="28"/>
      <c r="C87" s="29"/>
      <c r="D87" s="58"/>
      <c r="E87" s="59"/>
      <c r="F87" s="29"/>
      <c r="G87" s="27"/>
      <c r="H87" s="27"/>
      <c r="I87" s="27"/>
      <c r="J87" s="27"/>
      <c r="K87" s="27"/>
      <c r="O87" s="27"/>
      <c r="P87" s="27"/>
      <c r="Q87" s="27"/>
      <c r="R87" s="27"/>
      <c r="S87" s="27"/>
      <c r="T87" s="27"/>
      <c r="U87" s="27"/>
      <c r="V87" s="27"/>
      <c r="W87" s="27"/>
      <c r="X87" s="27"/>
    </row>
    <row r="88" customFormat="false" ht="12" hidden="false" customHeight="false" outlineLevel="0" collapsed="false">
      <c r="A88" s="27"/>
      <c r="B88" s="28"/>
      <c r="C88" s="29"/>
      <c r="D88" s="58"/>
      <c r="E88" s="59"/>
      <c r="F88" s="29"/>
      <c r="G88" s="27"/>
      <c r="H88" s="27"/>
      <c r="I88" s="27"/>
      <c r="J88" s="27"/>
      <c r="K88" s="27"/>
      <c r="O88" s="27"/>
      <c r="P88" s="27"/>
      <c r="Q88" s="27"/>
      <c r="R88" s="27"/>
      <c r="S88" s="27"/>
      <c r="T88" s="27"/>
      <c r="U88" s="27"/>
      <c r="V88" s="27"/>
      <c r="W88" s="27"/>
      <c r="X88" s="27"/>
    </row>
    <row r="89" customFormat="false" ht="12" hidden="false" customHeight="false" outlineLevel="0" collapsed="false">
      <c r="A89" s="27"/>
      <c r="B89" s="28"/>
      <c r="C89" s="29"/>
      <c r="D89" s="58"/>
      <c r="E89" s="59"/>
      <c r="F89" s="29"/>
      <c r="G89" s="27"/>
      <c r="H89" s="27"/>
      <c r="I89" s="27"/>
      <c r="J89" s="27"/>
      <c r="K89" s="27"/>
      <c r="O89" s="27"/>
      <c r="P89" s="27"/>
      <c r="Q89" s="27"/>
      <c r="R89" s="27"/>
      <c r="S89" s="27"/>
      <c r="T89" s="27"/>
      <c r="U89" s="27"/>
      <c r="V89" s="27"/>
      <c r="W89" s="27"/>
      <c r="X89" s="27"/>
    </row>
    <row r="90" customFormat="false" ht="12" hidden="false" customHeight="false" outlineLevel="0" collapsed="false">
      <c r="A90" s="27"/>
      <c r="B90" s="28"/>
      <c r="C90" s="29"/>
      <c r="D90" s="58"/>
      <c r="E90" s="59"/>
      <c r="F90" s="29"/>
      <c r="G90" s="27"/>
      <c r="H90" s="27"/>
      <c r="I90" s="27"/>
      <c r="J90" s="27"/>
      <c r="K90" s="27"/>
      <c r="O90" s="27"/>
      <c r="P90" s="27"/>
      <c r="Q90" s="27"/>
      <c r="R90" s="27"/>
      <c r="S90" s="27"/>
      <c r="T90" s="27"/>
      <c r="U90" s="27"/>
      <c r="V90" s="27"/>
      <c r="W90" s="27"/>
      <c r="X90" s="27"/>
    </row>
    <row r="91" customFormat="false" ht="12" hidden="false" customHeight="false" outlineLevel="0" collapsed="false">
      <c r="A91" s="27"/>
      <c r="B91" s="28"/>
      <c r="C91" s="29"/>
      <c r="D91" s="58"/>
      <c r="E91" s="59"/>
      <c r="F91" s="29"/>
      <c r="G91" s="27"/>
      <c r="H91" s="27"/>
      <c r="I91" s="27"/>
      <c r="J91" s="27"/>
      <c r="K91" s="27"/>
      <c r="O91" s="27"/>
      <c r="P91" s="27"/>
      <c r="Q91" s="27"/>
      <c r="R91" s="27"/>
      <c r="S91" s="27"/>
      <c r="T91" s="27"/>
      <c r="U91" s="27"/>
      <c r="V91" s="27"/>
      <c r="W91" s="27"/>
      <c r="X91" s="27"/>
    </row>
    <row r="92" customFormat="false" ht="12" hidden="false" customHeight="false" outlineLevel="0" collapsed="false">
      <c r="A92" s="27"/>
      <c r="B92" s="28"/>
      <c r="C92" s="29"/>
      <c r="D92" s="58"/>
      <c r="E92" s="59"/>
      <c r="F92" s="29"/>
      <c r="G92" s="27"/>
      <c r="H92" s="27"/>
      <c r="I92" s="27"/>
      <c r="J92" s="27"/>
      <c r="K92" s="27"/>
      <c r="O92" s="27"/>
      <c r="P92" s="27"/>
      <c r="Q92" s="27"/>
      <c r="R92" s="27"/>
      <c r="S92" s="27"/>
      <c r="T92" s="27"/>
      <c r="U92" s="27"/>
      <c r="V92" s="27"/>
      <c r="W92" s="27"/>
      <c r="X92" s="27"/>
    </row>
    <row r="93" customFormat="false" ht="12" hidden="false" customHeight="false" outlineLevel="0" collapsed="false">
      <c r="A93" s="27"/>
      <c r="B93" s="28"/>
      <c r="C93" s="29"/>
      <c r="D93" s="58"/>
      <c r="E93" s="59"/>
      <c r="F93" s="29"/>
      <c r="G93" s="27"/>
      <c r="H93" s="27"/>
      <c r="I93" s="27"/>
      <c r="J93" s="27"/>
      <c r="K93" s="27"/>
      <c r="O93" s="27"/>
      <c r="P93" s="27"/>
      <c r="Q93" s="27"/>
      <c r="R93" s="27"/>
      <c r="S93" s="27"/>
      <c r="T93" s="27"/>
      <c r="U93" s="27"/>
      <c r="V93" s="27"/>
      <c r="W93" s="27"/>
      <c r="X93" s="27"/>
    </row>
    <row r="94" customFormat="false" ht="12" hidden="false" customHeight="false" outlineLevel="0" collapsed="false">
      <c r="A94" s="27"/>
      <c r="B94" s="28"/>
      <c r="C94" s="29"/>
      <c r="D94" s="58"/>
      <c r="E94" s="59"/>
      <c r="F94" s="29"/>
      <c r="G94" s="27"/>
      <c r="H94" s="27"/>
      <c r="I94" s="27"/>
      <c r="J94" s="27"/>
      <c r="K94" s="27"/>
      <c r="O94" s="27"/>
      <c r="P94" s="27"/>
      <c r="Q94" s="27"/>
      <c r="R94" s="27"/>
      <c r="S94" s="27"/>
      <c r="T94" s="27"/>
      <c r="U94" s="27"/>
      <c r="V94" s="27"/>
      <c r="W94" s="27"/>
      <c r="X94" s="27"/>
    </row>
    <row r="95" customFormat="false" ht="12" hidden="false" customHeight="false" outlineLevel="0" collapsed="false">
      <c r="A95" s="27"/>
      <c r="B95" s="28"/>
      <c r="C95" s="29"/>
      <c r="D95" s="58"/>
      <c r="E95" s="59"/>
      <c r="F95" s="29"/>
      <c r="G95" s="27"/>
      <c r="H95" s="27"/>
      <c r="I95" s="27"/>
      <c r="J95" s="27"/>
      <c r="K95" s="27"/>
      <c r="O95" s="27"/>
      <c r="P95" s="27"/>
      <c r="Q95" s="27"/>
      <c r="R95" s="27"/>
      <c r="S95" s="27"/>
      <c r="T95" s="27"/>
      <c r="U95" s="27"/>
      <c r="V95" s="27"/>
      <c r="W95" s="27"/>
      <c r="X95" s="27"/>
    </row>
    <row r="96" customFormat="false" ht="12" hidden="false" customHeight="false" outlineLevel="0" collapsed="false">
      <c r="A96" s="27"/>
      <c r="B96" s="28"/>
      <c r="C96" s="29"/>
      <c r="D96" s="58"/>
      <c r="E96" s="59"/>
      <c r="F96" s="29"/>
      <c r="G96" s="27"/>
      <c r="H96" s="27"/>
      <c r="I96" s="27"/>
      <c r="J96" s="27"/>
      <c r="K96" s="27"/>
      <c r="O96" s="27"/>
      <c r="P96" s="27"/>
      <c r="Q96" s="27"/>
      <c r="R96" s="27"/>
      <c r="S96" s="27"/>
      <c r="T96" s="27"/>
      <c r="U96" s="27"/>
      <c r="V96" s="27"/>
      <c r="W96" s="27"/>
      <c r="X96" s="27"/>
    </row>
    <row r="97" customFormat="false" ht="12" hidden="false" customHeight="false" outlineLevel="0" collapsed="false">
      <c r="A97" s="27"/>
      <c r="B97" s="28"/>
      <c r="C97" s="29"/>
      <c r="D97" s="58"/>
      <c r="E97" s="59"/>
      <c r="F97" s="29"/>
      <c r="G97" s="27"/>
      <c r="H97" s="27"/>
      <c r="I97" s="27"/>
      <c r="J97" s="27"/>
      <c r="K97" s="27"/>
      <c r="O97" s="27"/>
      <c r="P97" s="27"/>
      <c r="Q97" s="27"/>
      <c r="R97" s="27"/>
      <c r="S97" s="27"/>
      <c r="T97" s="27"/>
      <c r="U97" s="27"/>
      <c r="V97" s="27"/>
      <c r="W97" s="27"/>
      <c r="X97" s="27"/>
    </row>
    <row r="98" customFormat="false" ht="12" hidden="false" customHeight="false" outlineLevel="0" collapsed="false">
      <c r="A98" s="27"/>
      <c r="B98" s="28"/>
      <c r="C98" s="29"/>
      <c r="D98" s="58"/>
      <c r="E98" s="59"/>
      <c r="F98" s="29"/>
      <c r="G98" s="27"/>
      <c r="H98" s="27"/>
      <c r="I98" s="27"/>
      <c r="J98" s="27"/>
      <c r="K98" s="27"/>
      <c r="O98" s="27"/>
      <c r="P98" s="27"/>
      <c r="Q98" s="27"/>
      <c r="R98" s="27"/>
      <c r="S98" s="27"/>
      <c r="T98" s="27"/>
      <c r="U98" s="27"/>
      <c r="V98" s="27"/>
      <c r="W98" s="27"/>
      <c r="X98" s="27"/>
    </row>
    <row r="99" customFormat="false" ht="12" hidden="false" customHeight="false" outlineLevel="0" collapsed="false">
      <c r="A99" s="27"/>
      <c r="B99" s="28"/>
      <c r="C99" s="29"/>
      <c r="D99" s="58"/>
      <c r="E99" s="59"/>
      <c r="F99" s="29"/>
      <c r="G99" s="27"/>
      <c r="H99" s="27"/>
      <c r="I99" s="27"/>
      <c r="J99" s="27"/>
      <c r="K99" s="27"/>
      <c r="O99" s="27"/>
      <c r="P99" s="27"/>
      <c r="Q99" s="27"/>
      <c r="R99" s="27"/>
      <c r="S99" s="27"/>
      <c r="T99" s="27"/>
      <c r="U99" s="27"/>
      <c r="V99" s="27"/>
      <c r="W99" s="27"/>
      <c r="X99" s="27"/>
    </row>
    <row r="100" customFormat="false" ht="12" hidden="false" customHeight="false" outlineLevel="0" collapsed="false">
      <c r="A100" s="27"/>
      <c r="B100" s="28"/>
      <c r="C100" s="29"/>
      <c r="D100" s="58"/>
      <c r="E100" s="59"/>
      <c r="F100" s="29"/>
      <c r="G100" s="27"/>
      <c r="H100" s="27"/>
      <c r="I100" s="27"/>
      <c r="J100" s="27"/>
      <c r="K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</row>
    <row r="101" customFormat="false" ht="12" hidden="false" customHeight="false" outlineLevel="0" collapsed="false">
      <c r="A101" s="27"/>
      <c r="B101" s="28"/>
      <c r="C101" s="29"/>
      <c r="D101" s="58"/>
      <c r="E101" s="59"/>
      <c r="F101" s="29"/>
      <c r="G101" s="27"/>
      <c r="H101" s="27"/>
      <c r="I101" s="27"/>
      <c r="J101" s="27"/>
      <c r="K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</row>
    <row r="102" customFormat="false" ht="12" hidden="false" customHeight="false" outlineLevel="0" collapsed="false">
      <c r="A102" s="27"/>
      <c r="B102" s="28"/>
      <c r="C102" s="29"/>
      <c r="D102" s="58"/>
      <c r="E102" s="59"/>
      <c r="F102" s="29"/>
      <c r="G102" s="27"/>
      <c r="H102" s="27"/>
      <c r="I102" s="27"/>
      <c r="J102" s="27"/>
      <c r="K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</row>
    <row r="103" customFormat="false" ht="12" hidden="false" customHeight="false" outlineLevel="0" collapsed="false">
      <c r="A103" s="27"/>
      <c r="B103" s="28"/>
      <c r="C103" s="29"/>
      <c r="D103" s="58"/>
      <c r="E103" s="59"/>
      <c r="F103" s="29"/>
      <c r="G103" s="27"/>
      <c r="H103" s="27"/>
      <c r="I103" s="27"/>
      <c r="J103" s="27"/>
      <c r="K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</row>
    <row r="104" customFormat="false" ht="12" hidden="false" customHeight="false" outlineLevel="0" collapsed="false">
      <c r="A104" s="27"/>
      <c r="B104" s="28"/>
      <c r="C104" s="29"/>
      <c r="D104" s="58"/>
      <c r="E104" s="59"/>
      <c r="F104" s="29"/>
      <c r="G104" s="27"/>
      <c r="H104" s="27"/>
      <c r="I104" s="27"/>
      <c r="J104" s="27"/>
      <c r="K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</row>
    <row r="105" customFormat="false" ht="12" hidden="false" customHeight="false" outlineLevel="0" collapsed="false">
      <c r="A105" s="27"/>
      <c r="B105" s="28"/>
      <c r="C105" s="29"/>
      <c r="D105" s="58"/>
      <c r="E105" s="59"/>
      <c r="F105" s="29"/>
      <c r="G105" s="27"/>
      <c r="I105" s="27"/>
      <c r="J105" s="27"/>
      <c r="K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</row>
    <row r="106" customFormat="false" ht="12" hidden="false" customHeight="false" outlineLevel="0" collapsed="false">
      <c r="A106" s="27"/>
      <c r="B106" s="28"/>
      <c r="C106" s="29"/>
      <c r="D106" s="58"/>
      <c r="E106" s="59"/>
      <c r="F106" s="29"/>
      <c r="G106" s="27"/>
      <c r="I106" s="27"/>
      <c r="J106" s="27"/>
      <c r="K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</row>
    <row r="107" customFormat="false" ht="12" hidden="false" customHeight="false" outlineLevel="0" collapsed="false">
      <c r="A107" s="27"/>
      <c r="B107" s="28"/>
      <c r="C107" s="29"/>
      <c r="D107" s="58"/>
      <c r="E107" s="59"/>
      <c r="F107" s="29"/>
      <c r="G107" s="27"/>
      <c r="I107" s="27"/>
      <c r="J107" s="27"/>
      <c r="K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</row>
    <row r="108" customFormat="false" ht="12" hidden="false" customHeight="false" outlineLevel="0" collapsed="false">
      <c r="A108" s="27"/>
      <c r="B108" s="28"/>
      <c r="C108" s="29"/>
      <c r="D108" s="58"/>
      <c r="E108" s="59"/>
      <c r="F108" s="29"/>
      <c r="G108" s="27"/>
      <c r="I108" s="27"/>
      <c r="J108" s="27"/>
      <c r="K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</row>
    <row r="109" customFormat="false" ht="12" hidden="false" customHeight="false" outlineLevel="0" collapsed="false">
      <c r="A109" s="27"/>
      <c r="B109" s="28"/>
      <c r="C109" s="29"/>
      <c r="D109" s="58"/>
      <c r="E109" s="59"/>
      <c r="F109" s="29"/>
      <c r="G109" s="27"/>
      <c r="I109" s="27"/>
      <c r="J109" s="27"/>
      <c r="K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</row>
    <row r="110" customFormat="false" ht="12" hidden="false" customHeight="false" outlineLevel="0" collapsed="false">
      <c r="A110" s="27"/>
      <c r="B110" s="28"/>
      <c r="C110" s="29"/>
      <c r="D110" s="58"/>
      <c r="E110" s="59"/>
      <c r="F110" s="29"/>
      <c r="G110" s="27"/>
      <c r="I110" s="27"/>
      <c r="J110" s="27"/>
      <c r="K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</row>
    <row r="111" customFormat="false" ht="12" hidden="false" customHeight="false" outlineLevel="0" collapsed="false">
      <c r="A111" s="27"/>
      <c r="B111" s="28"/>
      <c r="C111" s="29"/>
      <c r="D111" s="58"/>
      <c r="E111" s="59"/>
      <c r="F111" s="29"/>
      <c r="G111" s="27"/>
      <c r="I111" s="27"/>
      <c r="J111" s="27"/>
      <c r="K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</row>
    <row r="112" customFormat="false" ht="12" hidden="false" customHeight="false" outlineLevel="0" collapsed="false">
      <c r="A112" s="27"/>
      <c r="B112" s="28"/>
      <c r="C112" s="29"/>
      <c r="D112" s="58"/>
      <c r="E112" s="59"/>
      <c r="F112" s="29"/>
      <c r="G112" s="27"/>
      <c r="I112" s="27"/>
      <c r="J112" s="27"/>
      <c r="K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</row>
    <row r="113" customFormat="false" ht="12" hidden="false" customHeight="false" outlineLevel="0" collapsed="false">
      <c r="A113" s="27"/>
      <c r="B113" s="28"/>
      <c r="C113" s="29"/>
      <c r="D113" s="58"/>
      <c r="E113" s="59"/>
      <c r="F113" s="29"/>
      <c r="G113" s="27"/>
      <c r="I113" s="27"/>
      <c r="J113" s="27"/>
      <c r="K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</row>
    <row r="114" customFormat="false" ht="12" hidden="false" customHeight="false" outlineLevel="0" collapsed="false">
      <c r="A114" s="27"/>
      <c r="B114" s="28"/>
      <c r="C114" s="29"/>
      <c r="D114" s="58"/>
      <c r="E114" s="59"/>
      <c r="F114" s="29"/>
      <c r="G114" s="27"/>
      <c r="I114" s="27"/>
      <c r="J114" s="27"/>
      <c r="K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</row>
    <row r="115" customFormat="false" ht="12" hidden="false" customHeight="false" outlineLevel="0" collapsed="false">
      <c r="A115" s="27"/>
      <c r="B115" s="28"/>
      <c r="C115" s="29"/>
      <c r="D115" s="58"/>
      <c r="E115" s="59"/>
      <c r="F115" s="29"/>
      <c r="G115" s="27"/>
      <c r="I115" s="27"/>
      <c r="J115" s="27"/>
      <c r="K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</row>
    <row r="116" customFormat="false" ht="12" hidden="false" customHeight="false" outlineLevel="0" collapsed="false">
      <c r="A116" s="27"/>
      <c r="B116" s="28"/>
      <c r="C116" s="29"/>
      <c r="D116" s="58"/>
      <c r="E116" s="59"/>
      <c r="F116" s="29"/>
      <c r="G116" s="27"/>
      <c r="I116" s="27"/>
      <c r="J116" s="27"/>
      <c r="K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</row>
    <row r="117" customFormat="false" ht="12" hidden="false" customHeight="false" outlineLevel="0" collapsed="false">
      <c r="A117" s="27"/>
      <c r="B117" s="28"/>
      <c r="C117" s="29"/>
      <c r="D117" s="58"/>
      <c r="E117" s="59"/>
      <c r="F117" s="29"/>
      <c r="G117" s="27"/>
      <c r="I117" s="27"/>
      <c r="J117" s="27"/>
      <c r="K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</row>
    <row r="118" customFormat="false" ht="12" hidden="false" customHeight="false" outlineLevel="0" collapsed="false">
      <c r="A118" s="27"/>
      <c r="B118" s="28"/>
      <c r="C118" s="29"/>
      <c r="D118" s="58"/>
      <c r="E118" s="59"/>
      <c r="F118" s="29"/>
      <c r="G118" s="27"/>
      <c r="I118" s="27"/>
      <c r="J118" s="27"/>
      <c r="K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</row>
    <row r="119" customFormat="false" ht="12" hidden="false" customHeight="false" outlineLevel="0" collapsed="false">
      <c r="A119" s="27"/>
      <c r="B119" s="28"/>
      <c r="C119" s="29"/>
      <c r="D119" s="58"/>
      <c r="E119" s="59"/>
      <c r="F119" s="29"/>
      <c r="G119" s="27"/>
      <c r="I119" s="27"/>
      <c r="J119" s="27"/>
      <c r="K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</row>
    <row r="120" customFormat="false" ht="12" hidden="false" customHeight="false" outlineLevel="0" collapsed="false">
      <c r="A120" s="27"/>
      <c r="B120" s="28"/>
      <c r="C120" s="29"/>
      <c r="D120" s="58"/>
      <c r="E120" s="59"/>
      <c r="F120" s="29"/>
      <c r="G120" s="27"/>
      <c r="I120" s="27"/>
      <c r="J120" s="27"/>
      <c r="K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</row>
    <row r="121" customFormat="false" ht="12" hidden="false" customHeight="false" outlineLevel="0" collapsed="false">
      <c r="A121" s="27"/>
      <c r="B121" s="28"/>
      <c r="C121" s="29"/>
      <c r="D121" s="58"/>
      <c r="E121" s="59"/>
      <c r="F121" s="29"/>
      <c r="G121" s="27"/>
      <c r="I121" s="27"/>
      <c r="J121" s="27"/>
      <c r="K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</row>
    <row r="122" customFormat="false" ht="12" hidden="false" customHeight="false" outlineLevel="0" collapsed="false">
      <c r="A122" s="27"/>
      <c r="B122" s="28"/>
      <c r="C122" s="29"/>
      <c r="D122" s="58"/>
      <c r="E122" s="59"/>
      <c r="F122" s="29"/>
      <c r="G122" s="27"/>
      <c r="I122" s="27"/>
      <c r="J122" s="27"/>
      <c r="K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</row>
    <row r="123" customFormat="false" ht="12" hidden="false" customHeight="false" outlineLevel="0" collapsed="false">
      <c r="A123" s="27"/>
      <c r="B123" s="28"/>
      <c r="C123" s="29"/>
      <c r="D123" s="58"/>
      <c r="E123" s="59"/>
      <c r="F123" s="29"/>
      <c r="G123" s="27"/>
      <c r="I123" s="27"/>
      <c r="J123" s="27"/>
      <c r="K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</row>
    <row r="124" customFormat="false" ht="12" hidden="false" customHeight="false" outlineLevel="0" collapsed="false">
      <c r="A124" s="27"/>
      <c r="B124" s="28"/>
      <c r="C124" s="29"/>
      <c r="D124" s="58"/>
      <c r="E124" s="59"/>
      <c r="F124" s="29"/>
      <c r="G124" s="27"/>
      <c r="I124" s="27"/>
      <c r="J124" s="27"/>
      <c r="K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</row>
    <row r="125" customFormat="false" ht="12" hidden="false" customHeight="false" outlineLevel="0" collapsed="false">
      <c r="A125" s="27"/>
      <c r="B125" s="28"/>
      <c r="C125" s="29"/>
      <c r="D125" s="58"/>
      <c r="E125" s="59"/>
      <c r="F125" s="29"/>
      <c r="G125" s="27"/>
      <c r="I125" s="27"/>
      <c r="J125" s="27"/>
      <c r="K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</row>
    <row r="126" customFormat="false" ht="12" hidden="false" customHeight="false" outlineLevel="0" collapsed="false">
      <c r="A126" s="27"/>
      <c r="B126" s="28"/>
      <c r="C126" s="29"/>
      <c r="D126" s="58"/>
      <c r="E126" s="59"/>
      <c r="F126" s="29"/>
      <c r="G126" s="27"/>
      <c r="I126" s="27"/>
      <c r="J126" s="27"/>
      <c r="K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</row>
    <row r="127" customFormat="false" ht="12" hidden="false" customHeight="false" outlineLevel="0" collapsed="false">
      <c r="A127" s="27"/>
      <c r="B127" s="28"/>
      <c r="C127" s="29"/>
      <c r="D127" s="58"/>
      <c r="E127" s="59"/>
      <c r="F127" s="29"/>
      <c r="G127" s="27"/>
      <c r="I127" s="27"/>
      <c r="J127" s="27"/>
      <c r="K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</row>
    <row r="128" customFormat="false" ht="12" hidden="false" customHeight="false" outlineLevel="0" collapsed="false">
      <c r="A128" s="27"/>
      <c r="B128" s="28"/>
      <c r="C128" s="29"/>
      <c r="D128" s="58"/>
      <c r="E128" s="59"/>
      <c r="F128" s="29"/>
      <c r="G128" s="27"/>
      <c r="I128" s="27"/>
      <c r="J128" s="27"/>
      <c r="K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</row>
    <row r="129" customFormat="false" ht="12" hidden="false" customHeight="false" outlineLevel="0" collapsed="false">
      <c r="A129" s="27"/>
      <c r="B129" s="28"/>
      <c r="C129" s="29"/>
      <c r="D129" s="58"/>
      <c r="E129" s="59"/>
      <c r="F129" s="29"/>
      <c r="G129" s="27"/>
      <c r="I129" s="27"/>
      <c r="J129" s="27"/>
      <c r="K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</row>
    <row r="130" customFormat="false" ht="12" hidden="false" customHeight="false" outlineLevel="0" collapsed="false">
      <c r="A130" s="27"/>
      <c r="B130" s="28"/>
      <c r="C130" s="29"/>
      <c r="D130" s="58"/>
      <c r="E130" s="59"/>
      <c r="F130" s="29"/>
      <c r="G130" s="27"/>
      <c r="I130" s="27"/>
      <c r="J130" s="27"/>
      <c r="K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</row>
    <row r="131" customFormat="false" ht="12" hidden="false" customHeight="false" outlineLevel="0" collapsed="false">
      <c r="A131" s="27"/>
      <c r="B131" s="28"/>
      <c r="C131" s="29"/>
      <c r="D131" s="58"/>
      <c r="E131" s="59"/>
      <c r="F131" s="29"/>
      <c r="G131" s="27"/>
      <c r="I131" s="27"/>
      <c r="J131" s="27"/>
      <c r="K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</row>
    <row r="132" customFormat="false" ht="12" hidden="false" customHeight="false" outlineLevel="0" collapsed="false">
      <c r="A132" s="27"/>
      <c r="B132" s="28"/>
      <c r="C132" s="29"/>
      <c r="D132" s="58"/>
      <c r="E132" s="59"/>
      <c r="F132" s="29"/>
      <c r="G132" s="27"/>
      <c r="I132" s="27"/>
      <c r="J132" s="27"/>
      <c r="K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</row>
    <row r="133" customFormat="false" ht="12" hidden="false" customHeight="false" outlineLevel="0" collapsed="false">
      <c r="A133" s="27"/>
      <c r="B133" s="28"/>
      <c r="C133" s="29"/>
      <c r="D133" s="58"/>
      <c r="E133" s="59"/>
      <c r="F133" s="29"/>
      <c r="G133" s="27"/>
      <c r="I133" s="27"/>
      <c r="J133" s="27"/>
      <c r="K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</row>
    <row r="134" customFormat="false" ht="12" hidden="false" customHeight="false" outlineLevel="0" collapsed="false">
      <c r="A134" s="27"/>
      <c r="B134" s="28"/>
      <c r="C134" s="29"/>
      <c r="D134" s="58"/>
      <c r="E134" s="59"/>
      <c r="F134" s="29"/>
      <c r="G134" s="27"/>
      <c r="I134" s="27"/>
      <c r="J134" s="27"/>
      <c r="K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</row>
    <row r="135" customFormat="false" ht="12" hidden="false" customHeight="false" outlineLevel="0" collapsed="false">
      <c r="A135" s="27"/>
      <c r="B135" s="28"/>
      <c r="C135" s="29"/>
      <c r="D135" s="58"/>
      <c r="E135" s="59"/>
      <c r="F135" s="29"/>
      <c r="G135" s="27"/>
      <c r="I135" s="27"/>
      <c r="J135" s="27"/>
      <c r="K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</row>
    <row r="136" customFormat="false" ht="12" hidden="false" customHeight="false" outlineLevel="0" collapsed="false">
      <c r="A136" s="27"/>
      <c r="B136" s="28"/>
      <c r="C136" s="29"/>
      <c r="D136" s="58"/>
      <c r="E136" s="59"/>
      <c r="F136" s="29"/>
      <c r="G136" s="27"/>
      <c r="I136" s="27"/>
      <c r="J136" s="27"/>
      <c r="K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</row>
    <row r="137" customFormat="false" ht="12" hidden="false" customHeight="false" outlineLevel="0" collapsed="false">
      <c r="A137" s="27"/>
      <c r="B137" s="28"/>
      <c r="C137" s="29"/>
      <c r="D137" s="58"/>
      <c r="E137" s="59"/>
      <c r="F137" s="29"/>
      <c r="G137" s="27"/>
      <c r="I137" s="27"/>
      <c r="J137" s="27"/>
      <c r="K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</row>
    <row r="138" customFormat="false" ht="12" hidden="false" customHeight="false" outlineLevel="0" collapsed="false">
      <c r="A138" s="27"/>
      <c r="B138" s="28"/>
      <c r="C138" s="29"/>
      <c r="D138" s="58"/>
      <c r="E138" s="59"/>
      <c r="F138" s="29"/>
      <c r="G138" s="27"/>
      <c r="I138" s="27"/>
      <c r="J138" s="27"/>
      <c r="K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</row>
    <row r="139" customFormat="false" ht="12" hidden="false" customHeight="false" outlineLevel="0" collapsed="false">
      <c r="A139" s="27"/>
      <c r="B139" s="28"/>
      <c r="C139" s="29"/>
      <c r="D139" s="58"/>
      <c r="E139" s="59"/>
      <c r="F139" s="29"/>
      <c r="G139" s="27"/>
      <c r="I139" s="27"/>
      <c r="J139" s="27"/>
      <c r="K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</row>
    <row r="140" customFormat="false" ht="12" hidden="false" customHeight="false" outlineLevel="0" collapsed="false">
      <c r="A140" s="27"/>
      <c r="B140" s="28"/>
      <c r="C140" s="29"/>
      <c r="D140" s="58"/>
      <c r="E140" s="59"/>
      <c r="F140" s="29"/>
      <c r="G140" s="27"/>
      <c r="I140" s="27"/>
      <c r="J140" s="27"/>
      <c r="K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</row>
    <row r="141" customFormat="false" ht="12" hidden="false" customHeight="false" outlineLevel="0" collapsed="false">
      <c r="A141" s="27"/>
      <c r="B141" s="28"/>
      <c r="C141" s="29"/>
      <c r="D141" s="58"/>
      <c r="E141" s="59"/>
      <c r="F141" s="29"/>
      <c r="G141" s="27"/>
      <c r="I141" s="27"/>
      <c r="J141" s="27"/>
      <c r="K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</row>
    <row r="142" customFormat="false" ht="12" hidden="false" customHeight="false" outlineLevel="0" collapsed="false">
      <c r="A142" s="27"/>
      <c r="B142" s="28"/>
      <c r="C142" s="29"/>
      <c r="D142" s="58"/>
      <c r="E142" s="59"/>
      <c r="F142" s="29"/>
      <c r="G142" s="27"/>
      <c r="I142" s="27"/>
      <c r="J142" s="27"/>
      <c r="K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</row>
    <row r="143" customFormat="false" ht="12" hidden="false" customHeight="false" outlineLevel="0" collapsed="false">
      <c r="A143" s="27"/>
      <c r="B143" s="28"/>
      <c r="C143" s="29"/>
      <c r="D143" s="58"/>
      <c r="E143" s="59"/>
      <c r="F143" s="29"/>
      <c r="G143" s="27"/>
      <c r="I143" s="27"/>
      <c r="J143" s="27"/>
      <c r="K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</row>
    <row r="144" customFormat="false" ht="12" hidden="false" customHeight="false" outlineLevel="0" collapsed="false">
      <c r="A144" s="27"/>
      <c r="B144" s="28"/>
      <c r="C144" s="29"/>
      <c r="D144" s="58"/>
      <c r="E144" s="59"/>
      <c r="F144" s="29"/>
      <c r="G144" s="27"/>
      <c r="I144" s="27"/>
      <c r="J144" s="27"/>
      <c r="K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</row>
    <row r="145" customFormat="false" ht="12" hidden="false" customHeight="false" outlineLevel="0" collapsed="false">
      <c r="A145" s="27"/>
      <c r="B145" s="28"/>
      <c r="C145" s="29"/>
      <c r="D145" s="58"/>
      <c r="E145" s="59"/>
      <c r="F145" s="29"/>
      <c r="G145" s="27"/>
      <c r="I145" s="27"/>
      <c r="J145" s="27"/>
      <c r="K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</row>
    <row r="146" customFormat="false" ht="12" hidden="false" customHeight="false" outlineLevel="0" collapsed="false">
      <c r="A146" s="27"/>
      <c r="B146" s="28"/>
      <c r="C146" s="29"/>
      <c r="D146" s="58"/>
      <c r="E146" s="59"/>
      <c r="F146" s="29"/>
      <c r="G146" s="27"/>
      <c r="I146" s="27"/>
      <c r="J146" s="27"/>
      <c r="K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</row>
    <row r="147" customFormat="false" ht="12" hidden="false" customHeight="false" outlineLevel="0" collapsed="false">
      <c r="A147" s="27"/>
      <c r="B147" s="28"/>
      <c r="C147" s="29"/>
      <c r="D147" s="58"/>
      <c r="E147" s="59"/>
      <c r="F147" s="29"/>
      <c r="G147" s="27"/>
      <c r="I147" s="27"/>
      <c r="J147" s="27"/>
      <c r="K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</row>
    <row r="148" customFormat="false" ht="12" hidden="false" customHeight="false" outlineLevel="0" collapsed="false">
      <c r="A148" s="27"/>
      <c r="B148" s="28"/>
      <c r="C148" s="29"/>
      <c r="D148" s="58"/>
      <c r="E148" s="59"/>
      <c r="F148" s="29"/>
      <c r="G148" s="27"/>
      <c r="I148" s="27"/>
      <c r="J148" s="27"/>
      <c r="K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</row>
    <row r="149" customFormat="false" ht="12" hidden="false" customHeight="false" outlineLevel="0" collapsed="false">
      <c r="A149" s="27"/>
      <c r="B149" s="28"/>
      <c r="C149" s="29"/>
      <c r="D149" s="58"/>
      <c r="E149" s="59"/>
      <c r="F149" s="29"/>
      <c r="G149" s="27"/>
      <c r="I149" s="27"/>
      <c r="J149" s="27"/>
      <c r="K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</row>
    <row r="150" customFormat="false" ht="12" hidden="false" customHeight="false" outlineLevel="0" collapsed="false">
      <c r="A150" s="27"/>
      <c r="B150" s="28"/>
      <c r="C150" s="29"/>
      <c r="D150" s="58"/>
      <c r="E150" s="59"/>
      <c r="F150" s="29"/>
      <c r="G150" s="27"/>
      <c r="I150" s="27"/>
      <c r="J150" s="27"/>
      <c r="K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</row>
    <row r="151" customFormat="false" ht="12" hidden="false" customHeight="false" outlineLevel="0" collapsed="false">
      <c r="A151" s="27"/>
      <c r="B151" s="28"/>
      <c r="C151" s="29"/>
      <c r="D151" s="58"/>
      <c r="E151" s="59"/>
      <c r="F151" s="29"/>
      <c r="G151" s="27"/>
      <c r="I151" s="27"/>
      <c r="J151" s="27"/>
      <c r="K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</row>
    <row r="152" customFormat="false" ht="12" hidden="false" customHeight="false" outlineLevel="0" collapsed="false">
      <c r="A152" s="27"/>
      <c r="B152" s="28"/>
      <c r="C152" s="29"/>
      <c r="D152" s="58"/>
      <c r="E152" s="59"/>
      <c r="F152" s="29"/>
      <c r="G152" s="27"/>
      <c r="I152" s="27"/>
      <c r="J152" s="27"/>
      <c r="K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</row>
    <row r="153" customFormat="false" ht="12" hidden="false" customHeight="false" outlineLevel="0" collapsed="false">
      <c r="A153" s="27"/>
      <c r="B153" s="28"/>
      <c r="C153" s="29"/>
      <c r="D153" s="58"/>
      <c r="E153" s="59"/>
      <c r="F153" s="29"/>
      <c r="G153" s="27"/>
      <c r="I153" s="27"/>
      <c r="J153" s="27"/>
      <c r="K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</row>
    <row r="154" customFormat="false" ht="12" hidden="false" customHeight="false" outlineLevel="0" collapsed="false">
      <c r="A154" s="27"/>
      <c r="B154" s="28"/>
      <c r="C154" s="29"/>
      <c r="D154" s="58"/>
      <c r="E154" s="59"/>
      <c r="F154" s="29"/>
      <c r="G154" s="27"/>
      <c r="I154" s="27"/>
      <c r="J154" s="27"/>
      <c r="K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</row>
    <row r="155" customFormat="false" ht="12" hidden="false" customHeight="false" outlineLevel="0" collapsed="false">
      <c r="A155" s="27"/>
      <c r="B155" s="28"/>
      <c r="C155" s="29"/>
      <c r="D155" s="58"/>
      <c r="E155" s="59"/>
      <c r="F155" s="29"/>
      <c r="G155" s="27"/>
      <c r="I155" s="27"/>
      <c r="J155" s="27"/>
      <c r="K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</row>
    <row r="156" customFormat="false" ht="12" hidden="false" customHeight="false" outlineLevel="0" collapsed="false">
      <c r="A156" s="27"/>
      <c r="B156" s="28"/>
      <c r="C156" s="29"/>
      <c r="D156" s="58"/>
      <c r="E156" s="59"/>
      <c r="F156" s="29"/>
      <c r="G156" s="27"/>
      <c r="I156" s="27"/>
      <c r="J156" s="27"/>
      <c r="K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</row>
    <row r="157" customFormat="false" ht="12" hidden="false" customHeight="false" outlineLevel="0" collapsed="false">
      <c r="A157" s="27"/>
      <c r="B157" s="28"/>
      <c r="C157" s="29"/>
      <c r="D157" s="58"/>
      <c r="E157" s="59"/>
      <c r="F157" s="29"/>
      <c r="G157" s="27"/>
      <c r="I157" s="27"/>
      <c r="J157" s="27"/>
      <c r="K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</row>
    <row r="158" customFormat="false" ht="12" hidden="false" customHeight="false" outlineLevel="0" collapsed="false">
      <c r="A158" s="27"/>
      <c r="B158" s="28"/>
      <c r="C158" s="29"/>
      <c r="D158" s="58"/>
      <c r="E158" s="59"/>
      <c r="F158" s="29"/>
      <c r="G158" s="27"/>
      <c r="I158" s="27"/>
      <c r="J158" s="27"/>
      <c r="K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</row>
    <row r="159" customFormat="false" ht="12" hidden="false" customHeight="false" outlineLevel="0" collapsed="false">
      <c r="A159" s="27"/>
      <c r="B159" s="28"/>
      <c r="C159" s="29"/>
      <c r="D159" s="58"/>
      <c r="E159" s="59"/>
      <c r="F159" s="29"/>
      <c r="G159" s="27"/>
      <c r="I159" s="27"/>
      <c r="J159" s="27"/>
      <c r="K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</row>
    <row r="160" customFormat="false" ht="12" hidden="false" customHeight="false" outlineLevel="0" collapsed="false">
      <c r="A160" s="27"/>
      <c r="B160" s="28"/>
      <c r="C160" s="29"/>
      <c r="D160" s="58"/>
      <c r="E160" s="59"/>
      <c r="F160" s="29"/>
      <c r="G160" s="27"/>
      <c r="I160" s="27"/>
      <c r="J160" s="27"/>
      <c r="K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</row>
    <row r="161" customFormat="false" ht="12" hidden="false" customHeight="false" outlineLevel="0" collapsed="false">
      <c r="A161" s="27"/>
      <c r="B161" s="28"/>
      <c r="C161" s="29"/>
      <c r="D161" s="58"/>
      <c r="E161" s="59"/>
      <c r="F161" s="29"/>
      <c r="G161" s="27"/>
      <c r="I161" s="27"/>
      <c r="J161" s="27"/>
      <c r="K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</row>
    <row r="162" customFormat="false" ht="12" hidden="false" customHeight="false" outlineLevel="0" collapsed="false">
      <c r="A162" s="27"/>
      <c r="B162" s="28"/>
      <c r="C162" s="29"/>
      <c r="D162" s="58"/>
      <c r="E162" s="59"/>
      <c r="F162" s="29"/>
      <c r="G162" s="27"/>
      <c r="I162" s="27"/>
      <c r="J162" s="27"/>
      <c r="K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</row>
    <row r="163" customFormat="false" ht="12" hidden="false" customHeight="false" outlineLevel="0" collapsed="false">
      <c r="A163" s="27"/>
      <c r="B163" s="28"/>
      <c r="C163" s="29"/>
      <c r="D163" s="58"/>
      <c r="E163" s="59"/>
      <c r="F163" s="29"/>
      <c r="G163" s="27"/>
      <c r="I163" s="27"/>
      <c r="J163" s="27"/>
      <c r="K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</row>
    <row r="164" customFormat="false" ht="12" hidden="false" customHeight="false" outlineLevel="0" collapsed="false">
      <c r="A164" s="27"/>
      <c r="B164" s="28"/>
      <c r="C164" s="29"/>
      <c r="D164" s="58"/>
      <c r="E164" s="59"/>
      <c r="F164" s="29"/>
      <c r="G164" s="27"/>
      <c r="I164" s="27"/>
      <c r="J164" s="27"/>
      <c r="K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</row>
    <row r="165" customFormat="false" ht="12" hidden="false" customHeight="false" outlineLevel="0" collapsed="false">
      <c r="A165" s="27"/>
      <c r="B165" s="28"/>
      <c r="C165" s="29"/>
      <c r="D165" s="58"/>
      <c r="E165" s="59"/>
      <c r="F165" s="29"/>
      <c r="G165" s="27"/>
      <c r="I165" s="27"/>
      <c r="J165" s="27"/>
      <c r="K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</row>
    <row r="166" customFormat="false" ht="12" hidden="false" customHeight="false" outlineLevel="0" collapsed="false">
      <c r="A166" s="27"/>
      <c r="B166" s="28"/>
      <c r="C166" s="29"/>
      <c r="D166" s="58"/>
      <c r="E166" s="59"/>
      <c r="F166" s="29"/>
      <c r="G166" s="27"/>
      <c r="I166" s="27"/>
      <c r="J166" s="27"/>
      <c r="K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</row>
    <row r="167" customFormat="false" ht="12" hidden="false" customHeight="false" outlineLevel="0" collapsed="false">
      <c r="A167" s="27"/>
      <c r="B167" s="28"/>
      <c r="C167" s="29"/>
      <c r="D167" s="58"/>
      <c r="E167" s="59"/>
      <c r="F167" s="29"/>
      <c r="G167" s="27"/>
      <c r="I167" s="27"/>
      <c r="J167" s="27"/>
      <c r="K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</row>
    <row r="168" customFormat="false" ht="12" hidden="false" customHeight="false" outlineLevel="0" collapsed="false">
      <c r="A168" s="27"/>
      <c r="B168" s="28"/>
      <c r="C168" s="29"/>
      <c r="D168" s="58"/>
      <c r="E168" s="59"/>
      <c r="F168" s="29"/>
      <c r="G168" s="27"/>
      <c r="I168" s="27"/>
      <c r="J168" s="27"/>
      <c r="K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</row>
    <row r="169" customFormat="false" ht="12" hidden="false" customHeight="false" outlineLevel="0" collapsed="false">
      <c r="A169" s="27"/>
      <c r="B169" s="28"/>
      <c r="C169" s="29"/>
      <c r="D169" s="58"/>
      <c r="E169" s="59"/>
      <c r="F169" s="29"/>
      <c r="G169" s="27"/>
      <c r="I169" s="27"/>
      <c r="J169" s="27"/>
      <c r="K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</row>
    <row r="170" customFormat="false" ht="12" hidden="false" customHeight="false" outlineLevel="0" collapsed="false">
      <c r="A170" s="27"/>
      <c r="B170" s="28"/>
      <c r="C170" s="29"/>
      <c r="D170" s="58"/>
      <c r="E170" s="59"/>
      <c r="F170" s="29"/>
      <c r="G170" s="27"/>
      <c r="I170" s="27"/>
      <c r="J170" s="27"/>
      <c r="K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</row>
    <row r="171" customFormat="false" ht="12" hidden="false" customHeight="false" outlineLevel="0" collapsed="false">
      <c r="A171" s="27"/>
      <c r="B171" s="28"/>
      <c r="C171" s="29"/>
      <c r="D171" s="58"/>
      <c r="E171" s="59"/>
      <c r="F171" s="29"/>
      <c r="G171" s="27"/>
      <c r="I171" s="27"/>
      <c r="J171" s="27"/>
      <c r="K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</row>
    <row r="172" customFormat="false" ht="12" hidden="false" customHeight="false" outlineLevel="0" collapsed="false">
      <c r="A172" s="27"/>
      <c r="B172" s="28"/>
      <c r="C172" s="29"/>
      <c r="D172" s="58"/>
      <c r="E172" s="59"/>
      <c r="F172" s="29"/>
      <c r="G172" s="27"/>
      <c r="I172" s="27"/>
      <c r="J172" s="27"/>
      <c r="K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</row>
    <row r="173" customFormat="false" ht="12" hidden="false" customHeight="false" outlineLevel="0" collapsed="false">
      <c r="A173" s="27"/>
      <c r="B173" s="28"/>
      <c r="C173" s="29"/>
      <c r="D173" s="58"/>
      <c r="E173" s="59"/>
      <c r="F173" s="29"/>
      <c r="G173" s="27"/>
      <c r="I173" s="27"/>
      <c r="J173" s="27"/>
      <c r="K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</row>
    <row r="174" customFormat="false" ht="12" hidden="false" customHeight="false" outlineLevel="0" collapsed="false">
      <c r="A174" s="27"/>
      <c r="B174" s="28"/>
      <c r="C174" s="29"/>
      <c r="D174" s="58"/>
      <c r="E174" s="59"/>
      <c r="F174" s="29"/>
      <c r="G174" s="27"/>
      <c r="I174" s="27"/>
      <c r="J174" s="27"/>
      <c r="K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</row>
    <row r="175" customFormat="false" ht="12" hidden="false" customHeight="false" outlineLevel="0" collapsed="false">
      <c r="A175" s="27"/>
      <c r="B175" s="28"/>
      <c r="C175" s="29"/>
      <c r="D175" s="58"/>
      <c r="E175" s="59"/>
      <c r="F175" s="29"/>
      <c r="G175" s="27"/>
      <c r="I175" s="27"/>
      <c r="J175" s="27"/>
      <c r="K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</row>
    <row r="176" customFormat="false" ht="12" hidden="false" customHeight="false" outlineLevel="0" collapsed="false">
      <c r="A176" s="27"/>
      <c r="B176" s="28"/>
      <c r="C176" s="29"/>
      <c r="D176" s="58"/>
      <c r="E176" s="59"/>
      <c r="F176" s="29"/>
      <c r="G176" s="27"/>
      <c r="I176" s="27"/>
      <c r="J176" s="27"/>
      <c r="K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</row>
    <row r="177" customFormat="false" ht="12" hidden="false" customHeight="false" outlineLevel="0" collapsed="false">
      <c r="A177" s="27"/>
      <c r="B177" s="28"/>
      <c r="C177" s="29"/>
      <c r="D177" s="58"/>
      <c r="E177" s="59"/>
      <c r="F177" s="29"/>
      <c r="G177" s="27"/>
      <c r="I177" s="27"/>
      <c r="J177" s="27"/>
      <c r="K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</row>
    <row r="178" customFormat="false" ht="12" hidden="false" customHeight="false" outlineLevel="0" collapsed="false">
      <c r="A178" s="27"/>
      <c r="B178" s="28"/>
      <c r="C178" s="29"/>
      <c r="D178" s="58"/>
      <c r="E178" s="59"/>
      <c r="F178" s="29"/>
      <c r="G178" s="27"/>
      <c r="I178" s="27"/>
      <c r="J178" s="27"/>
      <c r="K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</row>
    <row r="179" customFormat="false" ht="12" hidden="false" customHeight="false" outlineLevel="0" collapsed="false">
      <c r="A179" s="27"/>
      <c r="B179" s="28"/>
      <c r="C179" s="29"/>
      <c r="D179" s="58"/>
      <c r="E179" s="59"/>
      <c r="F179" s="29"/>
      <c r="G179" s="27"/>
      <c r="I179" s="27"/>
      <c r="J179" s="27"/>
      <c r="K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</row>
    <row r="180" customFormat="false" ht="12" hidden="false" customHeight="false" outlineLevel="0" collapsed="false">
      <c r="A180" s="27"/>
      <c r="B180" s="28"/>
      <c r="C180" s="29"/>
      <c r="D180" s="58"/>
      <c r="E180" s="59"/>
      <c r="F180" s="29"/>
      <c r="G180" s="27"/>
      <c r="I180" s="27"/>
      <c r="J180" s="27"/>
      <c r="K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</row>
    <row r="181" customFormat="false" ht="12" hidden="false" customHeight="false" outlineLevel="0" collapsed="false">
      <c r="A181" s="27"/>
      <c r="B181" s="28"/>
      <c r="C181" s="29"/>
      <c r="D181" s="58"/>
      <c r="E181" s="59"/>
      <c r="F181" s="29"/>
      <c r="G181" s="27"/>
      <c r="I181" s="27"/>
      <c r="J181" s="27"/>
      <c r="K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</row>
    <row r="182" customFormat="false" ht="12" hidden="false" customHeight="false" outlineLevel="0" collapsed="false">
      <c r="A182" s="27"/>
      <c r="B182" s="28"/>
      <c r="C182" s="29"/>
      <c r="D182" s="58"/>
      <c r="E182" s="59"/>
      <c r="F182" s="29"/>
      <c r="G182" s="27"/>
      <c r="I182" s="27"/>
      <c r="J182" s="27"/>
      <c r="K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</row>
    <row r="183" customFormat="false" ht="12" hidden="false" customHeight="false" outlineLevel="0" collapsed="false">
      <c r="A183" s="27"/>
      <c r="B183" s="28"/>
      <c r="C183" s="29"/>
      <c r="D183" s="58"/>
      <c r="E183" s="59"/>
      <c r="F183" s="29"/>
      <c r="G183" s="27"/>
      <c r="I183" s="27"/>
      <c r="J183" s="27"/>
      <c r="K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</row>
    <row r="184" customFormat="false" ht="12" hidden="false" customHeight="false" outlineLevel="0" collapsed="false">
      <c r="A184" s="27"/>
      <c r="B184" s="28"/>
      <c r="C184" s="29"/>
      <c r="D184" s="58"/>
      <c r="E184" s="59"/>
      <c r="F184" s="29"/>
      <c r="G184" s="27"/>
      <c r="I184" s="27"/>
      <c r="J184" s="27"/>
      <c r="K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</row>
    <row r="185" customFormat="false" ht="12" hidden="false" customHeight="false" outlineLevel="0" collapsed="false">
      <c r="A185" s="27"/>
      <c r="B185" s="28"/>
      <c r="C185" s="29"/>
      <c r="D185" s="58"/>
      <c r="E185" s="59"/>
      <c r="F185" s="29"/>
      <c r="G185" s="27"/>
      <c r="I185" s="27"/>
      <c r="J185" s="27"/>
      <c r="K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</row>
    <row r="186" customFormat="false" ht="12" hidden="false" customHeight="false" outlineLevel="0" collapsed="false">
      <c r="A186" s="27"/>
      <c r="B186" s="28"/>
      <c r="C186" s="29"/>
      <c r="D186" s="58"/>
      <c r="E186" s="59"/>
      <c r="F186" s="29"/>
      <c r="G186" s="27"/>
      <c r="I186" s="27"/>
      <c r="J186" s="27"/>
      <c r="K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</row>
    <row r="187" customFormat="false" ht="12" hidden="false" customHeight="false" outlineLevel="0" collapsed="false">
      <c r="A187" s="27"/>
      <c r="B187" s="28"/>
      <c r="C187" s="29"/>
      <c r="D187" s="58"/>
      <c r="E187" s="59"/>
      <c r="F187" s="29"/>
      <c r="G187" s="27"/>
      <c r="I187" s="27"/>
      <c r="J187" s="27"/>
      <c r="K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</row>
    <row r="188" customFormat="false" ht="12" hidden="false" customHeight="false" outlineLevel="0" collapsed="false">
      <c r="A188" s="27"/>
      <c r="B188" s="28"/>
      <c r="C188" s="29"/>
      <c r="D188" s="58"/>
      <c r="E188" s="59"/>
      <c r="F188" s="29"/>
      <c r="G188" s="27"/>
      <c r="I188" s="27"/>
      <c r="J188" s="27"/>
      <c r="K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</row>
    <row r="189" customFormat="false" ht="12" hidden="false" customHeight="false" outlineLevel="0" collapsed="false">
      <c r="A189" s="27"/>
      <c r="B189" s="28"/>
      <c r="C189" s="29"/>
      <c r="D189" s="58"/>
      <c r="E189" s="59"/>
      <c r="F189" s="29"/>
      <c r="G189" s="27"/>
      <c r="I189" s="27"/>
      <c r="J189" s="27"/>
      <c r="K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</row>
    <row r="190" customFormat="false" ht="12" hidden="false" customHeight="false" outlineLevel="0" collapsed="false">
      <c r="A190" s="27"/>
      <c r="B190" s="28"/>
      <c r="C190" s="29"/>
      <c r="D190" s="58"/>
      <c r="E190" s="59"/>
      <c r="F190" s="29"/>
      <c r="G190" s="27"/>
      <c r="I190" s="27"/>
      <c r="J190" s="27"/>
      <c r="K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</row>
    <row r="191" customFormat="false" ht="12" hidden="false" customHeight="false" outlineLevel="0" collapsed="false">
      <c r="A191" s="27"/>
      <c r="B191" s="28"/>
      <c r="C191" s="29"/>
      <c r="D191" s="58"/>
      <c r="E191" s="59"/>
      <c r="F191" s="29"/>
      <c r="G191" s="27"/>
      <c r="I191" s="27"/>
      <c r="J191" s="27"/>
      <c r="K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</row>
    <row r="192" customFormat="false" ht="12" hidden="false" customHeight="false" outlineLevel="0" collapsed="false">
      <c r="A192" s="27"/>
      <c r="B192" s="28"/>
      <c r="C192" s="29"/>
      <c r="D192" s="58"/>
      <c r="E192" s="59"/>
      <c r="F192" s="29"/>
      <c r="G192" s="27"/>
      <c r="I192" s="27"/>
      <c r="J192" s="27"/>
      <c r="K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</row>
    <row r="193" customFormat="false" ht="12" hidden="false" customHeight="false" outlineLevel="0" collapsed="false">
      <c r="A193" s="27"/>
      <c r="B193" s="28"/>
      <c r="C193" s="29"/>
      <c r="D193" s="58"/>
      <c r="E193" s="59"/>
      <c r="F193" s="29"/>
      <c r="G193" s="27"/>
      <c r="I193" s="27"/>
      <c r="J193" s="27"/>
      <c r="K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</row>
    <row r="194" customFormat="false" ht="12" hidden="false" customHeight="false" outlineLevel="0" collapsed="false">
      <c r="A194" s="27"/>
      <c r="B194" s="28"/>
      <c r="C194" s="29"/>
      <c r="D194" s="58"/>
      <c r="E194" s="59"/>
      <c r="F194" s="29"/>
      <c r="G194" s="27"/>
      <c r="I194" s="27"/>
      <c r="J194" s="27"/>
      <c r="K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</row>
    <row r="195" customFormat="false" ht="12" hidden="false" customHeight="false" outlineLevel="0" collapsed="false">
      <c r="A195" s="27"/>
      <c r="B195" s="28"/>
      <c r="C195" s="29"/>
      <c r="D195" s="58"/>
      <c r="E195" s="59"/>
      <c r="F195" s="29"/>
      <c r="G195" s="27"/>
      <c r="I195" s="27"/>
      <c r="J195" s="27"/>
      <c r="K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</row>
    <row r="196" customFormat="false" ht="12" hidden="false" customHeight="false" outlineLevel="0" collapsed="false">
      <c r="A196" s="27"/>
      <c r="B196" s="28"/>
      <c r="C196" s="29"/>
      <c r="D196" s="58"/>
      <c r="E196" s="59"/>
      <c r="F196" s="29"/>
      <c r="G196" s="27"/>
      <c r="I196" s="27"/>
      <c r="J196" s="27"/>
      <c r="K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</row>
    <row r="197" customFormat="false" ht="12" hidden="false" customHeight="false" outlineLevel="0" collapsed="false">
      <c r="A197" s="27"/>
      <c r="B197" s="28"/>
      <c r="C197" s="29"/>
      <c r="D197" s="58"/>
      <c r="E197" s="59"/>
      <c r="F197" s="29"/>
      <c r="G197" s="27"/>
      <c r="I197" s="27"/>
      <c r="J197" s="27"/>
      <c r="K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</row>
    <row r="198" customFormat="false" ht="12" hidden="false" customHeight="false" outlineLevel="0" collapsed="false">
      <c r="A198" s="27"/>
      <c r="B198" s="28"/>
      <c r="C198" s="29"/>
      <c r="D198" s="58"/>
      <c r="E198" s="59"/>
      <c r="F198" s="29"/>
      <c r="G198" s="27"/>
      <c r="I198" s="27"/>
      <c r="J198" s="27"/>
      <c r="K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</row>
    <row r="199" customFormat="false" ht="12" hidden="false" customHeight="false" outlineLevel="0" collapsed="false">
      <c r="A199" s="27"/>
      <c r="B199" s="28"/>
      <c r="C199" s="29"/>
      <c r="D199" s="58"/>
      <c r="E199" s="59"/>
      <c r="F199" s="29"/>
      <c r="G199" s="27"/>
      <c r="I199" s="27"/>
      <c r="J199" s="27"/>
      <c r="K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</row>
    <row r="200" customFormat="false" ht="12" hidden="false" customHeight="false" outlineLevel="0" collapsed="false">
      <c r="A200" s="27"/>
      <c r="B200" s="28"/>
      <c r="C200" s="29"/>
      <c r="D200" s="58"/>
      <c r="E200" s="59"/>
      <c r="F200" s="29"/>
      <c r="G200" s="27"/>
      <c r="I200" s="27"/>
      <c r="J200" s="27"/>
      <c r="K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</row>
    <row r="201" customFormat="false" ht="12" hidden="false" customHeight="false" outlineLevel="0" collapsed="false">
      <c r="A201" s="27"/>
      <c r="B201" s="28"/>
      <c r="C201" s="29"/>
      <c r="D201" s="58"/>
      <c r="E201" s="59"/>
      <c r="F201" s="29"/>
      <c r="G201" s="27"/>
      <c r="I201" s="27"/>
      <c r="J201" s="27"/>
      <c r="K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</row>
    <row r="202" customFormat="false" ht="12" hidden="false" customHeight="false" outlineLevel="0" collapsed="false">
      <c r="A202" s="27"/>
      <c r="B202" s="28"/>
      <c r="C202" s="29"/>
      <c r="D202" s="58"/>
      <c r="E202" s="59"/>
      <c r="F202" s="29"/>
      <c r="G202" s="27"/>
      <c r="I202" s="27"/>
      <c r="J202" s="27"/>
      <c r="K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</row>
    <row r="203" customFormat="false" ht="12" hidden="false" customHeight="false" outlineLevel="0" collapsed="false">
      <c r="A203" s="27"/>
      <c r="B203" s="28"/>
      <c r="C203" s="29"/>
      <c r="D203" s="58"/>
      <c r="E203" s="59"/>
      <c r="F203" s="29"/>
      <c r="G203" s="27"/>
      <c r="I203" s="27"/>
      <c r="J203" s="27"/>
      <c r="K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</row>
    <row r="204" customFormat="false" ht="12" hidden="false" customHeight="false" outlineLevel="0" collapsed="false">
      <c r="A204" s="27"/>
      <c r="B204" s="28"/>
      <c r="C204" s="29"/>
      <c r="D204" s="58"/>
      <c r="E204" s="59"/>
      <c r="F204" s="29"/>
      <c r="G204" s="27"/>
      <c r="I204" s="27"/>
      <c r="J204" s="27"/>
      <c r="K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</row>
    <row r="205" customFormat="false" ht="12" hidden="false" customHeight="false" outlineLevel="0" collapsed="false">
      <c r="A205" s="27"/>
      <c r="B205" s="28"/>
      <c r="C205" s="29"/>
      <c r="D205" s="58"/>
      <c r="E205" s="59"/>
      <c r="F205" s="29"/>
      <c r="G205" s="27"/>
      <c r="I205" s="27"/>
      <c r="J205" s="27"/>
      <c r="K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</row>
    <row r="206" customFormat="false" ht="12" hidden="false" customHeight="false" outlineLevel="0" collapsed="false">
      <c r="A206" s="27"/>
      <c r="B206" s="28"/>
      <c r="C206" s="29"/>
      <c r="D206" s="58"/>
      <c r="E206" s="59"/>
      <c r="F206" s="29"/>
      <c r="G206" s="27"/>
      <c r="I206" s="27"/>
      <c r="J206" s="27"/>
      <c r="K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</row>
    <row r="207" customFormat="false" ht="12" hidden="false" customHeight="false" outlineLevel="0" collapsed="false">
      <c r="A207" s="27"/>
      <c r="B207" s="28"/>
      <c r="C207" s="29"/>
      <c r="D207" s="58"/>
      <c r="E207" s="59"/>
      <c r="F207" s="29"/>
      <c r="G207" s="27"/>
      <c r="I207" s="27"/>
      <c r="J207" s="27"/>
      <c r="K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</row>
    <row r="208" customFormat="false" ht="12" hidden="false" customHeight="false" outlineLevel="0" collapsed="false">
      <c r="A208" s="27"/>
      <c r="B208" s="28"/>
      <c r="C208" s="29"/>
      <c r="D208" s="58"/>
      <c r="E208" s="59"/>
      <c r="F208" s="29"/>
      <c r="G208" s="27"/>
      <c r="I208" s="27"/>
      <c r="J208" s="27"/>
      <c r="K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</row>
    <row r="209" customFormat="false" ht="12" hidden="false" customHeight="false" outlineLevel="0" collapsed="false">
      <c r="A209" s="27"/>
      <c r="B209" s="28"/>
      <c r="C209" s="29"/>
      <c r="D209" s="58"/>
      <c r="E209" s="59"/>
      <c r="F209" s="29"/>
      <c r="G209" s="27"/>
      <c r="I209" s="27"/>
      <c r="J209" s="27"/>
      <c r="K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</row>
    <row r="210" customFormat="false" ht="12" hidden="false" customHeight="false" outlineLevel="0" collapsed="false">
      <c r="A210" s="27"/>
      <c r="B210" s="28"/>
      <c r="C210" s="29"/>
      <c r="D210" s="58"/>
      <c r="E210" s="59"/>
      <c r="F210" s="29"/>
      <c r="G210" s="27"/>
      <c r="I210" s="27"/>
      <c r="J210" s="27"/>
      <c r="K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</row>
    <row r="211" customFormat="false" ht="12" hidden="false" customHeight="false" outlineLevel="0" collapsed="false">
      <c r="A211" s="27"/>
      <c r="B211" s="28"/>
      <c r="C211" s="29"/>
      <c r="D211" s="58"/>
      <c r="E211" s="59"/>
      <c r="F211" s="29"/>
      <c r="G211" s="27"/>
      <c r="I211" s="27"/>
      <c r="J211" s="27"/>
      <c r="K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</row>
    <row r="212" customFormat="false" ht="12" hidden="false" customHeight="false" outlineLevel="0" collapsed="false">
      <c r="A212" s="27"/>
      <c r="B212" s="28"/>
      <c r="C212" s="29"/>
      <c r="D212" s="58"/>
      <c r="E212" s="59"/>
      <c r="F212" s="29"/>
      <c r="G212" s="27"/>
      <c r="I212" s="27"/>
      <c r="J212" s="27"/>
      <c r="K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</row>
    <row r="213" customFormat="false" ht="12" hidden="false" customHeight="false" outlineLevel="0" collapsed="false">
      <c r="A213" s="27"/>
      <c r="B213" s="28"/>
      <c r="C213" s="29"/>
      <c r="D213" s="58"/>
      <c r="E213" s="59"/>
      <c r="F213" s="29"/>
      <c r="G213" s="27"/>
      <c r="I213" s="27"/>
      <c r="J213" s="27"/>
      <c r="K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</row>
    <row r="214" customFormat="false" ht="12" hidden="false" customHeight="false" outlineLevel="0" collapsed="false">
      <c r="A214" s="27"/>
      <c r="B214" s="28"/>
      <c r="C214" s="29"/>
      <c r="D214" s="58"/>
      <c r="E214" s="59"/>
      <c r="F214" s="29"/>
      <c r="G214" s="27"/>
      <c r="I214" s="27"/>
      <c r="J214" s="27"/>
      <c r="K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</row>
    <row r="215" customFormat="false" ht="12" hidden="false" customHeight="false" outlineLevel="0" collapsed="false">
      <c r="A215" s="27"/>
      <c r="B215" s="28"/>
      <c r="C215" s="29"/>
      <c r="D215" s="58"/>
      <c r="E215" s="59"/>
      <c r="F215" s="29"/>
      <c r="G215" s="27"/>
      <c r="I215" s="27"/>
      <c r="J215" s="27"/>
      <c r="K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</row>
    <row r="216" customFormat="false" ht="12" hidden="false" customHeight="false" outlineLevel="0" collapsed="false">
      <c r="A216" s="27"/>
      <c r="B216" s="28"/>
      <c r="C216" s="29"/>
      <c r="D216" s="58"/>
      <c r="E216" s="59"/>
      <c r="F216" s="29"/>
      <c r="G216" s="27"/>
      <c r="I216" s="27"/>
      <c r="J216" s="27"/>
      <c r="K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</row>
    <row r="217" customFormat="false" ht="12" hidden="false" customHeight="false" outlineLevel="0" collapsed="false">
      <c r="A217" s="27"/>
      <c r="B217" s="28"/>
      <c r="C217" s="29"/>
      <c r="D217" s="58"/>
      <c r="E217" s="59"/>
      <c r="F217" s="29"/>
      <c r="G217" s="27"/>
      <c r="I217" s="27"/>
      <c r="J217" s="27"/>
      <c r="K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</row>
    <row r="218" customFormat="false" ht="12" hidden="false" customHeight="false" outlineLevel="0" collapsed="false">
      <c r="A218" s="27"/>
      <c r="B218" s="28"/>
      <c r="C218" s="29"/>
      <c r="D218" s="58"/>
      <c r="E218" s="59"/>
      <c r="F218" s="29"/>
      <c r="G218" s="27"/>
      <c r="I218" s="27"/>
      <c r="J218" s="27"/>
      <c r="K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</row>
    <row r="219" customFormat="false" ht="12" hidden="false" customHeight="false" outlineLevel="0" collapsed="false">
      <c r="A219" s="27"/>
      <c r="B219" s="28"/>
      <c r="C219" s="29"/>
      <c r="D219" s="58"/>
      <c r="E219" s="59"/>
      <c r="F219" s="29"/>
      <c r="G219" s="27"/>
      <c r="I219" s="27"/>
      <c r="J219" s="27"/>
      <c r="K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</row>
    <row r="220" customFormat="false" ht="12" hidden="false" customHeight="false" outlineLevel="0" collapsed="false">
      <c r="A220" s="27"/>
      <c r="B220" s="28"/>
      <c r="C220" s="29"/>
      <c r="D220" s="58"/>
      <c r="E220" s="59"/>
      <c r="F220" s="29"/>
      <c r="G220" s="27"/>
      <c r="I220" s="27"/>
      <c r="J220" s="27"/>
      <c r="K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</row>
    <row r="221" customFormat="false" ht="12" hidden="false" customHeight="false" outlineLevel="0" collapsed="false">
      <c r="A221" s="27"/>
      <c r="B221" s="28"/>
      <c r="C221" s="29"/>
      <c r="D221" s="58"/>
      <c r="E221" s="59"/>
      <c r="F221" s="29"/>
      <c r="G221" s="27"/>
      <c r="I221" s="27"/>
      <c r="J221" s="27"/>
      <c r="K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</row>
    <row r="222" customFormat="false" ht="12" hidden="false" customHeight="false" outlineLevel="0" collapsed="false">
      <c r="A222" s="27"/>
      <c r="B222" s="28"/>
      <c r="C222" s="29"/>
      <c r="D222" s="58"/>
      <c r="E222" s="59"/>
      <c r="F222" s="29"/>
      <c r="G222" s="27"/>
      <c r="I222" s="27"/>
      <c r="J222" s="27"/>
      <c r="K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</row>
    <row r="223" customFormat="false" ht="12" hidden="false" customHeight="false" outlineLevel="0" collapsed="false">
      <c r="A223" s="27"/>
      <c r="B223" s="28"/>
      <c r="C223" s="29"/>
      <c r="D223" s="58"/>
      <c r="E223" s="59"/>
      <c r="F223" s="29"/>
      <c r="G223" s="27"/>
      <c r="I223" s="27"/>
      <c r="J223" s="27"/>
      <c r="K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</row>
    <row r="224" customFormat="false" ht="12" hidden="false" customHeight="false" outlineLevel="0" collapsed="false">
      <c r="A224" s="27"/>
      <c r="B224" s="28"/>
      <c r="C224" s="29"/>
      <c r="D224" s="58"/>
      <c r="E224" s="59"/>
      <c r="F224" s="29"/>
      <c r="G224" s="27"/>
      <c r="I224" s="27"/>
      <c r="J224" s="27"/>
      <c r="K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</row>
    <row r="225" customFormat="false" ht="12" hidden="false" customHeight="false" outlineLevel="0" collapsed="false">
      <c r="A225" s="27"/>
      <c r="B225" s="28"/>
      <c r="C225" s="29"/>
      <c r="D225" s="58"/>
      <c r="E225" s="59"/>
      <c r="F225" s="29"/>
      <c r="G225" s="27"/>
      <c r="I225" s="27"/>
      <c r="J225" s="27"/>
      <c r="K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</row>
    <row r="226" customFormat="false" ht="12" hidden="false" customHeight="false" outlineLevel="0" collapsed="false">
      <c r="A226" s="27"/>
      <c r="B226" s="28"/>
      <c r="C226" s="29"/>
      <c r="D226" s="58"/>
      <c r="E226" s="59"/>
      <c r="F226" s="29"/>
      <c r="G226" s="27"/>
      <c r="I226" s="27"/>
      <c r="J226" s="27"/>
      <c r="K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</row>
    <row r="227" customFormat="false" ht="12" hidden="false" customHeight="false" outlineLevel="0" collapsed="false">
      <c r="A227" s="27"/>
      <c r="B227" s="28"/>
      <c r="C227" s="29"/>
      <c r="D227" s="58"/>
      <c r="E227" s="59"/>
      <c r="F227" s="29"/>
      <c r="G227" s="27"/>
      <c r="I227" s="27"/>
      <c r="J227" s="27"/>
      <c r="K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</row>
    <row r="228" customFormat="false" ht="12" hidden="false" customHeight="false" outlineLevel="0" collapsed="false">
      <c r="A228" s="27"/>
      <c r="B228" s="28"/>
      <c r="C228" s="29"/>
      <c r="D228" s="58"/>
      <c r="E228" s="59"/>
      <c r="F228" s="29"/>
      <c r="G228" s="27"/>
      <c r="I228" s="27"/>
      <c r="J228" s="27"/>
      <c r="K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</row>
    <row r="229" customFormat="false" ht="12" hidden="false" customHeight="false" outlineLevel="0" collapsed="false">
      <c r="A229" s="27"/>
      <c r="B229" s="28"/>
      <c r="C229" s="29"/>
      <c r="D229" s="58"/>
      <c r="E229" s="59"/>
      <c r="F229" s="29"/>
      <c r="G229" s="27"/>
      <c r="I229" s="27"/>
      <c r="J229" s="27"/>
      <c r="K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</row>
    <row r="230" customFormat="false" ht="12" hidden="false" customHeight="false" outlineLevel="0" collapsed="false">
      <c r="A230" s="27"/>
      <c r="B230" s="28"/>
      <c r="C230" s="29"/>
      <c r="D230" s="58"/>
      <c r="E230" s="59"/>
      <c r="F230" s="29"/>
      <c r="G230" s="27"/>
      <c r="I230" s="27"/>
      <c r="J230" s="27"/>
      <c r="K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</row>
    <row r="231" customFormat="false" ht="12" hidden="false" customHeight="false" outlineLevel="0" collapsed="false">
      <c r="A231" s="27"/>
      <c r="B231" s="28"/>
      <c r="C231" s="29"/>
      <c r="D231" s="58"/>
      <c r="E231" s="59"/>
      <c r="F231" s="29"/>
      <c r="G231" s="27"/>
      <c r="I231" s="27"/>
      <c r="J231" s="27"/>
      <c r="K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</row>
    <row r="232" customFormat="false" ht="12" hidden="false" customHeight="false" outlineLevel="0" collapsed="false">
      <c r="A232" s="27"/>
      <c r="B232" s="28"/>
      <c r="C232" s="29"/>
      <c r="D232" s="58"/>
      <c r="E232" s="59"/>
      <c r="F232" s="29"/>
      <c r="G232" s="27"/>
      <c r="I232" s="27"/>
      <c r="J232" s="27"/>
      <c r="K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</row>
    <row r="233" customFormat="false" ht="12" hidden="false" customHeight="false" outlineLevel="0" collapsed="false">
      <c r="A233" s="27"/>
      <c r="B233" s="28"/>
      <c r="C233" s="29"/>
      <c r="D233" s="58"/>
      <c r="E233" s="59"/>
      <c r="F233" s="29"/>
      <c r="G233" s="27"/>
      <c r="I233" s="27"/>
      <c r="J233" s="27"/>
      <c r="K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</row>
    <row r="234" customFormat="false" ht="12" hidden="false" customHeight="false" outlineLevel="0" collapsed="false">
      <c r="A234" s="27"/>
      <c r="B234" s="28"/>
      <c r="C234" s="29"/>
      <c r="D234" s="58"/>
      <c r="E234" s="59"/>
      <c r="F234" s="29"/>
      <c r="G234" s="27"/>
      <c r="I234" s="27"/>
      <c r="J234" s="27"/>
      <c r="K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</row>
    <row r="235" customFormat="false" ht="12" hidden="false" customHeight="false" outlineLevel="0" collapsed="false">
      <c r="A235" s="27"/>
      <c r="B235" s="28"/>
      <c r="C235" s="29"/>
      <c r="D235" s="58"/>
      <c r="E235" s="59"/>
      <c r="F235" s="29"/>
      <c r="G235" s="27"/>
      <c r="I235" s="27"/>
      <c r="J235" s="27"/>
      <c r="K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</row>
    <row r="236" customFormat="false" ht="12" hidden="false" customHeight="false" outlineLevel="0" collapsed="false">
      <c r="A236" s="27"/>
      <c r="B236" s="28"/>
      <c r="C236" s="29"/>
      <c r="D236" s="58"/>
      <c r="E236" s="59"/>
      <c r="F236" s="29"/>
      <c r="G236" s="27"/>
      <c r="I236" s="27"/>
      <c r="J236" s="27"/>
      <c r="K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</row>
    <row r="237" customFormat="false" ht="12" hidden="false" customHeight="false" outlineLevel="0" collapsed="false">
      <c r="A237" s="27"/>
      <c r="B237" s="28"/>
      <c r="C237" s="29"/>
      <c r="D237" s="58"/>
      <c r="E237" s="59"/>
      <c r="F237" s="29"/>
      <c r="G237" s="27"/>
      <c r="I237" s="27"/>
      <c r="J237" s="27"/>
      <c r="K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</row>
    <row r="238" customFormat="false" ht="12" hidden="false" customHeight="false" outlineLevel="0" collapsed="false">
      <c r="A238" s="27"/>
      <c r="B238" s="28"/>
      <c r="C238" s="29"/>
      <c r="D238" s="58"/>
      <c r="E238" s="59"/>
      <c r="F238" s="29"/>
      <c r="G238" s="27"/>
      <c r="I238" s="27"/>
      <c r="J238" s="27"/>
      <c r="K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</row>
    <row r="239" customFormat="false" ht="12" hidden="false" customHeight="false" outlineLevel="0" collapsed="false">
      <c r="A239" s="27"/>
      <c r="B239" s="28"/>
      <c r="C239" s="29"/>
      <c r="D239" s="58"/>
      <c r="E239" s="59"/>
      <c r="F239" s="29"/>
      <c r="G239" s="27"/>
      <c r="I239" s="27"/>
      <c r="J239" s="27"/>
      <c r="K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</row>
    <row r="240" customFormat="false" ht="12" hidden="false" customHeight="false" outlineLevel="0" collapsed="false">
      <c r="A240" s="27"/>
      <c r="B240" s="28"/>
      <c r="C240" s="29"/>
      <c r="D240" s="58"/>
      <c r="E240" s="59"/>
      <c r="F240" s="29"/>
      <c r="G240" s="27"/>
      <c r="I240" s="27"/>
      <c r="J240" s="27"/>
      <c r="K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</row>
    <row r="241" customFormat="false" ht="12" hidden="false" customHeight="false" outlineLevel="0" collapsed="false">
      <c r="A241" s="27"/>
      <c r="B241" s="28"/>
      <c r="C241" s="29"/>
      <c r="D241" s="58"/>
      <c r="E241" s="59"/>
      <c r="F241" s="29"/>
      <c r="G241" s="27"/>
      <c r="I241" s="27"/>
      <c r="J241" s="27"/>
      <c r="K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</row>
    <row r="242" customFormat="false" ht="12" hidden="false" customHeight="false" outlineLevel="0" collapsed="false">
      <c r="A242" s="27"/>
      <c r="B242" s="28"/>
      <c r="C242" s="29"/>
      <c r="D242" s="58"/>
      <c r="E242" s="59"/>
      <c r="F242" s="29"/>
      <c r="G242" s="27"/>
      <c r="I242" s="27"/>
      <c r="J242" s="27"/>
      <c r="K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</row>
    <row r="243" customFormat="false" ht="12" hidden="false" customHeight="false" outlineLevel="0" collapsed="false">
      <c r="A243" s="27"/>
      <c r="B243" s="28"/>
      <c r="C243" s="29"/>
      <c r="D243" s="58"/>
      <c r="E243" s="59"/>
      <c r="F243" s="29"/>
      <c r="G243" s="27"/>
      <c r="I243" s="27"/>
      <c r="J243" s="27"/>
      <c r="K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</row>
    <row r="244" customFormat="false" ht="12" hidden="false" customHeight="false" outlineLevel="0" collapsed="false">
      <c r="A244" s="27"/>
      <c r="B244" s="28"/>
      <c r="C244" s="29"/>
      <c r="D244" s="58"/>
      <c r="E244" s="59"/>
      <c r="F244" s="29"/>
      <c r="G244" s="27"/>
      <c r="I244" s="27"/>
      <c r="J244" s="27"/>
      <c r="K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</row>
    <row r="245" customFormat="false" ht="12" hidden="false" customHeight="false" outlineLevel="0" collapsed="false">
      <c r="A245" s="27"/>
      <c r="B245" s="28"/>
      <c r="C245" s="29"/>
      <c r="D245" s="58"/>
      <c r="E245" s="59"/>
      <c r="F245" s="29"/>
      <c r="G245" s="27"/>
      <c r="I245" s="27"/>
      <c r="J245" s="27"/>
      <c r="K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</row>
    <row r="246" customFormat="false" ht="12" hidden="false" customHeight="false" outlineLevel="0" collapsed="false">
      <c r="A246" s="27"/>
      <c r="B246" s="28"/>
      <c r="C246" s="29"/>
      <c r="D246" s="58"/>
      <c r="E246" s="59"/>
      <c r="F246" s="29"/>
      <c r="G246" s="27"/>
      <c r="I246" s="27"/>
      <c r="J246" s="27"/>
      <c r="K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</row>
    <row r="247" customFormat="false" ht="12" hidden="false" customHeight="false" outlineLevel="0" collapsed="false">
      <c r="A247" s="27"/>
      <c r="B247" s="28"/>
      <c r="C247" s="29"/>
      <c r="D247" s="58"/>
      <c r="E247" s="59"/>
      <c r="F247" s="29"/>
      <c r="G247" s="27"/>
      <c r="I247" s="27"/>
      <c r="J247" s="27"/>
      <c r="K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</row>
    <row r="248" customFormat="false" ht="12" hidden="false" customHeight="false" outlineLevel="0" collapsed="false">
      <c r="A248" s="27"/>
      <c r="B248" s="28"/>
      <c r="C248" s="29"/>
      <c r="D248" s="58"/>
      <c r="E248" s="59"/>
      <c r="F248" s="29"/>
      <c r="G248" s="27"/>
      <c r="I248" s="27"/>
      <c r="J248" s="27"/>
      <c r="K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</row>
    <row r="249" customFormat="false" ht="12" hidden="false" customHeight="false" outlineLevel="0" collapsed="false">
      <c r="A249" s="27"/>
      <c r="B249" s="28"/>
      <c r="C249" s="29"/>
      <c r="D249" s="58"/>
      <c r="E249" s="59"/>
      <c r="F249" s="29"/>
      <c r="G249" s="27"/>
      <c r="I249" s="27"/>
      <c r="J249" s="27"/>
      <c r="K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</row>
    <row r="250" customFormat="false" ht="12" hidden="false" customHeight="false" outlineLevel="0" collapsed="false">
      <c r="A250" s="27"/>
      <c r="B250" s="28"/>
      <c r="C250" s="29"/>
      <c r="D250" s="58"/>
      <c r="E250" s="59"/>
      <c r="F250" s="29"/>
      <c r="G250" s="27"/>
      <c r="I250" s="27"/>
      <c r="J250" s="27"/>
      <c r="K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</row>
    <row r="251" customFormat="false" ht="12" hidden="false" customHeight="false" outlineLevel="0" collapsed="false">
      <c r="A251" s="27"/>
      <c r="B251" s="28"/>
      <c r="C251" s="29"/>
      <c r="D251" s="58"/>
      <c r="E251" s="59"/>
      <c r="F251" s="29"/>
      <c r="G251" s="27"/>
      <c r="I251" s="27"/>
      <c r="J251" s="27"/>
      <c r="K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</row>
    <row r="252" customFormat="false" ht="12" hidden="false" customHeight="false" outlineLevel="0" collapsed="false">
      <c r="A252" s="27"/>
      <c r="B252" s="28"/>
      <c r="C252" s="29"/>
      <c r="D252" s="58"/>
      <c r="E252" s="59"/>
      <c r="F252" s="29"/>
      <c r="G252" s="27"/>
      <c r="I252" s="27"/>
      <c r="J252" s="27"/>
      <c r="K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</row>
    <row r="253" customFormat="false" ht="12" hidden="false" customHeight="false" outlineLevel="0" collapsed="false">
      <c r="A253" s="27"/>
      <c r="B253" s="28"/>
      <c r="C253" s="29"/>
      <c r="D253" s="58"/>
      <c r="E253" s="59"/>
      <c r="F253" s="29"/>
      <c r="G253" s="27"/>
      <c r="I253" s="27"/>
      <c r="J253" s="27"/>
      <c r="K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</row>
    <row r="254" customFormat="false" ht="12" hidden="false" customHeight="false" outlineLevel="0" collapsed="false">
      <c r="A254" s="27"/>
      <c r="B254" s="28"/>
      <c r="C254" s="29"/>
      <c r="D254" s="58"/>
      <c r="E254" s="59"/>
      <c r="F254" s="29"/>
      <c r="G254" s="27"/>
      <c r="I254" s="27"/>
      <c r="J254" s="27"/>
      <c r="K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</row>
    <row r="255" customFormat="false" ht="12" hidden="false" customHeight="false" outlineLevel="0" collapsed="false">
      <c r="A255" s="27"/>
      <c r="B255" s="28"/>
      <c r="C255" s="29"/>
      <c r="D255" s="58"/>
      <c r="E255" s="59"/>
      <c r="F255" s="29"/>
      <c r="G255" s="27"/>
      <c r="I255" s="27"/>
      <c r="J255" s="27"/>
      <c r="K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</row>
    <row r="256" customFormat="false" ht="12" hidden="false" customHeight="false" outlineLevel="0" collapsed="false">
      <c r="A256" s="27"/>
      <c r="B256" s="28"/>
      <c r="C256" s="29"/>
      <c r="D256" s="58"/>
      <c r="E256" s="59"/>
      <c r="F256" s="29"/>
      <c r="G256" s="27"/>
      <c r="I256" s="27"/>
      <c r="J256" s="27"/>
      <c r="K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</row>
    <row r="257" customFormat="false" ht="12" hidden="false" customHeight="false" outlineLevel="0" collapsed="false">
      <c r="A257" s="27"/>
      <c r="B257" s="28"/>
      <c r="C257" s="29"/>
      <c r="D257" s="58"/>
      <c r="E257" s="59"/>
      <c r="F257" s="29"/>
      <c r="G257" s="27"/>
      <c r="I257" s="27"/>
      <c r="J257" s="27"/>
      <c r="K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</row>
    <row r="258" customFormat="false" ht="12" hidden="false" customHeight="false" outlineLevel="0" collapsed="false">
      <c r="A258" s="27"/>
      <c r="B258" s="28"/>
      <c r="C258" s="29"/>
      <c r="D258" s="58"/>
      <c r="E258" s="59"/>
      <c r="F258" s="29"/>
      <c r="G258" s="27"/>
      <c r="I258" s="27"/>
      <c r="J258" s="27"/>
      <c r="K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</row>
    <row r="259" customFormat="false" ht="12" hidden="false" customHeight="false" outlineLevel="0" collapsed="false">
      <c r="A259" s="27"/>
      <c r="B259" s="28"/>
      <c r="C259" s="29"/>
      <c r="D259" s="58"/>
      <c r="E259" s="59"/>
      <c r="F259" s="29"/>
      <c r="G259" s="27"/>
      <c r="I259" s="27"/>
      <c r="J259" s="27"/>
      <c r="K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</row>
    <row r="260" customFormat="false" ht="12" hidden="false" customHeight="false" outlineLevel="0" collapsed="false">
      <c r="A260" s="27"/>
      <c r="B260" s="28"/>
      <c r="C260" s="29"/>
      <c r="D260" s="58"/>
      <c r="E260" s="59"/>
      <c r="F260" s="29"/>
      <c r="G260" s="27"/>
      <c r="I260" s="27"/>
      <c r="J260" s="27"/>
      <c r="K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</row>
    <row r="261" customFormat="false" ht="12" hidden="false" customHeight="false" outlineLevel="0" collapsed="false">
      <c r="A261" s="27"/>
      <c r="B261" s="28"/>
      <c r="C261" s="29"/>
      <c r="D261" s="58"/>
      <c r="E261" s="59"/>
      <c r="F261" s="29"/>
      <c r="G261" s="27"/>
      <c r="I261" s="27"/>
      <c r="J261" s="27"/>
      <c r="K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</row>
    <row r="262" customFormat="false" ht="12" hidden="false" customHeight="false" outlineLevel="0" collapsed="false">
      <c r="A262" s="27"/>
      <c r="B262" s="28"/>
      <c r="C262" s="29"/>
      <c r="D262" s="58"/>
      <c r="E262" s="59"/>
      <c r="F262" s="29"/>
      <c r="G262" s="27"/>
      <c r="I262" s="27"/>
      <c r="J262" s="27"/>
      <c r="K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</row>
    <row r="263" customFormat="false" ht="12" hidden="false" customHeight="false" outlineLevel="0" collapsed="false">
      <c r="A263" s="27"/>
      <c r="B263" s="28"/>
      <c r="C263" s="29"/>
      <c r="D263" s="58"/>
      <c r="E263" s="59"/>
      <c r="F263" s="29"/>
      <c r="G263" s="27"/>
      <c r="I263" s="27"/>
      <c r="J263" s="27"/>
      <c r="K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</row>
    <row r="264" customFormat="false" ht="12" hidden="false" customHeight="false" outlineLevel="0" collapsed="false">
      <c r="A264" s="27"/>
      <c r="B264" s="28"/>
      <c r="C264" s="29"/>
      <c r="D264" s="58"/>
      <c r="E264" s="59"/>
      <c r="F264" s="29"/>
      <c r="G264" s="27"/>
      <c r="I264" s="27"/>
      <c r="J264" s="27"/>
      <c r="K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</row>
    <row r="265" customFormat="false" ht="12" hidden="false" customHeight="false" outlineLevel="0" collapsed="false">
      <c r="A265" s="27"/>
      <c r="B265" s="28"/>
      <c r="C265" s="29"/>
      <c r="D265" s="58"/>
      <c r="E265" s="59"/>
      <c r="F265" s="29"/>
      <c r="G265" s="27"/>
      <c r="I265" s="27"/>
      <c r="J265" s="27"/>
      <c r="K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</row>
    <row r="266" customFormat="false" ht="12" hidden="false" customHeight="false" outlineLevel="0" collapsed="false">
      <c r="A266" s="27"/>
      <c r="B266" s="28"/>
      <c r="C266" s="29"/>
      <c r="D266" s="58"/>
      <c r="E266" s="59"/>
      <c r="F266" s="29"/>
      <c r="G266" s="27"/>
      <c r="I266" s="27"/>
      <c r="J266" s="27"/>
      <c r="K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</row>
    <row r="267" customFormat="false" ht="12" hidden="false" customHeight="false" outlineLevel="0" collapsed="false">
      <c r="A267" s="27"/>
      <c r="B267" s="28"/>
      <c r="C267" s="29"/>
      <c r="D267" s="58"/>
      <c r="E267" s="59"/>
      <c r="F267" s="29"/>
      <c r="G267" s="27"/>
      <c r="I267" s="27"/>
      <c r="J267" s="27"/>
      <c r="K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</row>
    <row r="268" customFormat="false" ht="12" hidden="false" customHeight="false" outlineLevel="0" collapsed="false">
      <c r="A268" s="27"/>
      <c r="B268" s="28"/>
      <c r="C268" s="29"/>
      <c r="D268" s="58"/>
      <c r="E268" s="59"/>
      <c r="F268" s="29"/>
      <c r="G268" s="27"/>
      <c r="I268" s="27"/>
      <c r="J268" s="27"/>
      <c r="K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</row>
    <row r="269" customFormat="false" ht="12" hidden="false" customHeight="false" outlineLevel="0" collapsed="false">
      <c r="A269" s="27"/>
      <c r="B269" s="28"/>
      <c r="C269" s="29"/>
      <c r="D269" s="58"/>
      <c r="E269" s="59"/>
      <c r="F269" s="29"/>
      <c r="G269" s="27"/>
      <c r="I269" s="27"/>
      <c r="J269" s="27"/>
      <c r="K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</row>
    <row r="270" customFormat="false" ht="12" hidden="false" customHeight="false" outlineLevel="0" collapsed="false">
      <c r="A270" s="27"/>
      <c r="B270" s="28"/>
      <c r="C270" s="29"/>
      <c r="D270" s="58"/>
      <c r="E270" s="59"/>
      <c r="F270" s="29"/>
      <c r="G270" s="27"/>
      <c r="I270" s="27"/>
      <c r="J270" s="27"/>
      <c r="K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</row>
    <row r="271" customFormat="false" ht="12" hidden="false" customHeight="false" outlineLevel="0" collapsed="false">
      <c r="A271" s="27"/>
      <c r="B271" s="28"/>
      <c r="C271" s="29"/>
      <c r="D271" s="58"/>
      <c r="E271" s="59"/>
      <c r="F271" s="29"/>
      <c r="G271" s="27"/>
      <c r="I271" s="27"/>
      <c r="J271" s="27"/>
      <c r="K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</row>
    <row r="272" customFormat="false" ht="12" hidden="false" customHeight="false" outlineLevel="0" collapsed="false">
      <c r="A272" s="27"/>
      <c r="B272" s="28"/>
      <c r="C272" s="29"/>
      <c r="D272" s="58"/>
      <c r="E272" s="59"/>
      <c r="F272" s="29"/>
      <c r="G272" s="27"/>
      <c r="I272" s="27"/>
      <c r="J272" s="27"/>
      <c r="K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</row>
    <row r="273" customFormat="false" ht="12" hidden="false" customHeight="false" outlineLevel="0" collapsed="false">
      <c r="A273" s="27"/>
      <c r="B273" s="28"/>
      <c r="C273" s="29"/>
      <c r="D273" s="58"/>
      <c r="E273" s="59"/>
      <c r="F273" s="29"/>
      <c r="G273" s="27"/>
      <c r="I273" s="27"/>
      <c r="J273" s="27"/>
      <c r="K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</row>
    <row r="274" customFormat="false" ht="12" hidden="false" customHeight="false" outlineLevel="0" collapsed="false">
      <c r="A274" s="27"/>
      <c r="B274" s="28"/>
      <c r="C274" s="29"/>
      <c r="D274" s="58"/>
      <c r="E274" s="59"/>
      <c r="F274" s="29"/>
      <c r="G274" s="27"/>
      <c r="I274" s="27"/>
      <c r="J274" s="27"/>
      <c r="K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</row>
    <row r="275" customFormat="false" ht="12" hidden="false" customHeight="false" outlineLevel="0" collapsed="false">
      <c r="A275" s="27"/>
      <c r="B275" s="28"/>
      <c r="C275" s="29"/>
      <c r="D275" s="58"/>
      <c r="E275" s="59"/>
      <c r="F275" s="29"/>
      <c r="G275" s="27"/>
      <c r="I275" s="27"/>
      <c r="J275" s="27"/>
      <c r="K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</row>
    <row r="276" customFormat="false" ht="12" hidden="false" customHeight="false" outlineLevel="0" collapsed="false">
      <c r="A276" s="27"/>
      <c r="B276" s="28"/>
      <c r="C276" s="29"/>
      <c r="D276" s="58"/>
      <c r="E276" s="59"/>
      <c r="F276" s="29"/>
      <c r="G276" s="27"/>
      <c r="I276" s="27"/>
      <c r="J276" s="27"/>
      <c r="K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</row>
    <row r="277" customFormat="false" ht="12" hidden="false" customHeight="false" outlineLevel="0" collapsed="false">
      <c r="A277" s="27"/>
      <c r="B277" s="28"/>
      <c r="C277" s="29"/>
      <c r="D277" s="58"/>
      <c r="E277" s="59"/>
      <c r="F277" s="29"/>
      <c r="G277" s="27"/>
      <c r="I277" s="27"/>
      <c r="J277" s="27"/>
      <c r="K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</row>
    <row r="278" customFormat="false" ht="12" hidden="false" customHeight="false" outlineLevel="0" collapsed="false">
      <c r="A278" s="27"/>
      <c r="B278" s="28"/>
      <c r="C278" s="29"/>
      <c r="D278" s="58"/>
      <c r="E278" s="59"/>
      <c r="F278" s="29"/>
      <c r="G278" s="27"/>
      <c r="I278" s="27"/>
      <c r="J278" s="27"/>
      <c r="K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</row>
    <row r="279" customFormat="false" ht="12" hidden="false" customHeight="false" outlineLevel="0" collapsed="false">
      <c r="A279" s="27"/>
      <c r="B279" s="28"/>
      <c r="C279" s="29"/>
      <c r="D279" s="58"/>
      <c r="E279" s="59"/>
      <c r="F279" s="29"/>
      <c r="G279" s="27"/>
      <c r="I279" s="27"/>
      <c r="J279" s="27"/>
      <c r="K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</row>
    <row r="280" customFormat="false" ht="12" hidden="false" customHeight="false" outlineLevel="0" collapsed="false">
      <c r="A280" s="27"/>
      <c r="B280" s="28"/>
      <c r="C280" s="29"/>
      <c r="D280" s="58"/>
      <c r="E280" s="59"/>
      <c r="F280" s="29"/>
      <c r="G280" s="27"/>
      <c r="I280" s="27"/>
      <c r="J280" s="27"/>
      <c r="K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</row>
    <row r="281" customFormat="false" ht="12" hidden="false" customHeight="false" outlineLevel="0" collapsed="false">
      <c r="A281" s="27"/>
      <c r="B281" s="28"/>
      <c r="C281" s="29"/>
      <c r="D281" s="58"/>
      <c r="E281" s="59"/>
      <c r="F281" s="29"/>
      <c r="G281" s="27"/>
      <c r="I281" s="27"/>
      <c r="J281" s="27"/>
      <c r="K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</row>
    <row r="282" customFormat="false" ht="12" hidden="false" customHeight="false" outlineLevel="0" collapsed="false">
      <c r="A282" s="27"/>
      <c r="B282" s="28"/>
      <c r="C282" s="29"/>
      <c r="D282" s="58"/>
      <c r="E282" s="59"/>
      <c r="F282" s="29"/>
      <c r="G282" s="27"/>
      <c r="I282" s="27"/>
      <c r="J282" s="27"/>
      <c r="K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</row>
    <row r="283" customFormat="false" ht="12" hidden="false" customHeight="false" outlineLevel="0" collapsed="false">
      <c r="A283" s="27"/>
      <c r="B283" s="28"/>
      <c r="C283" s="29"/>
      <c r="D283" s="58"/>
      <c r="E283" s="59"/>
      <c r="F283" s="29"/>
      <c r="G283" s="27"/>
      <c r="I283" s="27"/>
      <c r="J283" s="27"/>
      <c r="K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</row>
    <row r="284" customFormat="false" ht="12" hidden="false" customHeight="false" outlineLevel="0" collapsed="false">
      <c r="A284" s="27"/>
      <c r="B284" s="28"/>
      <c r="C284" s="29"/>
      <c r="D284" s="58"/>
      <c r="E284" s="59"/>
      <c r="F284" s="29"/>
      <c r="G284" s="27"/>
      <c r="I284" s="27"/>
      <c r="J284" s="27"/>
      <c r="K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</row>
    <row r="285" customFormat="false" ht="12" hidden="false" customHeight="false" outlineLevel="0" collapsed="false">
      <c r="A285" s="27"/>
      <c r="B285" s="28"/>
      <c r="C285" s="29"/>
      <c r="D285" s="58"/>
      <c r="E285" s="59"/>
      <c r="F285" s="29"/>
      <c r="G285" s="27"/>
      <c r="I285" s="27"/>
      <c r="J285" s="27"/>
      <c r="K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</row>
    <row r="286" customFormat="false" ht="12" hidden="false" customHeight="false" outlineLevel="0" collapsed="false">
      <c r="A286" s="27"/>
      <c r="B286" s="28"/>
      <c r="C286" s="29"/>
      <c r="D286" s="58"/>
      <c r="E286" s="59"/>
      <c r="F286" s="29"/>
      <c r="G286" s="27"/>
      <c r="I286" s="27"/>
      <c r="J286" s="27"/>
      <c r="K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</row>
    <row r="287" customFormat="false" ht="12" hidden="false" customHeight="false" outlineLevel="0" collapsed="false">
      <c r="A287" s="27"/>
      <c r="B287" s="28"/>
      <c r="C287" s="29"/>
      <c r="D287" s="58"/>
      <c r="E287" s="59"/>
      <c r="F287" s="29"/>
      <c r="G287" s="27"/>
      <c r="I287" s="27"/>
      <c r="J287" s="27"/>
      <c r="K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</row>
    <row r="288" customFormat="false" ht="12" hidden="false" customHeight="false" outlineLevel="0" collapsed="false">
      <c r="A288" s="27"/>
      <c r="B288" s="28"/>
      <c r="C288" s="29"/>
      <c r="D288" s="58"/>
      <c r="E288" s="59"/>
      <c r="F288" s="29"/>
      <c r="G288" s="27"/>
      <c r="I288" s="27"/>
      <c r="J288" s="27"/>
      <c r="K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</row>
    <row r="289" customFormat="false" ht="12" hidden="false" customHeight="false" outlineLevel="0" collapsed="false">
      <c r="A289" s="27"/>
      <c r="B289" s="28"/>
      <c r="C289" s="29"/>
      <c r="D289" s="58"/>
      <c r="E289" s="59"/>
      <c r="F289" s="29"/>
      <c r="G289" s="27"/>
      <c r="I289" s="27"/>
      <c r="J289" s="27"/>
      <c r="K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</row>
    <row r="290" customFormat="false" ht="12" hidden="false" customHeight="false" outlineLevel="0" collapsed="false">
      <c r="A290" s="27"/>
      <c r="B290" s="28"/>
      <c r="C290" s="29"/>
      <c r="D290" s="58"/>
      <c r="E290" s="59"/>
      <c r="F290" s="29"/>
      <c r="G290" s="27"/>
      <c r="I290" s="27"/>
      <c r="J290" s="27"/>
      <c r="K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</row>
    <row r="291" customFormat="false" ht="12" hidden="false" customHeight="false" outlineLevel="0" collapsed="false">
      <c r="A291" s="27"/>
      <c r="B291" s="28"/>
      <c r="C291" s="29"/>
      <c r="D291" s="58"/>
      <c r="E291" s="59"/>
      <c r="F291" s="29"/>
      <c r="G291" s="27"/>
      <c r="I291" s="27"/>
      <c r="J291" s="27"/>
      <c r="K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</row>
    <row r="292" customFormat="false" ht="12" hidden="false" customHeight="false" outlineLevel="0" collapsed="false">
      <c r="A292" s="27"/>
      <c r="B292" s="28"/>
      <c r="C292" s="29"/>
      <c r="D292" s="58"/>
      <c r="E292" s="59"/>
      <c r="F292" s="29"/>
      <c r="G292" s="27"/>
      <c r="I292" s="27"/>
      <c r="J292" s="27"/>
      <c r="K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</row>
    <row r="293" customFormat="false" ht="12" hidden="false" customHeight="false" outlineLevel="0" collapsed="false">
      <c r="A293" s="27"/>
      <c r="B293" s="28"/>
      <c r="C293" s="29"/>
      <c r="D293" s="58"/>
      <c r="E293" s="59"/>
      <c r="F293" s="29"/>
      <c r="G293" s="27"/>
      <c r="I293" s="27"/>
      <c r="J293" s="27"/>
      <c r="K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</row>
    <row r="294" customFormat="false" ht="12" hidden="false" customHeight="false" outlineLevel="0" collapsed="false">
      <c r="A294" s="27"/>
      <c r="B294" s="28"/>
      <c r="C294" s="29"/>
      <c r="D294" s="58"/>
      <c r="E294" s="59"/>
      <c r="F294" s="29"/>
      <c r="G294" s="27"/>
      <c r="I294" s="27"/>
      <c r="J294" s="27"/>
      <c r="K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</row>
    <row r="295" customFormat="false" ht="12" hidden="false" customHeight="false" outlineLevel="0" collapsed="false">
      <c r="A295" s="27"/>
      <c r="B295" s="28"/>
      <c r="C295" s="29"/>
      <c r="D295" s="58"/>
      <c r="E295" s="59"/>
      <c r="F295" s="29"/>
      <c r="G295" s="27"/>
      <c r="I295" s="27"/>
      <c r="J295" s="27"/>
      <c r="K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</row>
    <row r="296" customFormat="false" ht="12" hidden="false" customHeight="false" outlineLevel="0" collapsed="false">
      <c r="A296" s="27"/>
      <c r="B296" s="28"/>
      <c r="C296" s="29"/>
      <c r="D296" s="58"/>
      <c r="E296" s="59"/>
      <c r="F296" s="29"/>
      <c r="G296" s="27"/>
      <c r="I296" s="27"/>
      <c r="J296" s="27"/>
      <c r="K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</row>
    <row r="297" customFormat="false" ht="12" hidden="false" customHeight="false" outlineLevel="0" collapsed="false">
      <c r="A297" s="27"/>
      <c r="B297" s="28"/>
      <c r="C297" s="29"/>
      <c r="D297" s="58"/>
      <c r="E297" s="59"/>
      <c r="F297" s="29"/>
      <c r="G297" s="27"/>
      <c r="I297" s="27"/>
      <c r="J297" s="27"/>
      <c r="K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</row>
    <row r="298" customFormat="false" ht="12" hidden="false" customHeight="false" outlineLevel="0" collapsed="false">
      <c r="A298" s="27"/>
      <c r="B298" s="28"/>
      <c r="C298" s="29"/>
      <c r="D298" s="58"/>
      <c r="E298" s="59"/>
      <c r="F298" s="29"/>
      <c r="G298" s="27"/>
      <c r="I298" s="27"/>
      <c r="J298" s="27"/>
      <c r="K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</row>
    <row r="299" customFormat="false" ht="12" hidden="false" customHeight="false" outlineLevel="0" collapsed="false">
      <c r="A299" s="27"/>
      <c r="B299" s="28"/>
      <c r="C299" s="29"/>
      <c r="D299" s="58"/>
      <c r="E299" s="59"/>
      <c r="F299" s="29"/>
      <c r="G299" s="27"/>
      <c r="I299" s="27"/>
      <c r="J299" s="27"/>
      <c r="K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</row>
    <row r="300" customFormat="false" ht="12" hidden="false" customHeight="false" outlineLevel="0" collapsed="false">
      <c r="A300" s="27"/>
      <c r="B300" s="28"/>
      <c r="C300" s="29"/>
      <c r="D300" s="58"/>
      <c r="E300" s="59"/>
      <c r="F300" s="29"/>
      <c r="G300" s="27"/>
      <c r="I300" s="27"/>
      <c r="J300" s="27"/>
      <c r="K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</row>
    <row r="301" customFormat="false" ht="12" hidden="false" customHeight="false" outlineLevel="0" collapsed="false">
      <c r="A301" s="27"/>
      <c r="B301" s="28"/>
      <c r="C301" s="29"/>
      <c r="D301" s="58"/>
      <c r="E301" s="59"/>
      <c r="F301" s="29"/>
      <c r="G301" s="27"/>
      <c r="I301" s="27"/>
      <c r="J301" s="27"/>
      <c r="K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</row>
    <row r="302" customFormat="false" ht="12" hidden="false" customHeight="false" outlineLevel="0" collapsed="false">
      <c r="A302" s="27"/>
      <c r="B302" s="28"/>
      <c r="C302" s="29"/>
      <c r="D302" s="58"/>
      <c r="E302" s="59"/>
      <c r="F302" s="29"/>
      <c r="G302" s="27"/>
      <c r="I302" s="27"/>
      <c r="J302" s="27"/>
      <c r="K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</row>
    <row r="303" customFormat="false" ht="12" hidden="false" customHeight="false" outlineLevel="0" collapsed="false">
      <c r="A303" s="27"/>
      <c r="B303" s="28"/>
      <c r="C303" s="29"/>
      <c r="D303" s="58"/>
      <c r="E303" s="59"/>
      <c r="F303" s="29"/>
      <c r="G303" s="27"/>
      <c r="I303" s="27"/>
      <c r="J303" s="27"/>
      <c r="K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</row>
    <row r="304" customFormat="false" ht="12" hidden="false" customHeight="false" outlineLevel="0" collapsed="false">
      <c r="A304" s="27"/>
      <c r="B304" s="28"/>
      <c r="C304" s="29"/>
      <c r="D304" s="58"/>
      <c r="E304" s="59"/>
      <c r="F304" s="29"/>
      <c r="G304" s="27"/>
      <c r="I304" s="27"/>
      <c r="J304" s="27"/>
      <c r="K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</row>
    <row r="305" customFormat="false" ht="12" hidden="false" customHeight="false" outlineLevel="0" collapsed="false">
      <c r="A305" s="27"/>
      <c r="B305" s="28"/>
      <c r="C305" s="29"/>
      <c r="D305" s="58"/>
      <c r="E305" s="59"/>
      <c r="F305" s="29"/>
      <c r="G305" s="27"/>
      <c r="I305" s="27"/>
      <c r="J305" s="27"/>
      <c r="K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</row>
    <row r="306" customFormat="false" ht="12" hidden="false" customHeight="false" outlineLevel="0" collapsed="false">
      <c r="A306" s="27"/>
      <c r="B306" s="28"/>
      <c r="C306" s="29"/>
      <c r="D306" s="58"/>
      <c r="E306" s="59"/>
      <c r="F306" s="29"/>
      <c r="G306" s="27"/>
      <c r="I306" s="27"/>
      <c r="J306" s="27"/>
      <c r="K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</row>
    <row r="307" customFormat="false" ht="12" hidden="false" customHeight="false" outlineLevel="0" collapsed="false">
      <c r="A307" s="27"/>
      <c r="B307" s="28"/>
      <c r="C307" s="29"/>
      <c r="D307" s="58"/>
      <c r="E307" s="59"/>
      <c r="F307" s="29"/>
      <c r="G307" s="27"/>
      <c r="I307" s="27"/>
      <c r="J307" s="27"/>
      <c r="K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</row>
    <row r="308" customFormat="false" ht="12" hidden="false" customHeight="false" outlineLevel="0" collapsed="false">
      <c r="A308" s="27"/>
      <c r="B308" s="28"/>
      <c r="C308" s="29"/>
      <c r="D308" s="58"/>
      <c r="E308" s="59"/>
      <c r="F308" s="29"/>
      <c r="G308" s="27"/>
      <c r="I308" s="27"/>
      <c r="J308" s="27"/>
      <c r="K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</row>
    <row r="309" customFormat="false" ht="12" hidden="false" customHeight="false" outlineLevel="0" collapsed="false">
      <c r="A309" s="27"/>
      <c r="B309" s="28"/>
      <c r="C309" s="29"/>
      <c r="D309" s="58"/>
      <c r="E309" s="59"/>
      <c r="F309" s="29"/>
      <c r="G309" s="27"/>
      <c r="I309" s="27"/>
      <c r="J309" s="27"/>
      <c r="K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</row>
    <row r="310" customFormat="false" ht="12" hidden="false" customHeight="false" outlineLevel="0" collapsed="false">
      <c r="A310" s="27"/>
      <c r="B310" s="28"/>
      <c r="C310" s="29"/>
      <c r="D310" s="58"/>
      <c r="E310" s="59"/>
      <c r="F310" s="29"/>
      <c r="G310" s="27"/>
      <c r="I310" s="27"/>
      <c r="J310" s="27"/>
      <c r="K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</row>
    <row r="311" customFormat="false" ht="12" hidden="false" customHeight="false" outlineLevel="0" collapsed="false">
      <c r="A311" s="27"/>
      <c r="B311" s="28"/>
      <c r="C311" s="29"/>
      <c r="D311" s="58"/>
      <c r="E311" s="59"/>
      <c r="F311" s="29"/>
      <c r="G311" s="27"/>
      <c r="I311" s="27"/>
      <c r="J311" s="27"/>
      <c r="K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</row>
    <row r="312" customFormat="false" ht="12" hidden="false" customHeight="false" outlineLevel="0" collapsed="false">
      <c r="A312" s="27"/>
      <c r="B312" s="28"/>
      <c r="C312" s="29"/>
      <c r="D312" s="58"/>
      <c r="E312" s="59"/>
      <c r="F312" s="29"/>
      <c r="G312" s="27"/>
      <c r="I312" s="27"/>
      <c r="J312" s="27"/>
      <c r="K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</row>
    <row r="313" customFormat="false" ht="12" hidden="false" customHeight="false" outlineLevel="0" collapsed="false">
      <c r="A313" s="27"/>
      <c r="B313" s="28"/>
      <c r="C313" s="29"/>
      <c r="D313" s="58"/>
      <c r="E313" s="59"/>
      <c r="F313" s="29"/>
      <c r="G313" s="27"/>
      <c r="I313" s="27"/>
      <c r="J313" s="27"/>
      <c r="K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</row>
    <row r="314" customFormat="false" ht="12" hidden="false" customHeight="false" outlineLevel="0" collapsed="false">
      <c r="A314" s="27"/>
      <c r="B314" s="28"/>
      <c r="C314" s="29"/>
      <c r="D314" s="58"/>
      <c r="E314" s="59"/>
      <c r="F314" s="29"/>
      <c r="G314" s="27"/>
      <c r="I314" s="27"/>
      <c r="J314" s="27"/>
      <c r="K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</row>
    <row r="315" customFormat="false" ht="12" hidden="false" customHeight="false" outlineLevel="0" collapsed="false">
      <c r="A315" s="27"/>
      <c r="B315" s="28"/>
      <c r="C315" s="29"/>
      <c r="D315" s="58"/>
      <c r="E315" s="59"/>
      <c r="F315" s="29"/>
      <c r="G315" s="27"/>
      <c r="I315" s="27"/>
      <c r="J315" s="27"/>
      <c r="K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</row>
    <row r="316" customFormat="false" ht="12" hidden="false" customHeight="false" outlineLevel="0" collapsed="false">
      <c r="A316" s="27"/>
      <c r="B316" s="28"/>
      <c r="C316" s="29"/>
      <c r="D316" s="58"/>
      <c r="E316" s="59"/>
      <c r="I316" s="27"/>
      <c r="J316" s="27"/>
      <c r="K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</row>
    <row r="317" customFormat="false" ht="12" hidden="false" customHeight="false" outlineLevel="0" collapsed="false">
      <c r="A317" s="27"/>
      <c r="B317" s="28"/>
      <c r="C317" s="29"/>
      <c r="D317" s="58"/>
      <c r="E317" s="59"/>
      <c r="I317" s="27"/>
      <c r="J317" s="27"/>
      <c r="K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</row>
    <row r="318" customFormat="false" ht="12" hidden="false" customHeight="false" outlineLevel="0" collapsed="false">
      <c r="A318" s="27"/>
      <c r="B318" s="28"/>
      <c r="C318" s="29"/>
      <c r="D318" s="58"/>
      <c r="E318" s="59"/>
      <c r="I318" s="27"/>
      <c r="J318" s="27"/>
      <c r="K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</row>
    <row r="319" customFormat="false" ht="12" hidden="false" customHeight="false" outlineLevel="0" collapsed="false">
      <c r="A319" s="27"/>
      <c r="B319" s="28"/>
      <c r="C319" s="29"/>
      <c r="D319" s="58"/>
      <c r="E319" s="59"/>
      <c r="I319" s="27"/>
      <c r="J319" s="27"/>
      <c r="K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</row>
    <row r="320" customFormat="false" ht="12" hidden="false" customHeight="false" outlineLevel="0" collapsed="false">
      <c r="A320" s="27"/>
      <c r="B320" s="28"/>
      <c r="C320" s="29"/>
      <c r="D320" s="58"/>
      <c r="E320" s="59"/>
      <c r="I320" s="27"/>
      <c r="J320" s="27"/>
      <c r="K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</row>
    <row r="321" customFormat="false" ht="12" hidden="false" customHeight="false" outlineLevel="0" collapsed="false">
      <c r="A321" s="27"/>
      <c r="B321" s="28"/>
      <c r="C321" s="29"/>
      <c r="D321" s="58"/>
      <c r="E321" s="59"/>
      <c r="I321" s="27"/>
      <c r="J321" s="27"/>
      <c r="K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</row>
    <row r="322" customFormat="false" ht="12" hidden="false" customHeight="false" outlineLevel="0" collapsed="false">
      <c r="A322" s="27"/>
      <c r="B322" s="28"/>
      <c r="C322" s="29"/>
      <c r="D322" s="58"/>
      <c r="E322" s="59"/>
      <c r="I322" s="27"/>
      <c r="J322" s="27"/>
      <c r="K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</row>
    <row r="323" customFormat="false" ht="12" hidden="false" customHeight="false" outlineLevel="0" collapsed="false">
      <c r="A323" s="27"/>
      <c r="B323" s="28"/>
      <c r="C323" s="29"/>
      <c r="D323" s="58"/>
      <c r="E323" s="59"/>
      <c r="I323" s="27"/>
      <c r="J323" s="27"/>
      <c r="K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</row>
    <row r="324" customFormat="false" ht="12" hidden="false" customHeight="false" outlineLevel="0" collapsed="false">
      <c r="A324" s="27"/>
      <c r="B324" s="28"/>
      <c r="C324" s="29"/>
      <c r="D324" s="58"/>
      <c r="E324" s="59"/>
      <c r="I324" s="27"/>
      <c r="J324" s="27"/>
      <c r="K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</row>
    <row r="325" customFormat="false" ht="12" hidden="false" customHeight="false" outlineLevel="0" collapsed="false">
      <c r="A325" s="27"/>
      <c r="B325" s="28"/>
      <c r="C325" s="29"/>
      <c r="D325" s="58"/>
      <c r="E325" s="59"/>
      <c r="I325" s="27"/>
      <c r="J325" s="27"/>
      <c r="K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</row>
    <row r="326" customFormat="false" ht="12" hidden="false" customHeight="false" outlineLevel="0" collapsed="false">
      <c r="A326" s="27"/>
      <c r="B326" s="28"/>
      <c r="C326" s="29"/>
      <c r="D326" s="58"/>
      <c r="E326" s="59"/>
      <c r="I326" s="27"/>
      <c r="J326" s="27"/>
      <c r="K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</row>
    <row r="327" customFormat="false" ht="12" hidden="false" customHeight="false" outlineLevel="0" collapsed="false">
      <c r="A327" s="27"/>
      <c r="B327" s="28"/>
      <c r="C327" s="29"/>
      <c r="D327" s="58"/>
      <c r="E327" s="59"/>
      <c r="I327" s="27"/>
      <c r="J327" s="27"/>
      <c r="K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</row>
    <row r="328" customFormat="false" ht="12" hidden="false" customHeight="false" outlineLevel="0" collapsed="false">
      <c r="A328" s="27"/>
      <c r="B328" s="28"/>
      <c r="C328" s="29"/>
      <c r="D328" s="58"/>
      <c r="E328" s="59"/>
      <c r="I328" s="27"/>
      <c r="J328" s="27"/>
      <c r="K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</row>
    <row r="329" customFormat="false" ht="12" hidden="false" customHeight="false" outlineLevel="0" collapsed="false">
      <c r="A329" s="27"/>
      <c r="B329" s="28"/>
      <c r="C329" s="29"/>
      <c r="D329" s="58"/>
      <c r="E329" s="59"/>
      <c r="I329" s="27"/>
      <c r="J329" s="27"/>
      <c r="K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</row>
    <row r="330" customFormat="false" ht="12" hidden="false" customHeight="false" outlineLevel="0" collapsed="false">
      <c r="A330" s="27"/>
      <c r="B330" s="28"/>
      <c r="C330" s="29"/>
      <c r="D330" s="58"/>
      <c r="E330" s="59"/>
      <c r="I330" s="27"/>
      <c r="J330" s="27"/>
      <c r="K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</row>
    <row r="331" customFormat="false" ht="12" hidden="false" customHeight="false" outlineLevel="0" collapsed="false">
      <c r="A331" s="27"/>
      <c r="B331" s="28"/>
      <c r="C331" s="29"/>
      <c r="D331" s="58"/>
      <c r="E331" s="59"/>
      <c r="I331" s="27"/>
      <c r="J331" s="27"/>
      <c r="K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</row>
    <row r="332" customFormat="false" ht="12" hidden="false" customHeight="false" outlineLevel="0" collapsed="false">
      <c r="A332" s="27"/>
      <c r="B332" s="28"/>
      <c r="C332" s="29"/>
      <c r="D332" s="58"/>
      <c r="E332" s="59"/>
      <c r="I332" s="27"/>
      <c r="J332" s="27"/>
      <c r="K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</row>
    <row r="333" customFormat="false" ht="12" hidden="false" customHeight="false" outlineLevel="0" collapsed="false">
      <c r="A333" s="27"/>
      <c r="B333" s="28"/>
      <c r="C333" s="29"/>
      <c r="D333" s="58"/>
      <c r="E333" s="59"/>
      <c r="I333" s="27"/>
      <c r="J333" s="27"/>
      <c r="K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</row>
    <row r="334" customFormat="false" ht="12" hidden="false" customHeight="false" outlineLevel="0" collapsed="false">
      <c r="A334" s="27"/>
      <c r="B334" s="28"/>
      <c r="C334" s="29"/>
      <c r="D334" s="58"/>
      <c r="E334" s="59"/>
      <c r="I334" s="27"/>
      <c r="J334" s="27"/>
      <c r="K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</row>
    <row r="335" customFormat="false" ht="12" hidden="false" customHeight="false" outlineLevel="0" collapsed="false">
      <c r="A335" s="27"/>
      <c r="B335" s="28"/>
      <c r="C335" s="29"/>
      <c r="D335" s="58"/>
      <c r="E335" s="59"/>
      <c r="I335" s="27"/>
      <c r="J335" s="27"/>
      <c r="K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</row>
    <row r="336" customFormat="false" ht="12" hidden="false" customHeight="false" outlineLevel="0" collapsed="false">
      <c r="A336" s="27"/>
      <c r="B336" s="28"/>
      <c r="C336" s="29"/>
      <c r="D336" s="58"/>
      <c r="E336" s="59"/>
      <c r="I336" s="27"/>
      <c r="J336" s="27"/>
      <c r="K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</row>
    <row r="337" customFormat="false" ht="12" hidden="false" customHeight="false" outlineLevel="0" collapsed="false">
      <c r="A337" s="27"/>
      <c r="B337" s="28"/>
      <c r="C337" s="29"/>
      <c r="D337" s="58"/>
      <c r="E337" s="59"/>
      <c r="I337" s="27"/>
      <c r="J337" s="27"/>
      <c r="K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</row>
    <row r="338" customFormat="false" ht="12" hidden="false" customHeight="false" outlineLevel="0" collapsed="false">
      <c r="A338" s="27"/>
      <c r="B338" s="28"/>
      <c r="C338" s="29"/>
      <c r="D338" s="58"/>
      <c r="E338" s="59"/>
      <c r="I338" s="27"/>
      <c r="J338" s="27"/>
      <c r="K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</row>
    <row r="339" customFormat="false" ht="12" hidden="false" customHeight="false" outlineLevel="0" collapsed="false">
      <c r="A339" s="27"/>
      <c r="B339" s="28"/>
      <c r="C339" s="29"/>
      <c r="D339" s="58"/>
      <c r="E339" s="59"/>
      <c r="I339" s="27"/>
      <c r="J339" s="27"/>
      <c r="K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</row>
    <row r="340" customFormat="false" ht="12" hidden="false" customHeight="false" outlineLevel="0" collapsed="false">
      <c r="A340" s="27"/>
      <c r="B340" s="28"/>
      <c r="C340" s="29"/>
      <c r="D340" s="58"/>
      <c r="E340" s="59"/>
      <c r="I340" s="27"/>
      <c r="J340" s="27"/>
      <c r="K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</row>
    <row r="341" customFormat="false" ht="12" hidden="false" customHeight="false" outlineLevel="0" collapsed="false">
      <c r="A341" s="27"/>
      <c r="B341" s="28"/>
      <c r="C341" s="29"/>
      <c r="D341" s="58"/>
      <c r="E341" s="59"/>
      <c r="I341" s="27"/>
      <c r="J341" s="27"/>
      <c r="K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</row>
    <row r="342" customFormat="false" ht="12" hidden="false" customHeight="false" outlineLevel="0" collapsed="false">
      <c r="A342" s="27"/>
      <c r="B342" s="28"/>
      <c r="C342" s="29"/>
      <c r="D342" s="58"/>
      <c r="E342" s="59"/>
      <c r="I342" s="27"/>
      <c r="J342" s="27"/>
      <c r="K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</row>
    <row r="343" customFormat="false" ht="12" hidden="false" customHeight="false" outlineLevel="0" collapsed="false">
      <c r="A343" s="27"/>
      <c r="B343" s="28"/>
      <c r="C343" s="29"/>
      <c r="D343" s="58"/>
      <c r="E343" s="59"/>
      <c r="I343" s="27"/>
      <c r="J343" s="27"/>
      <c r="K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</row>
    <row r="344" customFormat="false" ht="12" hidden="false" customHeight="false" outlineLevel="0" collapsed="false">
      <c r="A344" s="27"/>
      <c r="B344" s="28"/>
      <c r="C344" s="29"/>
      <c r="D344" s="58"/>
      <c r="E344" s="59"/>
      <c r="I344" s="27"/>
      <c r="J344" s="27"/>
      <c r="K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</row>
    <row r="345" customFormat="false" ht="12" hidden="false" customHeight="false" outlineLevel="0" collapsed="false">
      <c r="A345" s="27"/>
      <c r="B345" s="28"/>
      <c r="C345" s="29"/>
      <c r="D345" s="58"/>
      <c r="E345" s="59"/>
      <c r="I345" s="27"/>
      <c r="J345" s="27"/>
      <c r="K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</row>
    <row r="346" customFormat="false" ht="12" hidden="false" customHeight="false" outlineLevel="0" collapsed="false">
      <c r="A346" s="27"/>
      <c r="B346" s="28"/>
      <c r="C346" s="29"/>
      <c r="D346" s="58"/>
      <c r="E346" s="59"/>
      <c r="I346" s="27"/>
      <c r="J346" s="27"/>
      <c r="K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</row>
    <row r="347" customFormat="false" ht="12" hidden="false" customHeight="false" outlineLevel="0" collapsed="false">
      <c r="A347" s="27"/>
      <c r="B347" s="28"/>
      <c r="C347" s="29"/>
      <c r="D347" s="58"/>
      <c r="E347" s="59"/>
      <c r="I347" s="27"/>
      <c r="J347" s="27"/>
      <c r="K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</row>
    <row r="348" customFormat="false" ht="12" hidden="false" customHeight="false" outlineLevel="0" collapsed="false">
      <c r="A348" s="27"/>
      <c r="B348" s="28"/>
      <c r="C348" s="29"/>
      <c r="D348" s="58"/>
      <c r="E348" s="59"/>
      <c r="I348" s="27"/>
      <c r="J348" s="27"/>
      <c r="K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</row>
    <row r="349" customFormat="false" ht="12" hidden="false" customHeight="false" outlineLevel="0" collapsed="false">
      <c r="A349" s="27"/>
      <c r="B349" s="28"/>
      <c r="C349" s="29"/>
      <c r="D349" s="58"/>
      <c r="E349" s="59"/>
      <c r="I349" s="27"/>
      <c r="J349" s="27"/>
      <c r="K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</row>
    <row r="350" customFormat="false" ht="12" hidden="false" customHeight="false" outlineLevel="0" collapsed="false">
      <c r="A350" s="27"/>
      <c r="B350" s="28"/>
      <c r="C350" s="29"/>
      <c r="D350" s="58"/>
      <c r="E350" s="59"/>
      <c r="I350" s="27"/>
      <c r="J350" s="27"/>
      <c r="K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</row>
    <row r="351" customFormat="false" ht="12" hidden="false" customHeight="false" outlineLevel="0" collapsed="false">
      <c r="A351" s="27"/>
      <c r="B351" s="28"/>
      <c r="C351" s="29"/>
      <c r="D351" s="58"/>
      <c r="E351" s="59"/>
      <c r="I351" s="27"/>
      <c r="J351" s="27"/>
      <c r="K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</row>
    <row r="352" customFormat="false" ht="12" hidden="false" customHeight="false" outlineLevel="0" collapsed="false">
      <c r="A352" s="27"/>
      <c r="B352" s="28"/>
      <c r="C352" s="29"/>
      <c r="D352" s="58"/>
      <c r="E352" s="59"/>
      <c r="I352" s="27"/>
      <c r="J352" s="27"/>
      <c r="K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</row>
    <row r="353" customFormat="false" ht="12" hidden="false" customHeight="false" outlineLevel="0" collapsed="false">
      <c r="A353" s="27"/>
      <c r="B353" s="28"/>
      <c r="C353" s="29"/>
      <c r="D353" s="58"/>
      <c r="E353" s="59"/>
      <c r="I353" s="27"/>
      <c r="J353" s="27"/>
      <c r="K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</row>
    <row r="354" customFormat="false" ht="12" hidden="false" customHeight="false" outlineLevel="0" collapsed="false">
      <c r="A354" s="27"/>
      <c r="B354" s="28"/>
      <c r="C354" s="29"/>
      <c r="D354" s="58"/>
      <c r="E354" s="59"/>
      <c r="I354" s="27"/>
      <c r="J354" s="27"/>
      <c r="K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</row>
    <row r="355" customFormat="false" ht="12" hidden="false" customHeight="false" outlineLevel="0" collapsed="false">
      <c r="A355" s="27"/>
      <c r="B355" s="28"/>
      <c r="C355" s="29"/>
      <c r="D355" s="58"/>
      <c r="E355" s="59"/>
      <c r="I355" s="27"/>
      <c r="J355" s="27"/>
      <c r="K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</row>
    <row r="356" customFormat="false" ht="12" hidden="false" customHeight="false" outlineLevel="0" collapsed="false">
      <c r="A356" s="27"/>
      <c r="B356" s="28"/>
      <c r="C356" s="29"/>
      <c r="D356" s="58"/>
      <c r="E356" s="59"/>
      <c r="I356" s="27"/>
      <c r="J356" s="27"/>
      <c r="K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</row>
    <row r="357" customFormat="false" ht="12" hidden="false" customHeight="false" outlineLevel="0" collapsed="false">
      <c r="A357" s="27"/>
      <c r="B357" s="28"/>
      <c r="C357" s="29"/>
      <c r="D357" s="58"/>
      <c r="E357" s="59"/>
      <c r="I357" s="27"/>
      <c r="J357" s="27"/>
      <c r="K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</row>
    <row r="358" customFormat="false" ht="12" hidden="false" customHeight="false" outlineLevel="0" collapsed="false">
      <c r="A358" s="27"/>
      <c r="B358" s="28"/>
      <c r="C358" s="29"/>
      <c r="D358" s="58"/>
      <c r="E358" s="59"/>
      <c r="I358" s="27"/>
      <c r="J358" s="27"/>
      <c r="K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</row>
    <row r="359" customFormat="false" ht="12" hidden="false" customHeight="false" outlineLevel="0" collapsed="false">
      <c r="A359" s="27"/>
      <c r="B359" s="28"/>
      <c r="C359" s="29"/>
      <c r="D359" s="58"/>
      <c r="E359" s="59"/>
      <c r="I359" s="27"/>
      <c r="J359" s="27"/>
      <c r="K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</row>
    <row r="360" customFormat="false" ht="12" hidden="false" customHeight="false" outlineLevel="0" collapsed="false">
      <c r="A360" s="27"/>
      <c r="B360" s="28"/>
      <c r="C360" s="29"/>
      <c r="D360" s="58"/>
      <c r="E360" s="59"/>
      <c r="I360" s="27"/>
      <c r="J360" s="27"/>
      <c r="K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</row>
    <row r="361" customFormat="false" ht="12" hidden="false" customHeight="false" outlineLevel="0" collapsed="false">
      <c r="A361" s="27"/>
      <c r="B361" s="28"/>
      <c r="C361" s="29"/>
      <c r="D361" s="58"/>
      <c r="E361" s="59"/>
      <c r="I361" s="27"/>
      <c r="J361" s="27"/>
      <c r="K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</row>
    <row r="362" customFormat="false" ht="12" hidden="false" customHeight="false" outlineLevel="0" collapsed="false">
      <c r="A362" s="27"/>
      <c r="B362" s="28"/>
      <c r="C362" s="29"/>
      <c r="D362" s="58"/>
      <c r="E362" s="59"/>
      <c r="I362" s="27"/>
      <c r="J362" s="27"/>
      <c r="K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</row>
    <row r="363" customFormat="false" ht="12" hidden="false" customHeight="false" outlineLevel="0" collapsed="false">
      <c r="A363" s="27"/>
      <c r="B363" s="28"/>
      <c r="C363" s="29"/>
      <c r="D363" s="58"/>
      <c r="E363" s="59"/>
      <c r="I363" s="27"/>
      <c r="J363" s="27"/>
      <c r="K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</row>
    <row r="364" customFormat="false" ht="12" hidden="false" customHeight="false" outlineLevel="0" collapsed="false">
      <c r="A364" s="27"/>
      <c r="B364" s="28"/>
      <c r="C364" s="29"/>
      <c r="D364" s="58"/>
      <c r="E364" s="59"/>
      <c r="I364" s="27"/>
      <c r="J364" s="27"/>
      <c r="K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</row>
    <row r="365" customFormat="false" ht="12" hidden="false" customHeight="false" outlineLevel="0" collapsed="false">
      <c r="A365" s="27"/>
      <c r="B365" s="28"/>
      <c r="C365" s="29"/>
      <c r="D365" s="58"/>
      <c r="E365" s="59"/>
      <c r="I365" s="27"/>
      <c r="J365" s="27"/>
      <c r="K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</row>
    <row r="366" customFormat="false" ht="12" hidden="false" customHeight="false" outlineLevel="0" collapsed="false">
      <c r="A366" s="27"/>
      <c r="B366" s="28"/>
      <c r="C366" s="29"/>
      <c r="D366" s="58"/>
      <c r="E366" s="59"/>
      <c r="I366" s="27"/>
      <c r="J366" s="27"/>
      <c r="K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</row>
    <row r="367" customFormat="false" ht="12" hidden="false" customHeight="false" outlineLevel="0" collapsed="false">
      <c r="A367" s="27"/>
      <c r="B367" s="28"/>
      <c r="C367" s="29"/>
      <c r="D367" s="58"/>
      <c r="E367" s="59"/>
      <c r="I367" s="27"/>
      <c r="J367" s="27"/>
      <c r="K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</row>
    <row r="368" customFormat="false" ht="12" hidden="false" customHeight="false" outlineLevel="0" collapsed="false">
      <c r="A368" s="27"/>
      <c r="B368" s="28"/>
      <c r="C368" s="29"/>
      <c r="D368" s="58"/>
      <c r="E368" s="59"/>
      <c r="I368" s="27"/>
      <c r="J368" s="27"/>
      <c r="K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</row>
    <row r="369" customFormat="false" ht="12" hidden="false" customHeight="false" outlineLevel="0" collapsed="false">
      <c r="A369" s="27"/>
      <c r="B369" s="28"/>
      <c r="C369" s="29"/>
      <c r="D369" s="58"/>
      <c r="E369" s="59"/>
      <c r="I369" s="27"/>
      <c r="J369" s="27"/>
      <c r="K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</row>
    <row r="370" customFormat="false" ht="12" hidden="false" customHeight="false" outlineLevel="0" collapsed="false">
      <c r="A370" s="27"/>
      <c r="B370" s="28"/>
      <c r="C370" s="29"/>
      <c r="D370" s="58"/>
      <c r="E370" s="59"/>
      <c r="I370" s="27"/>
      <c r="J370" s="27"/>
      <c r="K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</row>
    <row r="371" customFormat="false" ht="12" hidden="false" customHeight="false" outlineLevel="0" collapsed="false">
      <c r="A371" s="27"/>
      <c r="B371" s="28"/>
      <c r="C371" s="29"/>
      <c r="D371" s="58"/>
      <c r="E371" s="59"/>
      <c r="I371" s="27"/>
      <c r="J371" s="27"/>
      <c r="K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</row>
    <row r="372" customFormat="false" ht="12" hidden="false" customHeight="false" outlineLevel="0" collapsed="false">
      <c r="A372" s="27"/>
      <c r="B372" s="28"/>
      <c r="C372" s="29"/>
      <c r="D372" s="58"/>
      <c r="E372" s="59"/>
      <c r="I372" s="27"/>
      <c r="J372" s="27"/>
      <c r="K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</row>
    <row r="373" customFormat="false" ht="12" hidden="false" customHeight="false" outlineLevel="0" collapsed="false">
      <c r="A373" s="27"/>
      <c r="B373" s="28"/>
      <c r="C373" s="29"/>
      <c r="D373" s="58"/>
      <c r="E373" s="59"/>
      <c r="I373" s="27"/>
      <c r="J373" s="27"/>
      <c r="K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</row>
    <row r="374" customFormat="false" ht="12" hidden="false" customHeight="false" outlineLevel="0" collapsed="false">
      <c r="A374" s="27"/>
      <c r="B374" s="28"/>
      <c r="C374" s="29"/>
      <c r="D374" s="58"/>
      <c r="E374" s="59"/>
      <c r="I374" s="27"/>
      <c r="J374" s="27"/>
      <c r="K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</row>
    <row r="375" customFormat="false" ht="12" hidden="false" customHeight="false" outlineLevel="0" collapsed="false">
      <c r="A375" s="27"/>
      <c r="B375" s="28"/>
      <c r="C375" s="29"/>
      <c r="D375" s="58"/>
      <c r="E375" s="59"/>
      <c r="I375" s="27"/>
      <c r="J375" s="27"/>
      <c r="K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</row>
    <row r="376" customFormat="false" ht="12" hidden="false" customHeight="false" outlineLevel="0" collapsed="false">
      <c r="A376" s="27"/>
      <c r="B376" s="28"/>
      <c r="C376" s="29"/>
      <c r="D376" s="58"/>
      <c r="E376" s="59"/>
      <c r="I376" s="27"/>
      <c r="J376" s="27"/>
      <c r="K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</row>
    <row r="377" customFormat="false" ht="12" hidden="false" customHeight="false" outlineLevel="0" collapsed="false">
      <c r="A377" s="27"/>
      <c r="B377" s="28"/>
      <c r="C377" s="29"/>
      <c r="D377" s="58"/>
      <c r="E377" s="59"/>
      <c r="I377" s="27"/>
      <c r="J377" s="27"/>
      <c r="K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</row>
    <row r="378" customFormat="false" ht="12" hidden="false" customHeight="false" outlineLevel="0" collapsed="false">
      <c r="A378" s="27"/>
      <c r="B378" s="28"/>
      <c r="C378" s="29"/>
      <c r="D378" s="58"/>
      <c r="E378" s="59"/>
      <c r="I378" s="27"/>
      <c r="J378" s="27"/>
      <c r="K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</row>
    <row r="379" customFormat="false" ht="12" hidden="false" customHeight="false" outlineLevel="0" collapsed="false">
      <c r="A379" s="27"/>
      <c r="B379" s="28"/>
      <c r="C379" s="29"/>
      <c r="D379" s="58"/>
      <c r="E379" s="59"/>
      <c r="I379" s="27"/>
      <c r="J379" s="27"/>
      <c r="K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</row>
    <row r="380" customFormat="false" ht="12" hidden="false" customHeight="false" outlineLevel="0" collapsed="false">
      <c r="A380" s="27"/>
      <c r="B380" s="28"/>
      <c r="C380" s="29"/>
      <c r="D380" s="58"/>
      <c r="E380" s="59"/>
      <c r="I380" s="27"/>
      <c r="J380" s="27"/>
      <c r="K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</row>
    <row r="381" customFormat="false" ht="12" hidden="false" customHeight="false" outlineLevel="0" collapsed="false">
      <c r="A381" s="27"/>
      <c r="B381" s="28"/>
      <c r="C381" s="29"/>
      <c r="D381" s="58"/>
      <c r="E381" s="59"/>
      <c r="I381" s="27"/>
      <c r="J381" s="27"/>
      <c r="K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</row>
    <row r="382" customFormat="false" ht="12" hidden="false" customHeight="false" outlineLevel="0" collapsed="false">
      <c r="A382" s="27"/>
      <c r="B382" s="28"/>
      <c r="C382" s="29"/>
      <c r="D382" s="58"/>
      <c r="E382" s="59"/>
      <c r="I382" s="27"/>
      <c r="J382" s="27"/>
      <c r="K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</row>
    <row r="383" customFormat="false" ht="12" hidden="false" customHeight="false" outlineLevel="0" collapsed="false">
      <c r="A383" s="27"/>
      <c r="B383" s="28"/>
      <c r="C383" s="29"/>
      <c r="D383" s="58"/>
      <c r="E383" s="59"/>
      <c r="I383" s="27"/>
      <c r="J383" s="27"/>
      <c r="K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</row>
    <row r="384" customFormat="false" ht="12" hidden="false" customHeight="false" outlineLevel="0" collapsed="false">
      <c r="A384" s="27"/>
      <c r="B384" s="28"/>
      <c r="C384" s="29"/>
      <c r="D384" s="58"/>
      <c r="E384" s="59"/>
      <c r="I384" s="27"/>
      <c r="J384" s="27"/>
      <c r="K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</row>
    <row r="385" customFormat="false" ht="12" hidden="false" customHeight="false" outlineLevel="0" collapsed="false">
      <c r="A385" s="27"/>
      <c r="B385" s="28"/>
      <c r="C385" s="29"/>
      <c r="D385" s="58"/>
      <c r="E385" s="59"/>
      <c r="I385" s="27"/>
      <c r="J385" s="27"/>
      <c r="K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</row>
    <row r="386" customFormat="false" ht="12" hidden="false" customHeight="false" outlineLevel="0" collapsed="false">
      <c r="A386" s="27"/>
      <c r="B386" s="28"/>
      <c r="C386" s="29"/>
      <c r="D386" s="58"/>
      <c r="E386" s="59"/>
      <c r="I386" s="27"/>
      <c r="J386" s="27"/>
      <c r="K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</row>
    <row r="387" customFormat="false" ht="12" hidden="false" customHeight="false" outlineLevel="0" collapsed="false">
      <c r="A387" s="27"/>
      <c r="B387" s="28"/>
      <c r="C387" s="29"/>
      <c r="D387" s="58"/>
      <c r="E387" s="59"/>
      <c r="I387" s="27"/>
      <c r="J387" s="27"/>
      <c r="K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</row>
    <row r="388" customFormat="false" ht="12" hidden="false" customHeight="false" outlineLevel="0" collapsed="false">
      <c r="A388" s="27"/>
      <c r="B388" s="28"/>
      <c r="C388" s="29"/>
      <c r="D388" s="58"/>
      <c r="E388" s="59"/>
      <c r="I388" s="27"/>
      <c r="J388" s="27"/>
      <c r="K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</row>
    <row r="389" customFormat="false" ht="12" hidden="false" customHeight="false" outlineLevel="0" collapsed="false">
      <c r="A389" s="27"/>
      <c r="B389" s="28"/>
      <c r="C389" s="29"/>
      <c r="D389" s="58"/>
      <c r="E389" s="59"/>
      <c r="I389" s="27"/>
      <c r="J389" s="27"/>
      <c r="K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</row>
    <row r="390" customFormat="false" ht="12" hidden="false" customHeight="false" outlineLevel="0" collapsed="false">
      <c r="A390" s="27"/>
      <c r="B390" s="28"/>
      <c r="C390" s="29"/>
      <c r="D390" s="58"/>
      <c r="E390" s="59"/>
      <c r="I390" s="27"/>
      <c r="J390" s="27"/>
      <c r="K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</row>
    <row r="391" customFormat="false" ht="12" hidden="false" customHeight="false" outlineLevel="0" collapsed="false">
      <c r="A391" s="27"/>
      <c r="B391" s="28"/>
      <c r="C391" s="29"/>
      <c r="D391" s="58"/>
      <c r="E391" s="59"/>
      <c r="I391" s="27"/>
      <c r="J391" s="27"/>
      <c r="K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</row>
    <row r="392" customFormat="false" ht="12" hidden="false" customHeight="false" outlineLevel="0" collapsed="false">
      <c r="A392" s="27"/>
      <c r="B392" s="28"/>
      <c r="C392" s="29"/>
      <c r="D392" s="58"/>
      <c r="E392" s="59"/>
      <c r="I392" s="27"/>
      <c r="J392" s="27"/>
      <c r="K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</row>
    <row r="393" customFormat="false" ht="12" hidden="false" customHeight="false" outlineLevel="0" collapsed="false">
      <c r="A393" s="27"/>
      <c r="B393" s="28"/>
      <c r="C393" s="29"/>
      <c r="D393" s="58"/>
      <c r="E393" s="59"/>
      <c r="I393" s="27"/>
      <c r="J393" s="27"/>
      <c r="K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</row>
    <row r="394" customFormat="false" ht="12" hidden="false" customHeight="false" outlineLevel="0" collapsed="false">
      <c r="A394" s="27"/>
      <c r="B394" s="28"/>
      <c r="C394" s="29"/>
      <c r="D394" s="58"/>
      <c r="E394" s="59"/>
      <c r="I394" s="27"/>
      <c r="J394" s="27"/>
      <c r="K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</row>
    <row r="395" customFormat="false" ht="12" hidden="false" customHeight="false" outlineLevel="0" collapsed="false">
      <c r="A395" s="27"/>
      <c r="B395" s="28"/>
      <c r="C395" s="29"/>
      <c r="D395" s="58"/>
      <c r="E395" s="59"/>
      <c r="I395" s="27"/>
      <c r="J395" s="27"/>
      <c r="K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</row>
    <row r="396" customFormat="false" ht="12" hidden="false" customHeight="false" outlineLevel="0" collapsed="false">
      <c r="A396" s="27"/>
      <c r="B396" s="28"/>
      <c r="C396" s="29"/>
      <c r="D396" s="58"/>
      <c r="E396" s="59"/>
      <c r="I396" s="27"/>
      <c r="J396" s="27"/>
      <c r="K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</row>
    <row r="397" customFormat="false" ht="12" hidden="false" customHeight="false" outlineLevel="0" collapsed="false">
      <c r="A397" s="27"/>
      <c r="B397" s="28"/>
      <c r="C397" s="29"/>
      <c r="D397" s="58"/>
      <c r="E397" s="59"/>
      <c r="I397" s="27"/>
      <c r="J397" s="27"/>
      <c r="K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</row>
    <row r="398" customFormat="false" ht="12" hidden="false" customHeight="false" outlineLevel="0" collapsed="false">
      <c r="A398" s="27"/>
      <c r="B398" s="28"/>
      <c r="C398" s="29"/>
      <c r="D398" s="58"/>
      <c r="E398" s="59"/>
      <c r="I398" s="27"/>
      <c r="J398" s="27"/>
      <c r="K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</row>
    <row r="399" customFormat="false" ht="12" hidden="false" customHeight="false" outlineLevel="0" collapsed="false">
      <c r="A399" s="27"/>
      <c r="B399" s="28"/>
      <c r="C399" s="29"/>
      <c r="D399" s="58"/>
      <c r="E399" s="59"/>
      <c r="I399" s="27"/>
      <c r="J399" s="27"/>
      <c r="K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</row>
    <row r="400" customFormat="false" ht="12" hidden="false" customHeight="false" outlineLevel="0" collapsed="false">
      <c r="A400" s="27"/>
      <c r="B400" s="28"/>
      <c r="C400" s="29"/>
      <c r="D400" s="58"/>
      <c r="E400" s="59"/>
      <c r="I400" s="27"/>
      <c r="J400" s="27"/>
      <c r="K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</row>
    <row r="401" customFormat="false" ht="12" hidden="false" customHeight="false" outlineLevel="0" collapsed="false">
      <c r="A401" s="27"/>
      <c r="B401" s="28"/>
      <c r="C401" s="29"/>
      <c r="D401" s="58"/>
      <c r="E401" s="59"/>
      <c r="I401" s="27"/>
      <c r="J401" s="27"/>
      <c r="K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</row>
    <row r="402" customFormat="false" ht="12" hidden="false" customHeight="false" outlineLevel="0" collapsed="false">
      <c r="A402" s="27"/>
      <c r="B402" s="28"/>
      <c r="C402" s="29"/>
      <c r="D402" s="58"/>
      <c r="E402" s="59"/>
      <c r="I402" s="27"/>
      <c r="J402" s="27"/>
      <c r="K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</row>
    <row r="403" customFormat="false" ht="12" hidden="false" customHeight="false" outlineLevel="0" collapsed="false">
      <c r="A403" s="27"/>
      <c r="B403" s="28"/>
      <c r="C403" s="29"/>
      <c r="D403" s="58"/>
      <c r="E403" s="59"/>
      <c r="I403" s="27"/>
      <c r="J403" s="27"/>
      <c r="K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</row>
    <row r="404" customFormat="false" ht="12" hidden="false" customHeight="false" outlineLevel="0" collapsed="false">
      <c r="A404" s="27"/>
      <c r="B404" s="28"/>
      <c r="C404" s="29"/>
      <c r="D404" s="58"/>
      <c r="E404" s="59"/>
      <c r="I404" s="27"/>
      <c r="J404" s="27"/>
      <c r="K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</row>
    <row r="405" customFormat="false" ht="12" hidden="false" customHeight="false" outlineLevel="0" collapsed="false">
      <c r="A405" s="27"/>
      <c r="B405" s="28"/>
      <c r="C405" s="29"/>
      <c r="D405" s="58"/>
      <c r="E405" s="59"/>
      <c r="I405" s="27"/>
      <c r="J405" s="27"/>
      <c r="K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</row>
    <row r="406" customFormat="false" ht="12" hidden="false" customHeight="false" outlineLevel="0" collapsed="false">
      <c r="A406" s="27"/>
      <c r="B406" s="28"/>
      <c r="C406" s="29"/>
      <c r="D406" s="58"/>
      <c r="E406" s="59"/>
      <c r="I406" s="27"/>
      <c r="J406" s="27"/>
      <c r="K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</row>
    <row r="407" customFormat="false" ht="12" hidden="false" customHeight="false" outlineLevel="0" collapsed="false">
      <c r="A407" s="27"/>
      <c r="B407" s="28"/>
      <c r="C407" s="29"/>
      <c r="D407" s="58"/>
      <c r="E407" s="59"/>
      <c r="I407" s="27"/>
      <c r="J407" s="27"/>
      <c r="K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</row>
    <row r="408" customFormat="false" ht="12" hidden="false" customHeight="false" outlineLevel="0" collapsed="false">
      <c r="A408" s="27"/>
      <c r="B408" s="28"/>
      <c r="C408" s="29"/>
      <c r="D408" s="58"/>
      <c r="E408" s="59"/>
      <c r="I408" s="27"/>
      <c r="J408" s="27"/>
      <c r="K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</row>
    <row r="409" customFormat="false" ht="12" hidden="false" customHeight="false" outlineLevel="0" collapsed="false">
      <c r="A409" s="27"/>
      <c r="B409" s="28"/>
      <c r="C409" s="29"/>
      <c r="D409" s="58"/>
      <c r="E409" s="59"/>
      <c r="I409" s="27"/>
      <c r="J409" s="27"/>
      <c r="K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</row>
    <row r="410" customFormat="false" ht="12" hidden="false" customHeight="false" outlineLevel="0" collapsed="false">
      <c r="A410" s="27"/>
      <c r="B410" s="28"/>
      <c r="C410" s="29"/>
      <c r="D410" s="58"/>
      <c r="E410" s="59"/>
      <c r="I410" s="27"/>
      <c r="J410" s="27"/>
      <c r="K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</row>
    <row r="411" customFormat="false" ht="12" hidden="false" customHeight="false" outlineLevel="0" collapsed="false">
      <c r="A411" s="27"/>
      <c r="B411" s="28"/>
      <c r="C411" s="29"/>
      <c r="D411" s="58"/>
      <c r="E411" s="59"/>
      <c r="I411" s="27"/>
      <c r="J411" s="27"/>
      <c r="K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</row>
    <row r="412" customFormat="false" ht="12" hidden="false" customHeight="false" outlineLevel="0" collapsed="false">
      <c r="A412" s="27"/>
      <c r="B412" s="28"/>
      <c r="C412" s="29"/>
      <c r="D412" s="58"/>
      <c r="E412" s="59"/>
      <c r="I412" s="27"/>
      <c r="J412" s="27"/>
      <c r="K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</row>
    <row r="413" customFormat="false" ht="12" hidden="false" customHeight="false" outlineLevel="0" collapsed="false">
      <c r="A413" s="27"/>
      <c r="B413" s="28"/>
      <c r="C413" s="29"/>
      <c r="D413" s="58"/>
      <c r="E413" s="59"/>
      <c r="I413" s="27"/>
      <c r="J413" s="27"/>
      <c r="K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</row>
    <row r="414" customFormat="false" ht="12" hidden="false" customHeight="false" outlineLevel="0" collapsed="false">
      <c r="A414" s="27"/>
      <c r="B414" s="28"/>
      <c r="C414" s="29"/>
      <c r="D414" s="58"/>
      <c r="E414" s="59"/>
      <c r="I414" s="27"/>
      <c r="J414" s="27"/>
      <c r="K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</row>
    <row r="415" customFormat="false" ht="12" hidden="false" customHeight="false" outlineLevel="0" collapsed="false">
      <c r="A415" s="27"/>
      <c r="B415" s="28"/>
      <c r="C415" s="29"/>
      <c r="D415" s="58"/>
      <c r="E415" s="59"/>
      <c r="I415" s="27"/>
      <c r="J415" s="27"/>
      <c r="K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</row>
    <row r="416" customFormat="false" ht="12" hidden="false" customHeight="false" outlineLevel="0" collapsed="false">
      <c r="A416" s="27"/>
      <c r="B416" s="28"/>
      <c r="C416" s="29"/>
      <c r="D416" s="58"/>
      <c r="E416" s="59"/>
      <c r="I416" s="27"/>
      <c r="J416" s="27"/>
      <c r="K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</row>
    <row r="417" customFormat="false" ht="12" hidden="false" customHeight="false" outlineLevel="0" collapsed="false">
      <c r="A417" s="27"/>
      <c r="B417" s="28"/>
      <c r="C417" s="29"/>
      <c r="D417" s="58"/>
      <c r="E417" s="59"/>
      <c r="I417" s="27"/>
      <c r="J417" s="27"/>
      <c r="K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</row>
    <row r="418" customFormat="false" ht="12" hidden="false" customHeight="false" outlineLevel="0" collapsed="false">
      <c r="A418" s="27"/>
      <c r="B418" s="28"/>
      <c r="C418" s="29"/>
      <c r="D418" s="58"/>
      <c r="E418" s="59"/>
      <c r="I418" s="27"/>
      <c r="J418" s="27"/>
      <c r="K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</row>
    <row r="419" customFormat="false" ht="12" hidden="false" customHeight="false" outlineLevel="0" collapsed="false">
      <c r="A419" s="27"/>
      <c r="B419" s="28"/>
      <c r="C419" s="29"/>
      <c r="D419" s="58"/>
      <c r="E419" s="59"/>
      <c r="I419" s="27"/>
      <c r="J419" s="27"/>
      <c r="K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</row>
    <row r="420" customFormat="false" ht="12" hidden="false" customHeight="false" outlineLevel="0" collapsed="false">
      <c r="A420" s="27"/>
      <c r="B420" s="28"/>
      <c r="C420" s="29"/>
      <c r="D420" s="58"/>
      <c r="E420" s="59"/>
      <c r="I420" s="27"/>
      <c r="J420" s="27"/>
      <c r="K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</row>
    <row r="421" customFormat="false" ht="12" hidden="false" customHeight="false" outlineLevel="0" collapsed="false">
      <c r="A421" s="27"/>
      <c r="B421" s="28"/>
      <c r="C421" s="29"/>
      <c r="D421" s="58"/>
      <c r="E421" s="59"/>
      <c r="I421" s="27"/>
      <c r="J421" s="27"/>
      <c r="K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</row>
    <row r="422" customFormat="false" ht="12" hidden="false" customHeight="false" outlineLevel="0" collapsed="false">
      <c r="A422" s="27"/>
      <c r="B422" s="28"/>
      <c r="C422" s="29"/>
      <c r="D422" s="58"/>
      <c r="E422" s="59"/>
      <c r="I422" s="27"/>
      <c r="J422" s="27"/>
      <c r="K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</row>
    <row r="423" customFormat="false" ht="12" hidden="false" customHeight="false" outlineLevel="0" collapsed="false">
      <c r="A423" s="27"/>
      <c r="B423" s="28"/>
      <c r="C423" s="29"/>
      <c r="D423" s="58"/>
      <c r="E423" s="59"/>
      <c r="I423" s="27"/>
      <c r="J423" s="27"/>
      <c r="K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</row>
    <row r="424" customFormat="false" ht="12" hidden="false" customHeight="false" outlineLevel="0" collapsed="false">
      <c r="A424" s="27"/>
      <c r="B424" s="28"/>
      <c r="C424" s="29"/>
      <c r="D424" s="58"/>
      <c r="E424" s="59"/>
      <c r="I424" s="27"/>
      <c r="J424" s="27"/>
      <c r="K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</row>
    <row r="425" customFormat="false" ht="12" hidden="false" customHeight="false" outlineLevel="0" collapsed="false">
      <c r="A425" s="27"/>
      <c r="B425" s="28"/>
      <c r="C425" s="29"/>
      <c r="D425" s="58"/>
      <c r="E425" s="59"/>
      <c r="I425" s="27"/>
      <c r="J425" s="27"/>
      <c r="K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</row>
    <row r="426" customFormat="false" ht="12" hidden="false" customHeight="false" outlineLevel="0" collapsed="false">
      <c r="A426" s="27"/>
      <c r="B426" s="28"/>
      <c r="C426" s="29"/>
      <c r="D426" s="58"/>
      <c r="E426" s="59"/>
      <c r="I426" s="27"/>
      <c r="J426" s="27"/>
      <c r="K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</row>
    <row r="427" customFormat="false" ht="12" hidden="false" customHeight="false" outlineLevel="0" collapsed="false">
      <c r="A427" s="27"/>
      <c r="B427" s="28"/>
      <c r="C427" s="29"/>
      <c r="D427" s="58"/>
      <c r="E427" s="59"/>
      <c r="I427" s="27"/>
      <c r="J427" s="27"/>
      <c r="K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</row>
    <row r="428" customFormat="false" ht="12" hidden="false" customHeight="false" outlineLevel="0" collapsed="false">
      <c r="A428" s="27"/>
      <c r="B428" s="28"/>
      <c r="C428" s="29"/>
      <c r="D428" s="58"/>
      <c r="E428" s="59"/>
      <c r="I428" s="27"/>
      <c r="J428" s="27"/>
      <c r="K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</row>
    <row r="429" customFormat="false" ht="12" hidden="false" customHeight="false" outlineLevel="0" collapsed="false">
      <c r="A429" s="27"/>
      <c r="B429" s="28"/>
      <c r="C429" s="29"/>
      <c r="D429" s="58"/>
      <c r="E429" s="59"/>
      <c r="I429" s="27"/>
      <c r="J429" s="27"/>
      <c r="K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</row>
    <row r="430" customFormat="false" ht="12" hidden="false" customHeight="false" outlineLevel="0" collapsed="false">
      <c r="A430" s="27"/>
      <c r="B430" s="28"/>
      <c r="C430" s="29"/>
      <c r="D430" s="58"/>
      <c r="E430" s="59"/>
      <c r="I430" s="27"/>
      <c r="J430" s="27"/>
      <c r="K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</row>
    <row r="431" customFormat="false" ht="12" hidden="false" customHeight="false" outlineLevel="0" collapsed="false">
      <c r="A431" s="27"/>
      <c r="B431" s="28"/>
      <c r="C431" s="29"/>
      <c r="D431" s="58"/>
      <c r="E431" s="59"/>
      <c r="I431" s="27"/>
      <c r="J431" s="27"/>
      <c r="K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</row>
    <row r="432" customFormat="false" ht="12" hidden="false" customHeight="false" outlineLevel="0" collapsed="false">
      <c r="A432" s="27"/>
      <c r="B432" s="28"/>
      <c r="C432" s="29"/>
      <c r="D432" s="58"/>
      <c r="E432" s="59"/>
      <c r="I432" s="27"/>
      <c r="J432" s="27"/>
      <c r="K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</row>
    <row r="433" customFormat="false" ht="12" hidden="false" customHeight="false" outlineLevel="0" collapsed="false">
      <c r="A433" s="27"/>
      <c r="B433" s="28"/>
      <c r="C433" s="29"/>
      <c r="D433" s="58"/>
      <c r="E433" s="59"/>
      <c r="I433" s="27"/>
      <c r="J433" s="27"/>
      <c r="K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</row>
    <row r="434" customFormat="false" ht="12" hidden="false" customHeight="false" outlineLevel="0" collapsed="false">
      <c r="A434" s="27"/>
      <c r="B434" s="28"/>
      <c r="C434" s="29"/>
      <c r="D434" s="58"/>
      <c r="E434" s="59"/>
      <c r="I434" s="27"/>
      <c r="J434" s="27"/>
      <c r="K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</row>
    <row r="435" customFormat="false" ht="12" hidden="false" customHeight="false" outlineLevel="0" collapsed="false">
      <c r="A435" s="27"/>
      <c r="B435" s="28"/>
      <c r="C435" s="29"/>
      <c r="D435" s="58"/>
      <c r="E435" s="59"/>
      <c r="I435" s="27"/>
      <c r="J435" s="27"/>
      <c r="K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</row>
    <row r="436" customFormat="false" ht="12" hidden="false" customHeight="false" outlineLevel="0" collapsed="false">
      <c r="A436" s="27"/>
      <c r="B436" s="28"/>
      <c r="C436" s="29"/>
      <c r="D436" s="58"/>
      <c r="E436" s="59"/>
      <c r="I436" s="27"/>
      <c r="J436" s="27"/>
      <c r="K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</row>
    <row r="437" customFormat="false" ht="12" hidden="false" customHeight="false" outlineLevel="0" collapsed="false">
      <c r="A437" s="27"/>
      <c r="B437" s="28"/>
      <c r="C437" s="29"/>
      <c r="D437" s="58"/>
      <c r="E437" s="59"/>
      <c r="I437" s="27"/>
      <c r="J437" s="27"/>
      <c r="K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</row>
    <row r="438" customFormat="false" ht="12" hidden="false" customHeight="false" outlineLevel="0" collapsed="false">
      <c r="A438" s="27"/>
      <c r="B438" s="28"/>
      <c r="C438" s="29"/>
      <c r="D438" s="58"/>
      <c r="E438" s="59"/>
      <c r="I438" s="27"/>
      <c r="J438" s="27"/>
      <c r="K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</row>
    <row r="439" customFormat="false" ht="12" hidden="false" customHeight="false" outlineLevel="0" collapsed="false">
      <c r="A439" s="27"/>
      <c r="B439" s="28"/>
      <c r="C439" s="29"/>
      <c r="D439" s="58"/>
      <c r="E439" s="59"/>
      <c r="I439" s="27"/>
      <c r="J439" s="27"/>
      <c r="K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</row>
    <row r="440" customFormat="false" ht="12" hidden="false" customHeight="false" outlineLevel="0" collapsed="false">
      <c r="A440" s="27"/>
      <c r="B440" s="28"/>
      <c r="C440" s="29"/>
      <c r="D440" s="58"/>
      <c r="E440" s="59"/>
      <c r="I440" s="27"/>
      <c r="J440" s="27"/>
      <c r="K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</row>
    <row r="441" customFormat="false" ht="12" hidden="false" customHeight="false" outlineLevel="0" collapsed="false">
      <c r="A441" s="27"/>
      <c r="B441" s="28"/>
      <c r="C441" s="29"/>
      <c r="D441" s="58"/>
      <c r="E441" s="59"/>
      <c r="I441" s="27"/>
      <c r="J441" s="27"/>
      <c r="K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</row>
    <row r="442" customFormat="false" ht="12" hidden="false" customHeight="false" outlineLevel="0" collapsed="false">
      <c r="A442" s="27"/>
      <c r="B442" s="28"/>
      <c r="C442" s="29"/>
      <c r="D442" s="58"/>
      <c r="E442" s="59"/>
      <c r="I442" s="27"/>
      <c r="J442" s="27"/>
      <c r="K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</row>
    <row r="443" customFormat="false" ht="12" hidden="false" customHeight="false" outlineLevel="0" collapsed="false">
      <c r="A443" s="27"/>
      <c r="B443" s="28"/>
      <c r="C443" s="29"/>
      <c r="D443" s="58"/>
      <c r="E443" s="59"/>
      <c r="I443" s="27"/>
      <c r="J443" s="27"/>
      <c r="K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</row>
    <row r="444" customFormat="false" ht="12" hidden="false" customHeight="false" outlineLevel="0" collapsed="false">
      <c r="A444" s="27"/>
      <c r="B444" s="28"/>
      <c r="C444" s="29"/>
      <c r="D444" s="58"/>
      <c r="E444" s="59"/>
      <c r="I444" s="27"/>
      <c r="J444" s="27"/>
      <c r="K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</row>
    <row r="445" customFormat="false" ht="12" hidden="false" customHeight="false" outlineLevel="0" collapsed="false">
      <c r="A445" s="27"/>
      <c r="B445" s="28"/>
      <c r="C445" s="29"/>
      <c r="D445" s="58"/>
      <c r="E445" s="59"/>
      <c r="I445" s="27"/>
      <c r="J445" s="27"/>
      <c r="K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</row>
    <row r="446" customFormat="false" ht="12" hidden="false" customHeight="false" outlineLevel="0" collapsed="false">
      <c r="A446" s="27"/>
      <c r="B446" s="28"/>
      <c r="C446" s="29"/>
      <c r="D446" s="58"/>
      <c r="E446" s="59"/>
      <c r="I446" s="27"/>
      <c r="J446" s="27"/>
      <c r="K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</row>
    <row r="447" customFormat="false" ht="12" hidden="false" customHeight="false" outlineLevel="0" collapsed="false">
      <c r="A447" s="27"/>
      <c r="B447" s="28"/>
      <c r="C447" s="29"/>
      <c r="D447" s="58"/>
      <c r="E447" s="59"/>
      <c r="I447" s="27"/>
      <c r="J447" s="27"/>
      <c r="K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</row>
    <row r="448" customFormat="false" ht="12" hidden="false" customHeight="false" outlineLevel="0" collapsed="false">
      <c r="A448" s="27"/>
      <c r="B448" s="28"/>
      <c r="C448" s="29"/>
      <c r="D448" s="58"/>
      <c r="E448" s="59"/>
      <c r="I448" s="27"/>
      <c r="J448" s="27"/>
      <c r="K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</row>
    <row r="449" customFormat="false" ht="12" hidden="false" customHeight="false" outlineLevel="0" collapsed="false">
      <c r="A449" s="27"/>
      <c r="B449" s="28"/>
      <c r="C449" s="29"/>
      <c r="D449" s="58"/>
      <c r="E449" s="59"/>
      <c r="I449" s="27"/>
      <c r="J449" s="27"/>
      <c r="K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</row>
    <row r="450" customFormat="false" ht="12" hidden="false" customHeight="false" outlineLevel="0" collapsed="false">
      <c r="A450" s="27"/>
      <c r="B450" s="28"/>
      <c r="C450" s="29"/>
      <c r="D450" s="58"/>
      <c r="E450" s="59"/>
      <c r="I450" s="27"/>
      <c r="J450" s="27"/>
      <c r="K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</row>
    <row r="451" customFormat="false" ht="12" hidden="false" customHeight="false" outlineLevel="0" collapsed="false">
      <c r="A451" s="27"/>
      <c r="B451" s="28"/>
      <c r="C451" s="29"/>
      <c r="D451" s="58"/>
      <c r="E451" s="59"/>
      <c r="I451" s="27"/>
      <c r="J451" s="27"/>
      <c r="K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</row>
    <row r="452" customFormat="false" ht="12" hidden="false" customHeight="false" outlineLevel="0" collapsed="false">
      <c r="A452" s="27"/>
      <c r="B452" s="28"/>
      <c r="C452" s="29"/>
      <c r="D452" s="58"/>
      <c r="E452" s="59"/>
      <c r="I452" s="27"/>
      <c r="J452" s="27"/>
      <c r="K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</row>
    <row r="453" customFormat="false" ht="12" hidden="false" customHeight="false" outlineLevel="0" collapsed="false">
      <c r="A453" s="27"/>
      <c r="B453" s="28"/>
      <c r="C453" s="29"/>
      <c r="D453" s="58"/>
      <c r="E453" s="59"/>
      <c r="I453" s="27"/>
      <c r="J453" s="27"/>
      <c r="K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</row>
    <row r="454" customFormat="false" ht="12" hidden="false" customHeight="false" outlineLevel="0" collapsed="false">
      <c r="A454" s="27"/>
      <c r="B454" s="28"/>
      <c r="C454" s="29"/>
      <c r="D454" s="58"/>
      <c r="E454" s="59"/>
      <c r="I454" s="27"/>
      <c r="J454" s="27"/>
      <c r="K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</row>
    <row r="455" customFormat="false" ht="12" hidden="false" customHeight="false" outlineLevel="0" collapsed="false">
      <c r="A455" s="27"/>
      <c r="B455" s="28"/>
      <c r="C455" s="29"/>
      <c r="D455" s="58"/>
      <c r="E455" s="59"/>
      <c r="I455" s="27"/>
      <c r="J455" s="27"/>
      <c r="K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</row>
    <row r="456" customFormat="false" ht="12" hidden="false" customHeight="false" outlineLevel="0" collapsed="false">
      <c r="A456" s="27"/>
      <c r="B456" s="28"/>
      <c r="C456" s="29"/>
      <c r="D456" s="58"/>
      <c r="E456" s="59"/>
      <c r="I456" s="27"/>
      <c r="J456" s="27"/>
      <c r="K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</row>
    <row r="457" customFormat="false" ht="12" hidden="false" customHeight="false" outlineLevel="0" collapsed="false">
      <c r="A457" s="27"/>
      <c r="B457" s="28"/>
      <c r="C457" s="29"/>
      <c r="D457" s="58"/>
      <c r="E457" s="59"/>
      <c r="I457" s="27"/>
      <c r="J457" s="27"/>
      <c r="K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</row>
    <row r="458" customFormat="false" ht="12" hidden="false" customHeight="false" outlineLevel="0" collapsed="false">
      <c r="A458" s="27"/>
      <c r="B458" s="28"/>
      <c r="C458" s="29"/>
      <c r="D458" s="58"/>
      <c r="E458" s="59"/>
      <c r="I458" s="27"/>
      <c r="J458" s="27"/>
      <c r="K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</row>
    <row r="459" customFormat="false" ht="12" hidden="false" customHeight="false" outlineLevel="0" collapsed="false">
      <c r="A459" s="27"/>
      <c r="B459" s="28"/>
      <c r="C459" s="29"/>
      <c r="D459" s="58"/>
      <c r="E459" s="59"/>
      <c r="I459" s="27"/>
      <c r="J459" s="27"/>
      <c r="K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</row>
    <row r="460" customFormat="false" ht="12" hidden="false" customHeight="false" outlineLevel="0" collapsed="false">
      <c r="A460" s="27"/>
      <c r="B460" s="28"/>
      <c r="C460" s="29"/>
      <c r="D460" s="58"/>
      <c r="E460" s="59"/>
      <c r="I460" s="27"/>
      <c r="J460" s="27"/>
      <c r="K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</row>
    <row r="461" customFormat="false" ht="12" hidden="false" customHeight="false" outlineLevel="0" collapsed="false">
      <c r="A461" s="27"/>
      <c r="B461" s="28"/>
      <c r="C461" s="29"/>
      <c r="D461" s="58"/>
      <c r="E461" s="59"/>
      <c r="I461" s="27"/>
      <c r="J461" s="27"/>
      <c r="K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</row>
    <row r="462" customFormat="false" ht="12" hidden="false" customHeight="false" outlineLevel="0" collapsed="false">
      <c r="A462" s="27"/>
      <c r="B462" s="28"/>
      <c r="C462" s="29"/>
      <c r="D462" s="58"/>
      <c r="E462" s="59"/>
      <c r="I462" s="27"/>
      <c r="J462" s="27"/>
      <c r="K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</row>
    <row r="463" customFormat="false" ht="12" hidden="false" customHeight="false" outlineLevel="0" collapsed="false">
      <c r="A463" s="27"/>
      <c r="B463" s="28"/>
      <c r="C463" s="29"/>
      <c r="D463" s="58"/>
      <c r="E463" s="59"/>
      <c r="I463" s="27"/>
      <c r="J463" s="27"/>
      <c r="K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</row>
    <row r="464" customFormat="false" ht="12" hidden="false" customHeight="false" outlineLevel="0" collapsed="false">
      <c r="A464" s="27"/>
      <c r="B464" s="28"/>
      <c r="C464" s="29"/>
      <c r="D464" s="58"/>
      <c r="E464" s="59"/>
      <c r="I464" s="27"/>
      <c r="J464" s="27"/>
      <c r="K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</row>
    <row r="465" customFormat="false" ht="12" hidden="false" customHeight="false" outlineLevel="0" collapsed="false">
      <c r="A465" s="27"/>
      <c r="B465" s="28"/>
      <c r="C465" s="29"/>
      <c r="D465" s="58"/>
      <c r="E465" s="59"/>
      <c r="I465" s="27"/>
      <c r="J465" s="27"/>
      <c r="K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</row>
    <row r="466" customFormat="false" ht="12" hidden="false" customHeight="false" outlineLevel="0" collapsed="false">
      <c r="A466" s="27"/>
      <c r="B466" s="28"/>
      <c r="C466" s="29"/>
      <c r="D466" s="58"/>
      <c r="E466" s="59"/>
      <c r="I466" s="27"/>
      <c r="J466" s="27"/>
      <c r="K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</row>
    <row r="467" customFormat="false" ht="12" hidden="false" customHeight="false" outlineLevel="0" collapsed="false">
      <c r="A467" s="27"/>
      <c r="B467" s="28"/>
      <c r="C467" s="29"/>
      <c r="D467" s="58"/>
      <c r="E467" s="59"/>
      <c r="I467" s="27"/>
      <c r="J467" s="27"/>
      <c r="K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</row>
    <row r="468" customFormat="false" ht="12" hidden="false" customHeight="false" outlineLevel="0" collapsed="false">
      <c r="A468" s="27"/>
      <c r="B468" s="28"/>
      <c r="C468" s="29"/>
      <c r="D468" s="58"/>
      <c r="E468" s="59"/>
      <c r="I468" s="27"/>
      <c r="J468" s="27"/>
      <c r="K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</row>
    <row r="469" customFormat="false" ht="12" hidden="false" customHeight="false" outlineLevel="0" collapsed="false">
      <c r="A469" s="27"/>
      <c r="B469" s="28"/>
      <c r="C469" s="29"/>
      <c r="D469" s="58"/>
      <c r="E469" s="59"/>
      <c r="I469" s="27"/>
      <c r="J469" s="27"/>
      <c r="K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</row>
    <row r="470" customFormat="false" ht="12" hidden="false" customHeight="false" outlineLevel="0" collapsed="false">
      <c r="A470" s="27"/>
      <c r="B470" s="28"/>
      <c r="C470" s="29"/>
      <c r="D470" s="58"/>
      <c r="E470" s="59"/>
      <c r="I470" s="27"/>
      <c r="J470" s="27"/>
      <c r="K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</row>
    <row r="471" customFormat="false" ht="12" hidden="false" customHeight="false" outlineLevel="0" collapsed="false">
      <c r="A471" s="27"/>
      <c r="B471" s="28"/>
      <c r="C471" s="29"/>
      <c r="D471" s="58"/>
      <c r="E471" s="59"/>
      <c r="I471" s="27"/>
      <c r="J471" s="27"/>
      <c r="K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</row>
    <row r="472" customFormat="false" ht="12" hidden="false" customHeight="false" outlineLevel="0" collapsed="false">
      <c r="A472" s="27"/>
      <c r="B472" s="28"/>
      <c r="C472" s="29"/>
      <c r="D472" s="58"/>
      <c r="E472" s="59"/>
      <c r="I472" s="27"/>
      <c r="J472" s="27"/>
      <c r="K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</row>
    <row r="473" customFormat="false" ht="12" hidden="false" customHeight="false" outlineLevel="0" collapsed="false">
      <c r="A473" s="27"/>
      <c r="B473" s="28"/>
      <c r="C473" s="29"/>
      <c r="D473" s="58"/>
      <c r="E473" s="59"/>
      <c r="I473" s="27"/>
      <c r="J473" s="27"/>
      <c r="K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</row>
    <row r="474" customFormat="false" ht="12" hidden="false" customHeight="false" outlineLevel="0" collapsed="false">
      <c r="A474" s="27"/>
      <c r="B474" s="28"/>
      <c r="C474" s="29"/>
      <c r="D474" s="58"/>
      <c r="E474" s="59"/>
      <c r="I474" s="27"/>
      <c r="J474" s="27"/>
      <c r="K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</row>
    <row r="475" customFormat="false" ht="12" hidden="false" customHeight="false" outlineLevel="0" collapsed="false">
      <c r="A475" s="27"/>
      <c r="B475" s="28"/>
      <c r="C475" s="29"/>
      <c r="D475" s="58"/>
      <c r="E475" s="59"/>
      <c r="I475" s="27"/>
      <c r="J475" s="27"/>
      <c r="K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</row>
    <row r="476" customFormat="false" ht="12" hidden="false" customHeight="false" outlineLevel="0" collapsed="false">
      <c r="A476" s="27"/>
      <c r="B476" s="28"/>
      <c r="C476" s="29"/>
      <c r="D476" s="58"/>
      <c r="E476" s="59"/>
      <c r="I476" s="27"/>
      <c r="J476" s="27"/>
      <c r="K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</row>
    <row r="477" customFormat="false" ht="12" hidden="false" customHeight="false" outlineLevel="0" collapsed="false">
      <c r="A477" s="27"/>
      <c r="B477" s="28"/>
      <c r="C477" s="29"/>
      <c r="D477" s="58"/>
      <c r="E477" s="59"/>
      <c r="I477" s="27"/>
      <c r="J477" s="27"/>
      <c r="K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</row>
    <row r="478" customFormat="false" ht="12" hidden="false" customHeight="false" outlineLevel="0" collapsed="false">
      <c r="A478" s="27"/>
      <c r="B478" s="28"/>
      <c r="C478" s="29"/>
      <c r="D478" s="58"/>
      <c r="E478" s="59"/>
      <c r="I478" s="27"/>
      <c r="J478" s="27"/>
      <c r="K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</row>
    <row r="479" customFormat="false" ht="12" hidden="false" customHeight="false" outlineLevel="0" collapsed="false">
      <c r="A479" s="27"/>
      <c r="B479" s="28"/>
      <c r="C479" s="29"/>
      <c r="D479" s="58"/>
      <c r="E479" s="59"/>
      <c r="I479" s="27"/>
      <c r="J479" s="27"/>
      <c r="K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</row>
    <row r="480" customFormat="false" ht="12" hidden="false" customHeight="false" outlineLevel="0" collapsed="false">
      <c r="A480" s="27"/>
      <c r="B480" s="28"/>
      <c r="C480" s="29"/>
      <c r="D480" s="58"/>
      <c r="E480" s="59"/>
      <c r="I480" s="27"/>
      <c r="J480" s="27"/>
      <c r="K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</row>
    <row r="481" customFormat="false" ht="12" hidden="false" customHeight="false" outlineLevel="0" collapsed="false">
      <c r="A481" s="27"/>
      <c r="B481" s="28"/>
      <c r="C481" s="29"/>
      <c r="D481" s="58"/>
      <c r="E481" s="59"/>
      <c r="I481" s="27"/>
      <c r="J481" s="27"/>
      <c r="K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</row>
    <row r="482" customFormat="false" ht="12" hidden="false" customHeight="false" outlineLevel="0" collapsed="false">
      <c r="A482" s="27"/>
      <c r="B482" s="28"/>
      <c r="C482" s="29"/>
      <c r="D482" s="58"/>
      <c r="E482" s="59"/>
      <c r="I482" s="27"/>
      <c r="J482" s="27"/>
      <c r="K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</row>
    <row r="483" customFormat="false" ht="12" hidden="false" customHeight="false" outlineLevel="0" collapsed="false">
      <c r="A483" s="27"/>
      <c r="B483" s="28"/>
      <c r="C483" s="29"/>
      <c r="D483" s="58"/>
      <c r="E483" s="59"/>
      <c r="I483" s="27"/>
      <c r="J483" s="27"/>
      <c r="K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</row>
    <row r="484" customFormat="false" ht="12" hidden="false" customHeight="false" outlineLevel="0" collapsed="false">
      <c r="A484" s="27"/>
      <c r="B484" s="28"/>
      <c r="C484" s="29"/>
      <c r="D484" s="58"/>
      <c r="E484" s="59"/>
      <c r="I484" s="27"/>
      <c r="J484" s="27"/>
      <c r="K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</row>
    <row r="485" customFormat="false" ht="12" hidden="false" customHeight="false" outlineLevel="0" collapsed="false">
      <c r="A485" s="27"/>
      <c r="B485" s="28"/>
      <c r="C485" s="29"/>
      <c r="D485" s="58"/>
      <c r="E485" s="59"/>
      <c r="I485" s="27"/>
      <c r="J485" s="27"/>
      <c r="K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</row>
    <row r="486" customFormat="false" ht="12" hidden="false" customHeight="false" outlineLevel="0" collapsed="false">
      <c r="A486" s="27"/>
      <c r="B486" s="28"/>
      <c r="C486" s="29"/>
      <c r="D486" s="58"/>
      <c r="E486" s="59"/>
      <c r="I486" s="27"/>
      <c r="J486" s="27"/>
      <c r="K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</row>
    <row r="487" customFormat="false" ht="12" hidden="false" customHeight="false" outlineLevel="0" collapsed="false">
      <c r="A487" s="27"/>
      <c r="B487" s="28"/>
      <c r="C487" s="29"/>
      <c r="D487" s="58"/>
      <c r="E487" s="59"/>
      <c r="I487" s="27"/>
      <c r="J487" s="27"/>
      <c r="K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</row>
    <row r="488" customFormat="false" ht="12" hidden="false" customHeight="false" outlineLevel="0" collapsed="false">
      <c r="A488" s="27"/>
      <c r="B488" s="28"/>
      <c r="C488" s="29"/>
      <c r="D488" s="58"/>
      <c r="E488" s="59"/>
      <c r="I488" s="27"/>
      <c r="J488" s="27"/>
      <c r="K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</row>
    <row r="489" customFormat="false" ht="12" hidden="false" customHeight="false" outlineLevel="0" collapsed="false">
      <c r="A489" s="27"/>
      <c r="B489" s="28"/>
      <c r="C489" s="29"/>
      <c r="D489" s="58"/>
      <c r="E489" s="59"/>
      <c r="I489" s="27"/>
      <c r="J489" s="27"/>
      <c r="K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</row>
    <row r="490" customFormat="false" ht="12" hidden="false" customHeight="false" outlineLevel="0" collapsed="false">
      <c r="A490" s="27"/>
      <c r="B490" s="28"/>
      <c r="C490" s="29"/>
      <c r="D490" s="58"/>
      <c r="E490" s="59"/>
      <c r="I490" s="27"/>
      <c r="J490" s="27"/>
      <c r="K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</row>
    <row r="491" customFormat="false" ht="12" hidden="false" customHeight="false" outlineLevel="0" collapsed="false">
      <c r="A491" s="27"/>
      <c r="B491" s="28"/>
      <c r="C491" s="29"/>
      <c r="D491" s="58"/>
      <c r="E491" s="59"/>
      <c r="I491" s="27"/>
      <c r="J491" s="27"/>
      <c r="K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</row>
    <row r="492" customFormat="false" ht="12" hidden="false" customHeight="false" outlineLevel="0" collapsed="false">
      <c r="A492" s="27"/>
      <c r="B492" s="28"/>
      <c r="C492" s="29"/>
      <c r="D492" s="58"/>
      <c r="E492" s="59"/>
      <c r="I492" s="27"/>
      <c r="J492" s="27"/>
      <c r="K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</row>
    <row r="493" customFormat="false" ht="12" hidden="false" customHeight="false" outlineLevel="0" collapsed="false">
      <c r="A493" s="27"/>
      <c r="B493" s="28"/>
      <c r="C493" s="29"/>
      <c r="D493" s="58"/>
      <c r="E493" s="59"/>
      <c r="I493" s="27"/>
      <c r="J493" s="27"/>
      <c r="K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</row>
    <row r="494" customFormat="false" ht="12" hidden="false" customHeight="false" outlineLevel="0" collapsed="false">
      <c r="A494" s="27"/>
      <c r="B494" s="28"/>
      <c r="C494" s="29"/>
      <c r="D494" s="58"/>
      <c r="E494" s="59"/>
      <c r="I494" s="27"/>
      <c r="J494" s="27"/>
      <c r="K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</row>
    <row r="495" customFormat="false" ht="12" hidden="false" customHeight="false" outlineLevel="0" collapsed="false">
      <c r="A495" s="27"/>
      <c r="B495" s="28"/>
      <c r="C495" s="29"/>
      <c r="D495" s="58"/>
      <c r="E495" s="59"/>
      <c r="I495" s="27"/>
      <c r="J495" s="27"/>
      <c r="K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</row>
    <row r="496" customFormat="false" ht="12" hidden="false" customHeight="false" outlineLevel="0" collapsed="false">
      <c r="A496" s="27"/>
      <c r="B496" s="28"/>
      <c r="C496" s="29"/>
      <c r="D496" s="58"/>
      <c r="E496" s="59"/>
      <c r="I496" s="27"/>
      <c r="J496" s="27"/>
      <c r="K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</row>
    <row r="497" customFormat="false" ht="12" hidden="false" customHeight="false" outlineLevel="0" collapsed="false">
      <c r="A497" s="27"/>
      <c r="B497" s="28"/>
      <c r="C497" s="29"/>
      <c r="D497" s="58"/>
      <c r="E497" s="59"/>
      <c r="I497" s="27"/>
      <c r="J497" s="27"/>
      <c r="K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</row>
    <row r="498" customFormat="false" ht="12" hidden="false" customHeight="false" outlineLevel="0" collapsed="false">
      <c r="A498" s="27"/>
      <c r="B498" s="28"/>
      <c r="C498" s="29"/>
      <c r="D498" s="58"/>
      <c r="E498" s="59"/>
      <c r="I498" s="27"/>
      <c r="J498" s="27"/>
      <c r="K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</row>
    <row r="499" customFormat="false" ht="12" hidden="false" customHeight="false" outlineLevel="0" collapsed="false">
      <c r="A499" s="27"/>
      <c r="B499" s="28"/>
      <c r="C499" s="29"/>
      <c r="D499" s="58"/>
      <c r="E499" s="59"/>
      <c r="I499" s="27"/>
      <c r="J499" s="27"/>
      <c r="K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</row>
    <row r="500" customFormat="false" ht="12" hidden="false" customHeight="false" outlineLevel="0" collapsed="false">
      <c r="A500" s="27"/>
      <c r="B500" s="28"/>
      <c r="C500" s="29"/>
      <c r="D500" s="58"/>
      <c r="E500" s="59"/>
      <c r="I500" s="27"/>
      <c r="J500" s="27"/>
      <c r="K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</row>
    <row r="501" customFormat="false" ht="12" hidden="false" customHeight="false" outlineLevel="0" collapsed="false">
      <c r="A501" s="27"/>
      <c r="B501" s="28"/>
      <c r="C501" s="29"/>
      <c r="D501" s="58"/>
      <c r="E501" s="59"/>
      <c r="I501" s="27"/>
      <c r="J501" s="27"/>
      <c r="K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</row>
    <row r="502" customFormat="false" ht="12" hidden="false" customHeight="false" outlineLevel="0" collapsed="false">
      <c r="A502" s="27"/>
      <c r="B502" s="28"/>
      <c r="C502" s="29"/>
      <c r="D502" s="58"/>
      <c r="E502" s="59"/>
      <c r="I502" s="27"/>
      <c r="J502" s="27"/>
      <c r="K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</row>
    <row r="503" customFormat="false" ht="12" hidden="false" customHeight="false" outlineLevel="0" collapsed="false">
      <c r="A503" s="27"/>
      <c r="B503" s="28"/>
      <c r="C503" s="29"/>
      <c r="D503" s="58"/>
      <c r="E503" s="59"/>
      <c r="I503" s="27"/>
      <c r="J503" s="27"/>
      <c r="K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</row>
    <row r="504" customFormat="false" ht="12" hidden="false" customHeight="false" outlineLevel="0" collapsed="false">
      <c r="A504" s="27"/>
      <c r="B504" s="28"/>
      <c r="C504" s="29"/>
      <c r="D504" s="58"/>
      <c r="E504" s="59"/>
      <c r="I504" s="27"/>
      <c r="J504" s="27"/>
      <c r="K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</row>
    <row r="505" customFormat="false" ht="12" hidden="false" customHeight="false" outlineLevel="0" collapsed="false">
      <c r="A505" s="27"/>
      <c r="B505" s="28"/>
      <c r="C505" s="29"/>
      <c r="D505" s="58"/>
      <c r="E505" s="59"/>
      <c r="I505" s="27"/>
      <c r="J505" s="27"/>
      <c r="K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</row>
    <row r="506" customFormat="false" ht="12" hidden="false" customHeight="false" outlineLevel="0" collapsed="false">
      <c r="A506" s="27"/>
      <c r="B506" s="28"/>
      <c r="C506" s="29"/>
      <c r="D506" s="58"/>
      <c r="E506" s="59"/>
      <c r="I506" s="27"/>
      <c r="J506" s="27"/>
      <c r="K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</row>
    <row r="507" customFormat="false" ht="12" hidden="false" customHeight="false" outlineLevel="0" collapsed="false">
      <c r="A507" s="27"/>
      <c r="B507" s="28"/>
      <c r="C507" s="29"/>
      <c r="D507" s="58"/>
      <c r="E507" s="59"/>
      <c r="I507" s="27"/>
      <c r="J507" s="27"/>
      <c r="K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</row>
    <row r="508" customFormat="false" ht="12" hidden="false" customHeight="false" outlineLevel="0" collapsed="false">
      <c r="A508" s="27"/>
      <c r="B508" s="28"/>
      <c r="C508" s="29"/>
      <c r="D508" s="58"/>
      <c r="E508" s="59"/>
      <c r="I508" s="27"/>
      <c r="J508" s="27"/>
      <c r="K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</row>
    <row r="509" customFormat="false" ht="12" hidden="false" customHeight="false" outlineLevel="0" collapsed="false">
      <c r="A509" s="27"/>
      <c r="B509" s="28"/>
      <c r="C509" s="29"/>
      <c r="D509" s="58"/>
      <c r="E509" s="59"/>
      <c r="I509" s="27"/>
      <c r="J509" s="27"/>
      <c r="K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</row>
    <row r="510" customFormat="false" ht="12" hidden="false" customHeight="false" outlineLevel="0" collapsed="false">
      <c r="A510" s="27"/>
      <c r="B510" s="28"/>
      <c r="C510" s="29"/>
      <c r="D510" s="58"/>
      <c r="E510" s="59"/>
      <c r="I510" s="27"/>
      <c r="J510" s="27"/>
      <c r="K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</row>
    <row r="511" customFormat="false" ht="12" hidden="false" customHeight="false" outlineLevel="0" collapsed="false">
      <c r="A511" s="27"/>
      <c r="B511" s="28"/>
      <c r="C511" s="29"/>
      <c r="D511" s="58"/>
      <c r="E511" s="59"/>
      <c r="I511" s="27"/>
      <c r="J511" s="27"/>
      <c r="K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</row>
    <row r="512" customFormat="false" ht="12" hidden="false" customHeight="false" outlineLevel="0" collapsed="false">
      <c r="A512" s="27"/>
      <c r="B512" s="28"/>
      <c r="C512" s="29"/>
      <c r="D512" s="58"/>
      <c r="E512" s="59"/>
      <c r="I512" s="27"/>
      <c r="J512" s="27"/>
      <c r="K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</row>
    <row r="513" customFormat="false" ht="12" hidden="false" customHeight="false" outlineLevel="0" collapsed="false">
      <c r="A513" s="27"/>
      <c r="B513" s="28"/>
      <c r="C513" s="29"/>
      <c r="D513" s="58"/>
      <c r="E513" s="59"/>
      <c r="I513" s="27"/>
      <c r="J513" s="27"/>
      <c r="K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</row>
    <row r="514" customFormat="false" ht="12" hidden="false" customHeight="false" outlineLevel="0" collapsed="false">
      <c r="A514" s="27"/>
      <c r="B514" s="28"/>
      <c r="C514" s="29"/>
      <c r="D514" s="58"/>
      <c r="E514" s="59"/>
      <c r="I514" s="27"/>
      <c r="J514" s="27"/>
      <c r="K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</row>
    <row r="515" customFormat="false" ht="12" hidden="false" customHeight="false" outlineLevel="0" collapsed="false">
      <c r="A515" s="27"/>
      <c r="B515" s="28"/>
      <c r="C515" s="29"/>
      <c r="D515" s="58"/>
      <c r="E515" s="59"/>
      <c r="I515" s="27"/>
      <c r="J515" s="27"/>
      <c r="K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</row>
    <row r="516" customFormat="false" ht="12" hidden="false" customHeight="false" outlineLevel="0" collapsed="false">
      <c r="A516" s="27"/>
      <c r="B516" s="28"/>
      <c r="C516" s="29"/>
      <c r="D516" s="58"/>
      <c r="E516" s="59"/>
      <c r="I516" s="27"/>
      <c r="J516" s="27"/>
      <c r="K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</row>
    <row r="517" customFormat="false" ht="12" hidden="false" customHeight="false" outlineLevel="0" collapsed="false">
      <c r="A517" s="27"/>
      <c r="B517" s="28"/>
      <c r="C517" s="29"/>
      <c r="D517" s="58"/>
      <c r="E517" s="59"/>
      <c r="I517" s="27"/>
      <c r="J517" s="27"/>
      <c r="K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</row>
    <row r="518" customFormat="false" ht="12" hidden="false" customHeight="false" outlineLevel="0" collapsed="false">
      <c r="A518" s="27"/>
      <c r="B518" s="28"/>
      <c r="C518" s="29"/>
      <c r="D518" s="58"/>
      <c r="E518" s="59"/>
      <c r="I518" s="27"/>
      <c r="J518" s="27"/>
      <c r="K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</row>
    <row r="519" customFormat="false" ht="12" hidden="false" customHeight="false" outlineLevel="0" collapsed="false">
      <c r="A519" s="27"/>
      <c r="B519" s="28"/>
      <c r="C519" s="29"/>
      <c r="D519" s="58"/>
      <c r="E519" s="59"/>
      <c r="I519" s="27"/>
      <c r="J519" s="27"/>
      <c r="K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</row>
    <row r="520" customFormat="false" ht="12" hidden="false" customHeight="false" outlineLevel="0" collapsed="false">
      <c r="A520" s="27"/>
      <c r="B520" s="28"/>
      <c r="C520" s="29"/>
      <c r="D520" s="58"/>
      <c r="E520" s="59"/>
      <c r="I520" s="27"/>
      <c r="J520" s="27"/>
      <c r="K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</row>
    <row r="521" customFormat="false" ht="12" hidden="false" customHeight="false" outlineLevel="0" collapsed="false">
      <c r="A521" s="27"/>
      <c r="B521" s="28"/>
      <c r="C521" s="29"/>
      <c r="D521" s="58"/>
      <c r="E521" s="59"/>
      <c r="I521" s="27"/>
      <c r="J521" s="27"/>
      <c r="K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</row>
    <row r="522" customFormat="false" ht="12" hidden="false" customHeight="false" outlineLevel="0" collapsed="false">
      <c r="A522" s="27"/>
      <c r="B522" s="28"/>
      <c r="C522" s="29"/>
      <c r="D522" s="58"/>
      <c r="E522" s="59"/>
      <c r="I522" s="27"/>
      <c r="J522" s="27"/>
      <c r="K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</row>
    <row r="523" customFormat="false" ht="12" hidden="false" customHeight="false" outlineLevel="0" collapsed="false">
      <c r="A523" s="27"/>
      <c r="B523" s="28"/>
      <c r="C523" s="29"/>
      <c r="D523" s="58"/>
      <c r="E523" s="59"/>
      <c r="I523" s="27"/>
      <c r="J523" s="27"/>
      <c r="K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</row>
    <row r="524" customFormat="false" ht="12" hidden="false" customHeight="false" outlineLevel="0" collapsed="false">
      <c r="A524" s="27"/>
      <c r="B524" s="28"/>
      <c r="C524" s="29"/>
      <c r="D524" s="58"/>
      <c r="E524" s="59"/>
      <c r="I524" s="27"/>
      <c r="J524" s="27"/>
      <c r="K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</row>
    <row r="525" customFormat="false" ht="12" hidden="false" customHeight="false" outlineLevel="0" collapsed="false">
      <c r="A525" s="27"/>
      <c r="B525" s="28"/>
      <c r="C525" s="29"/>
      <c r="D525" s="58"/>
      <c r="E525" s="59"/>
      <c r="I525" s="27"/>
      <c r="J525" s="27"/>
      <c r="K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</row>
    <row r="526" customFormat="false" ht="12" hidden="false" customHeight="false" outlineLevel="0" collapsed="false">
      <c r="A526" s="27"/>
      <c r="B526" s="28"/>
      <c r="C526" s="29"/>
      <c r="D526" s="58"/>
      <c r="E526" s="59"/>
      <c r="I526" s="27"/>
      <c r="J526" s="27"/>
      <c r="K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</row>
    <row r="527" customFormat="false" ht="12" hidden="false" customHeight="false" outlineLevel="0" collapsed="false">
      <c r="A527" s="27"/>
      <c r="B527" s="28"/>
      <c r="C527" s="29"/>
      <c r="D527" s="58"/>
      <c r="E527" s="59"/>
      <c r="I527" s="27"/>
      <c r="J527" s="27"/>
      <c r="K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</row>
    <row r="528" customFormat="false" ht="12" hidden="false" customHeight="false" outlineLevel="0" collapsed="false">
      <c r="A528" s="27"/>
      <c r="B528" s="28"/>
      <c r="C528" s="29"/>
      <c r="D528" s="58"/>
      <c r="E528" s="59"/>
      <c r="I528" s="27"/>
      <c r="J528" s="27"/>
      <c r="K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</row>
    <row r="529" customFormat="false" ht="12" hidden="false" customHeight="false" outlineLevel="0" collapsed="false">
      <c r="A529" s="27"/>
      <c r="B529" s="28"/>
      <c r="C529" s="29"/>
      <c r="D529" s="58"/>
      <c r="E529" s="59"/>
      <c r="I529" s="27"/>
      <c r="J529" s="27"/>
      <c r="K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</row>
    <row r="530" customFormat="false" ht="12" hidden="false" customHeight="false" outlineLevel="0" collapsed="false">
      <c r="A530" s="27"/>
      <c r="B530" s="28"/>
      <c r="C530" s="29"/>
      <c r="D530" s="58"/>
      <c r="E530" s="59"/>
      <c r="I530" s="27"/>
      <c r="J530" s="27"/>
      <c r="K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</row>
    <row r="531" customFormat="false" ht="12" hidden="false" customHeight="false" outlineLevel="0" collapsed="false">
      <c r="A531" s="27"/>
      <c r="B531" s="28"/>
      <c r="C531" s="29"/>
      <c r="D531" s="58"/>
      <c r="E531" s="59"/>
      <c r="I531" s="27"/>
      <c r="J531" s="27"/>
      <c r="K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</row>
    <row r="532" customFormat="false" ht="12" hidden="false" customHeight="false" outlineLevel="0" collapsed="false">
      <c r="A532" s="27"/>
      <c r="B532" s="28"/>
      <c r="C532" s="29"/>
      <c r="D532" s="58"/>
      <c r="E532" s="59"/>
      <c r="I532" s="27"/>
      <c r="J532" s="27"/>
      <c r="K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</row>
    <row r="533" customFormat="false" ht="12" hidden="false" customHeight="false" outlineLevel="0" collapsed="false">
      <c r="A533" s="27"/>
      <c r="B533" s="28"/>
      <c r="C533" s="29"/>
      <c r="D533" s="58"/>
      <c r="E533" s="59"/>
      <c r="I533" s="27"/>
      <c r="J533" s="27"/>
      <c r="K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</row>
    <row r="534" customFormat="false" ht="12" hidden="false" customHeight="false" outlineLevel="0" collapsed="false">
      <c r="A534" s="27"/>
      <c r="B534" s="28"/>
      <c r="C534" s="29"/>
      <c r="D534" s="58"/>
      <c r="E534" s="59"/>
      <c r="I534" s="27"/>
      <c r="J534" s="27"/>
      <c r="K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</row>
    <row r="535" customFormat="false" ht="12" hidden="false" customHeight="false" outlineLevel="0" collapsed="false">
      <c r="A535" s="27"/>
      <c r="B535" s="28"/>
      <c r="C535" s="29"/>
      <c r="D535" s="58"/>
      <c r="E535" s="59"/>
      <c r="I535" s="27"/>
      <c r="J535" s="27"/>
      <c r="K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</row>
    <row r="536" customFormat="false" ht="12" hidden="false" customHeight="false" outlineLevel="0" collapsed="false">
      <c r="A536" s="27"/>
      <c r="B536" s="28"/>
      <c r="C536" s="29"/>
      <c r="D536" s="58"/>
      <c r="E536" s="59"/>
      <c r="I536" s="27"/>
      <c r="J536" s="27"/>
      <c r="K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</row>
    <row r="537" customFormat="false" ht="12" hidden="false" customHeight="false" outlineLevel="0" collapsed="false">
      <c r="A537" s="27"/>
      <c r="B537" s="28"/>
      <c r="C537" s="29"/>
      <c r="D537" s="58"/>
      <c r="E537" s="59"/>
      <c r="I537" s="27"/>
      <c r="J537" s="27"/>
      <c r="K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</row>
    <row r="538" customFormat="false" ht="12" hidden="false" customHeight="false" outlineLevel="0" collapsed="false">
      <c r="A538" s="27"/>
      <c r="B538" s="28"/>
      <c r="C538" s="29"/>
      <c r="D538" s="58"/>
      <c r="E538" s="59"/>
      <c r="I538" s="27"/>
      <c r="J538" s="27"/>
      <c r="K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</row>
    <row r="539" customFormat="false" ht="12" hidden="false" customHeight="false" outlineLevel="0" collapsed="false">
      <c r="A539" s="27"/>
      <c r="B539" s="28"/>
      <c r="C539" s="29"/>
      <c r="D539" s="58"/>
      <c r="E539" s="59"/>
      <c r="I539" s="27"/>
      <c r="J539" s="27"/>
      <c r="K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</row>
    <row r="540" customFormat="false" ht="12" hidden="false" customHeight="false" outlineLevel="0" collapsed="false">
      <c r="A540" s="27"/>
      <c r="B540" s="28"/>
      <c r="C540" s="29"/>
      <c r="D540" s="58"/>
      <c r="E540" s="59"/>
      <c r="I540" s="27"/>
      <c r="J540" s="27"/>
      <c r="K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</row>
    <row r="541" customFormat="false" ht="12" hidden="false" customHeight="false" outlineLevel="0" collapsed="false">
      <c r="A541" s="27"/>
      <c r="B541" s="28"/>
      <c r="C541" s="29"/>
      <c r="D541" s="58"/>
      <c r="E541" s="59"/>
      <c r="I541" s="27"/>
      <c r="J541" s="27"/>
      <c r="K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</row>
    <row r="542" customFormat="false" ht="12" hidden="false" customHeight="false" outlineLevel="0" collapsed="false">
      <c r="A542" s="27"/>
      <c r="B542" s="28"/>
      <c r="C542" s="29"/>
      <c r="D542" s="58"/>
      <c r="E542" s="59"/>
      <c r="I542" s="27"/>
      <c r="J542" s="27"/>
      <c r="K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</row>
    <row r="543" customFormat="false" ht="12" hidden="false" customHeight="false" outlineLevel="0" collapsed="false">
      <c r="A543" s="27"/>
      <c r="B543" s="28"/>
      <c r="C543" s="29"/>
      <c r="D543" s="58"/>
      <c r="E543" s="59"/>
      <c r="I543" s="27"/>
      <c r="J543" s="27"/>
      <c r="K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</row>
    <row r="544" customFormat="false" ht="12" hidden="false" customHeight="false" outlineLevel="0" collapsed="false">
      <c r="A544" s="27"/>
      <c r="B544" s="28"/>
      <c r="C544" s="29"/>
      <c r="D544" s="58"/>
      <c r="E544" s="59"/>
      <c r="I544" s="27"/>
      <c r="J544" s="27"/>
      <c r="K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</row>
    <row r="545" customFormat="false" ht="12" hidden="false" customHeight="false" outlineLevel="0" collapsed="false">
      <c r="A545" s="27"/>
      <c r="B545" s="28"/>
      <c r="C545" s="29"/>
      <c r="D545" s="58"/>
      <c r="E545" s="59"/>
      <c r="I545" s="27"/>
      <c r="J545" s="27"/>
      <c r="K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</row>
    <row r="546" customFormat="false" ht="12" hidden="false" customHeight="false" outlineLevel="0" collapsed="false">
      <c r="A546" s="27"/>
      <c r="B546" s="28"/>
      <c r="C546" s="29"/>
      <c r="D546" s="58"/>
      <c r="E546" s="59"/>
      <c r="I546" s="27"/>
      <c r="J546" s="27"/>
      <c r="K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</row>
    <row r="547" customFormat="false" ht="12" hidden="false" customHeight="false" outlineLevel="0" collapsed="false">
      <c r="A547" s="27"/>
      <c r="B547" s="28"/>
      <c r="C547" s="29"/>
      <c r="D547" s="58"/>
      <c r="E547" s="59"/>
      <c r="I547" s="27"/>
      <c r="J547" s="27"/>
      <c r="K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</row>
    <row r="548" customFormat="false" ht="12" hidden="false" customHeight="false" outlineLevel="0" collapsed="false">
      <c r="A548" s="27"/>
      <c r="B548" s="28"/>
      <c r="C548" s="29"/>
      <c r="D548" s="58"/>
      <c r="E548" s="59"/>
      <c r="I548" s="27"/>
      <c r="J548" s="27"/>
      <c r="K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</row>
    <row r="549" customFormat="false" ht="12" hidden="false" customHeight="false" outlineLevel="0" collapsed="false">
      <c r="A549" s="27"/>
      <c r="B549" s="28"/>
      <c r="C549" s="29"/>
      <c r="D549" s="58"/>
      <c r="E549" s="59"/>
      <c r="I549" s="27"/>
      <c r="J549" s="27"/>
      <c r="K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</row>
    <row r="550" customFormat="false" ht="12" hidden="false" customHeight="false" outlineLevel="0" collapsed="false">
      <c r="A550" s="27"/>
      <c r="B550" s="28"/>
      <c r="C550" s="29"/>
      <c r="D550" s="58"/>
      <c r="E550" s="59"/>
      <c r="I550" s="27"/>
      <c r="J550" s="27"/>
      <c r="K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</row>
    <row r="551" customFormat="false" ht="12" hidden="false" customHeight="false" outlineLevel="0" collapsed="false">
      <c r="A551" s="27"/>
      <c r="B551" s="28"/>
      <c r="C551" s="29"/>
      <c r="D551" s="58"/>
      <c r="E551" s="59"/>
      <c r="I551" s="27"/>
      <c r="J551" s="27"/>
      <c r="K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</row>
    <row r="552" customFormat="false" ht="12" hidden="false" customHeight="false" outlineLevel="0" collapsed="false">
      <c r="A552" s="27"/>
      <c r="B552" s="28"/>
      <c r="C552" s="29"/>
      <c r="D552" s="58"/>
      <c r="E552" s="59"/>
      <c r="I552" s="27"/>
      <c r="J552" s="27"/>
      <c r="K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</row>
    <row r="553" customFormat="false" ht="12" hidden="false" customHeight="false" outlineLevel="0" collapsed="false">
      <c r="A553" s="27"/>
      <c r="B553" s="28"/>
      <c r="C553" s="29"/>
      <c r="D553" s="58"/>
      <c r="E553" s="59"/>
      <c r="I553" s="27"/>
      <c r="J553" s="27"/>
      <c r="K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</row>
    <row r="554" customFormat="false" ht="12" hidden="false" customHeight="false" outlineLevel="0" collapsed="false">
      <c r="A554" s="27"/>
      <c r="B554" s="28"/>
      <c r="C554" s="29"/>
      <c r="D554" s="58"/>
      <c r="E554" s="59"/>
      <c r="I554" s="27"/>
      <c r="J554" s="27"/>
      <c r="K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</row>
    <row r="555" customFormat="false" ht="12" hidden="false" customHeight="false" outlineLevel="0" collapsed="false">
      <c r="A555" s="27"/>
      <c r="B555" s="28"/>
      <c r="C555" s="29"/>
      <c r="D555" s="58"/>
      <c r="E555" s="59"/>
      <c r="I555" s="27"/>
      <c r="J555" s="27"/>
      <c r="K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</row>
    <row r="556" customFormat="false" ht="12" hidden="false" customHeight="false" outlineLevel="0" collapsed="false">
      <c r="A556" s="27"/>
      <c r="B556" s="28"/>
      <c r="C556" s="29"/>
      <c r="D556" s="58"/>
      <c r="E556" s="59"/>
      <c r="I556" s="27"/>
      <c r="J556" s="27"/>
      <c r="K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</row>
    <row r="557" customFormat="false" ht="12" hidden="false" customHeight="false" outlineLevel="0" collapsed="false">
      <c r="A557" s="27"/>
      <c r="B557" s="28"/>
      <c r="C557" s="29"/>
      <c r="D557" s="58"/>
      <c r="E557" s="59"/>
      <c r="I557" s="27"/>
      <c r="J557" s="27"/>
      <c r="K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</row>
    <row r="558" customFormat="false" ht="12" hidden="false" customHeight="false" outlineLevel="0" collapsed="false">
      <c r="A558" s="27"/>
      <c r="B558" s="28"/>
      <c r="C558" s="29"/>
      <c r="D558" s="58"/>
      <c r="E558" s="59"/>
      <c r="I558" s="27"/>
      <c r="J558" s="27"/>
      <c r="K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</row>
    <row r="559" customFormat="false" ht="12" hidden="false" customHeight="false" outlineLevel="0" collapsed="false">
      <c r="A559" s="27"/>
      <c r="B559" s="28"/>
      <c r="C559" s="29"/>
      <c r="D559" s="58"/>
      <c r="E559" s="59"/>
      <c r="I559" s="27"/>
      <c r="J559" s="27"/>
      <c r="K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</row>
    <row r="560" customFormat="false" ht="12" hidden="false" customHeight="false" outlineLevel="0" collapsed="false">
      <c r="A560" s="27"/>
      <c r="B560" s="28"/>
      <c r="C560" s="29"/>
      <c r="D560" s="58"/>
      <c r="E560" s="59"/>
      <c r="I560" s="27"/>
      <c r="J560" s="27"/>
      <c r="K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</row>
    <row r="561" customFormat="false" ht="12" hidden="false" customHeight="false" outlineLevel="0" collapsed="false">
      <c r="A561" s="27"/>
      <c r="B561" s="28"/>
      <c r="C561" s="29"/>
      <c r="D561" s="58"/>
      <c r="E561" s="59"/>
      <c r="I561" s="27"/>
      <c r="J561" s="27"/>
      <c r="K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</row>
    <row r="562" customFormat="false" ht="12" hidden="false" customHeight="false" outlineLevel="0" collapsed="false">
      <c r="A562" s="27"/>
      <c r="B562" s="28"/>
      <c r="C562" s="29"/>
      <c r="D562" s="58"/>
      <c r="E562" s="59"/>
      <c r="I562" s="27"/>
      <c r="J562" s="27"/>
      <c r="K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</row>
    <row r="563" customFormat="false" ht="12" hidden="false" customHeight="false" outlineLevel="0" collapsed="false">
      <c r="A563" s="27"/>
      <c r="B563" s="28"/>
      <c r="C563" s="29"/>
      <c r="D563" s="58"/>
      <c r="E563" s="59"/>
      <c r="I563" s="27"/>
      <c r="J563" s="27"/>
      <c r="K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</row>
    <row r="564" customFormat="false" ht="12" hidden="false" customHeight="false" outlineLevel="0" collapsed="false">
      <c r="A564" s="27"/>
      <c r="B564" s="28"/>
      <c r="C564" s="29"/>
      <c r="D564" s="58"/>
      <c r="E564" s="59"/>
      <c r="I564" s="27"/>
      <c r="J564" s="27"/>
      <c r="K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</row>
    <row r="565" customFormat="false" ht="12" hidden="false" customHeight="false" outlineLevel="0" collapsed="false">
      <c r="A565" s="27"/>
      <c r="B565" s="28"/>
      <c r="C565" s="29"/>
      <c r="D565" s="58"/>
      <c r="E565" s="59"/>
      <c r="I565" s="27"/>
      <c r="J565" s="27"/>
      <c r="K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</row>
    <row r="566" customFormat="false" ht="12" hidden="false" customHeight="false" outlineLevel="0" collapsed="false">
      <c r="A566" s="27"/>
      <c r="B566" s="28"/>
      <c r="C566" s="29"/>
      <c r="D566" s="58"/>
      <c r="E566" s="59"/>
      <c r="I566" s="27"/>
      <c r="J566" s="27"/>
      <c r="K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</row>
    <row r="567" customFormat="false" ht="12" hidden="false" customHeight="false" outlineLevel="0" collapsed="false">
      <c r="A567" s="27"/>
      <c r="B567" s="28"/>
      <c r="C567" s="29"/>
      <c r="D567" s="58"/>
      <c r="E567" s="59"/>
      <c r="I567" s="27"/>
      <c r="J567" s="27"/>
      <c r="K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</row>
    <row r="568" customFormat="false" ht="12" hidden="false" customHeight="false" outlineLevel="0" collapsed="false">
      <c r="A568" s="27"/>
      <c r="B568" s="28"/>
      <c r="C568" s="29"/>
      <c r="D568" s="58"/>
      <c r="E568" s="59"/>
      <c r="I568" s="27"/>
      <c r="J568" s="27"/>
      <c r="K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</row>
    <row r="569" customFormat="false" ht="12" hidden="false" customHeight="false" outlineLevel="0" collapsed="false">
      <c r="A569" s="27"/>
      <c r="B569" s="28"/>
      <c r="C569" s="29"/>
      <c r="D569" s="58"/>
      <c r="E569" s="59"/>
      <c r="I569" s="27"/>
      <c r="J569" s="27"/>
      <c r="K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</row>
    <row r="570" customFormat="false" ht="12" hidden="false" customHeight="false" outlineLevel="0" collapsed="false">
      <c r="A570" s="27"/>
      <c r="B570" s="28"/>
      <c r="C570" s="29"/>
      <c r="D570" s="58"/>
      <c r="E570" s="59"/>
      <c r="I570" s="27"/>
      <c r="J570" s="27"/>
      <c r="K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</row>
    <row r="571" customFormat="false" ht="12" hidden="false" customHeight="false" outlineLevel="0" collapsed="false">
      <c r="A571" s="27"/>
      <c r="B571" s="28"/>
      <c r="C571" s="29"/>
      <c r="D571" s="58"/>
      <c r="E571" s="59"/>
      <c r="I571" s="27"/>
      <c r="J571" s="27"/>
      <c r="K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</row>
    <row r="572" customFormat="false" ht="12" hidden="false" customHeight="false" outlineLevel="0" collapsed="false">
      <c r="A572" s="27"/>
      <c r="B572" s="28"/>
      <c r="C572" s="29"/>
      <c r="D572" s="58"/>
      <c r="E572" s="59"/>
      <c r="I572" s="27"/>
      <c r="J572" s="27"/>
      <c r="K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</row>
    <row r="573" customFormat="false" ht="12" hidden="false" customHeight="false" outlineLevel="0" collapsed="false">
      <c r="A573" s="27"/>
      <c r="B573" s="28"/>
      <c r="C573" s="29"/>
      <c r="D573" s="58"/>
      <c r="E573" s="59"/>
      <c r="I573" s="27"/>
      <c r="J573" s="27"/>
      <c r="K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</row>
    <row r="574" customFormat="false" ht="12" hidden="false" customHeight="false" outlineLevel="0" collapsed="false">
      <c r="A574" s="27"/>
      <c r="B574" s="28"/>
      <c r="C574" s="29"/>
      <c r="D574" s="58"/>
      <c r="E574" s="59"/>
      <c r="I574" s="27"/>
      <c r="J574" s="27"/>
      <c r="K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</row>
    <row r="575" customFormat="false" ht="12" hidden="false" customHeight="false" outlineLevel="0" collapsed="false">
      <c r="A575" s="27"/>
      <c r="B575" s="28"/>
      <c r="C575" s="29"/>
      <c r="D575" s="58"/>
      <c r="E575" s="59"/>
      <c r="I575" s="27"/>
      <c r="J575" s="27"/>
      <c r="K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</row>
    <row r="576" customFormat="false" ht="12" hidden="false" customHeight="false" outlineLevel="0" collapsed="false">
      <c r="A576" s="27"/>
      <c r="B576" s="28"/>
      <c r="C576" s="29"/>
      <c r="D576" s="58"/>
      <c r="E576" s="59"/>
      <c r="I576" s="27"/>
      <c r="J576" s="27"/>
      <c r="K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</row>
    <row r="577" customFormat="false" ht="12" hidden="false" customHeight="false" outlineLevel="0" collapsed="false">
      <c r="A577" s="27"/>
      <c r="B577" s="28"/>
      <c r="C577" s="29"/>
      <c r="D577" s="58"/>
      <c r="E577" s="59"/>
      <c r="I577" s="27"/>
      <c r="J577" s="27"/>
      <c r="K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</row>
    <row r="578" customFormat="false" ht="12" hidden="false" customHeight="false" outlineLevel="0" collapsed="false">
      <c r="A578" s="27"/>
      <c r="B578" s="28"/>
      <c r="C578" s="29"/>
      <c r="D578" s="58"/>
      <c r="E578" s="59"/>
      <c r="I578" s="27"/>
      <c r="J578" s="27"/>
      <c r="K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</row>
    <row r="579" customFormat="false" ht="12" hidden="false" customHeight="false" outlineLevel="0" collapsed="false">
      <c r="A579" s="27"/>
      <c r="B579" s="28"/>
      <c r="C579" s="29"/>
      <c r="D579" s="58"/>
      <c r="E579" s="59"/>
      <c r="I579" s="27"/>
      <c r="J579" s="27"/>
      <c r="K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</row>
    <row r="580" customFormat="false" ht="12" hidden="false" customHeight="false" outlineLevel="0" collapsed="false">
      <c r="A580" s="27"/>
      <c r="B580" s="28"/>
      <c r="C580" s="29"/>
      <c r="D580" s="58"/>
      <c r="E580" s="59"/>
      <c r="I580" s="27"/>
      <c r="J580" s="27"/>
      <c r="K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</row>
    <row r="581" customFormat="false" ht="12" hidden="false" customHeight="false" outlineLevel="0" collapsed="false">
      <c r="A581" s="27"/>
      <c r="B581" s="28"/>
      <c r="C581" s="29"/>
      <c r="D581" s="58"/>
      <c r="E581" s="59"/>
      <c r="I581" s="27"/>
      <c r="J581" s="27"/>
      <c r="K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</row>
    <row r="582" customFormat="false" ht="12" hidden="false" customHeight="false" outlineLevel="0" collapsed="false">
      <c r="A582" s="27"/>
      <c r="B582" s="28"/>
      <c r="C582" s="29"/>
      <c r="D582" s="58"/>
      <c r="E582" s="59"/>
      <c r="I582" s="27"/>
      <c r="J582" s="27"/>
      <c r="K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</row>
    <row r="583" customFormat="false" ht="12" hidden="false" customHeight="false" outlineLevel="0" collapsed="false">
      <c r="A583" s="27"/>
      <c r="B583" s="28"/>
      <c r="C583" s="29"/>
      <c r="D583" s="58"/>
      <c r="E583" s="59"/>
      <c r="I583" s="27"/>
      <c r="J583" s="27"/>
      <c r="K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</row>
    <row r="584" customFormat="false" ht="12" hidden="false" customHeight="false" outlineLevel="0" collapsed="false">
      <c r="A584" s="27"/>
      <c r="B584" s="28"/>
      <c r="C584" s="29"/>
      <c r="D584" s="58"/>
      <c r="E584" s="59"/>
      <c r="I584" s="27"/>
      <c r="J584" s="27"/>
      <c r="K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</row>
    <row r="585" customFormat="false" ht="12" hidden="false" customHeight="false" outlineLevel="0" collapsed="false">
      <c r="A585" s="27"/>
      <c r="B585" s="28"/>
      <c r="C585" s="29"/>
      <c r="D585" s="58"/>
      <c r="E585" s="59"/>
      <c r="I585" s="27"/>
      <c r="J585" s="27"/>
      <c r="K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</row>
    <row r="586" customFormat="false" ht="12" hidden="false" customHeight="false" outlineLevel="0" collapsed="false">
      <c r="A586" s="27"/>
      <c r="B586" s="28"/>
      <c r="C586" s="29"/>
      <c r="D586" s="58"/>
      <c r="E586" s="59"/>
      <c r="I586" s="27"/>
      <c r="J586" s="27"/>
      <c r="K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</row>
    <row r="587" customFormat="false" ht="12" hidden="false" customHeight="false" outlineLevel="0" collapsed="false">
      <c r="A587" s="27"/>
      <c r="B587" s="28"/>
      <c r="C587" s="29"/>
      <c r="D587" s="58"/>
      <c r="E587" s="59"/>
      <c r="I587" s="27"/>
      <c r="J587" s="27"/>
      <c r="K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</row>
    <row r="588" customFormat="false" ht="12" hidden="false" customHeight="false" outlineLevel="0" collapsed="false">
      <c r="A588" s="27"/>
      <c r="B588" s="28"/>
      <c r="C588" s="29"/>
      <c r="D588" s="58"/>
      <c r="E588" s="59"/>
      <c r="I588" s="27"/>
      <c r="J588" s="27"/>
      <c r="K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</row>
    <row r="589" customFormat="false" ht="12" hidden="false" customHeight="false" outlineLevel="0" collapsed="false">
      <c r="A589" s="27"/>
      <c r="B589" s="28"/>
      <c r="C589" s="29"/>
      <c r="D589" s="58"/>
      <c r="E589" s="59"/>
      <c r="I589" s="27"/>
      <c r="J589" s="27"/>
      <c r="K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</row>
    <row r="590" customFormat="false" ht="12" hidden="false" customHeight="false" outlineLevel="0" collapsed="false">
      <c r="A590" s="27"/>
      <c r="B590" s="28"/>
      <c r="C590" s="29"/>
      <c r="D590" s="58"/>
      <c r="E590" s="59"/>
      <c r="I590" s="27"/>
      <c r="J590" s="27"/>
      <c r="K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</row>
    <row r="591" customFormat="false" ht="12" hidden="false" customHeight="false" outlineLevel="0" collapsed="false">
      <c r="A591" s="27"/>
      <c r="B591" s="28"/>
      <c r="C591" s="29"/>
      <c r="D591" s="58"/>
      <c r="E591" s="59"/>
      <c r="I591" s="27"/>
      <c r="J591" s="27"/>
      <c r="K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</row>
    <row r="592" customFormat="false" ht="12" hidden="false" customHeight="false" outlineLevel="0" collapsed="false">
      <c r="A592" s="27"/>
      <c r="B592" s="28"/>
      <c r="C592" s="29"/>
      <c r="D592" s="58"/>
      <c r="E592" s="59"/>
      <c r="I592" s="27"/>
      <c r="J592" s="27"/>
      <c r="K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</row>
    <row r="593" customFormat="false" ht="12" hidden="false" customHeight="false" outlineLevel="0" collapsed="false">
      <c r="A593" s="27"/>
      <c r="B593" s="28"/>
      <c r="C593" s="29"/>
      <c r="D593" s="58"/>
      <c r="E593" s="59"/>
      <c r="I593" s="27"/>
      <c r="J593" s="27"/>
      <c r="K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</row>
    <row r="594" customFormat="false" ht="12" hidden="false" customHeight="false" outlineLevel="0" collapsed="false">
      <c r="A594" s="27"/>
      <c r="B594" s="28"/>
      <c r="C594" s="29"/>
      <c r="D594" s="58"/>
      <c r="E594" s="59"/>
      <c r="I594" s="27"/>
      <c r="J594" s="27"/>
      <c r="K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</row>
    <row r="595" customFormat="false" ht="12" hidden="false" customHeight="false" outlineLevel="0" collapsed="false">
      <c r="A595" s="27"/>
      <c r="B595" s="28"/>
      <c r="C595" s="29"/>
      <c r="D595" s="58"/>
      <c r="E595" s="59"/>
      <c r="I595" s="27"/>
      <c r="J595" s="27"/>
      <c r="K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</row>
    <row r="596" customFormat="false" ht="12" hidden="false" customHeight="false" outlineLevel="0" collapsed="false">
      <c r="A596" s="27"/>
      <c r="B596" s="28"/>
      <c r="C596" s="29"/>
      <c r="D596" s="58"/>
      <c r="E596" s="59"/>
      <c r="I596" s="27"/>
      <c r="J596" s="27"/>
      <c r="K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</row>
    <row r="597" customFormat="false" ht="12" hidden="false" customHeight="false" outlineLevel="0" collapsed="false">
      <c r="A597" s="27"/>
      <c r="B597" s="28"/>
      <c r="C597" s="29"/>
      <c r="D597" s="58"/>
      <c r="E597" s="59"/>
      <c r="I597" s="27"/>
      <c r="J597" s="27"/>
      <c r="K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</row>
    <row r="598" customFormat="false" ht="12" hidden="false" customHeight="false" outlineLevel="0" collapsed="false">
      <c r="A598" s="27"/>
      <c r="B598" s="28"/>
      <c r="C598" s="29"/>
      <c r="D598" s="58"/>
      <c r="E598" s="59"/>
      <c r="I598" s="27"/>
      <c r="J598" s="27"/>
      <c r="K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</row>
    <row r="599" customFormat="false" ht="12" hidden="false" customHeight="false" outlineLevel="0" collapsed="false">
      <c r="A599" s="27"/>
      <c r="B599" s="28"/>
      <c r="C599" s="29"/>
      <c r="D599" s="58"/>
      <c r="E599" s="59"/>
      <c r="I599" s="27"/>
      <c r="J599" s="27"/>
      <c r="K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</row>
    <row r="600" customFormat="false" ht="12" hidden="false" customHeight="false" outlineLevel="0" collapsed="false">
      <c r="A600" s="27"/>
      <c r="B600" s="28"/>
      <c r="C600" s="29"/>
      <c r="D600" s="58"/>
      <c r="E600" s="59"/>
      <c r="I600" s="27"/>
      <c r="J600" s="27"/>
      <c r="K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</row>
    <row r="601" customFormat="false" ht="12" hidden="false" customHeight="false" outlineLevel="0" collapsed="false">
      <c r="A601" s="27"/>
      <c r="B601" s="28"/>
      <c r="C601" s="29"/>
      <c r="D601" s="58"/>
      <c r="E601" s="59"/>
      <c r="I601" s="27"/>
      <c r="J601" s="27"/>
      <c r="K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</row>
    <row r="602" customFormat="false" ht="12" hidden="false" customHeight="false" outlineLevel="0" collapsed="false">
      <c r="A602" s="27"/>
      <c r="B602" s="28"/>
      <c r="C602" s="29"/>
      <c r="D602" s="58"/>
      <c r="E602" s="59"/>
      <c r="I602" s="27"/>
      <c r="J602" s="27"/>
      <c r="K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</row>
    <row r="603" customFormat="false" ht="12" hidden="false" customHeight="false" outlineLevel="0" collapsed="false">
      <c r="A603" s="27"/>
      <c r="B603" s="28"/>
      <c r="C603" s="29"/>
      <c r="D603" s="58"/>
      <c r="E603" s="59"/>
      <c r="I603" s="27"/>
      <c r="J603" s="27"/>
      <c r="K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</row>
    <row r="604" customFormat="false" ht="12" hidden="false" customHeight="false" outlineLevel="0" collapsed="false">
      <c r="A604" s="27"/>
      <c r="B604" s="28"/>
      <c r="C604" s="29"/>
      <c r="D604" s="58"/>
      <c r="E604" s="59"/>
      <c r="I604" s="27"/>
      <c r="J604" s="27"/>
      <c r="K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</row>
    <row r="605" customFormat="false" ht="12" hidden="false" customHeight="false" outlineLevel="0" collapsed="false">
      <c r="A605" s="27"/>
      <c r="B605" s="28"/>
      <c r="C605" s="29"/>
      <c r="D605" s="58"/>
      <c r="E605" s="59"/>
      <c r="I605" s="27"/>
      <c r="J605" s="27"/>
      <c r="K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</row>
    <row r="606" customFormat="false" ht="12" hidden="false" customHeight="false" outlineLevel="0" collapsed="false">
      <c r="A606" s="27"/>
      <c r="B606" s="28"/>
      <c r="C606" s="29"/>
      <c r="D606" s="58"/>
      <c r="E606" s="59"/>
      <c r="I606" s="27"/>
      <c r="J606" s="27"/>
      <c r="K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</row>
    <row r="607" customFormat="false" ht="12" hidden="false" customHeight="false" outlineLevel="0" collapsed="false">
      <c r="A607" s="27"/>
      <c r="B607" s="28"/>
      <c r="C607" s="29"/>
      <c r="D607" s="58"/>
      <c r="E607" s="59"/>
      <c r="I607" s="27"/>
      <c r="J607" s="27"/>
      <c r="K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</row>
    <row r="608" customFormat="false" ht="12" hidden="false" customHeight="false" outlineLevel="0" collapsed="false">
      <c r="A608" s="27"/>
      <c r="B608" s="28"/>
      <c r="C608" s="29"/>
      <c r="D608" s="58"/>
      <c r="E608" s="59"/>
      <c r="I608" s="27"/>
      <c r="J608" s="27"/>
      <c r="K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</row>
    <row r="609" customFormat="false" ht="12" hidden="false" customHeight="false" outlineLevel="0" collapsed="false">
      <c r="A609" s="27"/>
      <c r="B609" s="28"/>
      <c r="C609" s="29"/>
      <c r="D609" s="58"/>
      <c r="E609" s="59"/>
      <c r="I609" s="27"/>
      <c r="J609" s="27"/>
      <c r="K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</row>
    <row r="610" customFormat="false" ht="12" hidden="false" customHeight="false" outlineLevel="0" collapsed="false">
      <c r="A610" s="27"/>
      <c r="B610" s="28"/>
      <c r="C610" s="29"/>
      <c r="D610" s="58"/>
      <c r="E610" s="59"/>
      <c r="I610" s="27"/>
      <c r="J610" s="27"/>
      <c r="K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</row>
    <row r="611" customFormat="false" ht="12" hidden="false" customHeight="false" outlineLevel="0" collapsed="false">
      <c r="A611" s="27"/>
      <c r="B611" s="28"/>
      <c r="C611" s="29"/>
      <c r="D611" s="58"/>
      <c r="E611" s="59"/>
      <c r="I611" s="27"/>
      <c r="J611" s="27"/>
      <c r="K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</row>
    <row r="612" customFormat="false" ht="12" hidden="false" customHeight="false" outlineLevel="0" collapsed="false">
      <c r="A612" s="27"/>
      <c r="B612" s="28"/>
      <c r="C612" s="29"/>
      <c r="D612" s="58"/>
      <c r="E612" s="59"/>
      <c r="I612" s="27"/>
      <c r="J612" s="27"/>
      <c r="K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</row>
    <row r="613" customFormat="false" ht="12" hidden="false" customHeight="false" outlineLevel="0" collapsed="false">
      <c r="A613" s="27"/>
      <c r="B613" s="28"/>
      <c r="C613" s="29"/>
      <c r="D613" s="58"/>
      <c r="E613" s="59"/>
      <c r="I613" s="27"/>
      <c r="J613" s="27"/>
      <c r="K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</row>
    <row r="614" customFormat="false" ht="12" hidden="false" customHeight="false" outlineLevel="0" collapsed="false">
      <c r="A614" s="27"/>
      <c r="B614" s="28"/>
      <c r="C614" s="29"/>
      <c r="D614" s="58"/>
      <c r="E614" s="59"/>
      <c r="I614" s="27"/>
      <c r="J614" s="27"/>
      <c r="K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</row>
    <row r="615" customFormat="false" ht="12" hidden="false" customHeight="false" outlineLevel="0" collapsed="false">
      <c r="A615" s="27"/>
      <c r="B615" s="28"/>
      <c r="C615" s="29"/>
      <c r="D615" s="58"/>
      <c r="E615" s="59"/>
      <c r="I615" s="27"/>
      <c r="J615" s="27"/>
      <c r="K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</row>
    <row r="616" customFormat="false" ht="12" hidden="false" customHeight="false" outlineLevel="0" collapsed="false">
      <c r="A616" s="27"/>
      <c r="B616" s="28"/>
      <c r="C616" s="29"/>
      <c r="D616" s="58"/>
      <c r="E616" s="59"/>
      <c r="I616" s="27"/>
      <c r="J616" s="27"/>
      <c r="K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</row>
    <row r="617" customFormat="false" ht="12" hidden="false" customHeight="false" outlineLevel="0" collapsed="false">
      <c r="A617" s="27"/>
      <c r="B617" s="28"/>
      <c r="C617" s="29"/>
      <c r="D617" s="58"/>
      <c r="E617" s="59"/>
      <c r="I617" s="27"/>
      <c r="J617" s="27"/>
      <c r="K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</row>
    <row r="618" customFormat="false" ht="12" hidden="false" customHeight="false" outlineLevel="0" collapsed="false">
      <c r="A618" s="27"/>
      <c r="B618" s="28"/>
      <c r="C618" s="29"/>
      <c r="D618" s="58"/>
      <c r="E618" s="59"/>
      <c r="I618" s="27"/>
      <c r="J618" s="27"/>
      <c r="K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</row>
    <row r="619" customFormat="false" ht="12" hidden="false" customHeight="false" outlineLevel="0" collapsed="false">
      <c r="A619" s="27"/>
      <c r="B619" s="28"/>
      <c r="C619" s="29"/>
      <c r="D619" s="58"/>
      <c r="E619" s="59"/>
      <c r="I619" s="27"/>
      <c r="J619" s="27"/>
      <c r="K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</row>
    <row r="620" customFormat="false" ht="12" hidden="false" customHeight="false" outlineLevel="0" collapsed="false">
      <c r="A620" s="27"/>
      <c r="B620" s="28"/>
      <c r="C620" s="29"/>
      <c r="D620" s="58"/>
      <c r="E620" s="59"/>
      <c r="I620" s="27"/>
      <c r="J620" s="27"/>
      <c r="K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</row>
    <row r="621" customFormat="false" ht="12" hidden="false" customHeight="false" outlineLevel="0" collapsed="false">
      <c r="A621" s="27"/>
      <c r="B621" s="28"/>
      <c r="C621" s="29"/>
      <c r="D621" s="58"/>
      <c r="E621" s="59"/>
      <c r="I621" s="27"/>
      <c r="J621" s="27"/>
      <c r="K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</row>
    <row r="622" customFormat="false" ht="12" hidden="false" customHeight="false" outlineLevel="0" collapsed="false">
      <c r="A622" s="27"/>
      <c r="B622" s="28"/>
      <c r="C622" s="29"/>
      <c r="D622" s="58"/>
      <c r="E622" s="59"/>
      <c r="I622" s="27"/>
      <c r="J622" s="27"/>
      <c r="K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</row>
    <row r="623" customFormat="false" ht="12" hidden="false" customHeight="false" outlineLevel="0" collapsed="false">
      <c r="A623" s="27"/>
      <c r="B623" s="28"/>
      <c r="C623" s="29"/>
      <c r="D623" s="58"/>
      <c r="E623" s="59"/>
      <c r="I623" s="27"/>
      <c r="J623" s="27"/>
      <c r="K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</row>
    <row r="624" customFormat="false" ht="12" hidden="false" customHeight="false" outlineLevel="0" collapsed="false">
      <c r="A624" s="27"/>
      <c r="B624" s="28"/>
      <c r="C624" s="29"/>
      <c r="D624" s="58"/>
      <c r="E624" s="59"/>
      <c r="I624" s="27"/>
      <c r="J624" s="27"/>
      <c r="K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</row>
    <row r="625" customFormat="false" ht="12" hidden="false" customHeight="false" outlineLevel="0" collapsed="false">
      <c r="A625" s="27"/>
      <c r="B625" s="28"/>
      <c r="C625" s="29"/>
      <c r="D625" s="58"/>
      <c r="E625" s="59"/>
      <c r="I625" s="27"/>
      <c r="J625" s="27"/>
      <c r="K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</row>
    <row r="626" customFormat="false" ht="12" hidden="false" customHeight="false" outlineLevel="0" collapsed="false">
      <c r="A626" s="27"/>
      <c r="B626" s="28"/>
      <c r="C626" s="29"/>
      <c r="D626" s="58"/>
      <c r="E626" s="59"/>
      <c r="I626" s="27"/>
      <c r="J626" s="27"/>
      <c r="K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</row>
    <row r="627" customFormat="false" ht="12" hidden="false" customHeight="false" outlineLevel="0" collapsed="false">
      <c r="A627" s="27"/>
      <c r="B627" s="28"/>
      <c r="C627" s="29"/>
      <c r="D627" s="58"/>
      <c r="E627" s="59"/>
      <c r="I627" s="27"/>
      <c r="J627" s="27"/>
      <c r="K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</row>
    <row r="628" customFormat="false" ht="12" hidden="false" customHeight="false" outlineLevel="0" collapsed="false">
      <c r="A628" s="27"/>
      <c r="B628" s="28"/>
      <c r="C628" s="29"/>
      <c r="D628" s="58"/>
      <c r="E628" s="59"/>
      <c r="I628" s="27"/>
      <c r="J628" s="27"/>
      <c r="K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</row>
    <row r="629" customFormat="false" ht="12" hidden="false" customHeight="false" outlineLevel="0" collapsed="false">
      <c r="A629" s="27"/>
      <c r="B629" s="28"/>
      <c r="C629" s="29"/>
      <c r="D629" s="58"/>
      <c r="E629" s="59"/>
      <c r="I629" s="27"/>
      <c r="J629" s="27"/>
      <c r="K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</row>
    <row r="630" customFormat="false" ht="12" hidden="false" customHeight="false" outlineLevel="0" collapsed="false">
      <c r="A630" s="27"/>
      <c r="B630" s="28"/>
      <c r="C630" s="29"/>
      <c r="D630" s="58"/>
      <c r="E630" s="59"/>
      <c r="I630" s="27"/>
      <c r="J630" s="27"/>
      <c r="K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</row>
    <row r="631" customFormat="false" ht="12" hidden="false" customHeight="false" outlineLevel="0" collapsed="false">
      <c r="A631" s="27"/>
      <c r="B631" s="28"/>
      <c r="C631" s="29"/>
      <c r="D631" s="58"/>
      <c r="E631" s="59"/>
      <c r="I631" s="27"/>
      <c r="J631" s="27"/>
      <c r="K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</row>
    <row r="632" customFormat="false" ht="12" hidden="false" customHeight="false" outlineLevel="0" collapsed="false">
      <c r="A632" s="27"/>
      <c r="B632" s="28"/>
      <c r="C632" s="29"/>
      <c r="D632" s="58"/>
      <c r="E632" s="59"/>
      <c r="I632" s="27"/>
      <c r="J632" s="27"/>
      <c r="K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</row>
    <row r="633" customFormat="false" ht="12" hidden="false" customHeight="false" outlineLevel="0" collapsed="false">
      <c r="A633" s="27"/>
      <c r="B633" s="28"/>
      <c r="C633" s="29"/>
      <c r="D633" s="58"/>
      <c r="E633" s="59"/>
      <c r="I633" s="27"/>
      <c r="J633" s="27"/>
      <c r="K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</row>
    <row r="634" customFormat="false" ht="12" hidden="false" customHeight="false" outlineLevel="0" collapsed="false">
      <c r="A634" s="27"/>
      <c r="B634" s="28"/>
      <c r="C634" s="29"/>
      <c r="D634" s="58"/>
      <c r="E634" s="59"/>
      <c r="I634" s="27"/>
      <c r="J634" s="27"/>
      <c r="K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</row>
    <row r="635" customFormat="false" ht="12" hidden="false" customHeight="false" outlineLevel="0" collapsed="false">
      <c r="A635" s="27"/>
      <c r="B635" s="28"/>
      <c r="C635" s="29"/>
      <c r="D635" s="58"/>
      <c r="E635" s="59"/>
      <c r="I635" s="27"/>
      <c r="J635" s="27"/>
      <c r="K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</row>
    <row r="636" customFormat="false" ht="12" hidden="false" customHeight="false" outlineLevel="0" collapsed="false">
      <c r="A636" s="27"/>
      <c r="B636" s="28"/>
      <c r="C636" s="29"/>
      <c r="D636" s="58"/>
      <c r="E636" s="59"/>
      <c r="I636" s="27"/>
      <c r="J636" s="27"/>
      <c r="K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</row>
    <row r="637" customFormat="false" ht="12" hidden="false" customHeight="false" outlineLevel="0" collapsed="false">
      <c r="A637" s="27"/>
      <c r="B637" s="28"/>
      <c r="C637" s="29"/>
      <c r="D637" s="58"/>
      <c r="E637" s="59"/>
      <c r="I637" s="27"/>
      <c r="J637" s="27"/>
      <c r="K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</row>
    <row r="638" customFormat="false" ht="12" hidden="false" customHeight="false" outlineLevel="0" collapsed="false">
      <c r="A638" s="27"/>
      <c r="B638" s="28"/>
      <c r="C638" s="29"/>
      <c r="D638" s="58"/>
      <c r="E638" s="59"/>
      <c r="I638" s="27"/>
      <c r="J638" s="27"/>
      <c r="K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</row>
    <row r="639" customFormat="false" ht="12" hidden="false" customHeight="false" outlineLevel="0" collapsed="false">
      <c r="A639" s="27"/>
      <c r="B639" s="28"/>
      <c r="C639" s="29"/>
      <c r="D639" s="58"/>
      <c r="E639" s="59"/>
      <c r="I639" s="27"/>
      <c r="J639" s="27"/>
      <c r="K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</row>
    <row r="640" customFormat="false" ht="12" hidden="false" customHeight="false" outlineLevel="0" collapsed="false">
      <c r="A640" s="27"/>
      <c r="B640" s="28"/>
      <c r="C640" s="29"/>
      <c r="D640" s="58"/>
      <c r="E640" s="59"/>
      <c r="I640" s="27"/>
      <c r="J640" s="27"/>
      <c r="K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</row>
    <row r="641" customFormat="false" ht="12" hidden="false" customHeight="false" outlineLevel="0" collapsed="false">
      <c r="A641" s="27"/>
      <c r="B641" s="28"/>
      <c r="C641" s="29"/>
      <c r="D641" s="58"/>
      <c r="E641" s="59"/>
      <c r="I641" s="27"/>
      <c r="J641" s="27"/>
      <c r="K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</row>
    <row r="642" customFormat="false" ht="12" hidden="false" customHeight="false" outlineLevel="0" collapsed="false">
      <c r="A642" s="27"/>
      <c r="B642" s="28"/>
      <c r="C642" s="29"/>
      <c r="D642" s="58"/>
      <c r="E642" s="59"/>
      <c r="I642" s="27"/>
      <c r="J642" s="27"/>
      <c r="K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</row>
    <row r="643" customFormat="false" ht="12" hidden="false" customHeight="false" outlineLevel="0" collapsed="false">
      <c r="A643" s="27"/>
      <c r="B643" s="28"/>
      <c r="C643" s="29"/>
      <c r="D643" s="58"/>
      <c r="E643" s="59"/>
      <c r="I643" s="27"/>
      <c r="J643" s="27"/>
      <c r="K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</row>
    <row r="644" customFormat="false" ht="12" hidden="false" customHeight="false" outlineLevel="0" collapsed="false">
      <c r="A644" s="27"/>
      <c r="B644" s="28"/>
      <c r="C644" s="29"/>
      <c r="D644" s="58"/>
      <c r="E644" s="59"/>
      <c r="I644" s="27"/>
      <c r="J644" s="27"/>
      <c r="K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</row>
    <row r="645" customFormat="false" ht="12" hidden="false" customHeight="false" outlineLevel="0" collapsed="false">
      <c r="A645" s="27"/>
      <c r="B645" s="28"/>
      <c r="C645" s="29"/>
      <c r="D645" s="58"/>
      <c r="E645" s="59"/>
      <c r="I645" s="27"/>
      <c r="J645" s="27"/>
      <c r="K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</row>
    <row r="646" customFormat="false" ht="12" hidden="false" customHeight="false" outlineLevel="0" collapsed="false">
      <c r="A646" s="27"/>
      <c r="B646" s="28"/>
      <c r="C646" s="29"/>
      <c r="D646" s="58"/>
      <c r="E646" s="59"/>
      <c r="I646" s="27"/>
      <c r="J646" s="27"/>
      <c r="K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</row>
    <row r="647" customFormat="false" ht="12" hidden="false" customHeight="false" outlineLevel="0" collapsed="false">
      <c r="A647" s="27"/>
      <c r="B647" s="28"/>
      <c r="C647" s="29"/>
      <c r="D647" s="58"/>
      <c r="E647" s="59"/>
      <c r="I647" s="27"/>
      <c r="J647" s="27"/>
      <c r="K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</row>
    <row r="648" customFormat="false" ht="12" hidden="false" customHeight="false" outlineLevel="0" collapsed="false">
      <c r="A648" s="27"/>
      <c r="B648" s="28"/>
      <c r="C648" s="29"/>
      <c r="D648" s="58"/>
      <c r="E648" s="59"/>
      <c r="I648" s="27"/>
      <c r="J648" s="27"/>
      <c r="K648" s="27"/>
      <c r="L648" s="35"/>
      <c r="M648" s="35"/>
      <c r="N648" s="27"/>
      <c r="O648" s="27"/>
      <c r="P648" s="27"/>
      <c r="Q648" s="27"/>
      <c r="R648" s="27"/>
      <c r="S648" s="27"/>
      <c r="T648" s="27"/>
      <c r="U648" s="27"/>
      <c r="V648" s="27"/>
      <c r="W648" s="27"/>
    </row>
    <row r="649" customFormat="false" ht="12" hidden="false" customHeight="false" outlineLevel="0" collapsed="false">
      <c r="A649" s="27"/>
      <c r="B649" s="28"/>
      <c r="C649" s="29"/>
      <c r="D649" s="58"/>
      <c r="E649" s="59"/>
      <c r="I649" s="27"/>
      <c r="J649" s="27"/>
      <c r="K649" s="27"/>
      <c r="L649" s="35"/>
      <c r="M649" s="35"/>
      <c r="N649" s="27"/>
      <c r="O649" s="27"/>
      <c r="P649" s="27"/>
      <c r="Q649" s="27"/>
      <c r="R649" s="27"/>
      <c r="S649" s="27"/>
      <c r="T649" s="27"/>
      <c r="U649" s="27"/>
      <c r="V649" s="27"/>
      <c r="W649" s="27"/>
    </row>
    <row r="650" customFormat="false" ht="12" hidden="false" customHeight="false" outlineLevel="0" collapsed="false">
      <c r="A650" s="27"/>
      <c r="B650" s="28"/>
      <c r="C650" s="29"/>
      <c r="D650" s="58"/>
      <c r="E650" s="59"/>
      <c r="I650" s="27"/>
      <c r="J650" s="27"/>
      <c r="K650" s="27"/>
      <c r="L650" s="35"/>
      <c r="M650" s="35"/>
      <c r="N650" s="27"/>
      <c r="O650" s="27"/>
      <c r="P650" s="27"/>
      <c r="Q650" s="27"/>
      <c r="R650" s="27"/>
      <c r="S650" s="27"/>
      <c r="T650" s="27"/>
      <c r="U650" s="27"/>
      <c r="V650" s="27"/>
      <c r="W650" s="27"/>
    </row>
    <row r="651" customFormat="false" ht="12" hidden="false" customHeight="false" outlineLevel="0" collapsed="false">
      <c r="A651" s="27"/>
      <c r="B651" s="28"/>
      <c r="C651" s="29"/>
      <c r="D651" s="58"/>
      <c r="E651" s="59"/>
      <c r="I651" s="27"/>
      <c r="J651" s="27"/>
      <c r="K651" s="27"/>
      <c r="L651" s="35"/>
      <c r="M651" s="35"/>
      <c r="N651" s="27"/>
      <c r="O651" s="27"/>
      <c r="P651" s="27"/>
      <c r="Q651" s="27"/>
      <c r="R651" s="27"/>
      <c r="S651" s="27"/>
      <c r="T651" s="27"/>
      <c r="U651" s="27"/>
      <c r="V651" s="27"/>
      <c r="W651" s="27"/>
    </row>
    <row r="652" customFormat="false" ht="12" hidden="false" customHeight="false" outlineLevel="0" collapsed="false">
      <c r="A652" s="27"/>
      <c r="B652" s="28"/>
      <c r="C652" s="29"/>
      <c r="D652" s="58"/>
      <c r="E652" s="59"/>
      <c r="I652" s="27"/>
      <c r="J652" s="27"/>
      <c r="K652" s="27"/>
      <c r="L652" s="35"/>
      <c r="M652" s="35"/>
      <c r="N652" s="27"/>
      <c r="O652" s="27"/>
      <c r="P652" s="27"/>
      <c r="Q652" s="27"/>
      <c r="R652" s="27"/>
      <c r="S652" s="27"/>
      <c r="T652" s="27"/>
      <c r="U652" s="27"/>
      <c r="V652" s="27"/>
      <c r="W652" s="27"/>
    </row>
    <row r="653" customFormat="false" ht="12" hidden="false" customHeight="false" outlineLevel="0" collapsed="false">
      <c r="A653" s="27"/>
      <c r="B653" s="28"/>
      <c r="C653" s="29"/>
      <c r="D653" s="58"/>
      <c r="E653" s="59"/>
      <c r="I653" s="27"/>
      <c r="J653" s="27"/>
      <c r="K653" s="27"/>
      <c r="L653" s="35"/>
      <c r="M653" s="35"/>
      <c r="N653" s="27"/>
      <c r="O653" s="27"/>
      <c r="P653" s="27"/>
      <c r="Q653" s="27"/>
      <c r="R653" s="27"/>
      <c r="S653" s="27"/>
      <c r="T653" s="27"/>
      <c r="U653" s="27"/>
      <c r="V653" s="27"/>
      <c r="W653" s="27"/>
    </row>
    <row r="654" customFormat="false" ht="12" hidden="false" customHeight="false" outlineLevel="0" collapsed="false">
      <c r="A654" s="27"/>
      <c r="B654" s="28"/>
      <c r="C654" s="29"/>
      <c r="D654" s="58"/>
      <c r="E654" s="59"/>
      <c r="I654" s="27"/>
      <c r="J654" s="27"/>
      <c r="K654" s="27"/>
      <c r="L654" s="35"/>
      <c r="M654" s="35"/>
      <c r="N654" s="27"/>
      <c r="O654" s="27"/>
      <c r="P654" s="27"/>
      <c r="Q654" s="27"/>
      <c r="R654" s="27"/>
      <c r="S654" s="27"/>
      <c r="T654" s="27"/>
      <c r="U654" s="27"/>
      <c r="V654" s="27"/>
      <c r="W654" s="27"/>
    </row>
    <row r="655" customFormat="false" ht="12" hidden="false" customHeight="false" outlineLevel="0" collapsed="false">
      <c r="A655" s="27"/>
      <c r="B655" s="28"/>
      <c r="C655" s="29"/>
      <c r="D655" s="58"/>
      <c r="E655" s="59"/>
      <c r="I655" s="27"/>
      <c r="J655" s="27"/>
      <c r="K655" s="27"/>
      <c r="L655" s="35"/>
      <c r="M655" s="35"/>
      <c r="N655" s="27"/>
      <c r="O655" s="27"/>
      <c r="P655" s="27"/>
      <c r="Q655" s="27"/>
      <c r="R655" s="27"/>
      <c r="S655" s="27"/>
      <c r="T655" s="27"/>
      <c r="U655" s="27"/>
      <c r="V655" s="27"/>
      <c r="W655" s="27"/>
    </row>
    <row r="656" customFormat="false" ht="12" hidden="false" customHeight="false" outlineLevel="0" collapsed="false">
      <c r="A656" s="27"/>
      <c r="B656" s="28"/>
      <c r="C656" s="29"/>
      <c r="D656" s="58"/>
      <c r="E656" s="59"/>
      <c r="I656" s="27"/>
      <c r="J656" s="27"/>
      <c r="K656" s="27"/>
      <c r="L656" s="35"/>
      <c r="M656" s="35"/>
      <c r="N656" s="27"/>
      <c r="O656" s="27"/>
      <c r="P656" s="27"/>
      <c r="Q656" s="27"/>
      <c r="R656" s="27"/>
      <c r="S656" s="27"/>
      <c r="T656" s="27"/>
      <c r="U656" s="27"/>
      <c r="V656" s="27"/>
      <c r="W656" s="27"/>
    </row>
    <row r="657" customFormat="false" ht="12" hidden="false" customHeight="false" outlineLevel="0" collapsed="false">
      <c r="A657" s="27"/>
      <c r="B657" s="28"/>
      <c r="C657" s="29"/>
      <c r="D657" s="58"/>
      <c r="E657" s="59"/>
      <c r="I657" s="27"/>
      <c r="J657" s="27"/>
      <c r="K657" s="27"/>
      <c r="L657" s="35"/>
      <c r="M657" s="35"/>
      <c r="N657" s="27"/>
      <c r="O657" s="27"/>
      <c r="P657" s="27"/>
      <c r="Q657" s="27"/>
      <c r="R657" s="27"/>
      <c r="S657" s="27"/>
      <c r="T657" s="27"/>
      <c r="U657" s="27"/>
      <c r="V657" s="27"/>
      <c r="W657" s="27"/>
    </row>
    <row r="658" customFormat="false" ht="12" hidden="false" customHeight="false" outlineLevel="0" collapsed="false">
      <c r="A658" s="27"/>
      <c r="B658" s="28"/>
      <c r="C658" s="29"/>
      <c r="D658" s="58"/>
      <c r="E658" s="59"/>
      <c r="I658" s="27"/>
      <c r="J658" s="27"/>
      <c r="K658" s="27"/>
      <c r="L658" s="35"/>
      <c r="M658" s="35"/>
      <c r="N658" s="27"/>
      <c r="O658" s="27"/>
      <c r="P658" s="27"/>
      <c r="Q658" s="27"/>
      <c r="R658" s="27"/>
      <c r="S658" s="27"/>
      <c r="T658" s="27"/>
      <c r="U658" s="27"/>
      <c r="V658" s="27"/>
      <c r="W658" s="27"/>
    </row>
    <row r="659" customFormat="false" ht="12" hidden="false" customHeight="false" outlineLevel="0" collapsed="false">
      <c r="A659" s="27"/>
      <c r="B659" s="28"/>
      <c r="C659" s="29"/>
      <c r="D659" s="58"/>
      <c r="E659" s="59"/>
      <c r="I659" s="27"/>
      <c r="J659" s="27"/>
      <c r="K659" s="27"/>
      <c r="L659" s="35"/>
      <c r="M659" s="35"/>
      <c r="N659" s="27"/>
      <c r="O659" s="27"/>
      <c r="P659" s="27"/>
      <c r="Q659" s="27"/>
      <c r="R659" s="27"/>
      <c r="S659" s="27"/>
      <c r="T659" s="27"/>
      <c r="U659" s="27"/>
      <c r="V659" s="27"/>
      <c r="W659" s="27"/>
    </row>
    <row r="660" customFormat="false" ht="12" hidden="false" customHeight="false" outlineLevel="0" collapsed="false">
      <c r="A660" s="27"/>
      <c r="B660" s="28"/>
      <c r="C660" s="29"/>
      <c r="D660" s="58"/>
      <c r="E660" s="59"/>
      <c r="I660" s="27"/>
      <c r="J660" s="27"/>
      <c r="K660" s="27"/>
      <c r="L660" s="35"/>
      <c r="M660" s="35"/>
      <c r="N660" s="27"/>
      <c r="O660" s="27"/>
      <c r="P660" s="27"/>
      <c r="Q660" s="27"/>
      <c r="R660" s="27"/>
      <c r="S660" s="27"/>
      <c r="T660" s="27"/>
      <c r="U660" s="27"/>
      <c r="V660" s="27"/>
      <c r="W660" s="27"/>
    </row>
    <row r="661" customFormat="false" ht="12" hidden="false" customHeight="false" outlineLevel="0" collapsed="false">
      <c r="A661" s="27"/>
      <c r="B661" s="28"/>
      <c r="C661" s="29"/>
      <c r="D661" s="58"/>
      <c r="E661" s="59"/>
      <c r="I661" s="27"/>
      <c r="J661" s="27"/>
      <c r="K661" s="27"/>
      <c r="L661" s="35"/>
      <c r="M661" s="35"/>
      <c r="N661" s="27"/>
      <c r="O661" s="27"/>
      <c r="P661" s="27"/>
      <c r="Q661" s="27"/>
      <c r="R661" s="27"/>
      <c r="S661" s="27"/>
      <c r="T661" s="27"/>
      <c r="U661" s="27"/>
      <c r="V661" s="27"/>
      <c r="W661" s="27"/>
    </row>
    <row r="662" customFormat="false" ht="12" hidden="false" customHeight="false" outlineLevel="0" collapsed="false">
      <c r="A662" s="27"/>
      <c r="B662" s="28"/>
      <c r="C662" s="29"/>
      <c r="D662" s="58"/>
      <c r="E662" s="59"/>
      <c r="I662" s="27"/>
      <c r="J662" s="27"/>
      <c r="K662" s="27"/>
      <c r="L662" s="35"/>
      <c r="M662" s="35"/>
      <c r="N662" s="27"/>
      <c r="O662" s="27"/>
      <c r="P662" s="27"/>
      <c r="Q662" s="27"/>
      <c r="R662" s="27"/>
      <c r="S662" s="27"/>
      <c r="T662" s="27"/>
      <c r="U662" s="27"/>
      <c r="V662" s="27"/>
      <c r="W662" s="27"/>
    </row>
    <row r="663" customFormat="false" ht="12" hidden="false" customHeight="false" outlineLevel="0" collapsed="false">
      <c r="A663" s="27"/>
      <c r="B663" s="28"/>
      <c r="C663" s="29"/>
      <c r="D663" s="58"/>
      <c r="E663" s="59"/>
      <c r="I663" s="27"/>
      <c r="J663" s="27"/>
      <c r="K663" s="27"/>
      <c r="L663" s="35"/>
      <c r="M663" s="35"/>
      <c r="N663" s="27"/>
      <c r="O663" s="27"/>
      <c r="P663" s="27"/>
      <c r="Q663" s="27"/>
      <c r="R663" s="27"/>
      <c r="S663" s="27"/>
      <c r="T663" s="27"/>
      <c r="U663" s="27"/>
      <c r="V663" s="27"/>
      <c r="W663" s="27"/>
    </row>
    <row r="664" customFormat="false" ht="12" hidden="false" customHeight="false" outlineLevel="0" collapsed="false">
      <c r="A664" s="27"/>
      <c r="B664" s="28"/>
      <c r="C664" s="29"/>
      <c r="D664" s="58"/>
      <c r="E664" s="59"/>
      <c r="I664" s="27"/>
      <c r="J664" s="27"/>
      <c r="K664" s="27"/>
      <c r="L664" s="35"/>
      <c r="M664" s="35"/>
      <c r="N664" s="27"/>
      <c r="O664" s="27"/>
      <c r="P664" s="27"/>
      <c r="Q664" s="27"/>
      <c r="R664" s="27"/>
      <c r="S664" s="27"/>
      <c r="T664" s="27"/>
      <c r="U664" s="27"/>
      <c r="V664" s="27"/>
      <c r="W664" s="27"/>
    </row>
    <row r="665" customFormat="false" ht="12" hidden="false" customHeight="false" outlineLevel="0" collapsed="false">
      <c r="A665" s="27"/>
      <c r="B665" s="28"/>
      <c r="C665" s="29"/>
      <c r="D665" s="58"/>
      <c r="E665" s="59"/>
      <c r="I665" s="27"/>
      <c r="J665" s="27"/>
      <c r="K665" s="27"/>
      <c r="L665" s="35"/>
      <c r="M665" s="35"/>
      <c r="N665" s="27"/>
      <c r="O665" s="27"/>
      <c r="P665" s="27"/>
      <c r="Q665" s="27"/>
      <c r="R665" s="27"/>
      <c r="S665" s="27"/>
      <c r="T665" s="27"/>
      <c r="U665" s="27"/>
      <c r="V665" s="27"/>
      <c r="W665" s="27"/>
    </row>
    <row r="666" customFormat="false" ht="12" hidden="false" customHeight="false" outlineLevel="0" collapsed="false">
      <c r="A666" s="27"/>
      <c r="B666" s="28"/>
      <c r="C666" s="29"/>
      <c r="D666" s="58"/>
      <c r="E666" s="59"/>
      <c r="I666" s="27"/>
      <c r="J666" s="27"/>
      <c r="K666" s="27"/>
      <c r="L666" s="35"/>
      <c r="M666" s="35"/>
      <c r="N666" s="27"/>
      <c r="O666" s="27"/>
      <c r="P666" s="27"/>
      <c r="Q666" s="27"/>
      <c r="R666" s="27"/>
      <c r="S666" s="27"/>
      <c r="T666" s="27"/>
      <c r="U666" s="27"/>
      <c r="V666" s="27"/>
      <c r="W666" s="27"/>
    </row>
    <row r="667" customFormat="false" ht="12" hidden="false" customHeight="false" outlineLevel="0" collapsed="false">
      <c r="A667" s="27"/>
      <c r="B667" s="28"/>
      <c r="C667" s="29"/>
      <c r="D667" s="58"/>
      <c r="E667" s="59"/>
      <c r="I667" s="27"/>
      <c r="J667" s="27"/>
      <c r="K667" s="27"/>
      <c r="L667" s="35"/>
      <c r="M667" s="35"/>
      <c r="N667" s="27"/>
      <c r="O667" s="27"/>
      <c r="P667" s="27"/>
      <c r="Q667" s="27"/>
      <c r="R667" s="27"/>
      <c r="S667" s="27"/>
      <c r="T667" s="27"/>
      <c r="U667" s="27"/>
      <c r="V667" s="27"/>
      <c r="W667" s="27"/>
    </row>
    <row r="668" customFormat="false" ht="12" hidden="false" customHeight="false" outlineLevel="0" collapsed="false">
      <c r="A668" s="27"/>
      <c r="B668" s="28"/>
      <c r="C668" s="29"/>
      <c r="D668" s="58"/>
      <c r="E668" s="59"/>
      <c r="I668" s="27"/>
      <c r="J668" s="27"/>
      <c r="K668" s="27"/>
      <c r="L668" s="35"/>
      <c r="M668" s="35"/>
      <c r="N668" s="27"/>
      <c r="O668" s="27"/>
      <c r="P668" s="27"/>
      <c r="Q668" s="27"/>
      <c r="R668" s="27"/>
      <c r="S668" s="27"/>
      <c r="T668" s="27"/>
      <c r="U668" s="27"/>
      <c r="V668" s="27"/>
      <c r="W668" s="27"/>
    </row>
    <row r="669" customFormat="false" ht="12" hidden="false" customHeight="false" outlineLevel="0" collapsed="false">
      <c r="A669" s="27"/>
      <c r="B669" s="28"/>
      <c r="C669" s="29"/>
      <c r="D669" s="58"/>
      <c r="E669" s="59"/>
      <c r="I669" s="27"/>
      <c r="J669" s="27"/>
      <c r="K669" s="27"/>
      <c r="L669" s="35"/>
      <c r="M669" s="35"/>
      <c r="N669" s="27"/>
      <c r="O669" s="27"/>
      <c r="P669" s="27"/>
      <c r="Q669" s="27"/>
      <c r="R669" s="27"/>
      <c r="S669" s="27"/>
      <c r="T669" s="27"/>
      <c r="U669" s="27"/>
      <c r="V669" s="27"/>
      <c r="W669" s="27"/>
    </row>
    <row r="670" customFormat="false" ht="12" hidden="false" customHeight="false" outlineLevel="0" collapsed="false">
      <c r="A670" s="27"/>
      <c r="B670" s="28"/>
      <c r="C670" s="29"/>
      <c r="D670" s="58"/>
      <c r="E670" s="59"/>
      <c r="I670" s="27"/>
      <c r="J670" s="27"/>
      <c r="K670" s="27"/>
      <c r="L670" s="35"/>
      <c r="M670" s="35"/>
      <c r="N670" s="27"/>
      <c r="O670" s="27"/>
      <c r="P670" s="27"/>
      <c r="Q670" s="27"/>
      <c r="R670" s="27"/>
      <c r="S670" s="27"/>
      <c r="T670" s="27"/>
      <c r="U670" s="27"/>
      <c r="V670" s="27"/>
      <c r="W670" s="27"/>
    </row>
    <row r="671" customFormat="false" ht="12" hidden="false" customHeight="false" outlineLevel="0" collapsed="false">
      <c r="A671" s="27"/>
      <c r="B671" s="28"/>
      <c r="C671" s="29"/>
      <c r="D671" s="58"/>
      <c r="E671" s="59"/>
      <c r="I671" s="27"/>
      <c r="J671" s="27"/>
      <c r="K671" s="27"/>
      <c r="L671" s="35"/>
      <c r="M671" s="35"/>
      <c r="N671" s="27"/>
      <c r="O671" s="27"/>
      <c r="P671" s="27"/>
      <c r="Q671" s="27"/>
      <c r="R671" s="27"/>
      <c r="S671" s="27"/>
      <c r="T671" s="27"/>
      <c r="U671" s="27"/>
      <c r="V671" s="27"/>
      <c r="W671" s="27"/>
    </row>
    <row r="672" customFormat="false" ht="12" hidden="false" customHeight="false" outlineLevel="0" collapsed="false">
      <c r="A672" s="27"/>
      <c r="B672" s="28"/>
      <c r="C672" s="29"/>
      <c r="D672" s="58"/>
      <c r="E672" s="59"/>
      <c r="I672" s="27"/>
      <c r="J672" s="27"/>
      <c r="K672" s="27"/>
      <c r="L672" s="35"/>
      <c r="M672" s="35"/>
      <c r="N672" s="27"/>
      <c r="O672" s="27"/>
      <c r="P672" s="27"/>
      <c r="Q672" s="27"/>
      <c r="R672" s="27"/>
      <c r="S672" s="27"/>
      <c r="T672" s="27"/>
      <c r="U672" s="27"/>
      <c r="V672" s="27"/>
      <c r="W672" s="27"/>
    </row>
    <row r="673" customFormat="false" ht="12" hidden="false" customHeight="false" outlineLevel="0" collapsed="false">
      <c r="A673" s="27"/>
      <c r="B673" s="28"/>
      <c r="C673" s="29"/>
      <c r="D673" s="58"/>
      <c r="E673" s="59"/>
      <c r="I673" s="27"/>
      <c r="J673" s="27"/>
      <c r="K673" s="27"/>
      <c r="L673" s="35"/>
      <c r="M673" s="35"/>
      <c r="N673" s="27"/>
      <c r="O673" s="27"/>
      <c r="P673" s="27"/>
      <c r="Q673" s="27"/>
      <c r="R673" s="27"/>
      <c r="S673" s="27"/>
      <c r="T673" s="27"/>
      <c r="U673" s="27"/>
      <c r="V673" s="27"/>
      <c r="W673" s="27"/>
    </row>
    <row r="674" customFormat="false" ht="12" hidden="false" customHeight="false" outlineLevel="0" collapsed="false">
      <c r="A674" s="27"/>
      <c r="B674" s="28"/>
      <c r="C674" s="29"/>
      <c r="D674" s="58"/>
      <c r="E674" s="59"/>
      <c r="I674" s="27"/>
      <c r="J674" s="27"/>
      <c r="K674" s="27"/>
      <c r="L674" s="35"/>
      <c r="M674" s="35"/>
      <c r="N674" s="27"/>
      <c r="O674" s="27"/>
      <c r="P674" s="27"/>
      <c r="Q674" s="27"/>
      <c r="R674" s="27"/>
      <c r="S674" s="27"/>
      <c r="T674" s="27"/>
      <c r="U674" s="27"/>
      <c r="V674" s="27"/>
      <c r="W674" s="27"/>
    </row>
    <row r="675" customFormat="false" ht="12" hidden="false" customHeight="false" outlineLevel="0" collapsed="false">
      <c r="A675" s="27"/>
      <c r="B675" s="28"/>
      <c r="C675" s="29"/>
      <c r="D675" s="58"/>
      <c r="E675" s="59"/>
      <c r="I675" s="27"/>
      <c r="J675" s="27"/>
      <c r="K675" s="27"/>
      <c r="L675" s="35"/>
      <c r="M675" s="35"/>
      <c r="N675" s="27"/>
      <c r="O675" s="27"/>
      <c r="P675" s="27"/>
      <c r="Q675" s="27"/>
      <c r="R675" s="27"/>
      <c r="S675" s="27"/>
      <c r="T675" s="27"/>
      <c r="U675" s="27"/>
      <c r="V675" s="27"/>
      <c r="W675" s="27"/>
    </row>
    <row r="676" customFormat="false" ht="12" hidden="false" customHeight="false" outlineLevel="0" collapsed="false">
      <c r="A676" s="27"/>
      <c r="B676" s="28"/>
      <c r="C676" s="29"/>
      <c r="D676" s="58"/>
      <c r="E676" s="59"/>
      <c r="I676" s="27"/>
      <c r="J676" s="27"/>
      <c r="K676" s="27"/>
      <c r="L676" s="35"/>
      <c r="M676" s="35"/>
      <c r="N676" s="27"/>
      <c r="O676" s="27"/>
      <c r="P676" s="27"/>
      <c r="Q676" s="27"/>
      <c r="R676" s="27"/>
      <c r="S676" s="27"/>
      <c r="T676" s="27"/>
      <c r="U676" s="27"/>
      <c r="V676" s="27"/>
      <c r="W676" s="27"/>
    </row>
    <row r="677" customFormat="false" ht="12" hidden="false" customHeight="false" outlineLevel="0" collapsed="false">
      <c r="A677" s="27"/>
      <c r="B677" s="28"/>
      <c r="C677" s="29"/>
      <c r="D677" s="58"/>
      <c r="E677" s="59"/>
      <c r="I677" s="27"/>
      <c r="J677" s="27"/>
      <c r="K677" s="27"/>
      <c r="L677" s="35"/>
      <c r="M677" s="35"/>
      <c r="N677" s="27"/>
      <c r="O677" s="27"/>
      <c r="P677" s="27"/>
      <c r="Q677" s="27"/>
      <c r="R677" s="27"/>
      <c r="S677" s="27"/>
      <c r="T677" s="27"/>
      <c r="U677" s="27"/>
      <c r="V677" s="27"/>
      <c r="W677" s="27"/>
    </row>
    <row r="678" customFormat="false" ht="12" hidden="false" customHeight="false" outlineLevel="0" collapsed="false">
      <c r="A678" s="27"/>
      <c r="B678" s="28"/>
      <c r="C678" s="29"/>
      <c r="D678" s="58"/>
      <c r="E678" s="59"/>
      <c r="I678" s="27"/>
      <c r="J678" s="27"/>
      <c r="K678" s="27"/>
      <c r="L678" s="35"/>
      <c r="M678" s="35"/>
      <c r="N678" s="27"/>
      <c r="O678" s="27"/>
      <c r="P678" s="27"/>
      <c r="Q678" s="27"/>
      <c r="R678" s="27"/>
      <c r="S678" s="27"/>
      <c r="T678" s="27"/>
      <c r="U678" s="27"/>
      <c r="V678" s="27"/>
      <c r="W678" s="27"/>
    </row>
    <row r="679" customFormat="false" ht="12" hidden="false" customHeight="false" outlineLevel="0" collapsed="false">
      <c r="A679" s="27"/>
      <c r="B679" s="28"/>
      <c r="C679" s="29"/>
      <c r="D679" s="58"/>
      <c r="E679" s="59"/>
      <c r="I679" s="27"/>
      <c r="J679" s="27"/>
      <c r="K679" s="27"/>
      <c r="L679" s="35"/>
      <c r="M679" s="35"/>
      <c r="N679" s="27"/>
      <c r="O679" s="27"/>
      <c r="P679" s="27"/>
      <c r="Q679" s="27"/>
      <c r="R679" s="27"/>
      <c r="S679" s="27"/>
      <c r="T679" s="27"/>
      <c r="U679" s="27"/>
      <c r="V679" s="27"/>
      <c r="W679" s="27"/>
    </row>
    <row r="680" customFormat="false" ht="12" hidden="false" customHeight="false" outlineLevel="0" collapsed="false">
      <c r="A680" s="27"/>
      <c r="B680" s="28"/>
      <c r="C680" s="29"/>
      <c r="D680" s="58"/>
      <c r="E680" s="59"/>
      <c r="I680" s="27"/>
      <c r="J680" s="27"/>
      <c r="K680" s="27"/>
      <c r="L680" s="35"/>
      <c r="M680" s="35"/>
      <c r="N680" s="27"/>
      <c r="O680" s="27"/>
      <c r="P680" s="27"/>
      <c r="Q680" s="27"/>
      <c r="R680" s="27"/>
      <c r="S680" s="27"/>
      <c r="T680" s="27"/>
      <c r="U680" s="27"/>
      <c r="V680" s="27"/>
      <c r="W680" s="27"/>
    </row>
    <row r="681" customFormat="false" ht="12" hidden="false" customHeight="false" outlineLevel="0" collapsed="false">
      <c r="A681" s="27"/>
      <c r="B681" s="28"/>
      <c r="C681" s="29"/>
      <c r="D681" s="58"/>
      <c r="E681" s="59"/>
      <c r="I681" s="27"/>
      <c r="J681" s="27"/>
      <c r="K681" s="27"/>
      <c r="L681" s="35"/>
      <c r="M681" s="35"/>
      <c r="N681" s="27"/>
      <c r="O681" s="27"/>
      <c r="P681" s="27"/>
      <c r="Q681" s="27"/>
      <c r="R681" s="27"/>
      <c r="S681" s="27"/>
      <c r="T681" s="27"/>
      <c r="U681" s="27"/>
      <c r="V681" s="27"/>
      <c r="W681" s="27"/>
    </row>
    <row r="682" customFormat="false" ht="12" hidden="false" customHeight="false" outlineLevel="0" collapsed="false">
      <c r="A682" s="27"/>
      <c r="B682" s="28"/>
      <c r="C682" s="29"/>
      <c r="D682" s="58"/>
      <c r="E682" s="59"/>
      <c r="I682" s="27"/>
      <c r="J682" s="27"/>
      <c r="K682" s="27"/>
      <c r="L682" s="35"/>
      <c r="M682" s="35"/>
      <c r="N682" s="27"/>
      <c r="O682" s="27"/>
      <c r="P682" s="27"/>
      <c r="Q682" s="27"/>
      <c r="R682" s="27"/>
      <c r="S682" s="27"/>
      <c r="T682" s="27"/>
      <c r="U682" s="27"/>
      <c r="V682" s="27"/>
      <c r="W682" s="27"/>
    </row>
    <row r="683" customFormat="false" ht="12" hidden="false" customHeight="false" outlineLevel="0" collapsed="false">
      <c r="A683" s="27"/>
      <c r="B683" s="28"/>
      <c r="C683" s="29"/>
      <c r="D683" s="58"/>
      <c r="E683" s="59"/>
      <c r="I683" s="27"/>
      <c r="J683" s="27"/>
      <c r="K683" s="27"/>
      <c r="L683" s="35"/>
      <c r="M683" s="35"/>
      <c r="N683" s="27"/>
      <c r="O683" s="27"/>
      <c r="P683" s="27"/>
      <c r="Q683" s="27"/>
      <c r="R683" s="27"/>
      <c r="S683" s="27"/>
      <c r="T683" s="27"/>
      <c r="U683" s="27"/>
      <c r="V683" s="27"/>
      <c r="W683" s="27"/>
    </row>
    <row r="684" customFormat="false" ht="12" hidden="false" customHeight="false" outlineLevel="0" collapsed="false">
      <c r="A684" s="27"/>
      <c r="B684" s="28"/>
      <c r="C684" s="29"/>
      <c r="D684" s="58"/>
      <c r="E684" s="59"/>
      <c r="I684" s="27"/>
      <c r="J684" s="27"/>
      <c r="K684" s="27"/>
      <c r="L684" s="35"/>
      <c r="M684" s="35"/>
      <c r="N684" s="27"/>
      <c r="O684" s="27"/>
      <c r="P684" s="27"/>
      <c r="Q684" s="27"/>
      <c r="R684" s="27"/>
      <c r="S684" s="27"/>
      <c r="T684" s="27"/>
      <c r="U684" s="27"/>
      <c r="V684" s="27"/>
      <c r="W684" s="27"/>
    </row>
    <row r="685" customFormat="false" ht="12" hidden="false" customHeight="false" outlineLevel="0" collapsed="false">
      <c r="A685" s="27"/>
      <c r="B685" s="28"/>
      <c r="C685" s="29"/>
      <c r="D685" s="58"/>
      <c r="E685" s="59"/>
      <c r="I685" s="27"/>
      <c r="J685" s="27"/>
      <c r="K685" s="27"/>
      <c r="L685" s="35"/>
      <c r="M685" s="35"/>
      <c r="N685" s="27"/>
      <c r="O685" s="27"/>
      <c r="P685" s="27"/>
      <c r="Q685" s="27"/>
      <c r="R685" s="27"/>
      <c r="S685" s="27"/>
      <c r="T685" s="27"/>
      <c r="U685" s="27"/>
      <c r="V685" s="27"/>
      <c r="W685" s="27"/>
    </row>
    <row r="686" customFormat="false" ht="12" hidden="false" customHeight="false" outlineLevel="0" collapsed="false">
      <c r="A686" s="27"/>
      <c r="B686" s="28"/>
      <c r="C686" s="29"/>
      <c r="D686" s="58"/>
      <c r="E686" s="59"/>
      <c r="I686" s="27"/>
      <c r="J686" s="27"/>
      <c r="K686" s="27"/>
      <c r="L686" s="35"/>
      <c r="M686" s="35"/>
      <c r="N686" s="27"/>
      <c r="O686" s="27"/>
      <c r="P686" s="27"/>
      <c r="Q686" s="27"/>
      <c r="R686" s="27"/>
      <c r="S686" s="27"/>
      <c r="T686" s="27"/>
      <c r="U686" s="27"/>
      <c r="V686" s="27"/>
      <c r="W686" s="27"/>
    </row>
    <row r="687" customFormat="false" ht="12" hidden="false" customHeight="false" outlineLevel="0" collapsed="false">
      <c r="A687" s="27"/>
      <c r="B687" s="28"/>
      <c r="C687" s="29"/>
      <c r="D687" s="58"/>
      <c r="E687" s="59"/>
      <c r="I687" s="27"/>
      <c r="J687" s="27"/>
      <c r="K687" s="27"/>
      <c r="L687" s="35"/>
      <c r="M687" s="35"/>
      <c r="N687" s="27"/>
      <c r="O687" s="27"/>
      <c r="P687" s="27"/>
      <c r="Q687" s="27"/>
      <c r="R687" s="27"/>
      <c r="S687" s="27"/>
      <c r="T687" s="27"/>
      <c r="U687" s="27"/>
      <c r="V687" s="27"/>
      <c r="W687" s="27"/>
    </row>
    <row r="688" customFormat="false" ht="12" hidden="false" customHeight="false" outlineLevel="0" collapsed="false">
      <c r="A688" s="27"/>
      <c r="B688" s="28"/>
      <c r="C688" s="29"/>
      <c r="D688" s="58"/>
      <c r="E688" s="59"/>
      <c r="I688" s="27"/>
      <c r="J688" s="27"/>
      <c r="K688" s="27"/>
      <c r="L688" s="35"/>
      <c r="M688" s="35"/>
      <c r="N688" s="27"/>
      <c r="O688" s="27"/>
      <c r="P688" s="27"/>
      <c r="Q688" s="27"/>
      <c r="R688" s="27"/>
      <c r="S688" s="27"/>
      <c r="T688" s="27"/>
      <c r="U688" s="27"/>
      <c r="V688" s="27"/>
      <c r="W688" s="27"/>
    </row>
    <row r="689" customFormat="false" ht="12" hidden="false" customHeight="false" outlineLevel="0" collapsed="false">
      <c r="A689" s="27"/>
      <c r="B689" s="28"/>
      <c r="C689" s="29"/>
      <c r="D689" s="58"/>
      <c r="E689" s="59"/>
      <c r="I689" s="27"/>
      <c r="J689" s="27"/>
      <c r="K689" s="27"/>
      <c r="L689" s="35"/>
      <c r="M689" s="35"/>
      <c r="N689" s="27"/>
      <c r="O689" s="27"/>
      <c r="P689" s="27"/>
      <c r="Q689" s="27"/>
      <c r="R689" s="27"/>
      <c r="S689" s="27"/>
      <c r="T689" s="27"/>
      <c r="U689" s="27"/>
      <c r="V689" s="27"/>
      <c r="W689" s="27"/>
    </row>
    <row r="690" customFormat="false" ht="12" hidden="false" customHeight="false" outlineLevel="0" collapsed="false">
      <c r="A690" s="27"/>
      <c r="B690" s="28"/>
      <c r="C690" s="29"/>
      <c r="D690" s="58"/>
      <c r="E690" s="59"/>
      <c r="I690" s="27"/>
      <c r="J690" s="27"/>
      <c r="K690" s="27"/>
      <c r="L690" s="35"/>
      <c r="M690" s="35"/>
      <c r="N690" s="27"/>
      <c r="O690" s="27"/>
      <c r="P690" s="27"/>
      <c r="Q690" s="27"/>
      <c r="R690" s="27"/>
      <c r="S690" s="27"/>
      <c r="T690" s="27"/>
      <c r="U690" s="27"/>
      <c r="V690" s="27"/>
      <c r="W690" s="27"/>
    </row>
    <row r="691" customFormat="false" ht="12" hidden="false" customHeight="false" outlineLevel="0" collapsed="false">
      <c r="A691" s="27"/>
      <c r="B691" s="28"/>
      <c r="C691" s="29"/>
      <c r="D691" s="58"/>
      <c r="E691" s="59"/>
      <c r="I691" s="27"/>
      <c r="J691" s="27"/>
      <c r="K691" s="27"/>
      <c r="L691" s="35"/>
      <c r="M691" s="35"/>
      <c r="N691" s="27"/>
      <c r="O691" s="27"/>
      <c r="P691" s="27"/>
      <c r="Q691" s="27"/>
      <c r="R691" s="27"/>
      <c r="S691" s="27"/>
      <c r="T691" s="27"/>
      <c r="U691" s="27"/>
      <c r="V691" s="27"/>
      <c r="W691" s="27"/>
    </row>
    <row r="692" customFormat="false" ht="12" hidden="false" customHeight="false" outlineLevel="0" collapsed="false">
      <c r="A692" s="27"/>
      <c r="B692" s="28"/>
      <c r="C692" s="29"/>
      <c r="D692" s="58"/>
      <c r="E692" s="59"/>
      <c r="I692" s="27"/>
      <c r="J692" s="27"/>
      <c r="K692" s="27"/>
      <c r="L692" s="35"/>
      <c r="M692" s="35"/>
      <c r="N692" s="27"/>
      <c r="O692" s="27"/>
      <c r="P692" s="27"/>
      <c r="Q692" s="27"/>
      <c r="R692" s="27"/>
      <c r="S692" s="27"/>
      <c r="T692" s="27"/>
      <c r="U692" s="27"/>
      <c r="V692" s="27"/>
      <c r="W692" s="27"/>
    </row>
    <row r="693" customFormat="false" ht="12" hidden="false" customHeight="false" outlineLevel="0" collapsed="false">
      <c r="A693" s="27"/>
      <c r="B693" s="28"/>
      <c r="C693" s="29"/>
      <c r="D693" s="58"/>
      <c r="E693" s="59"/>
      <c r="I693" s="27"/>
      <c r="J693" s="27"/>
      <c r="K693" s="27"/>
      <c r="L693" s="35"/>
      <c r="M693" s="35"/>
      <c r="N693" s="27"/>
      <c r="O693" s="27"/>
      <c r="P693" s="27"/>
      <c r="Q693" s="27"/>
      <c r="R693" s="27"/>
      <c r="S693" s="27"/>
      <c r="T693" s="27"/>
      <c r="U693" s="27"/>
      <c r="V693" s="27"/>
      <c r="W693" s="27"/>
    </row>
    <row r="694" customFormat="false" ht="12" hidden="false" customHeight="false" outlineLevel="0" collapsed="false">
      <c r="A694" s="27"/>
      <c r="B694" s="28"/>
      <c r="C694" s="29"/>
      <c r="D694" s="58"/>
      <c r="E694" s="59"/>
      <c r="I694" s="27"/>
      <c r="J694" s="27"/>
      <c r="K694" s="27"/>
      <c r="L694" s="35"/>
      <c r="M694" s="35"/>
      <c r="N694" s="27"/>
      <c r="O694" s="27"/>
      <c r="P694" s="27"/>
      <c r="Q694" s="27"/>
      <c r="R694" s="27"/>
      <c r="S694" s="27"/>
      <c r="T694" s="27"/>
      <c r="U694" s="27"/>
      <c r="V694" s="27"/>
      <c r="W694" s="27"/>
    </row>
    <row r="695" customFormat="false" ht="12" hidden="false" customHeight="false" outlineLevel="0" collapsed="false">
      <c r="A695" s="27"/>
      <c r="B695" s="28"/>
      <c r="C695" s="29"/>
      <c r="D695" s="58"/>
      <c r="E695" s="59"/>
      <c r="I695" s="27"/>
      <c r="J695" s="27"/>
      <c r="K695" s="27"/>
      <c r="L695" s="35"/>
      <c r="M695" s="35"/>
      <c r="N695" s="27"/>
      <c r="O695" s="27"/>
      <c r="P695" s="27"/>
      <c r="Q695" s="27"/>
      <c r="R695" s="27"/>
      <c r="S695" s="27"/>
      <c r="T695" s="27"/>
      <c r="U695" s="27"/>
      <c r="V695" s="27"/>
      <c r="W695" s="27"/>
    </row>
    <row r="696" customFormat="false" ht="12" hidden="false" customHeight="false" outlineLevel="0" collapsed="false">
      <c r="A696" s="27"/>
      <c r="B696" s="28"/>
      <c r="C696" s="29"/>
      <c r="D696" s="58"/>
      <c r="E696" s="59"/>
      <c r="I696" s="27"/>
      <c r="J696" s="27"/>
      <c r="K696" s="27"/>
      <c r="L696" s="35"/>
      <c r="M696" s="35"/>
      <c r="N696" s="27"/>
      <c r="O696" s="27"/>
      <c r="P696" s="27"/>
      <c r="Q696" s="27"/>
      <c r="R696" s="27"/>
      <c r="S696" s="27"/>
      <c r="T696" s="27"/>
      <c r="U696" s="27"/>
      <c r="V696" s="27"/>
      <c r="W696" s="27"/>
    </row>
    <row r="697" customFormat="false" ht="12" hidden="false" customHeight="false" outlineLevel="0" collapsed="false">
      <c r="A697" s="27"/>
      <c r="B697" s="28"/>
      <c r="C697" s="29"/>
      <c r="D697" s="58"/>
      <c r="E697" s="59"/>
      <c r="I697" s="27"/>
      <c r="J697" s="27"/>
      <c r="K697" s="27"/>
      <c r="L697" s="35"/>
      <c r="M697" s="35"/>
      <c r="N697" s="27"/>
      <c r="O697" s="27"/>
      <c r="P697" s="27"/>
      <c r="Q697" s="27"/>
      <c r="R697" s="27"/>
      <c r="S697" s="27"/>
      <c r="T697" s="27"/>
      <c r="U697" s="27"/>
      <c r="V697" s="27"/>
      <c r="W697" s="27"/>
    </row>
    <row r="698" customFormat="false" ht="12" hidden="false" customHeight="false" outlineLevel="0" collapsed="false">
      <c r="A698" s="27"/>
      <c r="B698" s="28"/>
      <c r="C698" s="29"/>
      <c r="D698" s="58"/>
      <c r="E698" s="59"/>
      <c r="I698" s="27"/>
      <c r="J698" s="27"/>
      <c r="K698" s="27"/>
      <c r="L698" s="35"/>
      <c r="M698" s="35"/>
      <c r="N698" s="27"/>
      <c r="O698" s="27"/>
      <c r="P698" s="27"/>
      <c r="Q698" s="27"/>
      <c r="R698" s="27"/>
      <c r="S698" s="27"/>
      <c r="T698" s="27"/>
      <c r="U698" s="27"/>
      <c r="V698" s="27"/>
      <c r="W698" s="27"/>
    </row>
    <row r="699" customFormat="false" ht="12" hidden="false" customHeight="false" outlineLevel="0" collapsed="false">
      <c r="A699" s="27"/>
      <c r="B699" s="28"/>
      <c r="C699" s="29"/>
      <c r="D699" s="58"/>
      <c r="E699" s="59"/>
      <c r="I699" s="27"/>
      <c r="J699" s="27"/>
      <c r="K699" s="27"/>
      <c r="L699" s="35"/>
      <c r="M699" s="35"/>
      <c r="N699" s="27"/>
      <c r="O699" s="27"/>
      <c r="P699" s="27"/>
      <c r="Q699" s="27"/>
      <c r="R699" s="27"/>
      <c r="S699" s="27"/>
      <c r="T699" s="27"/>
      <c r="U699" s="27"/>
      <c r="V699" s="27"/>
      <c r="W699" s="27"/>
    </row>
    <row r="700" customFormat="false" ht="12" hidden="false" customHeight="false" outlineLevel="0" collapsed="false">
      <c r="A700" s="27"/>
      <c r="B700" s="28"/>
      <c r="C700" s="29"/>
      <c r="D700" s="58"/>
      <c r="E700" s="59"/>
      <c r="I700" s="27"/>
      <c r="J700" s="27"/>
      <c r="K700" s="27"/>
      <c r="L700" s="35"/>
      <c r="M700" s="35"/>
      <c r="N700" s="27"/>
      <c r="O700" s="27"/>
      <c r="P700" s="27"/>
      <c r="Q700" s="27"/>
      <c r="R700" s="27"/>
      <c r="S700" s="27"/>
      <c r="T700" s="27"/>
      <c r="U700" s="27"/>
      <c r="V700" s="27"/>
      <c r="W700" s="27"/>
    </row>
    <row r="701" customFormat="false" ht="12" hidden="false" customHeight="false" outlineLevel="0" collapsed="false">
      <c r="A701" s="27"/>
      <c r="B701" s="28"/>
      <c r="C701" s="29"/>
      <c r="D701" s="58"/>
      <c r="E701" s="59"/>
      <c r="I701" s="27"/>
      <c r="J701" s="27"/>
      <c r="K701" s="27"/>
      <c r="L701" s="35"/>
      <c r="M701" s="35"/>
      <c r="N701" s="27"/>
      <c r="O701" s="27"/>
      <c r="P701" s="27"/>
      <c r="Q701" s="27"/>
      <c r="R701" s="27"/>
      <c r="S701" s="27"/>
      <c r="T701" s="27"/>
      <c r="U701" s="27"/>
      <c r="V701" s="27"/>
      <c r="W701" s="27"/>
    </row>
    <row r="702" customFormat="false" ht="12" hidden="false" customHeight="false" outlineLevel="0" collapsed="false">
      <c r="A702" s="27"/>
      <c r="B702" s="28"/>
      <c r="C702" s="29"/>
      <c r="D702" s="58"/>
      <c r="E702" s="59"/>
      <c r="I702" s="27"/>
      <c r="J702" s="27"/>
      <c r="K702" s="27"/>
      <c r="L702" s="35"/>
      <c r="M702" s="35"/>
      <c r="N702" s="27"/>
      <c r="O702" s="27"/>
      <c r="P702" s="27"/>
      <c r="Q702" s="27"/>
      <c r="R702" s="27"/>
      <c r="S702" s="27"/>
      <c r="T702" s="27"/>
      <c r="U702" s="27"/>
      <c r="V702" s="27"/>
      <c r="W702" s="27"/>
    </row>
    <row r="703" customFormat="false" ht="12" hidden="false" customHeight="false" outlineLevel="0" collapsed="false">
      <c r="A703" s="27"/>
      <c r="B703" s="28"/>
      <c r="C703" s="29"/>
      <c r="D703" s="58"/>
      <c r="E703" s="59"/>
      <c r="I703" s="27"/>
      <c r="J703" s="27"/>
      <c r="K703" s="27"/>
      <c r="L703" s="35"/>
      <c r="M703" s="35"/>
      <c r="N703" s="27"/>
      <c r="O703" s="27"/>
      <c r="P703" s="27"/>
      <c r="Q703" s="27"/>
      <c r="R703" s="27"/>
      <c r="S703" s="27"/>
      <c r="T703" s="27"/>
      <c r="U703" s="27"/>
      <c r="V703" s="27"/>
      <c r="W703" s="27"/>
    </row>
    <row r="704" customFormat="false" ht="12" hidden="false" customHeight="false" outlineLevel="0" collapsed="false">
      <c r="A704" s="27"/>
      <c r="B704" s="28"/>
      <c r="C704" s="29"/>
      <c r="D704" s="58"/>
      <c r="E704" s="59"/>
      <c r="I704" s="27"/>
      <c r="J704" s="27"/>
      <c r="K704" s="27"/>
      <c r="L704" s="35"/>
      <c r="M704" s="35"/>
      <c r="N704" s="27"/>
      <c r="O704" s="27"/>
      <c r="P704" s="27"/>
      <c r="Q704" s="27"/>
      <c r="R704" s="27"/>
      <c r="S704" s="27"/>
      <c r="T704" s="27"/>
      <c r="U704" s="27"/>
      <c r="V704" s="27"/>
      <c r="W704" s="27"/>
    </row>
    <row r="705" customFormat="false" ht="12" hidden="false" customHeight="false" outlineLevel="0" collapsed="false">
      <c r="A705" s="27"/>
      <c r="B705" s="28"/>
      <c r="C705" s="29"/>
      <c r="D705" s="58"/>
      <c r="E705" s="59"/>
      <c r="I705" s="27"/>
      <c r="J705" s="27"/>
      <c r="K705" s="27"/>
      <c r="L705" s="35"/>
      <c r="M705" s="35"/>
      <c r="N705" s="27"/>
      <c r="O705" s="27"/>
      <c r="P705" s="27"/>
      <c r="Q705" s="27"/>
      <c r="R705" s="27"/>
      <c r="S705" s="27"/>
      <c r="T705" s="27"/>
      <c r="U705" s="27"/>
      <c r="V705" s="27"/>
      <c r="W705" s="27"/>
    </row>
    <row r="706" customFormat="false" ht="12" hidden="false" customHeight="false" outlineLevel="0" collapsed="false">
      <c r="A706" s="27"/>
      <c r="B706" s="28"/>
      <c r="C706" s="29"/>
      <c r="D706" s="58"/>
      <c r="E706" s="59"/>
      <c r="I706" s="27"/>
      <c r="J706" s="27"/>
      <c r="K706" s="27"/>
      <c r="L706" s="35"/>
      <c r="M706" s="35"/>
      <c r="N706" s="27"/>
      <c r="O706" s="27"/>
      <c r="P706" s="27"/>
      <c r="Q706" s="27"/>
      <c r="R706" s="27"/>
      <c r="S706" s="27"/>
      <c r="T706" s="27"/>
      <c r="U706" s="27"/>
      <c r="V706" s="27"/>
      <c r="W706" s="27"/>
    </row>
    <row r="707" customFormat="false" ht="12" hidden="false" customHeight="false" outlineLevel="0" collapsed="false">
      <c r="A707" s="27"/>
      <c r="B707" s="28"/>
      <c r="C707" s="29"/>
      <c r="D707" s="58"/>
      <c r="E707" s="59"/>
      <c r="I707" s="27"/>
      <c r="J707" s="27"/>
      <c r="K707" s="27"/>
      <c r="L707" s="35"/>
      <c r="M707" s="35"/>
      <c r="N707" s="27"/>
      <c r="O707" s="27"/>
      <c r="P707" s="27"/>
      <c r="Q707" s="27"/>
      <c r="R707" s="27"/>
      <c r="S707" s="27"/>
      <c r="T707" s="27"/>
      <c r="U707" s="27"/>
      <c r="V707" s="27"/>
      <c r="W707" s="27"/>
    </row>
    <row r="708" customFormat="false" ht="12" hidden="false" customHeight="false" outlineLevel="0" collapsed="false">
      <c r="A708" s="27"/>
      <c r="B708" s="28"/>
      <c r="C708" s="29"/>
      <c r="D708" s="58"/>
      <c r="E708" s="59"/>
      <c r="I708" s="27"/>
      <c r="J708" s="27"/>
      <c r="K708" s="27"/>
      <c r="L708" s="35"/>
      <c r="M708" s="35"/>
      <c r="N708" s="27"/>
      <c r="O708" s="27"/>
      <c r="P708" s="27"/>
      <c r="Q708" s="27"/>
      <c r="R708" s="27"/>
      <c r="S708" s="27"/>
      <c r="T708" s="27"/>
      <c r="U708" s="27"/>
      <c r="V708" s="27"/>
      <c r="W708" s="27"/>
    </row>
    <row r="709" customFormat="false" ht="12" hidden="false" customHeight="false" outlineLevel="0" collapsed="false">
      <c r="A709" s="27"/>
      <c r="B709" s="28"/>
      <c r="C709" s="29"/>
      <c r="D709" s="58"/>
      <c r="E709" s="59"/>
      <c r="I709" s="27"/>
      <c r="J709" s="27"/>
      <c r="K709" s="27"/>
      <c r="L709" s="35"/>
      <c r="M709" s="35"/>
      <c r="N709" s="27"/>
      <c r="O709" s="27"/>
      <c r="P709" s="27"/>
      <c r="Q709" s="27"/>
      <c r="R709" s="27"/>
      <c r="S709" s="27"/>
      <c r="T709" s="27"/>
      <c r="U709" s="27"/>
      <c r="V709" s="27"/>
      <c r="W709" s="27"/>
    </row>
    <row r="710" customFormat="false" ht="12" hidden="false" customHeight="false" outlineLevel="0" collapsed="false">
      <c r="A710" s="27"/>
      <c r="B710" s="28"/>
      <c r="C710" s="29"/>
      <c r="D710" s="58"/>
      <c r="E710" s="59"/>
      <c r="I710" s="27"/>
      <c r="J710" s="27"/>
      <c r="K710" s="27"/>
      <c r="L710" s="35"/>
      <c r="M710" s="35"/>
      <c r="N710" s="27"/>
      <c r="O710" s="27"/>
      <c r="P710" s="27"/>
      <c r="Q710" s="27"/>
      <c r="R710" s="27"/>
      <c r="S710" s="27"/>
      <c r="T710" s="27"/>
      <c r="U710" s="27"/>
      <c r="V710" s="27"/>
      <c r="W710" s="27"/>
    </row>
    <row r="711" customFormat="false" ht="12" hidden="false" customHeight="false" outlineLevel="0" collapsed="false">
      <c r="A711" s="27"/>
      <c r="B711" s="28"/>
      <c r="C711" s="29"/>
      <c r="D711" s="58"/>
      <c r="E711" s="59"/>
      <c r="I711" s="27"/>
      <c r="J711" s="27"/>
      <c r="K711" s="27"/>
      <c r="L711" s="35"/>
      <c r="M711" s="35"/>
      <c r="N711" s="27"/>
      <c r="O711" s="27"/>
      <c r="P711" s="27"/>
      <c r="Q711" s="27"/>
      <c r="R711" s="27"/>
      <c r="S711" s="27"/>
      <c r="T711" s="27"/>
      <c r="U711" s="27"/>
      <c r="V711" s="27"/>
      <c r="W711" s="27"/>
    </row>
    <row r="712" customFormat="false" ht="12" hidden="false" customHeight="false" outlineLevel="0" collapsed="false">
      <c r="A712" s="27"/>
      <c r="B712" s="28"/>
      <c r="C712" s="29"/>
      <c r="D712" s="58"/>
      <c r="E712" s="59"/>
      <c r="I712" s="27"/>
      <c r="J712" s="27"/>
      <c r="K712" s="27"/>
      <c r="L712" s="35"/>
      <c r="M712" s="35"/>
      <c r="N712" s="27"/>
      <c r="O712" s="27"/>
      <c r="P712" s="27"/>
      <c r="Q712" s="27"/>
      <c r="R712" s="27"/>
      <c r="S712" s="27"/>
      <c r="T712" s="27"/>
      <c r="U712" s="27"/>
      <c r="V712" s="27"/>
      <c r="W712" s="27"/>
    </row>
    <row r="713" customFormat="false" ht="12" hidden="false" customHeight="false" outlineLevel="0" collapsed="false">
      <c r="A713" s="27"/>
      <c r="B713" s="28"/>
      <c r="C713" s="29"/>
      <c r="D713" s="58"/>
      <c r="E713" s="59"/>
      <c r="I713" s="27"/>
      <c r="J713" s="27"/>
      <c r="K713" s="27"/>
      <c r="L713" s="35"/>
      <c r="M713" s="35"/>
      <c r="N713" s="27"/>
      <c r="O713" s="27"/>
      <c r="P713" s="27"/>
      <c r="Q713" s="27"/>
      <c r="R713" s="27"/>
      <c r="S713" s="27"/>
      <c r="T713" s="27"/>
      <c r="U713" s="27"/>
      <c r="V713" s="27"/>
      <c r="W713" s="27"/>
    </row>
    <row r="714" customFormat="false" ht="12" hidden="false" customHeight="false" outlineLevel="0" collapsed="false">
      <c r="A714" s="27"/>
      <c r="B714" s="28"/>
      <c r="C714" s="29"/>
      <c r="D714" s="58"/>
      <c r="E714" s="59"/>
      <c r="I714" s="27"/>
      <c r="J714" s="27"/>
      <c r="K714" s="27"/>
      <c r="L714" s="35"/>
      <c r="M714" s="35"/>
      <c r="N714" s="27"/>
      <c r="O714" s="27"/>
      <c r="P714" s="27"/>
      <c r="Q714" s="27"/>
      <c r="R714" s="27"/>
      <c r="S714" s="27"/>
      <c r="T714" s="27"/>
      <c r="U714" s="27"/>
      <c r="V714" s="27"/>
      <c r="W714" s="27"/>
    </row>
    <row r="715" customFormat="false" ht="12" hidden="false" customHeight="false" outlineLevel="0" collapsed="false">
      <c r="A715" s="27"/>
      <c r="B715" s="28"/>
      <c r="C715" s="29"/>
      <c r="D715" s="58"/>
      <c r="E715" s="59"/>
      <c r="I715" s="27"/>
      <c r="J715" s="27"/>
      <c r="K715" s="27"/>
      <c r="L715" s="35"/>
      <c r="M715" s="35"/>
      <c r="N715" s="27"/>
      <c r="O715" s="27"/>
      <c r="P715" s="27"/>
      <c r="Q715" s="27"/>
      <c r="R715" s="27"/>
      <c r="S715" s="27"/>
      <c r="T715" s="27"/>
      <c r="U715" s="27"/>
      <c r="V715" s="27"/>
      <c r="W715" s="27"/>
    </row>
    <row r="716" customFormat="false" ht="12" hidden="false" customHeight="false" outlineLevel="0" collapsed="false">
      <c r="A716" s="27"/>
      <c r="B716" s="28"/>
      <c r="C716" s="29"/>
      <c r="D716" s="58"/>
      <c r="E716" s="59"/>
      <c r="I716" s="27"/>
      <c r="J716" s="27"/>
      <c r="K716" s="27"/>
      <c r="L716" s="35"/>
      <c r="M716" s="35"/>
      <c r="N716" s="27"/>
      <c r="O716" s="27"/>
      <c r="P716" s="27"/>
      <c r="Q716" s="27"/>
      <c r="R716" s="27"/>
      <c r="S716" s="27"/>
      <c r="T716" s="27"/>
      <c r="U716" s="27"/>
      <c r="V716" s="27"/>
      <c r="W716" s="27"/>
    </row>
    <row r="717" customFormat="false" ht="12" hidden="false" customHeight="false" outlineLevel="0" collapsed="false">
      <c r="A717" s="27"/>
      <c r="B717" s="28"/>
      <c r="C717" s="29"/>
      <c r="D717" s="58"/>
      <c r="E717" s="59"/>
      <c r="I717" s="27"/>
      <c r="J717" s="27"/>
      <c r="K717" s="27"/>
      <c r="L717" s="35"/>
      <c r="M717" s="35"/>
      <c r="N717" s="27"/>
      <c r="O717" s="27"/>
      <c r="P717" s="27"/>
      <c r="Q717" s="27"/>
      <c r="R717" s="27"/>
      <c r="S717" s="27"/>
      <c r="T717" s="27"/>
      <c r="U717" s="27"/>
      <c r="V717" s="27"/>
      <c r="W717" s="27"/>
    </row>
    <row r="718" customFormat="false" ht="12" hidden="false" customHeight="false" outlineLevel="0" collapsed="false">
      <c r="A718" s="27"/>
      <c r="B718" s="28"/>
      <c r="C718" s="29"/>
      <c r="D718" s="58"/>
      <c r="E718" s="59"/>
      <c r="I718" s="27"/>
      <c r="J718" s="27"/>
      <c r="K718" s="27"/>
      <c r="L718" s="35"/>
      <c r="M718" s="35"/>
      <c r="N718" s="27"/>
      <c r="O718" s="27"/>
      <c r="P718" s="27"/>
      <c r="Q718" s="27"/>
      <c r="R718" s="27"/>
      <c r="S718" s="27"/>
      <c r="T718" s="27"/>
      <c r="U718" s="27"/>
      <c r="V718" s="27"/>
      <c r="W718" s="27"/>
    </row>
    <row r="719" customFormat="false" ht="12" hidden="false" customHeight="false" outlineLevel="0" collapsed="false">
      <c r="A719" s="27"/>
      <c r="B719" s="28"/>
      <c r="C719" s="29"/>
      <c r="D719" s="58"/>
      <c r="E719" s="59"/>
      <c r="I719" s="27"/>
      <c r="J719" s="27"/>
      <c r="K719" s="27"/>
      <c r="L719" s="35"/>
      <c r="M719" s="35"/>
      <c r="N719" s="27"/>
      <c r="O719" s="27"/>
      <c r="P719" s="27"/>
      <c r="Q719" s="27"/>
      <c r="R719" s="27"/>
      <c r="S719" s="27"/>
      <c r="T719" s="27"/>
      <c r="U719" s="27"/>
      <c r="V719" s="27"/>
      <c r="W719" s="27"/>
    </row>
    <row r="720" customFormat="false" ht="12" hidden="false" customHeight="false" outlineLevel="0" collapsed="false">
      <c r="A720" s="27"/>
      <c r="B720" s="28"/>
      <c r="C720" s="29"/>
      <c r="D720" s="58"/>
      <c r="E720" s="59"/>
      <c r="I720" s="27"/>
      <c r="J720" s="27"/>
      <c r="K720" s="27"/>
      <c r="L720" s="35"/>
      <c r="M720" s="35"/>
      <c r="N720" s="27"/>
      <c r="O720" s="27"/>
      <c r="P720" s="27"/>
      <c r="Q720" s="27"/>
      <c r="R720" s="27"/>
      <c r="S720" s="27"/>
      <c r="T720" s="27"/>
      <c r="U720" s="27"/>
      <c r="V720" s="27"/>
      <c r="W720" s="27"/>
    </row>
    <row r="721" customFormat="false" ht="12" hidden="false" customHeight="false" outlineLevel="0" collapsed="false">
      <c r="A721" s="27"/>
      <c r="B721" s="28"/>
      <c r="C721" s="29"/>
      <c r="D721" s="58"/>
      <c r="E721" s="59"/>
      <c r="I721" s="27"/>
      <c r="J721" s="27"/>
      <c r="K721" s="27"/>
      <c r="L721" s="35"/>
      <c r="M721" s="35"/>
      <c r="N721" s="27"/>
      <c r="O721" s="27"/>
      <c r="P721" s="27"/>
      <c r="Q721" s="27"/>
      <c r="R721" s="27"/>
      <c r="S721" s="27"/>
      <c r="T721" s="27"/>
      <c r="U721" s="27"/>
      <c r="V721" s="27"/>
      <c r="W721" s="27"/>
    </row>
    <row r="722" customFormat="false" ht="12" hidden="false" customHeight="false" outlineLevel="0" collapsed="false">
      <c r="A722" s="27"/>
      <c r="B722" s="28"/>
      <c r="C722" s="29"/>
      <c r="D722" s="58"/>
      <c r="E722" s="59"/>
      <c r="I722" s="27"/>
      <c r="J722" s="27"/>
      <c r="K722" s="27"/>
      <c r="L722" s="35"/>
      <c r="M722" s="35"/>
      <c r="N722" s="27"/>
      <c r="O722" s="27"/>
      <c r="P722" s="27"/>
      <c r="Q722" s="27"/>
      <c r="R722" s="27"/>
      <c r="S722" s="27"/>
      <c r="T722" s="27"/>
      <c r="U722" s="27"/>
      <c r="V722" s="27"/>
      <c r="W722" s="27"/>
    </row>
    <row r="723" customFormat="false" ht="12" hidden="false" customHeight="false" outlineLevel="0" collapsed="false">
      <c r="A723" s="27"/>
      <c r="B723" s="28"/>
      <c r="C723" s="29"/>
      <c r="D723" s="58"/>
      <c r="E723" s="59"/>
      <c r="I723" s="27"/>
      <c r="J723" s="27"/>
      <c r="K723" s="27"/>
      <c r="L723" s="35"/>
      <c r="M723" s="35"/>
      <c r="N723" s="27"/>
      <c r="O723" s="27"/>
      <c r="P723" s="27"/>
      <c r="Q723" s="27"/>
      <c r="R723" s="27"/>
      <c r="S723" s="27"/>
      <c r="T723" s="27"/>
      <c r="U723" s="27"/>
      <c r="V723" s="27"/>
      <c r="W723" s="27"/>
    </row>
    <row r="724" customFormat="false" ht="12" hidden="false" customHeight="false" outlineLevel="0" collapsed="false">
      <c r="A724" s="27"/>
      <c r="B724" s="28"/>
      <c r="C724" s="29"/>
      <c r="D724" s="58"/>
      <c r="E724" s="59"/>
      <c r="I724" s="27"/>
      <c r="J724" s="27"/>
      <c r="K724" s="27"/>
      <c r="L724" s="35"/>
      <c r="M724" s="35"/>
      <c r="N724" s="27"/>
      <c r="O724" s="27"/>
      <c r="P724" s="27"/>
      <c r="Q724" s="27"/>
      <c r="R724" s="27"/>
      <c r="S724" s="27"/>
      <c r="T724" s="27"/>
      <c r="U724" s="27"/>
      <c r="V724" s="27"/>
      <c r="W724" s="27"/>
    </row>
    <row r="725" customFormat="false" ht="12" hidden="false" customHeight="false" outlineLevel="0" collapsed="false">
      <c r="A725" s="27"/>
      <c r="B725" s="28"/>
      <c r="C725" s="29"/>
      <c r="D725" s="58"/>
      <c r="E725" s="59"/>
      <c r="I725" s="27"/>
      <c r="J725" s="27"/>
      <c r="K725" s="27"/>
      <c r="L725" s="35"/>
      <c r="M725" s="35"/>
      <c r="N725" s="27"/>
      <c r="O725" s="27"/>
      <c r="P725" s="27"/>
      <c r="Q725" s="27"/>
      <c r="R725" s="27"/>
      <c r="S725" s="27"/>
      <c r="T725" s="27"/>
      <c r="U725" s="27"/>
      <c r="V725" s="27"/>
      <c r="W725" s="27"/>
    </row>
    <row r="726" customFormat="false" ht="12" hidden="false" customHeight="false" outlineLevel="0" collapsed="false">
      <c r="A726" s="27"/>
      <c r="B726" s="28"/>
      <c r="C726" s="29"/>
      <c r="D726" s="58"/>
      <c r="E726" s="59"/>
      <c r="I726" s="27"/>
      <c r="J726" s="27"/>
      <c r="K726" s="27"/>
      <c r="L726" s="35"/>
      <c r="M726" s="35"/>
      <c r="N726" s="27"/>
      <c r="O726" s="27"/>
      <c r="P726" s="27"/>
      <c r="Q726" s="27"/>
      <c r="R726" s="27"/>
      <c r="S726" s="27"/>
      <c r="T726" s="27"/>
      <c r="U726" s="27"/>
      <c r="V726" s="27"/>
      <c r="W726" s="27"/>
    </row>
    <row r="727" customFormat="false" ht="12" hidden="false" customHeight="false" outlineLevel="0" collapsed="false">
      <c r="A727" s="27"/>
      <c r="B727" s="28"/>
      <c r="C727" s="29"/>
      <c r="D727" s="58"/>
      <c r="E727" s="59"/>
      <c r="I727" s="27"/>
      <c r="J727" s="27"/>
      <c r="K727" s="27"/>
      <c r="L727" s="35"/>
      <c r="M727" s="35"/>
      <c r="N727" s="27"/>
      <c r="O727" s="27"/>
      <c r="P727" s="27"/>
      <c r="Q727" s="27"/>
      <c r="R727" s="27"/>
      <c r="S727" s="27"/>
      <c r="T727" s="27"/>
      <c r="U727" s="27"/>
      <c r="V727" s="27"/>
      <c r="W727" s="27"/>
    </row>
    <row r="728" customFormat="false" ht="12" hidden="false" customHeight="false" outlineLevel="0" collapsed="false">
      <c r="A728" s="27"/>
      <c r="B728" s="28"/>
      <c r="C728" s="29"/>
      <c r="D728" s="58"/>
      <c r="E728" s="59"/>
      <c r="I728" s="27"/>
      <c r="J728" s="27"/>
      <c r="K728" s="27"/>
      <c r="L728" s="35"/>
      <c r="M728" s="35"/>
      <c r="N728" s="27"/>
      <c r="O728" s="27"/>
      <c r="P728" s="27"/>
      <c r="Q728" s="27"/>
      <c r="R728" s="27"/>
      <c r="S728" s="27"/>
      <c r="T728" s="27"/>
      <c r="U728" s="27"/>
      <c r="V728" s="27"/>
      <c r="W728" s="27"/>
    </row>
    <row r="729" customFormat="false" ht="12" hidden="false" customHeight="false" outlineLevel="0" collapsed="false">
      <c r="A729" s="27"/>
      <c r="B729" s="28"/>
      <c r="C729" s="29"/>
      <c r="D729" s="58"/>
      <c r="E729" s="59"/>
      <c r="I729" s="27"/>
      <c r="J729" s="27"/>
      <c r="K729" s="27"/>
      <c r="L729" s="35"/>
      <c r="M729" s="35"/>
      <c r="N729" s="27"/>
      <c r="O729" s="27"/>
      <c r="P729" s="27"/>
      <c r="Q729" s="27"/>
      <c r="R729" s="27"/>
      <c r="S729" s="27"/>
      <c r="T729" s="27"/>
      <c r="U729" s="27"/>
      <c r="V729" s="27"/>
      <c r="W729" s="27"/>
    </row>
    <row r="730" customFormat="false" ht="12" hidden="false" customHeight="false" outlineLevel="0" collapsed="false">
      <c r="A730" s="27"/>
      <c r="B730" s="28"/>
      <c r="C730" s="29"/>
      <c r="D730" s="58"/>
      <c r="E730" s="59"/>
      <c r="I730" s="27"/>
      <c r="J730" s="27"/>
      <c r="K730" s="27"/>
      <c r="L730" s="35"/>
      <c r="M730" s="35"/>
      <c r="N730" s="27"/>
      <c r="O730" s="27"/>
      <c r="P730" s="27"/>
      <c r="Q730" s="27"/>
      <c r="R730" s="27"/>
      <c r="S730" s="27"/>
      <c r="T730" s="27"/>
      <c r="U730" s="27"/>
      <c r="V730" s="27"/>
      <c r="W730" s="27"/>
    </row>
    <row r="731" customFormat="false" ht="12" hidden="false" customHeight="false" outlineLevel="0" collapsed="false">
      <c r="A731" s="27"/>
      <c r="B731" s="28"/>
      <c r="C731" s="29"/>
      <c r="D731" s="58"/>
      <c r="E731" s="59"/>
      <c r="I731" s="27"/>
      <c r="J731" s="27"/>
      <c r="K731" s="27"/>
      <c r="L731" s="35"/>
      <c r="M731" s="35"/>
      <c r="N731" s="27"/>
      <c r="O731" s="27"/>
      <c r="P731" s="27"/>
      <c r="Q731" s="27"/>
      <c r="R731" s="27"/>
      <c r="S731" s="27"/>
      <c r="T731" s="27"/>
      <c r="U731" s="27"/>
      <c r="V731" s="27"/>
      <c r="W731" s="27"/>
    </row>
    <row r="732" customFormat="false" ht="12" hidden="false" customHeight="false" outlineLevel="0" collapsed="false">
      <c r="A732" s="27"/>
      <c r="B732" s="28"/>
      <c r="C732" s="29"/>
      <c r="D732" s="58"/>
      <c r="E732" s="59"/>
      <c r="I732" s="27"/>
      <c r="J732" s="27"/>
      <c r="K732" s="27"/>
      <c r="L732" s="35"/>
      <c r="M732" s="35"/>
      <c r="N732" s="27"/>
      <c r="O732" s="27"/>
      <c r="P732" s="27"/>
      <c r="Q732" s="27"/>
      <c r="R732" s="27"/>
      <c r="S732" s="27"/>
      <c r="T732" s="27"/>
      <c r="U732" s="27"/>
      <c r="V732" s="27"/>
      <c r="W732" s="27"/>
    </row>
    <row r="733" customFormat="false" ht="12" hidden="false" customHeight="false" outlineLevel="0" collapsed="false">
      <c r="A733" s="27"/>
      <c r="B733" s="28"/>
      <c r="C733" s="29"/>
      <c r="D733" s="58"/>
      <c r="E733" s="59"/>
      <c r="I733" s="27"/>
      <c r="J733" s="27"/>
      <c r="K733" s="27"/>
      <c r="L733" s="35"/>
      <c r="M733" s="35"/>
      <c r="N733" s="27"/>
      <c r="O733" s="27"/>
      <c r="P733" s="27"/>
      <c r="Q733" s="27"/>
      <c r="R733" s="27"/>
      <c r="S733" s="27"/>
      <c r="T733" s="27"/>
      <c r="U733" s="27"/>
      <c r="V733" s="27"/>
      <c r="W733" s="27"/>
    </row>
    <row r="734" customFormat="false" ht="12" hidden="false" customHeight="false" outlineLevel="0" collapsed="false">
      <c r="A734" s="27"/>
      <c r="B734" s="28"/>
      <c r="C734" s="29"/>
      <c r="D734" s="58"/>
      <c r="E734" s="59"/>
      <c r="I734" s="27"/>
      <c r="J734" s="27"/>
      <c r="K734" s="27"/>
      <c r="L734" s="35"/>
      <c r="M734" s="35"/>
      <c r="N734" s="27"/>
      <c r="O734" s="27"/>
      <c r="P734" s="27"/>
      <c r="Q734" s="27"/>
      <c r="R734" s="27"/>
      <c r="S734" s="27"/>
      <c r="T734" s="27"/>
      <c r="U734" s="27"/>
      <c r="V734" s="27"/>
      <c r="W734" s="27"/>
    </row>
    <row r="735" customFormat="false" ht="12" hidden="false" customHeight="false" outlineLevel="0" collapsed="false">
      <c r="A735" s="27"/>
      <c r="B735" s="28"/>
      <c r="C735" s="29"/>
      <c r="D735" s="58"/>
      <c r="E735" s="59"/>
      <c r="I735" s="27"/>
      <c r="J735" s="27"/>
      <c r="K735" s="27"/>
      <c r="L735" s="35"/>
      <c r="M735" s="35"/>
      <c r="N735" s="27"/>
      <c r="O735" s="27"/>
      <c r="P735" s="27"/>
      <c r="Q735" s="27"/>
      <c r="R735" s="27"/>
      <c r="S735" s="27"/>
      <c r="T735" s="27"/>
      <c r="U735" s="27"/>
      <c r="V735" s="27"/>
      <c r="W735" s="27"/>
    </row>
    <row r="736" customFormat="false" ht="12" hidden="false" customHeight="false" outlineLevel="0" collapsed="false">
      <c r="A736" s="27"/>
      <c r="B736" s="28"/>
      <c r="C736" s="29"/>
      <c r="D736" s="58"/>
      <c r="E736" s="59"/>
      <c r="I736" s="27"/>
      <c r="J736" s="27"/>
      <c r="K736" s="27"/>
      <c r="L736" s="35"/>
      <c r="M736" s="35"/>
      <c r="N736" s="27"/>
      <c r="O736" s="27"/>
      <c r="P736" s="27"/>
      <c r="Q736" s="27"/>
      <c r="R736" s="27"/>
      <c r="S736" s="27"/>
      <c r="T736" s="27"/>
      <c r="U736" s="27"/>
      <c r="V736" s="27"/>
      <c r="W736" s="27"/>
    </row>
    <row r="737" customFormat="false" ht="12" hidden="false" customHeight="false" outlineLevel="0" collapsed="false">
      <c r="A737" s="27"/>
      <c r="B737" s="28"/>
      <c r="C737" s="29"/>
      <c r="D737" s="58"/>
      <c r="E737" s="59"/>
      <c r="F737" s="29"/>
      <c r="G737" s="27"/>
      <c r="H737" s="27"/>
      <c r="I737" s="27"/>
      <c r="J737" s="27"/>
      <c r="K737" s="27"/>
      <c r="L737" s="35"/>
      <c r="M737" s="35"/>
      <c r="N737" s="27"/>
      <c r="O737" s="27"/>
      <c r="P737" s="27"/>
      <c r="Q737" s="27"/>
      <c r="R737" s="27"/>
      <c r="S737" s="27"/>
      <c r="T737" s="27"/>
    </row>
    <row r="738" customFormat="false" ht="12" hidden="false" customHeight="false" outlineLevel="0" collapsed="false">
      <c r="A738" s="27"/>
      <c r="B738" s="28"/>
      <c r="C738" s="29"/>
      <c r="D738" s="58"/>
      <c r="E738" s="59"/>
      <c r="F738" s="29"/>
      <c r="G738" s="27"/>
      <c r="H738" s="27"/>
      <c r="I738" s="27"/>
      <c r="J738" s="27"/>
      <c r="K738" s="27"/>
      <c r="L738" s="35"/>
      <c r="M738" s="35"/>
      <c r="N738" s="27"/>
      <c r="O738" s="27"/>
      <c r="P738" s="27"/>
      <c r="Q738" s="27"/>
      <c r="R738" s="27"/>
      <c r="S738" s="27"/>
      <c r="T738" s="27"/>
    </row>
    <row r="739" customFormat="false" ht="12" hidden="false" customHeight="false" outlineLevel="0" collapsed="false">
      <c r="A739" s="27"/>
      <c r="B739" s="28"/>
      <c r="C739" s="29"/>
      <c r="D739" s="58"/>
      <c r="E739" s="59"/>
      <c r="F739" s="29"/>
      <c r="G739" s="27"/>
      <c r="H739" s="27"/>
      <c r="I739" s="27"/>
      <c r="J739" s="27"/>
      <c r="K739" s="27"/>
      <c r="L739" s="35"/>
      <c r="M739" s="35"/>
      <c r="N739" s="27"/>
      <c r="O739" s="27"/>
      <c r="P739" s="27"/>
      <c r="Q739" s="27"/>
      <c r="R739" s="27"/>
      <c r="S739" s="27"/>
      <c r="T739" s="27"/>
    </row>
    <row r="740" customFormat="false" ht="12" hidden="false" customHeight="false" outlineLevel="0" collapsed="false">
      <c r="A740" s="27"/>
      <c r="B740" s="28"/>
      <c r="C740" s="29"/>
      <c r="D740" s="58"/>
      <c r="E740" s="59"/>
      <c r="F740" s="29"/>
      <c r="G740" s="27"/>
      <c r="H740" s="27"/>
      <c r="I740" s="27"/>
      <c r="J740" s="27"/>
      <c r="K740" s="27"/>
      <c r="L740" s="35"/>
      <c r="M740" s="35"/>
      <c r="N740" s="27"/>
      <c r="O740" s="27"/>
      <c r="P740" s="27"/>
      <c r="Q740" s="27"/>
      <c r="R740" s="27"/>
      <c r="S740" s="27"/>
      <c r="T740" s="27"/>
    </row>
    <row r="741" customFormat="false" ht="12" hidden="false" customHeight="false" outlineLevel="0" collapsed="false">
      <c r="A741" s="27"/>
      <c r="B741" s="28"/>
      <c r="C741" s="29"/>
      <c r="D741" s="58"/>
      <c r="E741" s="59"/>
      <c r="F741" s="29"/>
      <c r="G741" s="27"/>
      <c r="H741" s="27"/>
      <c r="I741" s="27"/>
      <c r="J741" s="27"/>
      <c r="K741" s="27"/>
      <c r="L741" s="35"/>
      <c r="M741" s="35"/>
      <c r="N741" s="27"/>
      <c r="O741" s="27"/>
      <c r="P741" s="27"/>
      <c r="Q741" s="27"/>
      <c r="R741" s="27"/>
      <c r="S741" s="27"/>
      <c r="T741" s="27"/>
    </row>
    <row r="742" customFormat="false" ht="12" hidden="false" customHeight="false" outlineLevel="0" collapsed="false">
      <c r="A742" s="27"/>
      <c r="B742" s="28"/>
      <c r="C742" s="29"/>
      <c r="D742" s="58"/>
      <c r="E742" s="59"/>
      <c r="F742" s="29"/>
      <c r="G742" s="27"/>
      <c r="H742" s="27"/>
      <c r="I742" s="27"/>
      <c r="J742" s="27"/>
      <c r="K742" s="27"/>
      <c r="L742" s="35"/>
      <c r="M742" s="35"/>
      <c r="N742" s="27"/>
      <c r="O742" s="27"/>
      <c r="P742" s="27"/>
      <c r="Q742" s="27"/>
      <c r="R742" s="27"/>
      <c r="S742" s="27"/>
      <c r="T742" s="27"/>
    </row>
    <row r="743" customFormat="false" ht="12" hidden="false" customHeight="false" outlineLevel="0" collapsed="false">
      <c r="A743" s="27"/>
      <c r="B743" s="28"/>
      <c r="C743" s="29"/>
      <c r="D743" s="58"/>
      <c r="E743" s="59"/>
      <c r="F743" s="29"/>
      <c r="G743" s="27"/>
      <c r="H743" s="27"/>
      <c r="I743" s="27"/>
      <c r="J743" s="27"/>
      <c r="K743" s="27"/>
      <c r="L743" s="35"/>
      <c r="M743" s="35"/>
      <c r="N743" s="27"/>
      <c r="O743" s="27"/>
      <c r="P743" s="27"/>
      <c r="Q743" s="27"/>
      <c r="R743" s="27"/>
      <c r="S743" s="27"/>
      <c r="T743" s="27"/>
    </row>
    <row r="744" customFormat="false" ht="12" hidden="false" customHeight="false" outlineLevel="0" collapsed="false">
      <c r="A744" s="27"/>
      <c r="B744" s="28"/>
      <c r="C744" s="29"/>
      <c r="D744" s="58"/>
      <c r="E744" s="59"/>
      <c r="F744" s="29"/>
      <c r="G744" s="27"/>
      <c r="H744" s="27"/>
      <c r="I744" s="27"/>
      <c r="J744" s="27"/>
      <c r="K744" s="27"/>
      <c r="L744" s="35"/>
      <c r="M744" s="35"/>
      <c r="N744" s="27"/>
      <c r="O744" s="27"/>
      <c r="P744" s="27"/>
      <c r="Q744" s="27"/>
      <c r="R744" s="27"/>
      <c r="S744" s="27"/>
      <c r="T744" s="27"/>
    </row>
    <row r="745" customFormat="false" ht="12" hidden="false" customHeight="false" outlineLevel="0" collapsed="false">
      <c r="A745" s="27"/>
      <c r="B745" s="28"/>
      <c r="C745" s="29"/>
      <c r="D745" s="58"/>
      <c r="E745" s="59"/>
      <c r="F745" s="29"/>
      <c r="G745" s="27"/>
      <c r="H745" s="27"/>
      <c r="I745" s="27"/>
      <c r="J745" s="27"/>
      <c r="K745" s="27"/>
      <c r="L745" s="35"/>
      <c r="M745" s="35"/>
      <c r="N745" s="27"/>
      <c r="O745" s="27"/>
      <c r="P745" s="27"/>
      <c r="Q745" s="27"/>
      <c r="R745" s="27"/>
      <c r="S745" s="27"/>
      <c r="T745" s="27"/>
    </row>
    <row r="746" customFormat="false" ht="12" hidden="false" customHeight="false" outlineLevel="0" collapsed="false">
      <c r="A746" s="27"/>
      <c r="B746" s="28"/>
      <c r="C746" s="29"/>
      <c r="D746" s="58"/>
      <c r="E746" s="59"/>
      <c r="F746" s="29"/>
      <c r="G746" s="27"/>
      <c r="H746" s="27"/>
      <c r="I746" s="27"/>
      <c r="J746" s="27"/>
      <c r="K746" s="27"/>
      <c r="L746" s="35"/>
      <c r="M746" s="35"/>
      <c r="N746" s="27"/>
      <c r="O746" s="27"/>
      <c r="P746" s="27"/>
      <c r="Q746" s="27"/>
      <c r="R746" s="27"/>
      <c r="S746" s="27"/>
      <c r="T746" s="27"/>
    </row>
    <row r="747" customFormat="false" ht="12" hidden="false" customHeight="false" outlineLevel="0" collapsed="false">
      <c r="A747" s="27"/>
      <c r="B747" s="28"/>
      <c r="C747" s="29"/>
      <c r="D747" s="58"/>
      <c r="E747" s="59"/>
      <c r="F747" s="29"/>
      <c r="G747" s="27"/>
      <c r="H747" s="27"/>
      <c r="I747" s="27"/>
      <c r="J747" s="27"/>
      <c r="K747" s="27"/>
      <c r="L747" s="35"/>
      <c r="M747" s="35"/>
      <c r="N747" s="27"/>
      <c r="O747" s="27"/>
      <c r="P747" s="27"/>
      <c r="Q747" s="27"/>
      <c r="R747" s="27"/>
      <c r="S747" s="27"/>
      <c r="T747" s="27"/>
    </row>
    <row r="748" customFormat="false" ht="12" hidden="false" customHeight="false" outlineLevel="0" collapsed="false">
      <c r="A748" s="27"/>
      <c r="B748" s="28"/>
      <c r="C748" s="29"/>
      <c r="D748" s="58"/>
      <c r="E748" s="59"/>
      <c r="F748" s="29"/>
      <c r="G748" s="27"/>
      <c r="H748" s="27"/>
      <c r="I748" s="27"/>
      <c r="J748" s="27"/>
      <c r="K748" s="27"/>
      <c r="L748" s="35"/>
      <c r="M748" s="35"/>
      <c r="N748" s="27"/>
      <c r="O748" s="27"/>
      <c r="P748" s="27"/>
      <c r="Q748" s="27"/>
      <c r="R748" s="27"/>
      <c r="S748" s="27"/>
      <c r="T748" s="27"/>
    </row>
    <row r="749" customFormat="false" ht="12" hidden="false" customHeight="false" outlineLevel="0" collapsed="false">
      <c r="A749" s="27"/>
      <c r="B749" s="28"/>
      <c r="C749" s="29"/>
      <c r="D749" s="58"/>
      <c r="E749" s="59"/>
      <c r="F749" s="29"/>
      <c r="G749" s="27"/>
      <c r="H749" s="27"/>
      <c r="I749" s="27"/>
      <c r="J749" s="27"/>
      <c r="K749" s="27"/>
      <c r="L749" s="35"/>
      <c r="M749" s="35"/>
      <c r="N749" s="27"/>
      <c r="O749" s="27"/>
      <c r="P749" s="27"/>
      <c r="Q749" s="27"/>
      <c r="R749" s="27"/>
      <c r="S749" s="27"/>
      <c r="T749" s="27"/>
    </row>
    <row r="750" customFormat="false" ht="12" hidden="false" customHeight="false" outlineLevel="0" collapsed="false">
      <c r="A750" s="27"/>
      <c r="B750" s="28"/>
      <c r="C750" s="29"/>
      <c r="D750" s="58"/>
      <c r="E750" s="59"/>
      <c r="F750" s="29"/>
      <c r="G750" s="27"/>
      <c r="H750" s="27"/>
      <c r="I750" s="27"/>
      <c r="J750" s="27"/>
      <c r="K750" s="27"/>
      <c r="L750" s="35"/>
      <c r="M750" s="35"/>
      <c r="N750" s="27"/>
      <c r="O750" s="27"/>
      <c r="P750" s="27"/>
      <c r="Q750" s="27"/>
      <c r="R750" s="27"/>
      <c r="S750" s="27"/>
      <c r="T750" s="27"/>
    </row>
    <row r="751" customFormat="false" ht="12" hidden="false" customHeight="false" outlineLevel="0" collapsed="false">
      <c r="A751" s="27"/>
      <c r="B751" s="28"/>
      <c r="C751" s="29"/>
      <c r="D751" s="58"/>
      <c r="E751" s="59"/>
      <c r="F751" s="29"/>
      <c r="G751" s="27"/>
      <c r="H751" s="27"/>
      <c r="I751" s="27"/>
      <c r="J751" s="27"/>
      <c r="K751" s="27"/>
      <c r="L751" s="35"/>
      <c r="M751" s="35"/>
      <c r="N751" s="27"/>
      <c r="O751" s="27"/>
      <c r="P751" s="27"/>
      <c r="Q751" s="27"/>
      <c r="R751" s="27"/>
      <c r="S751" s="27"/>
      <c r="T751" s="27"/>
    </row>
    <row r="752" customFormat="false" ht="12" hidden="false" customHeight="false" outlineLevel="0" collapsed="false">
      <c r="A752" s="27"/>
      <c r="B752" s="28"/>
      <c r="C752" s="29"/>
      <c r="D752" s="58"/>
      <c r="E752" s="59"/>
      <c r="F752" s="29"/>
      <c r="G752" s="27"/>
      <c r="H752" s="27"/>
      <c r="I752" s="27"/>
      <c r="J752" s="27"/>
      <c r="K752" s="27"/>
      <c r="L752" s="35"/>
      <c r="M752" s="35"/>
      <c r="N752" s="27"/>
      <c r="O752" s="27"/>
      <c r="P752" s="27"/>
      <c r="Q752" s="27"/>
      <c r="R752" s="27"/>
      <c r="S752" s="27"/>
      <c r="T752" s="27"/>
    </row>
    <row r="753" customFormat="false" ht="12" hidden="false" customHeight="false" outlineLevel="0" collapsed="false">
      <c r="A753" s="27"/>
      <c r="B753" s="28"/>
      <c r="C753" s="29"/>
      <c r="D753" s="58"/>
      <c r="E753" s="59"/>
      <c r="F753" s="29"/>
      <c r="G753" s="27"/>
      <c r="H753" s="27"/>
      <c r="I753" s="27"/>
      <c r="J753" s="27"/>
      <c r="K753" s="27"/>
      <c r="L753" s="35"/>
      <c r="M753" s="35"/>
      <c r="N753" s="27"/>
      <c r="O753" s="27"/>
      <c r="P753" s="27"/>
      <c r="Q753" s="27"/>
      <c r="R753" s="27"/>
      <c r="S753" s="27"/>
      <c r="T753" s="27"/>
    </row>
    <row r="754" customFormat="false" ht="12" hidden="false" customHeight="false" outlineLevel="0" collapsed="false">
      <c r="A754" s="27"/>
      <c r="B754" s="28"/>
      <c r="C754" s="29"/>
      <c r="D754" s="58"/>
      <c r="E754" s="59"/>
      <c r="F754" s="29"/>
      <c r="G754" s="27"/>
      <c r="H754" s="27"/>
      <c r="I754" s="27"/>
      <c r="J754" s="27"/>
      <c r="K754" s="27"/>
      <c r="L754" s="35"/>
      <c r="M754" s="35"/>
      <c r="N754" s="27"/>
      <c r="O754" s="27"/>
      <c r="P754" s="27"/>
      <c r="Q754" s="27"/>
      <c r="R754" s="27"/>
      <c r="S754" s="27"/>
      <c r="T754" s="27"/>
    </row>
    <row r="755" customFormat="false" ht="12" hidden="false" customHeight="false" outlineLevel="0" collapsed="false">
      <c r="A755" s="27"/>
      <c r="B755" s="28"/>
      <c r="C755" s="29"/>
      <c r="D755" s="58"/>
      <c r="E755" s="59"/>
      <c r="F755" s="29"/>
      <c r="G755" s="27"/>
      <c r="H755" s="27"/>
      <c r="I755" s="27"/>
      <c r="J755" s="27"/>
      <c r="K755" s="27"/>
      <c r="L755" s="35"/>
      <c r="M755" s="35"/>
      <c r="N755" s="27"/>
      <c r="O755" s="27"/>
      <c r="P755" s="27"/>
      <c r="Q755" s="27"/>
      <c r="R755" s="27"/>
      <c r="S755" s="27"/>
      <c r="T755" s="27"/>
    </row>
    <row r="756" customFormat="false" ht="12" hidden="false" customHeight="false" outlineLevel="0" collapsed="false">
      <c r="A756" s="27"/>
      <c r="B756" s="28"/>
      <c r="C756" s="29"/>
      <c r="D756" s="58"/>
      <c r="E756" s="59"/>
      <c r="F756" s="29"/>
      <c r="G756" s="27"/>
      <c r="H756" s="27"/>
      <c r="I756" s="27"/>
      <c r="J756" s="27"/>
      <c r="K756" s="27"/>
      <c r="L756" s="35"/>
      <c r="M756" s="35"/>
      <c r="N756" s="27"/>
      <c r="O756" s="27"/>
      <c r="P756" s="27"/>
      <c r="Q756" s="27"/>
      <c r="R756" s="27"/>
      <c r="S756" s="27"/>
      <c r="T756" s="27"/>
    </row>
    <row r="757" customFormat="false" ht="12" hidden="false" customHeight="false" outlineLevel="0" collapsed="false">
      <c r="A757" s="27"/>
      <c r="B757" s="28"/>
      <c r="C757" s="29"/>
      <c r="D757" s="58"/>
      <c r="E757" s="59"/>
      <c r="F757" s="29"/>
      <c r="G757" s="27"/>
      <c r="H757" s="27"/>
      <c r="I757" s="27"/>
      <c r="J757" s="27"/>
      <c r="K757" s="27"/>
      <c r="L757" s="35"/>
      <c r="M757" s="35"/>
      <c r="N757" s="27"/>
      <c r="O757" s="27"/>
      <c r="P757" s="27"/>
      <c r="Q757" s="27"/>
      <c r="R757" s="27"/>
      <c r="S757" s="27"/>
      <c r="T757" s="27"/>
    </row>
    <row r="758" customFormat="false" ht="12" hidden="false" customHeight="false" outlineLevel="0" collapsed="false">
      <c r="A758" s="27"/>
      <c r="B758" s="28"/>
      <c r="C758" s="29"/>
      <c r="D758" s="58"/>
      <c r="E758" s="59"/>
      <c r="F758" s="29"/>
      <c r="G758" s="27"/>
      <c r="H758" s="27"/>
      <c r="I758" s="27"/>
      <c r="J758" s="27"/>
      <c r="K758" s="27"/>
      <c r="L758" s="35"/>
      <c r="M758" s="35"/>
      <c r="N758" s="27"/>
      <c r="O758" s="27"/>
      <c r="P758" s="27"/>
      <c r="Q758" s="27"/>
      <c r="R758" s="27"/>
      <c r="S758" s="27"/>
      <c r="T758" s="27"/>
    </row>
    <row r="759" customFormat="false" ht="12" hidden="false" customHeight="false" outlineLevel="0" collapsed="false">
      <c r="A759" s="27"/>
      <c r="B759" s="28"/>
      <c r="C759" s="29"/>
      <c r="D759" s="58"/>
      <c r="E759" s="59"/>
      <c r="F759" s="29"/>
      <c r="G759" s="27"/>
      <c r="H759" s="27"/>
      <c r="I759" s="27"/>
      <c r="J759" s="27"/>
      <c r="K759" s="27"/>
      <c r="L759" s="35"/>
      <c r="M759" s="35"/>
      <c r="N759" s="27"/>
      <c r="O759" s="27"/>
      <c r="P759" s="27"/>
      <c r="Q759" s="27"/>
      <c r="R759" s="27"/>
      <c r="S759" s="27"/>
      <c r="T759" s="27"/>
    </row>
    <row r="760" customFormat="false" ht="12" hidden="false" customHeight="false" outlineLevel="0" collapsed="false">
      <c r="A760" s="27"/>
      <c r="B760" s="28"/>
      <c r="C760" s="29"/>
      <c r="D760" s="58"/>
      <c r="E760" s="59"/>
      <c r="F760" s="29"/>
      <c r="G760" s="27"/>
      <c r="H760" s="27"/>
      <c r="I760" s="27"/>
      <c r="J760" s="27"/>
      <c r="K760" s="27"/>
      <c r="L760" s="35"/>
      <c r="M760" s="35"/>
      <c r="N760" s="27"/>
      <c r="O760" s="27"/>
      <c r="P760" s="27"/>
      <c r="Q760" s="27"/>
      <c r="R760" s="27"/>
      <c r="S760" s="27"/>
      <c r="T760" s="27"/>
    </row>
    <row r="761" customFormat="false" ht="12" hidden="false" customHeight="false" outlineLevel="0" collapsed="false">
      <c r="A761" s="27"/>
      <c r="B761" s="28"/>
      <c r="C761" s="29"/>
      <c r="D761" s="58"/>
      <c r="E761" s="59"/>
      <c r="F761" s="29"/>
      <c r="G761" s="27"/>
      <c r="H761" s="27"/>
      <c r="I761" s="27"/>
      <c r="J761" s="27"/>
      <c r="K761" s="27"/>
      <c r="L761" s="35"/>
      <c r="M761" s="35"/>
      <c r="N761" s="27"/>
      <c r="O761" s="27"/>
      <c r="P761" s="27"/>
      <c r="Q761" s="27"/>
      <c r="R761" s="27"/>
      <c r="S761" s="27"/>
      <c r="T761" s="27"/>
    </row>
    <row r="762" customFormat="false" ht="12" hidden="false" customHeight="false" outlineLevel="0" collapsed="false">
      <c r="A762" s="27"/>
      <c r="B762" s="28"/>
      <c r="C762" s="29"/>
      <c r="D762" s="58"/>
      <c r="E762" s="59"/>
      <c r="F762" s="29"/>
      <c r="G762" s="27"/>
      <c r="H762" s="27"/>
      <c r="I762" s="27"/>
      <c r="J762" s="27"/>
      <c r="K762" s="27"/>
      <c r="L762" s="35"/>
      <c r="M762" s="35"/>
      <c r="N762" s="27"/>
      <c r="O762" s="27"/>
      <c r="P762" s="27"/>
      <c r="Q762" s="27"/>
      <c r="R762" s="27"/>
      <c r="S762" s="27"/>
      <c r="T762" s="27"/>
    </row>
    <row r="763" customFormat="false" ht="12" hidden="false" customHeight="false" outlineLevel="0" collapsed="false">
      <c r="A763" s="27"/>
      <c r="B763" s="28"/>
      <c r="C763" s="29"/>
      <c r="D763" s="58"/>
      <c r="E763" s="59"/>
      <c r="F763" s="29"/>
      <c r="G763" s="27"/>
      <c r="H763" s="27"/>
      <c r="I763" s="27"/>
      <c r="J763" s="27"/>
      <c r="K763" s="27"/>
      <c r="L763" s="35"/>
      <c r="M763" s="35"/>
      <c r="N763" s="27"/>
      <c r="O763" s="27"/>
      <c r="P763" s="27"/>
      <c r="Q763" s="27"/>
      <c r="R763" s="27"/>
      <c r="S763" s="27"/>
      <c r="T763" s="27"/>
    </row>
    <row r="764" customFormat="false" ht="12" hidden="false" customHeight="false" outlineLevel="0" collapsed="false">
      <c r="A764" s="27"/>
      <c r="B764" s="28"/>
      <c r="C764" s="29"/>
      <c r="D764" s="58"/>
      <c r="E764" s="59"/>
      <c r="F764" s="29"/>
      <c r="G764" s="27"/>
      <c r="H764" s="27"/>
      <c r="I764" s="27"/>
      <c r="J764" s="27"/>
      <c r="K764" s="27"/>
      <c r="L764" s="35"/>
      <c r="M764" s="35"/>
      <c r="N764" s="27"/>
      <c r="O764" s="27"/>
      <c r="P764" s="27"/>
      <c r="Q764" s="27"/>
      <c r="R764" s="27"/>
      <c r="S764" s="27"/>
      <c r="T764" s="27"/>
    </row>
    <row r="765" customFormat="false" ht="12" hidden="false" customHeight="false" outlineLevel="0" collapsed="false">
      <c r="A765" s="27"/>
      <c r="B765" s="28"/>
      <c r="C765" s="29"/>
      <c r="D765" s="58"/>
      <c r="E765" s="59"/>
      <c r="F765" s="29"/>
      <c r="G765" s="27"/>
      <c r="H765" s="27"/>
      <c r="I765" s="27"/>
      <c r="J765" s="27"/>
      <c r="K765" s="27"/>
      <c r="L765" s="35"/>
      <c r="M765" s="35"/>
      <c r="N765" s="27"/>
      <c r="O765" s="27"/>
      <c r="P765" s="27"/>
      <c r="Q765" s="27"/>
      <c r="R765" s="27"/>
      <c r="S765" s="27"/>
      <c r="T765" s="27"/>
    </row>
    <row r="766" customFormat="false" ht="12" hidden="false" customHeight="false" outlineLevel="0" collapsed="false">
      <c r="A766" s="27"/>
      <c r="B766" s="28"/>
      <c r="C766" s="29"/>
      <c r="D766" s="58"/>
      <c r="E766" s="59"/>
      <c r="F766" s="29"/>
      <c r="G766" s="27"/>
      <c r="H766" s="27"/>
      <c r="I766" s="27"/>
      <c r="J766" s="27"/>
      <c r="K766" s="27"/>
      <c r="L766" s="35"/>
      <c r="M766" s="35"/>
      <c r="N766" s="27"/>
      <c r="O766" s="27"/>
      <c r="P766" s="27"/>
      <c r="Q766" s="27"/>
      <c r="R766" s="27"/>
      <c r="S766" s="27"/>
      <c r="T766" s="27"/>
    </row>
    <row r="767" customFormat="false" ht="12" hidden="false" customHeight="false" outlineLevel="0" collapsed="false">
      <c r="A767" s="27"/>
      <c r="B767" s="28"/>
      <c r="C767" s="29"/>
      <c r="D767" s="58"/>
      <c r="E767" s="59"/>
      <c r="F767" s="29"/>
      <c r="G767" s="27"/>
      <c r="H767" s="27"/>
      <c r="I767" s="27"/>
      <c r="J767" s="27"/>
      <c r="K767" s="27"/>
      <c r="L767" s="35"/>
      <c r="M767" s="35"/>
      <c r="N767" s="27"/>
      <c r="O767" s="27"/>
      <c r="P767" s="27"/>
      <c r="Q767" s="27"/>
      <c r="R767" s="27"/>
      <c r="S767" s="27"/>
      <c r="T767" s="27"/>
    </row>
    <row r="768" customFormat="false" ht="12" hidden="false" customHeight="false" outlineLevel="0" collapsed="false">
      <c r="A768" s="27"/>
      <c r="B768" s="28"/>
      <c r="C768" s="29"/>
      <c r="D768" s="58"/>
      <c r="E768" s="59"/>
      <c r="F768" s="29"/>
      <c r="G768" s="27"/>
      <c r="H768" s="27"/>
      <c r="I768" s="27"/>
      <c r="J768" s="27"/>
      <c r="K768" s="27"/>
      <c r="L768" s="35"/>
      <c r="M768" s="35"/>
      <c r="N768" s="27"/>
      <c r="O768" s="27"/>
      <c r="P768" s="27"/>
      <c r="Q768" s="27"/>
      <c r="R768" s="27"/>
      <c r="S768" s="27"/>
      <c r="T768" s="27"/>
    </row>
    <row r="769" customFormat="false" ht="12" hidden="false" customHeight="false" outlineLevel="0" collapsed="false">
      <c r="A769" s="27"/>
      <c r="B769" s="28"/>
      <c r="C769" s="29"/>
      <c r="D769" s="58"/>
      <c r="E769" s="59"/>
      <c r="F769" s="29"/>
      <c r="G769" s="27"/>
      <c r="H769" s="27"/>
      <c r="I769" s="27"/>
      <c r="J769" s="27"/>
      <c r="K769" s="27"/>
      <c r="L769" s="35"/>
      <c r="M769" s="35"/>
      <c r="N769" s="27"/>
      <c r="O769" s="27"/>
      <c r="P769" s="27"/>
      <c r="Q769" s="27"/>
      <c r="R769" s="27"/>
      <c r="S769" s="27"/>
      <c r="T769" s="27"/>
    </row>
    <row r="770" customFormat="false" ht="12" hidden="false" customHeight="false" outlineLevel="0" collapsed="false">
      <c r="A770" s="27"/>
      <c r="B770" s="28"/>
      <c r="C770" s="29"/>
      <c r="D770" s="58"/>
      <c r="E770" s="59"/>
      <c r="F770" s="29"/>
      <c r="G770" s="27"/>
      <c r="H770" s="27"/>
      <c r="I770" s="27"/>
      <c r="J770" s="27"/>
      <c r="K770" s="27"/>
      <c r="L770" s="35"/>
      <c r="M770" s="35"/>
      <c r="N770" s="27"/>
      <c r="O770" s="27"/>
      <c r="P770" s="27"/>
      <c r="Q770" s="27"/>
      <c r="R770" s="27"/>
      <c r="S770" s="27"/>
      <c r="T770" s="27"/>
    </row>
    <row r="771" customFormat="false" ht="12" hidden="false" customHeight="false" outlineLevel="0" collapsed="false">
      <c r="A771" s="27"/>
      <c r="B771" s="28"/>
      <c r="C771" s="29"/>
      <c r="D771" s="58"/>
      <c r="E771" s="59"/>
      <c r="F771" s="29"/>
      <c r="G771" s="27"/>
      <c r="H771" s="27"/>
      <c r="I771" s="27"/>
      <c r="J771" s="27"/>
      <c r="K771" s="27"/>
      <c r="L771" s="35"/>
      <c r="M771" s="35"/>
      <c r="N771" s="27"/>
      <c r="O771" s="27"/>
      <c r="P771" s="27"/>
      <c r="Q771" s="27"/>
      <c r="R771" s="27"/>
      <c r="S771" s="27"/>
      <c r="T771" s="27"/>
    </row>
    <row r="772" customFormat="false" ht="12" hidden="false" customHeight="false" outlineLevel="0" collapsed="false">
      <c r="A772" s="27"/>
      <c r="B772" s="28"/>
      <c r="C772" s="29"/>
      <c r="D772" s="58"/>
      <c r="E772" s="59"/>
      <c r="F772" s="29"/>
      <c r="G772" s="27"/>
      <c r="H772" s="27"/>
      <c r="I772" s="27"/>
      <c r="J772" s="27"/>
      <c r="K772" s="27"/>
      <c r="L772" s="35"/>
      <c r="M772" s="35"/>
      <c r="N772" s="27"/>
      <c r="O772" s="27"/>
      <c r="P772" s="27"/>
      <c r="Q772" s="27"/>
      <c r="R772" s="27"/>
      <c r="S772" s="27"/>
      <c r="T772" s="27"/>
    </row>
    <row r="773" customFormat="false" ht="12" hidden="false" customHeight="false" outlineLevel="0" collapsed="false">
      <c r="A773" s="27"/>
      <c r="B773" s="28"/>
      <c r="C773" s="29"/>
      <c r="D773" s="58"/>
      <c r="E773" s="59"/>
      <c r="F773" s="29"/>
      <c r="G773" s="27"/>
      <c r="H773" s="27"/>
      <c r="I773" s="27"/>
      <c r="J773" s="27"/>
      <c r="K773" s="27"/>
      <c r="L773" s="35"/>
      <c r="M773" s="35"/>
      <c r="N773" s="27"/>
      <c r="O773" s="27"/>
      <c r="P773" s="27"/>
      <c r="Q773" s="27"/>
      <c r="R773" s="27"/>
      <c r="S773" s="27"/>
      <c r="T773" s="27"/>
    </row>
    <row r="774" customFormat="false" ht="12" hidden="false" customHeight="false" outlineLevel="0" collapsed="false">
      <c r="A774" s="27"/>
      <c r="B774" s="28"/>
      <c r="C774" s="29"/>
      <c r="D774" s="58"/>
      <c r="E774" s="59"/>
      <c r="F774" s="29"/>
      <c r="G774" s="27"/>
      <c r="H774" s="27"/>
      <c r="I774" s="27"/>
      <c r="J774" s="27"/>
      <c r="K774" s="27"/>
      <c r="L774" s="35"/>
      <c r="M774" s="35"/>
      <c r="N774" s="27"/>
      <c r="O774" s="27"/>
      <c r="P774" s="27"/>
      <c r="Q774" s="27"/>
      <c r="R774" s="27"/>
      <c r="S774" s="27"/>
      <c r="T774" s="27"/>
    </row>
    <row r="775" customFormat="false" ht="12" hidden="false" customHeight="false" outlineLevel="0" collapsed="false">
      <c r="A775" s="27"/>
      <c r="B775" s="28"/>
      <c r="C775" s="29"/>
      <c r="D775" s="58"/>
      <c r="E775" s="59"/>
      <c r="F775" s="29"/>
      <c r="G775" s="27"/>
      <c r="H775" s="27"/>
      <c r="I775" s="27"/>
      <c r="J775" s="27"/>
      <c r="K775" s="27"/>
      <c r="L775" s="35"/>
      <c r="M775" s="35"/>
      <c r="N775" s="27"/>
      <c r="O775" s="27"/>
      <c r="P775" s="27"/>
      <c r="Q775" s="27"/>
      <c r="R775" s="27"/>
      <c r="S775" s="27"/>
      <c r="T775" s="27"/>
    </row>
    <row r="776" customFormat="false" ht="12" hidden="false" customHeight="false" outlineLevel="0" collapsed="false">
      <c r="A776" s="27"/>
      <c r="B776" s="28"/>
      <c r="C776" s="29"/>
      <c r="D776" s="58"/>
      <c r="E776" s="59"/>
      <c r="F776" s="29"/>
      <c r="G776" s="27"/>
      <c r="H776" s="27"/>
      <c r="I776" s="27"/>
      <c r="J776" s="27"/>
      <c r="K776" s="27"/>
      <c r="L776" s="35"/>
      <c r="M776" s="35"/>
      <c r="N776" s="27"/>
      <c r="O776" s="27"/>
      <c r="P776" s="27"/>
      <c r="Q776" s="27"/>
      <c r="R776" s="27"/>
      <c r="S776" s="27"/>
      <c r="T776" s="27"/>
    </row>
    <row r="777" customFormat="false" ht="12" hidden="false" customHeight="false" outlineLevel="0" collapsed="false">
      <c r="A777" s="27"/>
      <c r="B777" s="28"/>
      <c r="C777" s="29"/>
      <c r="D777" s="58"/>
      <c r="E777" s="59"/>
      <c r="F777" s="29"/>
      <c r="G777" s="27"/>
      <c r="H777" s="27"/>
      <c r="I777" s="27"/>
      <c r="J777" s="27"/>
      <c r="K777" s="27"/>
      <c r="L777" s="35"/>
      <c r="M777" s="35"/>
      <c r="N777" s="27"/>
      <c r="O777" s="27"/>
      <c r="P777" s="27"/>
      <c r="Q777" s="27"/>
      <c r="R777" s="27"/>
      <c r="S777" s="27"/>
      <c r="T777" s="27"/>
    </row>
    <row r="778" customFormat="false" ht="12" hidden="false" customHeight="false" outlineLevel="0" collapsed="false">
      <c r="A778" s="27"/>
      <c r="B778" s="28"/>
      <c r="C778" s="29"/>
      <c r="D778" s="58"/>
      <c r="E778" s="59"/>
      <c r="F778" s="29"/>
      <c r="G778" s="27"/>
      <c r="H778" s="27"/>
      <c r="I778" s="27"/>
      <c r="J778" s="27"/>
      <c r="K778" s="27"/>
      <c r="L778" s="35"/>
      <c r="M778" s="35"/>
      <c r="N778" s="27"/>
      <c r="O778" s="27"/>
      <c r="P778" s="27"/>
      <c r="Q778" s="27"/>
      <c r="R778" s="27"/>
      <c r="S778" s="27"/>
      <c r="T778" s="27"/>
    </row>
    <row r="779" customFormat="false" ht="12" hidden="false" customHeight="false" outlineLevel="0" collapsed="false">
      <c r="A779" s="27"/>
      <c r="B779" s="28"/>
      <c r="C779" s="29"/>
      <c r="D779" s="58"/>
      <c r="E779" s="59"/>
      <c r="F779" s="29"/>
      <c r="G779" s="27"/>
      <c r="H779" s="27"/>
      <c r="I779" s="27"/>
      <c r="J779" s="27"/>
      <c r="K779" s="27"/>
      <c r="L779" s="35"/>
      <c r="M779" s="35"/>
      <c r="N779" s="27"/>
      <c r="O779" s="27"/>
      <c r="P779" s="27"/>
      <c r="Q779" s="27"/>
      <c r="R779" s="27"/>
      <c r="S779" s="27"/>
      <c r="T779" s="27"/>
    </row>
    <row r="780" customFormat="false" ht="12" hidden="false" customHeight="false" outlineLevel="0" collapsed="false">
      <c r="A780" s="27"/>
      <c r="B780" s="28"/>
      <c r="C780" s="29"/>
      <c r="D780" s="58"/>
      <c r="E780" s="59"/>
      <c r="F780" s="29"/>
      <c r="G780" s="27"/>
      <c r="H780" s="27"/>
      <c r="I780" s="27"/>
      <c r="J780" s="27"/>
      <c r="K780" s="27"/>
      <c r="L780" s="35"/>
      <c r="M780" s="35"/>
      <c r="N780" s="27"/>
      <c r="O780" s="27"/>
      <c r="P780" s="27"/>
      <c r="Q780" s="27"/>
      <c r="R780" s="27"/>
      <c r="S780" s="27"/>
      <c r="T780" s="27"/>
    </row>
    <row r="781" customFormat="false" ht="12" hidden="false" customHeight="false" outlineLevel="0" collapsed="false">
      <c r="A781" s="27"/>
      <c r="B781" s="28"/>
      <c r="C781" s="29"/>
      <c r="D781" s="58"/>
      <c r="E781" s="59"/>
      <c r="F781" s="29"/>
      <c r="G781" s="27"/>
      <c r="H781" s="27"/>
      <c r="I781" s="27"/>
      <c r="J781" s="27"/>
      <c r="K781" s="27"/>
      <c r="L781" s="35"/>
      <c r="M781" s="35"/>
      <c r="N781" s="27"/>
      <c r="O781" s="27"/>
      <c r="P781" s="27"/>
      <c r="Q781" s="27"/>
      <c r="R781" s="27"/>
      <c r="S781" s="27"/>
      <c r="T781" s="27"/>
    </row>
    <row r="782" customFormat="false" ht="12" hidden="false" customHeight="false" outlineLevel="0" collapsed="false">
      <c r="A782" s="27"/>
      <c r="B782" s="28"/>
      <c r="C782" s="29"/>
      <c r="D782" s="58"/>
      <c r="E782" s="59"/>
      <c r="F782" s="29"/>
      <c r="G782" s="27"/>
      <c r="H782" s="27"/>
      <c r="I782" s="27"/>
      <c r="J782" s="27"/>
      <c r="K782" s="27"/>
      <c r="L782" s="35"/>
      <c r="M782" s="35"/>
      <c r="N782" s="27"/>
      <c r="O782" s="27"/>
      <c r="P782" s="27"/>
      <c r="Q782" s="27"/>
      <c r="R782" s="27"/>
      <c r="S782" s="27"/>
      <c r="T782" s="27"/>
    </row>
    <row r="783" customFormat="false" ht="12" hidden="false" customHeight="false" outlineLevel="0" collapsed="false">
      <c r="A783" s="27"/>
      <c r="B783" s="28"/>
      <c r="C783" s="29"/>
      <c r="D783" s="58"/>
      <c r="E783" s="59"/>
      <c r="F783" s="29"/>
      <c r="G783" s="27"/>
      <c r="H783" s="27"/>
      <c r="I783" s="27"/>
      <c r="J783" s="27"/>
      <c r="K783" s="27"/>
      <c r="L783" s="35"/>
      <c r="M783" s="35"/>
      <c r="N783" s="27"/>
      <c r="O783" s="27"/>
      <c r="P783" s="27"/>
      <c r="Q783" s="27"/>
      <c r="R783" s="27"/>
      <c r="S783" s="27"/>
      <c r="T783" s="27"/>
    </row>
    <row r="784" customFormat="false" ht="12" hidden="false" customHeight="false" outlineLevel="0" collapsed="false">
      <c r="A784" s="27"/>
      <c r="B784" s="28"/>
      <c r="C784" s="29"/>
      <c r="D784" s="58"/>
      <c r="E784" s="59"/>
      <c r="F784" s="29"/>
      <c r="G784" s="27"/>
      <c r="H784" s="27"/>
      <c r="I784" s="27"/>
      <c r="J784" s="27"/>
      <c r="K784" s="27"/>
      <c r="L784" s="35"/>
      <c r="M784" s="35"/>
      <c r="N784" s="27"/>
      <c r="O784" s="27"/>
      <c r="P784" s="27"/>
      <c r="Q784" s="27"/>
      <c r="R784" s="27"/>
      <c r="S784" s="27"/>
      <c r="T784" s="27"/>
    </row>
    <row r="785" customFormat="false" ht="12" hidden="false" customHeight="false" outlineLevel="0" collapsed="false">
      <c r="A785" s="27"/>
      <c r="B785" s="28"/>
      <c r="C785" s="29"/>
      <c r="D785" s="58"/>
      <c r="E785" s="59"/>
      <c r="F785" s="29"/>
      <c r="G785" s="27"/>
      <c r="H785" s="27"/>
      <c r="I785" s="27"/>
      <c r="J785" s="27"/>
      <c r="K785" s="27"/>
      <c r="L785" s="35"/>
      <c r="M785" s="35"/>
      <c r="N785" s="27"/>
      <c r="O785" s="27"/>
      <c r="P785" s="27"/>
      <c r="Q785" s="27"/>
      <c r="R785" s="27"/>
      <c r="S785" s="27"/>
      <c r="T785" s="27"/>
    </row>
    <row r="786" customFormat="false" ht="12" hidden="false" customHeight="false" outlineLevel="0" collapsed="false">
      <c r="A786" s="27"/>
      <c r="B786" s="28"/>
      <c r="C786" s="29"/>
      <c r="D786" s="58"/>
      <c r="E786" s="59"/>
      <c r="F786" s="29"/>
      <c r="G786" s="27"/>
      <c r="H786" s="27"/>
      <c r="I786" s="27"/>
      <c r="J786" s="27"/>
      <c r="K786" s="27"/>
      <c r="L786" s="35"/>
      <c r="M786" s="35"/>
      <c r="N786" s="27"/>
      <c r="O786" s="27"/>
      <c r="P786" s="27"/>
      <c r="Q786" s="27"/>
      <c r="R786" s="27"/>
      <c r="S786" s="27"/>
      <c r="T786" s="27"/>
    </row>
    <row r="787" customFormat="false" ht="12" hidden="false" customHeight="false" outlineLevel="0" collapsed="false">
      <c r="A787" s="27"/>
      <c r="B787" s="28"/>
      <c r="C787" s="29"/>
      <c r="D787" s="58"/>
      <c r="E787" s="59"/>
      <c r="F787" s="29"/>
      <c r="G787" s="27"/>
      <c r="H787" s="27"/>
      <c r="I787" s="27"/>
      <c r="J787" s="27"/>
      <c r="K787" s="27"/>
      <c r="L787" s="35"/>
      <c r="M787" s="35"/>
      <c r="N787" s="27"/>
      <c r="O787" s="27"/>
      <c r="P787" s="27"/>
      <c r="Q787" s="27"/>
      <c r="R787" s="27"/>
      <c r="S787" s="27"/>
      <c r="T787" s="27"/>
    </row>
    <row r="788" customFormat="false" ht="12" hidden="false" customHeight="false" outlineLevel="0" collapsed="false">
      <c r="A788" s="27"/>
      <c r="B788" s="28"/>
      <c r="C788" s="29"/>
      <c r="D788" s="58"/>
      <c r="E788" s="59"/>
      <c r="F788" s="29"/>
      <c r="G788" s="27"/>
      <c r="H788" s="27"/>
      <c r="I788" s="27"/>
      <c r="J788" s="27"/>
      <c r="K788" s="27"/>
      <c r="L788" s="35"/>
      <c r="M788" s="35"/>
      <c r="N788" s="27"/>
      <c r="O788" s="27"/>
      <c r="P788" s="27"/>
      <c r="Q788" s="27"/>
      <c r="R788" s="27"/>
      <c r="S788" s="27"/>
      <c r="T788" s="27"/>
    </row>
    <row r="789" customFormat="false" ht="12" hidden="false" customHeight="false" outlineLevel="0" collapsed="false">
      <c r="A789" s="27"/>
      <c r="B789" s="28"/>
      <c r="C789" s="29"/>
      <c r="D789" s="58"/>
      <c r="E789" s="59"/>
      <c r="F789" s="29"/>
      <c r="G789" s="27"/>
      <c r="H789" s="27"/>
      <c r="I789" s="27"/>
      <c r="J789" s="27"/>
      <c r="K789" s="27"/>
      <c r="L789" s="35"/>
      <c r="M789" s="35"/>
      <c r="N789" s="27"/>
      <c r="O789" s="27"/>
      <c r="P789" s="27"/>
      <c r="Q789" s="27"/>
      <c r="R789" s="27"/>
      <c r="S789" s="27"/>
      <c r="T789" s="27"/>
    </row>
    <row r="790" customFormat="false" ht="12" hidden="false" customHeight="false" outlineLevel="0" collapsed="false">
      <c r="A790" s="27"/>
      <c r="B790" s="28"/>
      <c r="C790" s="29"/>
      <c r="D790" s="58"/>
      <c r="E790" s="59"/>
      <c r="F790" s="29"/>
      <c r="G790" s="27"/>
      <c r="H790" s="27"/>
      <c r="I790" s="27"/>
      <c r="J790" s="27"/>
      <c r="K790" s="27"/>
      <c r="L790" s="35"/>
      <c r="M790" s="35"/>
      <c r="N790" s="27"/>
      <c r="O790" s="27"/>
      <c r="P790" s="27"/>
      <c r="Q790" s="27"/>
      <c r="R790" s="27"/>
      <c r="S790" s="27"/>
      <c r="T790" s="27"/>
    </row>
    <row r="791" customFormat="false" ht="12" hidden="false" customHeight="false" outlineLevel="0" collapsed="false">
      <c r="A791" s="27"/>
      <c r="B791" s="28"/>
      <c r="C791" s="29"/>
      <c r="D791" s="58"/>
      <c r="E791" s="59"/>
      <c r="F791" s="29"/>
      <c r="G791" s="27"/>
      <c r="H791" s="27"/>
      <c r="I791" s="27"/>
      <c r="J791" s="27"/>
      <c r="K791" s="27"/>
      <c r="L791" s="35"/>
      <c r="M791" s="35"/>
      <c r="N791" s="27"/>
      <c r="O791" s="27"/>
      <c r="P791" s="27"/>
      <c r="Q791" s="27"/>
      <c r="R791" s="27"/>
      <c r="S791" s="27"/>
      <c r="T791" s="27"/>
    </row>
    <row r="792" customFormat="false" ht="12" hidden="false" customHeight="false" outlineLevel="0" collapsed="false">
      <c r="A792" s="27"/>
      <c r="B792" s="28"/>
      <c r="C792" s="29"/>
      <c r="D792" s="58"/>
      <c r="E792" s="59"/>
      <c r="F792" s="29"/>
      <c r="G792" s="27"/>
      <c r="H792" s="27"/>
      <c r="I792" s="27"/>
      <c r="J792" s="27"/>
      <c r="K792" s="27"/>
      <c r="L792" s="35"/>
      <c r="M792" s="35"/>
      <c r="N792" s="27"/>
      <c r="O792" s="27"/>
      <c r="P792" s="27"/>
      <c r="Q792" s="27"/>
      <c r="R792" s="27"/>
      <c r="S792" s="27"/>
      <c r="T792" s="27"/>
    </row>
    <row r="793" customFormat="false" ht="12" hidden="false" customHeight="false" outlineLevel="0" collapsed="false">
      <c r="A793" s="27"/>
      <c r="B793" s="28"/>
      <c r="C793" s="29"/>
      <c r="D793" s="58"/>
      <c r="E793" s="59"/>
      <c r="F793" s="29"/>
      <c r="G793" s="27"/>
      <c r="H793" s="27"/>
      <c r="I793" s="27"/>
      <c r="J793" s="27"/>
      <c r="K793" s="27"/>
      <c r="L793" s="35"/>
      <c r="M793" s="35"/>
      <c r="N793" s="27"/>
      <c r="O793" s="27"/>
      <c r="P793" s="27"/>
      <c r="Q793" s="27"/>
      <c r="R793" s="27"/>
      <c r="S793" s="27"/>
      <c r="T793" s="27"/>
    </row>
    <row r="794" customFormat="false" ht="12" hidden="false" customHeight="false" outlineLevel="0" collapsed="false">
      <c r="A794" s="27"/>
      <c r="B794" s="28"/>
      <c r="C794" s="29"/>
      <c r="D794" s="58"/>
      <c r="E794" s="59"/>
      <c r="F794" s="29"/>
      <c r="G794" s="27"/>
      <c r="H794" s="27"/>
      <c r="I794" s="27"/>
      <c r="J794" s="27"/>
      <c r="K794" s="27"/>
      <c r="L794" s="35"/>
      <c r="M794" s="35"/>
      <c r="N794" s="27"/>
      <c r="O794" s="27"/>
      <c r="P794" s="27"/>
      <c r="Q794" s="27"/>
      <c r="R794" s="27"/>
      <c r="S794" s="27"/>
      <c r="T794" s="27"/>
    </row>
    <row r="795" customFormat="false" ht="12" hidden="false" customHeight="false" outlineLevel="0" collapsed="false">
      <c r="A795" s="27"/>
      <c r="B795" s="28"/>
      <c r="C795" s="29"/>
      <c r="D795" s="58"/>
      <c r="E795" s="59"/>
      <c r="F795" s="29"/>
      <c r="G795" s="27"/>
      <c r="H795" s="27"/>
      <c r="I795" s="27"/>
      <c r="J795" s="27"/>
      <c r="K795" s="27"/>
      <c r="L795" s="35"/>
      <c r="M795" s="35"/>
      <c r="N795" s="27"/>
      <c r="O795" s="27"/>
      <c r="P795" s="27"/>
      <c r="Q795" s="27"/>
      <c r="R795" s="27"/>
      <c r="S795" s="27"/>
      <c r="T795" s="27"/>
    </row>
    <row r="796" customFormat="false" ht="12" hidden="false" customHeight="false" outlineLevel="0" collapsed="false">
      <c r="A796" s="27"/>
      <c r="B796" s="28"/>
      <c r="C796" s="29"/>
      <c r="D796" s="58"/>
      <c r="E796" s="59"/>
      <c r="F796" s="29"/>
      <c r="G796" s="27"/>
      <c r="H796" s="27"/>
      <c r="I796" s="27"/>
      <c r="J796" s="27"/>
      <c r="K796" s="27"/>
      <c r="L796" s="35"/>
      <c r="M796" s="35"/>
      <c r="N796" s="27"/>
      <c r="O796" s="27"/>
      <c r="P796" s="27"/>
      <c r="Q796" s="27"/>
      <c r="R796" s="27"/>
      <c r="S796" s="27"/>
      <c r="T796" s="27"/>
    </row>
    <row r="797" customFormat="false" ht="12" hidden="false" customHeight="false" outlineLevel="0" collapsed="false">
      <c r="A797" s="27"/>
      <c r="B797" s="28"/>
      <c r="C797" s="29"/>
      <c r="D797" s="58"/>
      <c r="E797" s="59"/>
      <c r="F797" s="29"/>
      <c r="G797" s="27"/>
      <c r="H797" s="27"/>
      <c r="I797" s="27"/>
      <c r="J797" s="27"/>
      <c r="K797" s="27"/>
      <c r="L797" s="35"/>
      <c r="M797" s="35"/>
      <c r="N797" s="27"/>
      <c r="O797" s="27"/>
      <c r="P797" s="27"/>
      <c r="Q797" s="27"/>
      <c r="R797" s="27"/>
      <c r="S797" s="27"/>
      <c r="T797" s="27"/>
    </row>
    <row r="798" customFormat="false" ht="12" hidden="false" customHeight="false" outlineLevel="0" collapsed="false">
      <c r="A798" s="27"/>
      <c r="B798" s="28"/>
      <c r="C798" s="29"/>
      <c r="D798" s="58"/>
      <c r="E798" s="59"/>
      <c r="F798" s="29"/>
      <c r="G798" s="27"/>
      <c r="H798" s="27"/>
      <c r="I798" s="27"/>
      <c r="J798" s="27"/>
      <c r="K798" s="27"/>
      <c r="L798" s="35"/>
      <c r="M798" s="35"/>
      <c r="N798" s="27"/>
      <c r="O798" s="27"/>
      <c r="P798" s="27"/>
      <c r="Q798" s="27"/>
      <c r="R798" s="27"/>
      <c r="S798" s="27"/>
      <c r="T798" s="27"/>
    </row>
    <row r="799" customFormat="false" ht="12" hidden="false" customHeight="false" outlineLevel="0" collapsed="false">
      <c r="A799" s="27"/>
      <c r="B799" s="28"/>
      <c r="C799" s="29"/>
      <c r="D799" s="58"/>
      <c r="E799" s="59"/>
      <c r="F799" s="29"/>
      <c r="G799" s="27"/>
      <c r="H799" s="27"/>
      <c r="I799" s="27"/>
      <c r="J799" s="27"/>
      <c r="K799" s="27"/>
      <c r="L799" s="35"/>
      <c r="M799" s="35"/>
      <c r="N799" s="27"/>
      <c r="O799" s="27"/>
      <c r="P799" s="27"/>
      <c r="Q799" s="27"/>
      <c r="R799" s="27"/>
      <c r="S799" s="27"/>
      <c r="T799" s="27"/>
    </row>
    <row r="800" customFormat="false" ht="12" hidden="false" customHeight="false" outlineLevel="0" collapsed="false">
      <c r="A800" s="27"/>
      <c r="B800" s="28"/>
      <c r="C800" s="29"/>
      <c r="D800" s="58"/>
      <c r="E800" s="59"/>
      <c r="F800" s="29"/>
      <c r="G800" s="27"/>
      <c r="H800" s="27"/>
      <c r="I800" s="27"/>
      <c r="J800" s="27"/>
      <c r="K800" s="27"/>
      <c r="L800" s="35"/>
      <c r="M800" s="35"/>
      <c r="N800" s="27"/>
      <c r="O800" s="27"/>
      <c r="P800" s="27"/>
      <c r="Q800" s="27"/>
      <c r="R800" s="27"/>
      <c r="S800" s="27"/>
      <c r="T800" s="27"/>
    </row>
    <row r="801" customFormat="false" ht="12" hidden="false" customHeight="false" outlineLevel="0" collapsed="false">
      <c r="A801" s="27"/>
      <c r="B801" s="28"/>
      <c r="C801" s="29"/>
      <c r="D801" s="58"/>
      <c r="E801" s="59"/>
      <c r="F801" s="29"/>
      <c r="G801" s="27"/>
      <c r="H801" s="27"/>
      <c r="I801" s="27"/>
      <c r="J801" s="27"/>
      <c r="K801" s="27"/>
      <c r="L801" s="35"/>
      <c r="M801" s="35"/>
      <c r="N801" s="27"/>
      <c r="O801" s="27"/>
      <c r="P801" s="27"/>
      <c r="Q801" s="27"/>
      <c r="R801" s="27"/>
      <c r="S801" s="27"/>
      <c r="T801" s="27"/>
    </row>
    <row r="802" customFormat="false" ht="12" hidden="false" customHeight="false" outlineLevel="0" collapsed="false">
      <c r="A802" s="27"/>
      <c r="B802" s="28"/>
      <c r="C802" s="29"/>
      <c r="D802" s="58"/>
      <c r="E802" s="59"/>
      <c r="F802" s="29"/>
      <c r="G802" s="27"/>
      <c r="H802" s="27"/>
      <c r="I802" s="27"/>
      <c r="J802" s="27"/>
      <c r="K802" s="27"/>
      <c r="L802" s="35"/>
      <c r="M802" s="35"/>
      <c r="N802" s="27"/>
      <c r="O802" s="27"/>
      <c r="P802" s="27"/>
      <c r="Q802" s="27"/>
      <c r="R802" s="27"/>
      <c r="S802" s="27"/>
      <c r="T802" s="27"/>
    </row>
    <row r="803" customFormat="false" ht="12" hidden="false" customHeight="false" outlineLevel="0" collapsed="false">
      <c r="A803" s="27"/>
      <c r="B803" s="28"/>
      <c r="C803" s="29"/>
      <c r="D803" s="58"/>
      <c r="E803" s="59"/>
      <c r="F803" s="29"/>
      <c r="G803" s="27"/>
      <c r="H803" s="27"/>
      <c r="I803" s="27"/>
      <c r="J803" s="27"/>
      <c r="K803" s="27"/>
      <c r="L803" s="35"/>
      <c r="M803" s="35"/>
      <c r="N803" s="27"/>
      <c r="O803" s="27"/>
      <c r="P803" s="27"/>
      <c r="Q803" s="27"/>
      <c r="R803" s="27"/>
      <c r="S803" s="27"/>
      <c r="T803" s="27"/>
    </row>
    <row r="804" customFormat="false" ht="12" hidden="false" customHeight="false" outlineLevel="0" collapsed="false">
      <c r="A804" s="27"/>
      <c r="B804" s="28"/>
      <c r="C804" s="29"/>
      <c r="D804" s="58"/>
      <c r="E804" s="59"/>
      <c r="F804" s="29"/>
      <c r="G804" s="27"/>
      <c r="H804" s="27"/>
      <c r="I804" s="27"/>
      <c r="J804" s="27"/>
      <c r="K804" s="27"/>
      <c r="L804" s="35"/>
      <c r="M804" s="35"/>
      <c r="N804" s="27"/>
      <c r="O804" s="27"/>
      <c r="P804" s="27"/>
      <c r="Q804" s="27"/>
      <c r="R804" s="27"/>
      <c r="S804" s="27"/>
      <c r="T804" s="27"/>
    </row>
    <row r="805" customFormat="false" ht="12" hidden="false" customHeight="false" outlineLevel="0" collapsed="false">
      <c r="A805" s="27"/>
      <c r="B805" s="28"/>
      <c r="C805" s="29"/>
      <c r="D805" s="58"/>
      <c r="E805" s="59"/>
      <c r="F805" s="29"/>
      <c r="G805" s="27"/>
      <c r="H805" s="27"/>
      <c r="I805" s="27"/>
      <c r="J805" s="27"/>
      <c r="K805" s="27"/>
      <c r="L805" s="35"/>
      <c r="M805" s="35"/>
      <c r="N805" s="27"/>
      <c r="O805" s="27"/>
      <c r="P805" s="27"/>
      <c r="Q805" s="27"/>
      <c r="R805" s="27"/>
      <c r="S805" s="27"/>
      <c r="T805" s="27"/>
    </row>
    <row r="806" customFormat="false" ht="12" hidden="false" customHeight="false" outlineLevel="0" collapsed="false">
      <c r="A806" s="27"/>
      <c r="B806" s="28"/>
      <c r="C806" s="29"/>
      <c r="D806" s="58"/>
      <c r="E806" s="59"/>
      <c r="F806" s="29"/>
      <c r="G806" s="27"/>
      <c r="H806" s="27"/>
      <c r="I806" s="27"/>
      <c r="J806" s="27"/>
      <c r="K806" s="27"/>
      <c r="L806" s="35"/>
      <c r="M806" s="35"/>
      <c r="N806" s="27"/>
      <c r="O806" s="27"/>
      <c r="P806" s="27"/>
      <c r="Q806" s="27"/>
      <c r="R806" s="27"/>
      <c r="S806" s="27"/>
      <c r="T806" s="27"/>
    </row>
    <row r="807" customFormat="false" ht="12" hidden="false" customHeight="false" outlineLevel="0" collapsed="false">
      <c r="A807" s="27"/>
      <c r="B807" s="28"/>
      <c r="C807" s="29"/>
      <c r="D807" s="58"/>
      <c r="E807" s="59"/>
      <c r="F807" s="29"/>
      <c r="G807" s="27"/>
      <c r="H807" s="27"/>
      <c r="I807" s="27"/>
      <c r="J807" s="27"/>
      <c r="K807" s="27"/>
      <c r="L807" s="35"/>
      <c r="M807" s="35"/>
      <c r="N807" s="27"/>
      <c r="O807" s="27"/>
      <c r="P807" s="27"/>
      <c r="Q807" s="27"/>
      <c r="R807" s="27"/>
      <c r="S807" s="27"/>
      <c r="T807" s="27"/>
    </row>
    <row r="808" customFormat="false" ht="12" hidden="false" customHeight="false" outlineLevel="0" collapsed="false">
      <c r="A808" s="27"/>
      <c r="B808" s="28"/>
      <c r="C808" s="29"/>
      <c r="D808" s="58"/>
      <c r="E808" s="59"/>
      <c r="F808" s="29"/>
      <c r="G808" s="27"/>
      <c r="H808" s="27"/>
      <c r="I808" s="27"/>
      <c r="J808" s="27"/>
      <c r="K808" s="27"/>
      <c r="L808" s="35"/>
      <c r="M808" s="35"/>
      <c r="N808" s="27"/>
      <c r="O808" s="27"/>
      <c r="P808" s="27"/>
      <c r="Q808" s="27"/>
      <c r="R808" s="27"/>
      <c r="S808" s="27"/>
      <c r="T808" s="27"/>
    </row>
    <row r="809" customFormat="false" ht="12" hidden="false" customHeight="false" outlineLevel="0" collapsed="false">
      <c r="A809" s="27"/>
      <c r="B809" s="28"/>
      <c r="C809" s="29"/>
      <c r="D809" s="58"/>
      <c r="E809" s="59"/>
      <c r="F809" s="29"/>
      <c r="G809" s="27"/>
      <c r="H809" s="27"/>
      <c r="I809" s="27"/>
      <c r="J809" s="27"/>
      <c r="K809" s="27"/>
      <c r="L809" s="35"/>
      <c r="M809" s="35"/>
      <c r="N809" s="27"/>
      <c r="O809" s="27"/>
      <c r="P809" s="27"/>
      <c r="Q809" s="27"/>
      <c r="R809" s="27"/>
      <c r="S809" s="27"/>
      <c r="T809" s="27"/>
    </row>
    <row r="810" customFormat="false" ht="12" hidden="false" customHeight="false" outlineLevel="0" collapsed="false">
      <c r="A810" s="27"/>
      <c r="B810" s="28"/>
      <c r="C810" s="29"/>
      <c r="D810" s="58"/>
      <c r="E810" s="59"/>
      <c r="F810" s="29"/>
      <c r="G810" s="27"/>
      <c r="H810" s="27"/>
      <c r="I810" s="27"/>
      <c r="J810" s="27"/>
      <c r="K810" s="27"/>
      <c r="L810" s="35"/>
      <c r="M810" s="35"/>
      <c r="N810" s="27"/>
      <c r="O810" s="27"/>
      <c r="P810" s="27"/>
      <c r="Q810" s="27"/>
      <c r="R810" s="27"/>
      <c r="S810" s="27"/>
      <c r="T810" s="27"/>
    </row>
    <row r="811" customFormat="false" ht="12" hidden="false" customHeight="false" outlineLevel="0" collapsed="false">
      <c r="A811" s="27"/>
      <c r="B811" s="28"/>
      <c r="C811" s="29"/>
      <c r="D811" s="58"/>
      <c r="E811" s="59"/>
      <c r="F811" s="29"/>
      <c r="G811" s="27"/>
      <c r="H811" s="27"/>
      <c r="I811" s="27"/>
      <c r="J811" s="27"/>
      <c r="K811" s="27"/>
      <c r="L811" s="35"/>
      <c r="M811" s="35"/>
      <c r="N811" s="27"/>
      <c r="O811" s="27"/>
      <c r="P811" s="27"/>
      <c r="Q811" s="27"/>
      <c r="R811" s="27"/>
      <c r="S811" s="27"/>
      <c r="T811" s="27"/>
    </row>
    <row r="812" customFormat="false" ht="12" hidden="false" customHeight="false" outlineLevel="0" collapsed="false">
      <c r="A812" s="27"/>
      <c r="B812" s="28"/>
      <c r="C812" s="29"/>
      <c r="D812" s="58"/>
      <c r="E812" s="59"/>
      <c r="F812" s="29"/>
      <c r="G812" s="27"/>
      <c r="H812" s="27"/>
      <c r="I812" s="27"/>
      <c r="J812" s="27"/>
      <c r="K812" s="27"/>
      <c r="L812" s="35"/>
      <c r="M812" s="35"/>
      <c r="N812" s="27"/>
      <c r="O812" s="27"/>
      <c r="P812" s="27"/>
      <c r="Q812" s="27"/>
      <c r="R812" s="27"/>
      <c r="S812" s="27"/>
      <c r="T812" s="27"/>
    </row>
    <row r="813" customFormat="false" ht="12" hidden="false" customHeight="false" outlineLevel="0" collapsed="false">
      <c r="A813" s="27"/>
      <c r="B813" s="28"/>
      <c r="C813" s="29"/>
      <c r="D813" s="58"/>
      <c r="E813" s="59"/>
      <c r="F813" s="29"/>
      <c r="G813" s="27"/>
      <c r="H813" s="27"/>
      <c r="I813" s="27"/>
      <c r="J813" s="27"/>
      <c r="K813" s="27"/>
      <c r="L813" s="35"/>
      <c r="M813" s="35"/>
      <c r="N813" s="27"/>
      <c r="O813" s="27"/>
      <c r="P813" s="27"/>
      <c r="Q813" s="27"/>
      <c r="R813" s="27"/>
      <c r="S813" s="27"/>
      <c r="T813" s="27"/>
    </row>
    <row r="814" customFormat="false" ht="12" hidden="false" customHeight="false" outlineLevel="0" collapsed="false">
      <c r="A814" s="27"/>
      <c r="B814" s="28"/>
      <c r="C814" s="29"/>
      <c r="D814" s="58"/>
      <c r="E814" s="59"/>
      <c r="F814" s="29"/>
      <c r="G814" s="27"/>
      <c r="H814" s="27"/>
      <c r="I814" s="27"/>
      <c r="J814" s="27"/>
      <c r="K814" s="27"/>
      <c r="L814" s="35"/>
      <c r="M814" s="35"/>
      <c r="N814" s="27"/>
      <c r="O814" s="27"/>
      <c r="P814" s="27"/>
      <c r="Q814" s="27"/>
      <c r="R814" s="27"/>
      <c r="S814" s="27"/>
      <c r="T814" s="27"/>
    </row>
    <row r="815" customFormat="false" ht="12" hidden="false" customHeight="false" outlineLevel="0" collapsed="false">
      <c r="A815" s="27"/>
      <c r="B815" s="28"/>
      <c r="C815" s="29"/>
      <c r="D815" s="58"/>
      <c r="E815" s="59"/>
      <c r="F815" s="29"/>
      <c r="G815" s="27"/>
      <c r="H815" s="27"/>
      <c r="I815" s="27"/>
      <c r="J815" s="27"/>
      <c r="K815" s="27"/>
      <c r="L815" s="35"/>
      <c r="M815" s="35"/>
      <c r="N815" s="27"/>
      <c r="O815" s="27"/>
      <c r="P815" s="27"/>
      <c r="Q815" s="27"/>
      <c r="R815" s="27"/>
      <c r="S815" s="27"/>
      <c r="T815" s="27"/>
    </row>
    <row r="816" customFormat="false" ht="12" hidden="false" customHeight="false" outlineLevel="0" collapsed="false">
      <c r="A816" s="27"/>
      <c r="B816" s="28"/>
      <c r="C816" s="29"/>
      <c r="D816" s="58"/>
      <c r="E816" s="59"/>
      <c r="F816" s="29"/>
      <c r="G816" s="27"/>
      <c r="H816" s="27"/>
      <c r="I816" s="27"/>
      <c r="J816" s="27"/>
      <c r="K816" s="27"/>
      <c r="L816" s="35"/>
      <c r="M816" s="35"/>
      <c r="N816" s="27"/>
      <c r="O816" s="27"/>
      <c r="P816" s="27"/>
      <c r="Q816" s="27"/>
      <c r="R816" s="27"/>
      <c r="S816" s="27"/>
      <c r="T816" s="27"/>
    </row>
    <row r="817" customFormat="false" ht="12" hidden="false" customHeight="false" outlineLevel="0" collapsed="false">
      <c r="A817" s="27"/>
      <c r="B817" s="28"/>
      <c r="C817" s="29"/>
      <c r="D817" s="58"/>
      <c r="E817" s="59"/>
      <c r="F817" s="29"/>
      <c r="G817" s="27"/>
      <c r="H817" s="27"/>
      <c r="I817" s="27"/>
      <c r="J817" s="27"/>
      <c r="K817" s="27"/>
      <c r="L817" s="35"/>
      <c r="M817" s="35"/>
      <c r="N817" s="27"/>
      <c r="O817" s="27"/>
      <c r="P817" s="27"/>
      <c r="Q817" s="27"/>
      <c r="R817" s="27"/>
      <c r="S817" s="27"/>
      <c r="T817" s="27"/>
    </row>
    <row r="818" customFormat="false" ht="12" hidden="false" customHeight="false" outlineLevel="0" collapsed="false">
      <c r="A818" s="27"/>
      <c r="B818" s="28"/>
      <c r="C818" s="29"/>
      <c r="D818" s="58"/>
      <c r="E818" s="59"/>
      <c r="F818" s="29"/>
      <c r="G818" s="27"/>
      <c r="H818" s="27"/>
      <c r="I818" s="27"/>
      <c r="J818" s="27"/>
      <c r="K818" s="27"/>
      <c r="L818" s="35"/>
      <c r="M818" s="35"/>
      <c r="N818" s="27"/>
      <c r="O818" s="27"/>
      <c r="P818" s="27"/>
      <c r="Q818" s="27"/>
      <c r="R818" s="27"/>
      <c r="S818" s="27"/>
      <c r="T818" s="27"/>
    </row>
    <row r="819" customFormat="false" ht="12" hidden="false" customHeight="false" outlineLevel="0" collapsed="false">
      <c r="A819" s="27"/>
      <c r="B819" s="28"/>
      <c r="C819" s="29"/>
      <c r="D819" s="58"/>
      <c r="E819" s="59"/>
      <c r="F819" s="29"/>
      <c r="G819" s="27"/>
      <c r="H819" s="27"/>
      <c r="I819" s="27"/>
      <c r="J819" s="27"/>
      <c r="K819" s="27"/>
      <c r="L819" s="35"/>
      <c r="M819" s="35"/>
      <c r="N819" s="27"/>
      <c r="O819" s="27"/>
      <c r="P819" s="27"/>
      <c r="Q819" s="27"/>
      <c r="R819" s="27"/>
      <c r="S819" s="27"/>
      <c r="T819" s="27"/>
    </row>
    <row r="820" customFormat="false" ht="12" hidden="false" customHeight="false" outlineLevel="0" collapsed="false">
      <c r="A820" s="27"/>
      <c r="B820" s="28"/>
      <c r="C820" s="29"/>
      <c r="D820" s="58"/>
      <c r="E820" s="59"/>
      <c r="F820" s="29"/>
      <c r="G820" s="27"/>
      <c r="H820" s="27"/>
      <c r="I820" s="27"/>
      <c r="J820" s="27"/>
      <c r="K820" s="27"/>
      <c r="L820" s="35"/>
      <c r="M820" s="35"/>
      <c r="N820" s="27"/>
      <c r="O820" s="27"/>
      <c r="P820" s="27"/>
      <c r="Q820" s="27"/>
      <c r="R820" s="27"/>
      <c r="S820" s="27"/>
      <c r="T820" s="27"/>
    </row>
    <row r="821" customFormat="false" ht="12" hidden="false" customHeight="false" outlineLevel="0" collapsed="false">
      <c r="A821" s="27"/>
      <c r="B821" s="28"/>
      <c r="C821" s="29"/>
      <c r="D821" s="58"/>
      <c r="E821" s="59"/>
      <c r="F821" s="29"/>
      <c r="G821" s="27"/>
      <c r="H821" s="27"/>
      <c r="I821" s="27"/>
      <c r="J821" s="27"/>
      <c r="K821" s="27"/>
      <c r="L821" s="35"/>
      <c r="M821" s="35"/>
      <c r="N821" s="27"/>
      <c r="O821" s="27"/>
      <c r="P821" s="27"/>
      <c r="Q821" s="27"/>
      <c r="R821" s="27"/>
      <c r="S821" s="27"/>
      <c r="T821" s="27"/>
    </row>
    <row r="822" customFormat="false" ht="12" hidden="false" customHeight="false" outlineLevel="0" collapsed="false">
      <c r="A822" s="27"/>
      <c r="B822" s="28"/>
      <c r="C822" s="29"/>
      <c r="D822" s="58"/>
      <c r="E822" s="59"/>
      <c r="F822" s="29"/>
      <c r="G822" s="27"/>
      <c r="H822" s="27"/>
      <c r="I822" s="27"/>
      <c r="J822" s="27"/>
      <c r="K822" s="27"/>
      <c r="L822" s="35"/>
      <c r="M822" s="35"/>
      <c r="N822" s="27"/>
      <c r="O822" s="27"/>
      <c r="P822" s="27"/>
      <c r="Q822" s="27"/>
      <c r="R822" s="27"/>
      <c r="S822" s="27"/>
      <c r="T822" s="27"/>
    </row>
    <row r="823" customFormat="false" ht="12" hidden="false" customHeight="false" outlineLevel="0" collapsed="false">
      <c r="A823" s="27"/>
      <c r="B823" s="28"/>
      <c r="C823" s="29"/>
      <c r="D823" s="58"/>
      <c r="E823" s="59"/>
      <c r="F823" s="29"/>
      <c r="G823" s="27"/>
      <c r="H823" s="27"/>
      <c r="I823" s="27"/>
      <c r="J823" s="27"/>
      <c r="K823" s="27"/>
      <c r="L823" s="35"/>
      <c r="M823" s="35"/>
      <c r="N823" s="27"/>
      <c r="O823" s="27"/>
      <c r="P823" s="27"/>
      <c r="Q823" s="27"/>
      <c r="R823" s="27"/>
      <c r="S823" s="27"/>
      <c r="T823" s="27"/>
    </row>
    <row r="824" customFormat="false" ht="12" hidden="false" customHeight="false" outlineLevel="0" collapsed="false">
      <c r="A824" s="27"/>
      <c r="B824" s="28"/>
      <c r="C824" s="29"/>
      <c r="D824" s="58"/>
      <c r="E824" s="59"/>
      <c r="F824" s="29"/>
      <c r="G824" s="27"/>
      <c r="H824" s="27"/>
      <c r="I824" s="27"/>
      <c r="J824" s="27"/>
      <c r="K824" s="27"/>
      <c r="L824" s="35"/>
      <c r="M824" s="35"/>
      <c r="N824" s="27"/>
      <c r="O824" s="27"/>
      <c r="P824" s="27"/>
      <c r="Q824" s="27"/>
      <c r="R824" s="27"/>
      <c r="S824" s="27"/>
      <c r="T824" s="27"/>
    </row>
    <row r="825" customFormat="false" ht="12" hidden="false" customHeight="false" outlineLevel="0" collapsed="false">
      <c r="A825" s="27"/>
      <c r="B825" s="28"/>
      <c r="C825" s="29"/>
      <c r="D825" s="58"/>
      <c r="E825" s="59"/>
      <c r="F825" s="29"/>
      <c r="G825" s="27"/>
      <c r="H825" s="27"/>
      <c r="I825" s="27"/>
      <c r="J825" s="27"/>
      <c r="K825" s="27"/>
      <c r="L825" s="35"/>
      <c r="M825" s="35"/>
      <c r="N825" s="27"/>
      <c r="O825" s="27"/>
      <c r="P825" s="27"/>
      <c r="Q825" s="27"/>
      <c r="R825" s="27"/>
      <c r="S825" s="27"/>
      <c r="T825" s="27"/>
    </row>
    <row r="826" customFormat="false" ht="12" hidden="false" customHeight="false" outlineLevel="0" collapsed="false">
      <c r="A826" s="27"/>
      <c r="B826" s="28"/>
      <c r="C826" s="29"/>
      <c r="D826" s="58"/>
      <c r="E826" s="59"/>
      <c r="F826" s="29"/>
      <c r="G826" s="27"/>
      <c r="H826" s="27"/>
      <c r="I826" s="27"/>
      <c r="J826" s="27"/>
      <c r="K826" s="27"/>
      <c r="L826" s="35"/>
      <c r="M826" s="35"/>
      <c r="N826" s="27"/>
      <c r="O826" s="27"/>
      <c r="P826" s="27"/>
      <c r="Q826" s="27"/>
      <c r="R826" s="27"/>
      <c r="S826" s="27"/>
      <c r="T826" s="27"/>
    </row>
    <row r="827" customFormat="false" ht="12" hidden="false" customHeight="false" outlineLevel="0" collapsed="false">
      <c r="A827" s="27"/>
      <c r="B827" s="28"/>
      <c r="C827" s="29"/>
      <c r="D827" s="58"/>
      <c r="E827" s="59"/>
      <c r="F827" s="29"/>
      <c r="G827" s="27"/>
      <c r="H827" s="27"/>
      <c r="I827" s="27"/>
      <c r="J827" s="27"/>
      <c r="K827" s="27"/>
      <c r="L827" s="35"/>
      <c r="M827" s="35"/>
      <c r="N827" s="27"/>
      <c r="O827" s="27"/>
      <c r="P827" s="27"/>
      <c r="Q827" s="27"/>
      <c r="R827" s="27"/>
      <c r="S827" s="27"/>
      <c r="T827" s="27"/>
    </row>
    <row r="828" customFormat="false" ht="12" hidden="false" customHeight="false" outlineLevel="0" collapsed="false">
      <c r="A828" s="27"/>
      <c r="B828" s="28"/>
      <c r="C828" s="29"/>
      <c r="D828" s="58"/>
      <c r="E828" s="59"/>
      <c r="F828" s="29"/>
      <c r="G828" s="27"/>
      <c r="H828" s="27"/>
      <c r="I828" s="27"/>
      <c r="J828" s="27"/>
      <c r="K828" s="27"/>
      <c r="L828" s="35"/>
      <c r="M828" s="35"/>
      <c r="N828" s="27"/>
      <c r="O828" s="27"/>
      <c r="P828" s="27"/>
      <c r="Q828" s="27"/>
      <c r="R828" s="27"/>
      <c r="S828" s="27"/>
      <c r="T828" s="27"/>
    </row>
    <row r="829" customFormat="false" ht="12" hidden="false" customHeight="false" outlineLevel="0" collapsed="false">
      <c r="A829" s="27"/>
      <c r="B829" s="28"/>
      <c r="C829" s="29"/>
      <c r="D829" s="58"/>
      <c r="E829" s="59"/>
      <c r="F829" s="29"/>
      <c r="G829" s="27"/>
      <c r="H829" s="27"/>
      <c r="I829" s="27"/>
      <c r="J829" s="27"/>
      <c r="K829" s="27"/>
      <c r="L829" s="35"/>
      <c r="M829" s="35"/>
      <c r="N829" s="27"/>
      <c r="O829" s="27"/>
      <c r="P829" s="27"/>
      <c r="Q829" s="27"/>
      <c r="R829" s="27"/>
      <c r="S829" s="27"/>
      <c r="T829" s="27"/>
    </row>
    <row r="830" customFormat="false" ht="12" hidden="false" customHeight="false" outlineLevel="0" collapsed="false">
      <c r="A830" s="27"/>
      <c r="B830" s="28"/>
      <c r="C830" s="29"/>
      <c r="D830" s="58"/>
      <c r="E830" s="59"/>
      <c r="F830" s="29"/>
      <c r="G830" s="27"/>
      <c r="H830" s="27"/>
      <c r="I830" s="27"/>
      <c r="J830" s="27"/>
      <c r="K830" s="27"/>
      <c r="L830" s="35"/>
      <c r="M830" s="35"/>
      <c r="N830" s="27"/>
      <c r="O830" s="27"/>
      <c r="P830" s="27"/>
      <c r="Q830" s="27"/>
      <c r="R830" s="27"/>
      <c r="S830" s="27"/>
      <c r="T830" s="27"/>
    </row>
    <row r="831" customFormat="false" ht="12" hidden="false" customHeight="false" outlineLevel="0" collapsed="false">
      <c r="A831" s="27"/>
      <c r="B831" s="28"/>
      <c r="C831" s="29"/>
      <c r="D831" s="58"/>
      <c r="E831" s="59"/>
      <c r="F831" s="29"/>
      <c r="G831" s="27"/>
      <c r="H831" s="27"/>
      <c r="I831" s="27"/>
      <c r="J831" s="27"/>
      <c r="K831" s="27"/>
      <c r="L831" s="35"/>
      <c r="M831" s="35"/>
      <c r="N831" s="27"/>
      <c r="O831" s="27"/>
      <c r="P831" s="27"/>
      <c r="Q831" s="27"/>
      <c r="R831" s="27"/>
      <c r="S831" s="27"/>
      <c r="T831" s="27"/>
    </row>
    <row r="832" customFormat="false" ht="12" hidden="false" customHeight="false" outlineLevel="0" collapsed="false">
      <c r="A832" s="27"/>
      <c r="B832" s="28"/>
      <c r="C832" s="29"/>
      <c r="D832" s="58"/>
      <c r="E832" s="59"/>
      <c r="F832" s="29"/>
      <c r="G832" s="27"/>
      <c r="H832" s="27"/>
      <c r="I832" s="27"/>
      <c r="J832" s="27"/>
      <c r="K832" s="27"/>
      <c r="L832" s="35"/>
      <c r="M832" s="35"/>
      <c r="N832" s="27"/>
      <c r="O832" s="27"/>
      <c r="P832" s="27"/>
      <c r="Q832" s="27"/>
      <c r="R832" s="27"/>
      <c r="S832" s="27"/>
      <c r="T832" s="27"/>
    </row>
    <row r="833" customFormat="false" ht="12" hidden="false" customHeight="false" outlineLevel="0" collapsed="false">
      <c r="A833" s="27"/>
      <c r="B833" s="28"/>
      <c r="C833" s="29"/>
      <c r="D833" s="58"/>
      <c r="E833" s="59"/>
      <c r="F833" s="29"/>
      <c r="G833" s="27"/>
      <c r="H833" s="27"/>
      <c r="I833" s="27"/>
      <c r="J833" s="27"/>
      <c r="K833" s="27"/>
      <c r="L833" s="35"/>
      <c r="M833" s="35"/>
      <c r="N833" s="27"/>
      <c r="O833" s="27"/>
      <c r="P833" s="27"/>
      <c r="Q833" s="27"/>
      <c r="R833" s="27"/>
      <c r="S833" s="27"/>
      <c r="T833" s="27"/>
    </row>
    <row r="834" customFormat="false" ht="12" hidden="false" customHeight="false" outlineLevel="0" collapsed="false">
      <c r="A834" s="27"/>
      <c r="B834" s="28"/>
      <c r="C834" s="29"/>
      <c r="D834" s="58"/>
      <c r="E834" s="59"/>
      <c r="F834" s="29"/>
      <c r="G834" s="27"/>
      <c r="H834" s="27"/>
      <c r="I834" s="27"/>
      <c r="J834" s="27"/>
      <c r="K834" s="27"/>
      <c r="L834" s="35"/>
      <c r="M834" s="35"/>
      <c r="N834" s="27"/>
      <c r="O834" s="27"/>
      <c r="P834" s="27"/>
      <c r="Q834" s="27"/>
      <c r="R834" s="27"/>
      <c r="S834" s="27"/>
      <c r="T834" s="27"/>
    </row>
    <row r="835" customFormat="false" ht="12" hidden="false" customHeight="false" outlineLevel="0" collapsed="false">
      <c r="A835" s="27"/>
      <c r="B835" s="28"/>
      <c r="C835" s="29"/>
      <c r="D835" s="58"/>
      <c r="E835" s="59"/>
      <c r="F835" s="29"/>
      <c r="G835" s="27"/>
      <c r="H835" s="27"/>
      <c r="I835" s="27"/>
      <c r="J835" s="27"/>
      <c r="K835" s="27"/>
      <c r="L835" s="35"/>
      <c r="M835" s="35"/>
      <c r="N835" s="27"/>
      <c r="O835" s="27"/>
      <c r="P835" s="27"/>
      <c r="Q835" s="27"/>
      <c r="R835" s="27"/>
      <c r="S835" s="27"/>
      <c r="T835" s="27"/>
    </row>
    <row r="836" customFormat="false" ht="12" hidden="false" customHeight="false" outlineLevel="0" collapsed="false">
      <c r="A836" s="27"/>
      <c r="B836" s="28"/>
      <c r="C836" s="29"/>
      <c r="D836" s="58"/>
      <c r="E836" s="59"/>
      <c r="F836" s="29"/>
      <c r="G836" s="27"/>
      <c r="H836" s="27"/>
      <c r="I836" s="27"/>
      <c r="J836" s="27"/>
      <c r="K836" s="27"/>
      <c r="L836" s="35"/>
      <c r="M836" s="35"/>
      <c r="N836" s="27"/>
      <c r="O836" s="27"/>
      <c r="P836" s="27"/>
      <c r="Q836" s="27"/>
      <c r="R836" s="27"/>
      <c r="S836" s="27"/>
      <c r="T836" s="27"/>
    </row>
    <row r="837" customFormat="false" ht="12" hidden="false" customHeight="false" outlineLevel="0" collapsed="false">
      <c r="A837" s="27"/>
      <c r="B837" s="28"/>
      <c r="C837" s="29"/>
      <c r="D837" s="58"/>
      <c r="E837" s="59"/>
      <c r="F837" s="29"/>
      <c r="G837" s="27"/>
      <c r="H837" s="27"/>
      <c r="I837" s="27"/>
      <c r="J837" s="27"/>
      <c r="K837" s="27"/>
      <c r="L837" s="35"/>
      <c r="M837" s="35"/>
      <c r="N837" s="27"/>
      <c r="O837" s="27"/>
      <c r="P837" s="27"/>
      <c r="Q837" s="27"/>
      <c r="R837" s="27"/>
      <c r="S837" s="27"/>
      <c r="T837" s="27"/>
    </row>
    <row r="838" customFormat="false" ht="12" hidden="false" customHeight="false" outlineLevel="0" collapsed="false">
      <c r="A838" s="27"/>
      <c r="B838" s="28"/>
      <c r="C838" s="29"/>
      <c r="D838" s="58"/>
      <c r="E838" s="59"/>
      <c r="F838" s="29"/>
      <c r="G838" s="27"/>
      <c r="H838" s="27"/>
      <c r="I838" s="27"/>
      <c r="J838" s="27"/>
      <c r="K838" s="27"/>
      <c r="L838" s="35"/>
      <c r="M838" s="35"/>
      <c r="N838" s="27"/>
      <c r="O838" s="27"/>
      <c r="P838" s="27"/>
      <c r="Q838" s="27"/>
      <c r="R838" s="27"/>
      <c r="S838" s="27"/>
      <c r="T838" s="27"/>
    </row>
    <row r="839" customFormat="false" ht="12" hidden="false" customHeight="false" outlineLevel="0" collapsed="false">
      <c r="A839" s="27"/>
      <c r="B839" s="28"/>
      <c r="C839" s="29"/>
      <c r="D839" s="58"/>
      <c r="E839" s="59"/>
      <c r="F839" s="29"/>
      <c r="G839" s="27"/>
      <c r="H839" s="27"/>
      <c r="I839" s="27"/>
      <c r="J839" s="27"/>
      <c r="K839" s="27"/>
      <c r="L839" s="35"/>
      <c r="M839" s="35"/>
      <c r="N839" s="27"/>
      <c r="O839" s="27"/>
      <c r="P839" s="27"/>
      <c r="Q839" s="27"/>
      <c r="R839" s="27"/>
      <c r="S839" s="27"/>
      <c r="T839" s="27"/>
    </row>
    <row r="840" customFormat="false" ht="12" hidden="false" customHeight="false" outlineLevel="0" collapsed="false">
      <c r="A840" s="27"/>
      <c r="B840" s="28"/>
      <c r="C840" s="29"/>
      <c r="D840" s="58"/>
      <c r="E840" s="59"/>
      <c r="F840" s="29"/>
      <c r="G840" s="27"/>
      <c r="H840" s="27"/>
      <c r="I840" s="27"/>
      <c r="J840" s="27"/>
      <c r="K840" s="27"/>
      <c r="L840" s="35"/>
      <c r="M840" s="35"/>
      <c r="N840" s="27"/>
      <c r="O840" s="27"/>
      <c r="P840" s="27"/>
      <c r="Q840" s="27"/>
      <c r="R840" s="27"/>
      <c r="S840" s="27"/>
      <c r="T840" s="27"/>
    </row>
    <row r="841" customFormat="false" ht="12" hidden="false" customHeight="false" outlineLevel="0" collapsed="false">
      <c r="A841" s="27"/>
      <c r="B841" s="28"/>
      <c r="C841" s="29"/>
      <c r="D841" s="58"/>
      <c r="E841" s="59"/>
      <c r="F841" s="29"/>
      <c r="G841" s="27"/>
      <c r="H841" s="27"/>
      <c r="I841" s="27"/>
      <c r="J841" s="27"/>
      <c r="K841" s="27"/>
      <c r="L841" s="35"/>
      <c r="M841" s="35"/>
      <c r="N841" s="27"/>
      <c r="O841" s="27"/>
      <c r="P841" s="27"/>
      <c r="Q841" s="27"/>
      <c r="R841" s="27"/>
      <c r="S841" s="27"/>
      <c r="T841" s="27"/>
    </row>
    <row r="842" customFormat="false" ht="12" hidden="false" customHeight="false" outlineLevel="0" collapsed="false">
      <c r="A842" s="27"/>
      <c r="B842" s="28"/>
      <c r="C842" s="29"/>
      <c r="D842" s="58"/>
      <c r="E842" s="59"/>
      <c r="F842" s="29"/>
      <c r="G842" s="27"/>
      <c r="H842" s="27"/>
      <c r="I842" s="27"/>
      <c r="J842" s="27"/>
      <c r="K842" s="27"/>
      <c r="L842" s="35"/>
      <c r="M842" s="35"/>
      <c r="N842" s="27"/>
      <c r="O842" s="27"/>
      <c r="P842" s="27"/>
      <c r="Q842" s="27"/>
      <c r="R842" s="27"/>
      <c r="S842" s="27"/>
      <c r="T842" s="27"/>
    </row>
    <row r="843" customFormat="false" ht="12" hidden="false" customHeight="false" outlineLevel="0" collapsed="false">
      <c r="A843" s="27"/>
      <c r="B843" s="28"/>
      <c r="C843" s="29"/>
      <c r="D843" s="58"/>
      <c r="E843" s="59"/>
      <c r="F843" s="29"/>
      <c r="G843" s="27"/>
      <c r="H843" s="27"/>
      <c r="I843" s="27"/>
      <c r="J843" s="27"/>
      <c r="K843" s="27"/>
      <c r="L843" s="35"/>
      <c r="M843" s="35"/>
      <c r="N843" s="27"/>
      <c r="O843" s="27"/>
      <c r="P843" s="27"/>
      <c r="Q843" s="27"/>
      <c r="R843" s="27"/>
      <c r="S843" s="27"/>
      <c r="T843" s="27"/>
    </row>
    <row r="844" customFormat="false" ht="12" hidden="false" customHeight="false" outlineLevel="0" collapsed="false">
      <c r="A844" s="27"/>
      <c r="B844" s="28"/>
      <c r="C844" s="29"/>
      <c r="D844" s="58"/>
      <c r="E844" s="59"/>
      <c r="F844" s="29"/>
      <c r="G844" s="27"/>
      <c r="H844" s="27"/>
      <c r="I844" s="27"/>
      <c r="J844" s="27"/>
      <c r="K844" s="27"/>
      <c r="L844" s="35"/>
      <c r="M844" s="35"/>
      <c r="N844" s="27"/>
      <c r="O844" s="27"/>
      <c r="P844" s="27"/>
      <c r="Q844" s="27"/>
      <c r="R844" s="27"/>
      <c r="S844" s="27"/>
      <c r="T844" s="27"/>
    </row>
    <row r="845" customFormat="false" ht="12" hidden="false" customHeight="false" outlineLevel="0" collapsed="false">
      <c r="A845" s="27"/>
      <c r="B845" s="28"/>
      <c r="C845" s="29"/>
      <c r="D845" s="58"/>
      <c r="E845" s="59"/>
      <c r="F845" s="29"/>
      <c r="G845" s="27"/>
      <c r="H845" s="27"/>
      <c r="I845" s="27"/>
      <c r="J845" s="27"/>
      <c r="K845" s="27"/>
      <c r="L845" s="35"/>
      <c r="M845" s="35"/>
      <c r="N845" s="27"/>
      <c r="O845" s="27"/>
      <c r="P845" s="27"/>
      <c r="Q845" s="27"/>
      <c r="R845" s="27"/>
      <c r="S845" s="27"/>
      <c r="T845" s="27"/>
    </row>
    <row r="846" customFormat="false" ht="12" hidden="false" customHeight="false" outlineLevel="0" collapsed="false">
      <c r="A846" s="27"/>
      <c r="B846" s="28"/>
      <c r="C846" s="29"/>
      <c r="D846" s="58"/>
      <c r="E846" s="59"/>
      <c r="F846" s="29"/>
      <c r="G846" s="27"/>
      <c r="H846" s="27"/>
      <c r="I846" s="27"/>
      <c r="J846" s="27"/>
      <c r="K846" s="27"/>
      <c r="L846" s="35"/>
      <c r="M846" s="35"/>
      <c r="N846" s="27"/>
      <c r="O846" s="27"/>
      <c r="P846" s="27"/>
      <c r="Q846" s="27"/>
      <c r="R846" s="27"/>
      <c r="S846" s="27"/>
      <c r="T846" s="27"/>
    </row>
    <row r="847" customFormat="false" ht="12" hidden="false" customHeight="false" outlineLevel="0" collapsed="false">
      <c r="A847" s="27"/>
      <c r="B847" s="28"/>
      <c r="C847" s="29"/>
      <c r="D847" s="58"/>
      <c r="E847" s="59"/>
      <c r="F847" s="29"/>
      <c r="G847" s="27"/>
      <c r="H847" s="27"/>
      <c r="I847" s="27"/>
      <c r="J847" s="27"/>
      <c r="K847" s="27"/>
      <c r="L847" s="35"/>
      <c r="M847" s="35"/>
      <c r="N847" s="27"/>
      <c r="O847" s="27"/>
      <c r="P847" s="27"/>
      <c r="Q847" s="27"/>
      <c r="R847" s="27"/>
      <c r="S847" s="27"/>
      <c r="T847" s="27"/>
    </row>
    <row r="848" customFormat="false" ht="12" hidden="false" customHeight="false" outlineLevel="0" collapsed="false">
      <c r="A848" s="27"/>
      <c r="B848" s="28"/>
      <c r="C848" s="29"/>
      <c r="D848" s="58"/>
      <c r="E848" s="59"/>
      <c r="F848" s="29"/>
      <c r="G848" s="27"/>
      <c r="H848" s="27"/>
      <c r="I848" s="27"/>
      <c r="J848" s="27"/>
      <c r="K848" s="27"/>
      <c r="L848" s="35"/>
      <c r="M848" s="35"/>
      <c r="N848" s="27"/>
      <c r="O848" s="27"/>
      <c r="P848" s="27"/>
      <c r="Q848" s="27"/>
      <c r="R848" s="27"/>
      <c r="S848" s="27"/>
      <c r="T848" s="27"/>
    </row>
    <row r="849" customFormat="false" ht="12" hidden="false" customHeight="false" outlineLevel="0" collapsed="false">
      <c r="A849" s="27"/>
      <c r="B849" s="28"/>
      <c r="C849" s="29"/>
      <c r="D849" s="58"/>
      <c r="E849" s="59"/>
      <c r="F849" s="29"/>
      <c r="G849" s="27"/>
      <c r="H849" s="27"/>
      <c r="I849" s="27"/>
      <c r="J849" s="27"/>
      <c r="K849" s="27"/>
      <c r="L849" s="35"/>
      <c r="M849" s="35"/>
      <c r="N849" s="27"/>
      <c r="O849" s="27"/>
      <c r="P849" s="27"/>
      <c r="Q849" s="27"/>
      <c r="R849" s="27"/>
      <c r="S849" s="27"/>
      <c r="T849" s="27"/>
    </row>
    <row r="850" customFormat="false" ht="12" hidden="false" customHeight="false" outlineLevel="0" collapsed="false">
      <c r="A850" s="27"/>
      <c r="B850" s="28"/>
      <c r="C850" s="29"/>
      <c r="D850" s="58"/>
      <c r="E850" s="59"/>
      <c r="F850" s="29"/>
      <c r="G850" s="27"/>
      <c r="H850" s="27"/>
      <c r="I850" s="27"/>
      <c r="J850" s="27"/>
      <c r="K850" s="27"/>
      <c r="L850" s="35"/>
      <c r="M850" s="35"/>
      <c r="N850" s="27"/>
      <c r="O850" s="27"/>
      <c r="P850" s="27"/>
      <c r="Q850" s="27"/>
      <c r="R850" s="27"/>
      <c r="S850" s="27"/>
      <c r="T850" s="27"/>
    </row>
    <row r="851" customFormat="false" ht="12" hidden="false" customHeight="false" outlineLevel="0" collapsed="false">
      <c r="A851" s="27"/>
      <c r="B851" s="28"/>
      <c r="C851" s="29"/>
      <c r="D851" s="58"/>
      <c r="E851" s="59"/>
      <c r="F851" s="29"/>
      <c r="G851" s="27"/>
      <c r="H851" s="27"/>
      <c r="I851" s="27"/>
      <c r="J851" s="27"/>
      <c r="K851" s="27"/>
      <c r="L851" s="35"/>
      <c r="M851" s="35"/>
      <c r="N851" s="27"/>
      <c r="O851" s="27"/>
      <c r="P851" s="27"/>
      <c r="Q851" s="27"/>
      <c r="R851" s="27"/>
      <c r="S851" s="27"/>
      <c r="T851" s="27"/>
    </row>
    <row r="852" customFormat="false" ht="12" hidden="false" customHeight="false" outlineLevel="0" collapsed="false">
      <c r="A852" s="27"/>
      <c r="B852" s="28"/>
      <c r="C852" s="29"/>
      <c r="D852" s="58"/>
      <c r="E852" s="59"/>
      <c r="F852" s="29"/>
      <c r="G852" s="27"/>
      <c r="H852" s="27"/>
      <c r="I852" s="27"/>
      <c r="J852" s="27"/>
      <c r="K852" s="27"/>
      <c r="L852" s="35"/>
      <c r="M852" s="35"/>
      <c r="N852" s="27"/>
      <c r="O852" s="27"/>
      <c r="P852" s="27"/>
      <c r="Q852" s="27"/>
      <c r="R852" s="27"/>
      <c r="S852" s="27"/>
      <c r="T852" s="27"/>
    </row>
    <row r="853" customFormat="false" ht="12" hidden="false" customHeight="false" outlineLevel="0" collapsed="false">
      <c r="A853" s="27"/>
      <c r="B853" s="28"/>
      <c r="C853" s="29"/>
      <c r="D853" s="58"/>
      <c r="E853" s="59"/>
      <c r="F853" s="29"/>
      <c r="G853" s="27"/>
      <c r="H853" s="27"/>
      <c r="I853" s="27"/>
      <c r="J853" s="27"/>
      <c r="K853" s="27"/>
      <c r="L853" s="35"/>
      <c r="M853" s="35"/>
      <c r="N853" s="27"/>
      <c r="O853" s="27"/>
      <c r="P853" s="27"/>
      <c r="Q853" s="27"/>
      <c r="R853" s="27"/>
      <c r="S853" s="27"/>
      <c r="T853" s="27"/>
    </row>
    <row r="854" customFormat="false" ht="12" hidden="false" customHeight="false" outlineLevel="0" collapsed="false">
      <c r="A854" s="27"/>
      <c r="B854" s="28"/>
      <c r="C854" s="29"/>
      <c r="D854" s="58"/>
      <c r="E854" s="59"/>
      <c r="F854" s="29"/>
      <c r="G854" s="27"/>
      <c r="H854" s="27"/>
      <c r="I854" s="27"/>
      <c r="J854" s="27"/>
      <c r="K854" s="27"/>
      <c r="L854" s="35"/>
      <c r="M854" s="35"/>
      <c r="N854" s="27"/>
      <c r="O854" s="27"/>
      <c r="P854" s="27"/>
      <c r="Q854" s="27"/>
      <c r="R854" s="27"/>
      <c r="S854" s="27"/>
      <c r="T854" s="27"/>
    </row>
    <row r="855" customFormat="false" ht="12" hidden="false" customHeight="false" outlineLevel="0" collapsed="false">
      <c r="A855" s="27"/>
      <c r="B855" s="28"/>
      <c r="C855" s="29"/>
      <c r="D855" s="58"/>
      <c r="E855" s="59"/>
      <c r="F855" s="29"/>
      <c r="G855" s="27"/>
      <c r="H855" s="27"/>
      <c r="I855" s="27"/>
      <c r="J855" s="27"/>
      <c r="K855" s="27"/>
      <c r="L855" s="35"/>
      <c r="M855" s="35"/>
      <c r="N855" s="27"/>
      <c r="O855" s="27"/>
      <c r="P855" s="27"/>
      <c r="Q855" s="27"/>
      <c r="R855" s="27"/>
      <c r="S855" s="27"/>
      <c r="T855" s="27"/>
    </row>
    <row r="856" customFormat="false" ht="12" hidden="false" customHeight="false" outlineLevel="0" collapsed="false">
      <c r="A856" s="27"/>
      <c r="B856" s="28"/>
      <c r="C856" s="29"/>
      <c r="D856" s="58"/>
      <c r="E856" s="59"/>
      <c r="F856" s="29"/>
      <c r="G856" s="27"/>
      <c r="H856" s="27"/>
      <c r="I856" s="27"/>
      <c r="J856" s="27"/>
      <c r="K856" s="27"/>
      <c r="L856" s="35"/>
      <c r="M856" s="35"/>
      <c r="N856" s="27"/>
      <c r="O856" s="27"/>
      <c r="P856" s="27"/>
      <c r="Q856" s="27"/>
      <c r="R856" s="27"/>
      <c r="S856" s="27"/>
      <c r="T856" s="27"/>
    </row>
    <row r="857" customFormat="false" ht="12" hidden="false" customHeight="false" outlineLevel="0" collapsed="false">
      <c r="A857" s="27"/>
      <c r="B857" s="28"/>
      <c r="C857" s="29"/>
      <c r="D857" s="58"/>
      <c r="E857" s="59"/>
      <c r="F857" s="29"/>
      <c r="G857" s="27"/>
      <c r="H857" s="27"/>
      <c r="I857" s="27"/>
      <c r="J857" s="27"/>
      <c r="K857" s="27"/>
      <c r="L857" s="35"/>
      <c r="M857" s="35"/>
      <c r="N857" s="27"/>
      <c r="O857" s="27"/>
      <c r="P857" s="27"/>
      <c r="Q857" s="27"/>
      <c r="R857" s="27"/>
      <c r="S857" s="27"/>
      <c r="T857" s="27"/>
    </row>
    <row r="858" customFormat="false" ht="12" hidden="false" customHeight="false" outlineLevel="0" collapsed="false">
      <c r="A858" s="27"/>
      <c r="B858" s="28"/>
      <c r="C858" s="29"/>
      <c r="D858" s="58"/>
      <c r="E858" s="59"/>
      <c r="F858" s="29"/>
      <c r="G858" s="27"/>
      <c r="H858" s="27"/>
      <c r="I858" s="27"/>
      <c r="J858" s="27"/>
      <c r="K858" s="27"/>
      <c r="L858" s="35"/>
      <c r="M858" s="35"/>
      <c r="N858" s="27"/>
      <c r="O858" s="27"/>
      <c r="P858" s="27"/>
      <c r="Q858" s="27"/>
      <c r="R858" s="27"/>
      <c r="S858" s="27"/>
      <c r="T858" s="27"/>
    </row>
    <row r="859" customFormat="false" ht="12" hidden="false" customHeight="false" outlineLevel="0" collapsed="false">
      <c r="A859" s="27"/>
      <c r="B859" s="28"/>
      <c r="C859" s="29"/>
      <c r="D859" s="58"/>
      <c r="E859" s="59"/>
      <c r="F859" s="29"/>
      <c r="G859" s="27"/>
      <c r="H859" s="27"/>
      <c r="I859" s="27"/>
      <c r="J859" s="27"/>
      <c r="K859" s="27"/>
      <c r="L859" s="35"/>
      <c r="M859" s="35"/>
      <c r="N859" s="27"/>
      <c r="O859" s="27"/>
      <c r="P859" s="27"/>
      <c r="Q859" s="27"/>
      <c r="R859" s="27"/>
      <c r="S859" s="27"/>
      <c r="T859" s="27"/>
    </row>
    <row r="860" customFormat="false" ht="12" hidden="false" customHeight="false" outlineLevel="0" collapsed="false">
      <c r="A860" s="27"/>
      <c r="B860" s="28"/>
      <c r="C860" s="29"/>
      <c r="D860" s="58"/>
      <c r="E860" s="59"/>
      <c r="F860" s="29"/>
      <c r="G860" s="27"/>
      <c r="H860" s="27"/>
      <c r="I860" s="27"/>
      <c r="J860" s="27"/>
      <c r="K860" s="27"/>
      <c r="L860" s="35"/>
      <c r="M860" s="35"/>
      <c r="N860" s="27"/>
      <c r="O860" s="27"/>
      <c r="P860" s="27"/>
      <c r="Q860" s="27"/>
      <c r="R860" s="27"/>
      <c r="S860" s="27"/>
      <c r="T860" s="27"/>
    </row>
    <row r="861" customFormat="false" ht="12" hidden="false" customHeight="false" outlineLevel="0" collapsed="false">
      <c r="A861" s="27"/>
      <c r="B861" s="28"/>
      <c r="C861" s="29"/>
      <c r="D861" s="58"/>
      <c r="E861" s="59"/>
      <c r="F861" s="29"/>
      <c r="G861" s="27"/>
      <c r="H861" s="27"/>
      <c r="I861" s="27"/>
      <c r="J861" s="27"/>
      <c r="K861" s="27"/>
      <c r="L861" s="35"/>
      <c r="M861" s="35"/>
      <c r="N861" s="27"/>
      <c r="O861" s="27"/>
      <c r="P861" s="27"/>
      <c r="Q861" s="27"/>
      <c r="R861" s="27"/>
      <c r="S861" s="27"/>
      <c r="T861" s="27"/>
    </row>
    <row r="862" customFormat="false" ht="12" hidden="false" customHeight="false" outlineLevel="0" collapsed="false">
      <c r="A862" s="27"/>
      <c r="B862" s="28"/>
      <c r="C862" s="29"/>
      <c r="D862" s="58"/>
      <c r="E862" s="59"/>
      <c r="F862" s="29"/>
      <c r="G862" s="27"/>
      <c r="H862" s="27"/>
      <c r="I862" s="27"/>
      <c r="J862" s="27"/>
      <c r="K862" s="27"/>
      <c r="L862" s="35"/>
      <c r="M862" s="35"/>
      <c r="N862" s="27"/>
      <c r="O862" s="27"/>
      <c r="P862" s="27"/>
      <c r="Q862" s="27"/>
      <c r="R862" s="27"/>
      <c r="S862" s="27"/>
      <c r="T862" s="27"/>
    </row>
    <row r="863" customFormat="false" ht="12" hidden="false" customHeight="false" outlineLevel="0" collapsed="false">
      <c r="A863" s="27"/>
      <c r="B863" s="28"/>
      <c r="C863" s="29"/>
      <c r="D863" s="58"/>
      <c r="E863" s="59"/>
      <c r="F863" s="29"/>
      <c r="G863" s="27"/>
      <c r="H863" s="27"/>
      <c r="I863" s="27"/>
      <c r="J863" s="27"/>
      <c r="K863" s="27"/>
      <c r="L863" s="35"/>
      <c r="M863" s="35"/>
      <c r="N863" s="27"/>
      <c r="O863" s="27"/>
      <c r="P863" s="27"/>
      <c r="Q863" s="27"/>
      <c r="R863" s="27"/>
      <c r="S863" s="27"/>
      <c r="T863" s="27"/>
    </row>
    <row r="864" customFormat="false" ht="12" hidden="false" customHeight="false" outlineLevel="0" collapsed="false">
      <c r="A864" s="27"/>
      <c r="B864" s="28"/>
      <c r="C864" s="29"/>
      <c r="D864" s="58"/>
      <c r="E864" s="59"/>
      <c r="F864" s="29"/>
      <c r="G864" s="27"/>
      <c r="H864" s="27"/>
      <c r="I864" s="27"/>
      <c r="J864" s="27"/>
      <c r="K864" s="27"/>
      <c r="L864" s="35"/>
      <c r="M864" s="35"/>
      <c r="N864" s="27"/>
      <c r="O864" s="27"/>
      <c r="P864" s="27"/>
      <c r="Q864" s="27"/>
      <c r="R864" s="27"/>
      <c r="S864" s="27"/>
      <c r="T864" s="27"/>
    </row>
    <row r="865" customFormat="false" ht="12" hidden="false" customHeight="false" outlineLevel="0" collapsed="false">
      <c r="A865" s="27"/>
      <c r="B865" s="28"/>
      <c r="C865" s="29"/>
      <c r="D865" s="58"/>
      <c r="E865" s="59"/>
      <c r="F865" s="29"/>
      <c r="G865" s="27"/>
      <c r="H865" s="27"/>
      <c r="I865" s="27"/>
      <c r="J865" s="27"/>
      <c r="K865" s="27"/>
      <c r="L865" s="35"/>
      <c r="M865" s="35"/>
      <c r="N865" s="27"/>
      <c r="O865" s="27"/>
      <c r="P865" s="27"/>
      <c r="Q865" s="27"/>
      <c r="R865" s="27"/>
      <c r="S865" s="27"/>
      <c r="T865" s="27"/>
    </row>
    <row r="866" customFormat="false" ht="12" hidden="false" customHeight="false" outlineLevel="0" collapsed="false">
      <c r="A866" s="27"/>
      <c r="B866" s="28"/>
      <c r="C866" s="29"/>
      <c r="D866" s="58"/>
      <c r="E866" s="59"/>
      <c r="F866" s="29"/>
      <c r="G866" s="27"/>
      <c r="H866" s="27"/>
      <c r="I866" s="27"/>
      <c r="J866" s="27"/>
      <c r="K866" s="27"/>
      <c r="L866" s="35"/>
      <c r="M866" s="35"/>
      <c r="N866" s="27"/>
      <c r="O866" s="27"/>
      <c r="P866" s="27"/>
      <c r="Q866" s="27"/>
      <c r="R866" s="27"/>
      <c r="S866" s="27"/>
      <c r="T866" s="27"/>
    </row>
    <row r="867" customFormat="false" ht="12" hidden="false" customHeight="false" outlineLevel="0" collapsed="false">
      <c r="A867" s="27"/>
      <c r="B867" s="28"/>
      <c r="C867" s="29"/>
      <c r="D867" s="58"/>
      <c r="E867" s="59"/>
      <c r="F867" s="29"/>
      <c r="G867" s="27"/>
      <c r="H867" s="27"/>
      <c r="I867" s="27"/>
      <c r="J867" s="27"/>
      <c r="K867" s="27"/>
      <c r="L867" s="35"/>
      <c r="M867" s="35"/>
      <c r="N867" s="27"/>
      <c r="O867" s="27"/>
      <c r="P867" s="27"/>
      <c r="Q867" s="27"/>
      <c r="R867" s="27"/>
      <c r="S867" s="27"/>
      <c r="T867" s="27"/>
    </row>
    <row r="868" customFormat="false" ht="12" hidden="false" customHeight="false" outlineLevel="0" collapsed="false">
      <c r="A868" s="27"/>
      <c r="B868" s="28"/>
      <c r="C868" s="29"/>
      <c r="D868" s="58"/>
      <c r="E868" s="59"/>
      <c r="F868" s="29"/>
      <c r="G868" s="27"/>
      <c r="H868" s="27"/>
      <c r="I868" s="27"/>
      <c r="J868" s="27"/>
      <c r="K868" s="27"/>
      <c r="L868" s="35"/>
      <c r="M868" s="35"/>
      <c r="N868" s="27"/>
      <c r="O868" s="27"/>
      <c r="P868" s="27"/>
      <c r="Q868" s="27"/>
      <c r="R868" s="27"/>
      <c r="S868" s="27"/>
      <c r="T868" s="27"/>
    </row>
    <row r="869" customFormat="false" ht="12" hidden="false" customHeight="false" outlineLevel="0" collapsed="false">
      <c r="A869" s="27"/>
      <c r="B869" s="28"/>
      <c r="C869" s="29"/>
      <c r="D869" s="58"/>
      <c r="E869" s="59"/>
      <c r="F869" s="29"/>
      <c r="G869" s="27"/>
      <c r="H869" s="27"/>
      <c r="I869" s="27"/>
      <c r="J869" s="27"/>
      <c r="K869" s="27"/>
      <c r="L869" s="35"/>
      <c r="M869" s="35"/>
      <c r="N869" s="27"/>
      <c r="O869" s="27"/>
      <c r="P869" s="27"/>
      <c r="Q869" s="27"/>
      <c r="R869" s="27"/>
      <c r="S869" s="27"/>
      <c r="T869" s="27"/>
    </row>
    <row r="870" customFormat="false" ht="12" hidden="false" customHeight="false" outlineLevel="0" collapsed="false">
      <c r="A870" s="27"/>
      <c r="B870" s="28"/>
      <c r="C870" s="29"/>
      <c r="D870" s="58"/>
      <c r="E870" s="59"/>
      <c r="F870" s="29"/>
      <c r="G870" s="27"/>
      <c r="H870" s="27"/>
      <c r="I870" s="27"/>
      <c r="J870" s="27"/>
      <c r="K870" s="27"/>
      <c r="L870" s="35"/>
      <c r="M870" s="35"/>
      <c r="N870" s="27"/>
      <c r="O870" s="27"/>
      <c r="P870" s="27"/>
      <c r="Q870" s="27"/>
      <c r="R870" s="27"/>
      <c r="S870" s="27"/>
      <c r="T870" s="27"/>
    </row>
    <row r="871" customFormat="false" ht="12" hidden="false" customHeight="false" outlineLevel="0" collapsed="false">
      <c r="A871" s="27"/>
      <c r="B871" s="28"/>
      <c r="C871" s="29"/>
      <c r="D871" s="58"/>
      <c r="E871" s="59"/>
      <c r="F871" s="29"/>
      <c r="G871" s="27"/>
      <c r="H871" s="27"/>
      <c r="I871" s="27"/>
      <c r="J871" s="27"/>
      <c r="K871" s="27"/>
      <c r="L871" s="35"/>
      <c r="M871" s="35"/>
      <c r="N871" s="27"/>
      <c r="O871" s="27"/>
      <c r="P871" s="27"/>
      <c r="Q871" s="27"/>
      <c r="R871" s="27"/>
      <c r="S871" s="27"/>
      <c r="T871" s="27"/>
    </row>
    <row r="872" customFormat="false" ht="12" hidden="false" customHeight="false" outlineLevel="0" collapsed="false">
      <c r="A872" s="27"/>
      <c r="B872" s="28"/>
      <c r="C872" s="29"/>
      <c r="D872" s="58"/>
      <c r="E872" s="59"/>
      <c r="F872" s="29"/>
      <c r="G872" s="27"/>
      <c r="H872" s="27"/>
      <c r="I872" s="27"/>
      <c r="J872" s="27"/>
      <c r="K872" s="27"/>
      <c r="L872" s="35"/>
      <c r="M872" s="35"/>
      <c r="N872" s="27"/>
      <c r="O872" s="27"/>
      <c r="P872" s="27"/>
      <c r="Q872" s="27"/>
      <c r="R872" s="27"/>
      <c r="S872" s="27"/>
      <c r="T872" s="27"/>
    </row>
    <row r="873" customFormat="false" ht="12" hidden="false" customHeight="false" outlineLevel="0" collapsed="false">
      <c r="A873" s="27"/>
      <c r="B873" s="28"/>
      <c r="C873" s="29"/>
      <c r="D873" s="58"/>
      <c r="E873" s="59"/>
      <c r="F873" s="29"/>
      <c r="G873" s="27"/>
      <c r="H873" s="27"/>
      <c r="I873" s="27"/>
      <c r="J873" s="27"/>
      <c r="K873" s="27"/>
      <c r="L873" s="35"/>
      <c r="M873" s="35"/>
      <c r="N873" s="27"/>
      <c r="O873" s="27"/>
      <c r="P873" s="27"/>
      <c r="Q873" s="27"/>
      <c r="R873" s="27"/>
      <c r="S873" s="27"/>
      <c r="T873" s="27"/>
    </row>
    <row r="874" customFormat="false" ht="12" hidden="false" customHeight="false" outlineLevel="0" collapsed="false">
      <c r="A874" s="27"/>
      <c r="B874" s="28"/>
      <c r="C874" s="29"/>
      <c r="D874" s="58"/>
      <c r="E874" s="59"/>
      <c r="F874" s="29"/>
      <c r="G874" s="27"/>
      <c r="H874" s="27"/>
      <c r="I874" s="27"/>
      <c r="J874" s="27"/>
      <c r="K874" s="27"/>
      <c r="L874" s="35"/>
      <c r="M874" s="35"/>
      <c r="N874" s="27"/>
      <c r="O874" s="27"/>
      <c r="P874" s="27"/>
      <c r="Q874" s="27"/>
      <c r="R874" s="27"/>
      <c r="S874" s="27"/>
      <c r="T874" s="27"/>
    </row>
    <row r="875" customFormat="false" ht="12" hidden="false" customHeight="false" outlineLevel="0" collapsed="false">
      <c r="A875" s="27"/>
      <c r="B875" s="28"/>
      <c r="C875" s="29"/>
      <c r="D875" s="58"/>
      <c r="E875" s="59"/>
      <c r="F875" s="29"/>
      <c r="G875" s="27"/>
      <c r="H875" s="27"/>
      <c r="I875" s="27"/>
      <c r="J875" s="27"/>
      <c r="K875" s="27"/>
      <c r="L875" s="35"/>
      <c r="M875" s="35"/>
      <c r="N875" s="27"/>
      <c r="O875" s="27"/>
      <c r="P875" s="27"/>
      <c r="Q875" s="27"/>
      <c r="R875" s="27"/>
      <c r="S875" s="27"/>
      <c r="T875" s="27"/>
    </row>
    <row r="876" customFormat="false" ht="12" hidden="false" customHeight="false" outlineLevel="0" collapsed="false">
      <c r="A876" s="27"/>
      <c r="B876" s="28"/>
      <c r="C876" s="29"/>
      <c r="D876" s="58"/>
      <c r="E876" s="59"/>
      <c r="F876" s="29"/>
      <c r="G876" s="27"/>
      <c r="H876" s="27"/>
      <c r="I876" s="27"/>
      <c r="J876" s="27"/>
      <c r="K876" s="27"/>
      <c r="L876" s="35"/>
      <c r="M876" s="35"/>
      <c r="N876" s="27"/>
      <c r="O876" s="27"/>
      <c r="P876" s="27"/>
      <c r="Q876" s="27"/>
      <c r="R876" s="27"/>
      <c r="S876" s="27"/>
      <c r="T876" s="27"/>
    </row>
    <row r="877" customFormat="false" ht="12" hidden="false" customHeight="false" outlineLevel="0" collapsed="false">
      <c r="A877" s="27"/>
      <c r="B877" s="28"/>
      <c r="C877" s="29"/>
      <c r="D877" s="58"/>
      <c r="E877" s="59"/>
      <c r="F877" s="29"/>
      <c r="G877" s="27"/>
      <c r="H877" s="27"/>
      <c r="I877" s="27"/>
      <c r="J877" s="27"/>
      <c r="K877" s="27"/>
      <c r="L877" s="35"/>
      <c r="M877" s="35"/>
      <c r="N877" s="27"/>
      <c r="O877" s="27"/>
      <c r="P877" s="27"/>
      <c r="Q877" s="27"/>
      <c r="R877" s="27"/>
      <c r="S877" s="27"/>
      <c r="T877" s="27"/>
    </row>
    <row r="878" customFormat="false" ht="12" hidden="false" customHeight="false" outlineLevel="0" collapsed="false">
      <c r="A878" s="27"/>
      <c r="B878" s="28"/>
      <c r="C878" s="29"/>
      <c r="D878" s="58"/>
      <c r="E878" s="59"/>
      <c r="F878" s="29"/>
      <c r="G878" s="27"/>
      <c r="H878" s="27"/>
      <c r="I878" s="27"/>
      <c r="J878" s="27"/>
      <c r="K878" s="27"/>
      <c r="L878" s="35"/>
      <c r="M878" s="35"/>
      <c r="N878" s="27"/>
      <c r="O878" s="27"/>
      <c r="P878" s="27"/>
      <c r="Q878" s="27"/>
      <c r="R878" s="27"/>
      <c r="S878" s="27"/>
      <c r="T878" s="27"/>
    </row>
    <row r="879" customFormat="false" ht="12" hidden="false" customHeight="false" outlineLevel="0" collapsed="false">
      <c r="A879" s="27"/>
      <c r="B879" s="28"/>
      <c r="C879" s="29"/>
      <c r="D879" s="58"/>
      <c r="E879" s="59"/>
      <c r="F879" s="29"/>
      <c r="G879" s="27"/>
      <c r="H879" s="27"/>
      <c r="I879" s="27"/>
      <c r="J879" s="27"/>
      <c r="K879" s="27"/>
      <c r="L879" s="35"/>
      <c r="M879" s="35"/>
      <c r="N879" s="27"/>
      <c r="O879" s="27"/>
      <c r="P879" s="27"/>
      <c r="Q879" s="27"/>
      <c r="R879" s="27"/>
      <c r="S879" s="27"/>
      <c r="T879" s="27"/>
    </row>
    <row r="880" customFormat="false" ht="12" hidden="false" customHeight="false" outlineLevel="0" collapsed="false">
      <c r="A880" s="27"/>
      <c r="B880" s="28"/>
      <c r="C880" s="29"/>
      <c r="D880" s="58"/>
      <c r="E880" s="59"/>
      <c r="F880" s="29"/>
      <c r="G880" s="27"/>
      <c r="H880" s="27"/>
      <c r="I880" s="27"/>
      <c r="J880" s="27"/>
      <c r="K880" s="27"/>
      <c r="L880" s="35"/>
      <c r="M880" s="35"/>
      <c r="N880" s="27"/>
      <c r="O880" s="27"/>
      <c r="P880" s="27"/>
      <c r="Q880" s="27"/>
      <c r="R880" s="27"/>
      <c r="S880" s="27"/>
      <c r="T880" s="27"/>
    </row>
    <row r="881" customFormat="false" ht="12" hidden="false" customHeight="false" outlineLevel="0" collapsed="false">
      <c r="A881" s="27"/>
      <c r="B881" s="28"/>
      <c r="C881" s="29"/>
      <c r="D881" s="58"/>
      <c r="E881" s="59"/>
      <c r="F881" s="29"/>
      <c r="G881" s="27"/>
      <c r="H881" s="27"/>
      <c r="I881" s="27"/>
      <c r="J881" s="27"/>
      <c r="K881" s="27"/>
      <c r="L881" s="35"/>
      <c r="M881" s="35"/>
      <c r="N881" s="27"/>
      <c r="O881" s="27"/>
      <c r="P881" s="27"/>
      <c r="Q881" s="27"/>
      <c r="R881" s="27"/>
      <c r="S881" s="27"/>
      <c r="T881" s="27"/>
    </row>
    <row r="882" customFormat="false" ht="12" hidden="false" customHeight="false" outlineLevel="0" collapsed="false">
      <c r="A882" s="27"/>
      <c r="B882" s="28"/>
      <c r="C882" s="29"/>
      <c r="D882" s="58"/>
      <c r="E882" s="59"/>
      <c r="F882" s="29"/>
      <c r="G882" s="27"/>
      <c r="H882" s="27"/>
      <c r="I882" s="27"/>
      <c r="J882" s="27"/>
      <c r="K882" s="27"/>
      <c r="L882" s="35"/>
      <c r="M882" s="35"/>
      <c r="N882" s="27"/>
      <c r="O882" s="27"/>
      <c r="P882" s="27"/>
      <c r="Q882" s="27"/>
      <c r="R882" s="27"/>
      <c r="S882" s="27"/>
      <c r="T882" s="27"/>
    </row>
    <row r="883" customFormat="false" ht="12" hidden="false" customHeight="false" outlineLevel="0" collapsed="false">
      <c r="A883" s="27"/>
      <c r="B883" s="28"/>
      <c r="C883" s="29"/>
      <c r="D883" s="58"/>
      <c r="E883" s="59"/>
      <c r="F883" s="29"/>
      <c r="G883" s="27"/>
      <c r="H883" s="27"/>
      <c r="I883" s="27"/>
      <c r="J883" s="27"/>
      <c r="K883" s="27"/>
      <c r="L883" s="35"/>
      <c r="M883" s="35"/>
      <c r="N883" s="27"/>
      <c r="O883" s="27"/>
      <c r="P883" s="27"/>
      <c r="Q883" s="27"/>
      <c r="R883" s="27"/>
      <c r="S883" s="27"/>
      <c r="T883" s="27"/>
    </row>
    <row r="884" customFormat="false" ht="12" hidden="false" customHeight="false" outlineLevel="0" collapsed="false">
      <c r="A884" s="27"/>
      <c r="B884" s="28"/>
      <c r="C884" s="29"/>
      <c r="D884" s="58"/>
      <c r="E884" s="59"/>
      <c r="F884" s="29"/>
      <c r="G884" s="27"/>
      <c r="H884" s="27"/>
      <c r="I884" s="27"/>
      <c r="J884" s="27"/>
      <c r="K884" s="27"/>
      <c r="L884" s="35"/>
      <c r="M884" s="35"/>
      <c r="N884" s="27"/>
      <c r="O884" s="27"/>
      <c r="P884" s="27"/>
      <c r="Q884" s="27"/>
      <c r="R884" s="27"/>
      <c r="S884" s="27"/>
      <c r="T884" s="27"/>
    </row>
    <row r="885" customFormat="false" ht="12" hidden="false" customHeight="false" outlineLevel="0" collapsed="false">
      <c r="A885" s="27"/>
      <c r="B885" s="28"/>
      <c r="C885" s="29"/>
      <c r="D885" s="58"/>
      <c r="E885" s="59"/>
      <c r="F885" s="29"/>
      <c r="G885" s="27"/>
      <c r="H885" s="27"/>
      <c r="I885" s="27"/>
      <c r="J885" s="27"/>
      <c r="K885" s="27"/>
      <c r="L885" s="35"/>
      <c r="M885" s="35"/>
      <c r="N885" s="27"/>
      <c r="O885" s="27"/>
      <c r="P885" s="27"/>
      <c r="Q885" s="27"/>
      <c r="R885" s="27"/>
      <c r="S885" s="27"/>
      <c r="T885" s="27"/>
    </row>
    <row r="886" customFormat="false" ht="12" hidden="false" customHeight="false" outlineLevel="0" collapsed="false">
      <c r="A886" s="27"/>
      <c r="B886" s="28"/>
      <c r="C886" s="29"/>
      <c r="D886" s="58"/>
      <c r="E886" s="59"/>
      <c r="F886" s="29"/>
      <c r="G886" s="27"/>
      <c r="H886" s="27"/>
      <c r="I886" s="27"/>
      <c r="J886" s="27"/>
      <c r="K886" s="27"/>
      <c r="L886" s="35"/>
      <c r="M886" s="35"/>
      <c r="N886" s="27"/>
      <c r="O886" s="27"/>
      <c r="P886" s="27"/>
      <c r="Q886" s="27"/>
      <c r="R886" s="27"/>
      <c r="S886" s="27"/>
      <c r="T886" s="27"/>
    </row>
    <row r="887" customFormat="false" ht="12" hidden="false" customHeight="false" outlineLevel="0" collapsed="false">
      <c r="A887" s="27"/>
      <c r="B887" s="28"/>
      <c r="C887" s="29"/>
      <c r="D887" s="58"/>
      <c r="E887" s="59"/>
      <c r="F887" s="29"/>
      <c r="G887" s="27"/>
      <c r="H887" s="27"/>
      <c r="I887" s="27"/>
      <c r="J887" s="27"/>
      <c r="K887" s="27"/>
      <c r="L887" s="35"/>
      <c r="M887" s="35"/>
      <c r="N887" s="27"/>
      <c r="O887" s="27"/>
      <c r="P887" s="27"/>
      <c r="Q887" s="27"/>
      <c r="R887" s="27"/>
      <c r="S887" s="27"/>
      <c r="T887" s="27"/>
    </row>
    <row r="888" customFormat="false" ht="12" hidden="false" customHeight="false" outlineLevel="0" collapsed="false">
      <c r="A888" s="27"/>
      <c r="B888" s="28"/>
      <c r="C888" s="29"/>
      <c r="D888" s="58"/>
      <c r="E888" s="59"/>
      <c r="F888" s="29"/>
      <c r="G888" s="27"/>
      <c r="H888" s="27"/>
      <c r="I888" s="27"/>
      <c r="J888" s="27"/>
      <c r="K888" s="27"/>
      <c r="L888" s="35"/>
      <c r="M888" s="35"/>
      <c r="N888" s="27"/>
      <c r="O888" s="27"/>
      <c r="P888" s="27"/>
      <c r="Q888" s="27"/>
      <c r="R888" s="27"/>
      <c r="S888" s="27"/>
      <c r="T888" s="27"/>
    </row>
    <row r="889" customFormat="false" ht="12" hidden="false" customHeight="false" outlineLevel="0" collapsed="false">
      <c r="A889" s="27"/>
      <c r="B889" s="28"/>
      <c r="C889" s="29"/>
      <c r="D889" s="58"/>
      <c r="E889" s="59"/>
      <c r="F889" s="29"/>
      <c r="G889" s="27"/>
      <c r="H889" s="27"/>
      <c r="I889" s="27"/>
      <c r="J889" s="27"/>
      <c r="K889" s="27"/>
      <c r="L889" s="35"/>
      <c r="M889" s="35"/>
      <c r="N889" s="27"/>
      <c r="O889" s="27"/>
      <c r="P889" s="27"/>
      <c r="Q889" s="27"/>
      <c r="R889" s="27"/>
      <c r="S889" s="27"/>
      <c r="T889" s="27"/>
    </row>
    <row r="890" customFormat="false" ht="12" hidden="false" customHeight="false" outlineLevel="0" collapsed="false">
      <c r="A890" s="27"/>
      <c r="B890" s="28"/>
      <c r="C890" s="29"/>
      <c r="D890" s="58"/>
      <c r="E890" s="59"/>
      <c r="F890" s="29"/>
      <c r="G890" s="27"/>
      <c r="H890" s="27"/>
      <c r="I890" s="27"/>
      <c r="J890" s="27"/>
      <c r="K890" s="27"/>
      <c r="L890" s="35"/>
      <c r="M890" s="35"/>
      <c r="N890" s="27"/>
      <c r="O890" s="27"/>
      <c r="P890" s="27"/>
      <c r="Q890" s="27"/>
      <c r="R890" s="27"/>
      <c r="S890" s="27"/>
      <c r="T890" s="27"/>
    </row>
    <row r="891" customFormat="false" ht="12" hidden="false" customHeight="false" outlineLevel="0" collapsed="false">
      <c r="A891" s="27"/>
      <c r="B891" s="28"/>
      <c r="C891" s="29"/>
      <c r="D891" s="58"/>
      <c r="E891" s="59"/>
      <c r="F891" s="29"/>
      <c r="G891" s="27"/>
      <c r="H891" s="27"/>
      <c r="I891" s="27"/>
      <c r="J891" s="27"/>
      <c r="K891" s="27"/>
      <c r="L891" s="35"/>
      <c r="M891" s="35"/>
      <c r="N891" s="27"/>
      <c r="O891" s="27"/>
      <c r="P891" s="27"/>
      <c r="Q891" s="27"/>
      <c r="R891" s="27"/>
      <c r="S891" s="27"/>
      <c r="T891" s="27"/>
    </row>
    <row r="892" customFormat="false" ht="12" hidden="false" customHeight="false" outlineLevel="0" collapsed="false">
      <c r="A892" s="27"/>
      <c r="B892" s="28"/>
      <c r="C892" s="29"/>
      <c r="D892" s="58"/>
      <c r="E892" s="59"/>
      <c r="F892" s="29"/>
      <c r="G892" s="27"/>
      <c r="H892" s="27"/>
      <c r="I892" s="27"/>
      <c r="J892" s="27"/>
      <c r="K892" s="27"/>
      <c r="L892" s="35"/>
      <c r="M892" s="35"/>
      <c r="N892" s="27"/>
      <c r="O892" s="27"/>
      <c r="P892" s="27"/>
      <c r="Q892" s="27"/>
      <c r="R892" s="27"/>
      <c r="S892" s="27"/>
      <c r="T892" s="27"/>
    </row>
    <row r="893" customFormat="false" ht="12" hidden="false" customHeight="false" outlineLevel="0" collapsed="false">
      <c r="A893" s="27"/>
      <c r="B893" s="28"/>
      <c r="C893" s="29"/>
      <c r="D893" s="58"/>
      <c r="E893" s="59"/>
      <c r="F893" s="29"/>
      <c r="G893" s="27"/>
      <c r="H893" s="27"/>
      <c r="I893" s="27"/>
      <c r="J893" s="27"/>
      <c r="K893" s="27"/>
      <c r="L893" s="35"/>
      <c r="M893" s="35"/>
      <c r="N893" s="27"/>
      <c r="O893" s="27"/>
      <c r="P893" s="27"/>
      <c r="Q893" s="27"/>
      <c r="R893" s="27"/>
      <c r="S893" s="27"/>
      <c r="T893" s="27"/>
    </row>
    <row r="894" customFormat="false" ht="12" hidden="false" customHeight="false" outlineLevel="0" collapsed="false">
      <c r="A894" s="27"/>
      <c r="B894" s="28"/>
      <c r="C894" s="29"/>
      <c r="D894" s="58"/>
      <c r="E894" s="59"/>
      <c r="F894" s="29"/>
      <c r="G894" s="27"/>
      <c r="H894" s="27"/>
      <c r="I894" s="27"/>
      <c r="J894" s="27"/>
      <c r="K894" s="27"/>
      <c r="L894" s="35"/>
      <c r="M894" s="35"/>
      <c r="N894" s="27"/>
      <c r="O894" s="27"/>
      <c r="P894" s="27"/>
      <c r="Q894" s="27"/>
      <c r="R894" s="27"/>
      <c r="S894" s="27"/>
      <c r="T894" s="27"/>
    </row>
    <row r="895" customFormat="false" ht="12" hidden="false" customHeight="false" outlineLevel="0" collapsed="false">
      <c r="A895" s="27"/>
      <c r="B895" s="28"/>
      <c r="C895" s="29"/>
      <c r="D895" s="58"/>
      <c r="E895" s="59"/>
      <c r="F895" s="29"/>
      <c r="G895" s="27"/>
      <c r="H895" s="27"/>
      <c r="I895" s="27"/>
      <c r="J895" s="27"/>
      <c r="K895" s="27"/>
      <c r="L895" s="35"/>
      <c r="M895" s="35"/>
      <c r="N895" s="27"/>
      <c r="O895" s="27"/>
      <c r="P895" s="27"/>
      <c r="Q895" s="27"/>
      <c r="R895" s="27"/>
      <c r="S895" s="27"/>
      <c r="T895" s="27"/>
    </row>
    <row r="896" customFormat="false" ht="12" hidden="false" customHeight="false" outlineLevel="0" collapsed="false">
      <c r="A896" s="27"/>
      <c r="B896" s="28"/>
      <c r="C896" s="29"/>
      <c r="D896" s="58"/>
      <c r="E896" s="59"/>
      <c r="F896" s="29"/>
      <c r="G896" s="27"/>
      <c r="H896" s="27"/>
      <c r="I896" s="27"/>
      <c r="J896" s="27"/>
      <c r="K896" s="27"/>
      <c r="L896" s="35"/>
      <c r="M896" s="35"/>
      <c r="N896" s="27"/>
      <c r="O896" s="27"/>
      <c r="P896" s="27"/>
      <c r="Q896" s="27"/>
      <c r="R896" s="27"/>
      <c r="S896" s="27"/>
      <c r="T896" s="27"/>
    </row>
    <row r="897" customFormat="false" ht="12" hidden="false" customHeight="false" outlineLevel="0" collapsed="false">
      <c r="A897" s="27"/>
      <c r="B897" s="28"/>
      <c r="C897" s="29"/>
      <c r="D897" s="58"/>
      <c r="E897" s="59"/>
      <c r="F897" s="29"/>
      <c r="G897" s="27"/>
      <c r="H897" s="27"/>
      <c r="I897" s="27"/>
      <c r="J897" s="27"/>
      <c r="K897" s="27"/>
      <c r="L897" s="35"/>
      <c r="M897" s="35"/>
      <c r="N897" s="27"/>
      <c r="O897" s="27"/>
      <c r="P897" s="27"/>
      <c r="Q897" s="27"/>
      <c r="R897" s="27"/>
      <c r="S897" s="27"/>
      <c r="T897" s="27"/>
    </row>
    <row r="898" customFormat="false" ht="12" hidden="false" customHeight="false" outlineLevel="0" collapsed="false">
      <c r="A898" s="27"/>
      <c r="B898" s="28"/>
      <c r="C898" s="29"/>
      <c r="D898" s="58"/>
      <c r="E898" s="59"/>
      <c r="F898" s="29"/>
      <c r="G898" s="27"/>
      <c r="H898" s="27"/>
      <c r="I898" s="27"/>
      <c r="J898" s="27"/>
      <c r="K898" s="27"/>
      <c r="L898" s="35"/>
      <c r="M898" s="35"/>
      <c r="N898" s="27"/>
      <c r="O898" s="27"/>
      <c r="P898" s="27"/>
      <c r="Q898" s="27"/>
      <c r="R898" s="27"/>
      <c r="S898" s="27"/>
      <c r="T898" s="27"/>
    </row>
    <row r="899" customFormat="false" ht="12" hidden="false" customHeight="false" outlineLevel="0" collapsed="false">
      <c r="A899" s="27"/>
      <c r="B899" s="28"/>
      <c r="C899" s="29"/>
      <c r="D899" s="58"/>
      <c r="E899" s="59"/>
      <c r="F899" s="29"/>
      <c r="G899" s="27"/>
      <c r="H899" s="27"/>
      <c r="I899" s="27"/>
      <c r="J899" s="27"/>
      <c r="K899" s="27"/>
      <c r="L899" s="35"/>
      <c r="M899" s="35"/>
      <c r="N899" s="27"/>
      <c r="O899" s="27"/>
      <c r="P899" s="27"/>
      <c r="Q899" s="27"/>
      <c r="R899" s="27"/>
      <c r="S899" s="27"/>
      <c r="T899" s="27"/>
    </row>
    <row r="900" customFormat="false" ht="12" hidden="false" customHeight="false" outlineLevel="0" collapsed="false">
      <c r="A900" s="27"/>
      <c r="B900" s="28"/>
      <c r="C900" s="29"/>
      <c r="D900" s="58"/>
      <c r="E900" s="59"/>
      <c r="F900" s="29"/>
      <c r="G900" s="27"/>
      <c r="H900" s="27"/>
      <c r="I900" s="27"/>
      <c r="J900" s="27"/>
      <c r="K900" s="27"/>
      <c r="L900" s="35"/>
      <c r="M900" s="35"/>
      <c r="N900" s="27"/>
      <c r="O900" s="27"/>
      <c r="P900" s="27"/>
      <c r="Q900" s="27"/>
      <c r="R900" s="27"/>
      <c r="S900" s="27"/>
      <c r="T900" s="27"/>
    </row>
    <row r="901" customFormat="false" ht="12" hidden="false" customHeight="false" outlineLevel="0" collapsed="false">
      <c r="A901" s="27"/>
      <c r="B901" s="28"/>
      <c r="C901" s="29"/>
      <c r="D901" s="58"/>
      <c r="E901" s="59"/>
      <c r="F901" s="29"/>
      <c r="G901" s="27"/>
      <c r="H901" s="27"/>
      <c r="I901" s="27"/>
      <c r="J901" s="27"/>
      <c r="K901" s="27"/>
      <c r="L901" s="35"/>
      <c r="M901" s="35"/>
      <c r="N901" s="27"/>
      <c r="O901" s="27"/>
      <c r="P901" s="27"/>
      <c r="Q901" s="27"/>
      <c r="R901" s="27"/>
      <c r="S901" s="27"/>
      <c r="T901" s="27"/>
    </row>
    <row r="902" customFormat="false" ht="12" hidden="false" customHeight="false" outlineLevel="0" collapsed="false">
      <c r="A902" s="27"/>
      <c r="B902" s="28"/>
      <c r="C902" s="29"/>
      <c r="D902" s="58"/>
      <c r="E902" s="59"/>
      <c r="F902" s="29"/>
      <c r="G902" s="27"/>
      <c r="H902" s="27"/>
      <c r="I902" s="27"/>
      <c r="J902" s="27"/>
      <c r="K902" s="27"/>
      <c r="L902" s="35"/>
      <c r="M902" s="35"/>
      <c r="N902" s="27"/>
      <c r="O902" s="27"/>
      <c r="P902" s="27"/>
      <c r="Q902" s="27"/>
      <c r="R902" s="27"/>
      <c r="S902" s="27"/>
      <c r="T902" s="27"/>
    </row>
    <row r="903" customFormat="false" ht="12" hidden="false" customHeight="false" outlineLevel="0" collapsed="false">
      <c r="A903" s="27"/>
      <c r="B903" s="28"/>
      <c r="C903" s="29"/>
      <c r="D903" s="58"/>
      <c r="E903" s="59"/>
      <c r="F903" s="29"/>
      <c r="G903" s="27"/>
      <c r="H903" s="27"/>
      <c r="I903" s="27"/>
      <c r="J903" s="27"/>
      <c r="K903" s="27"/>
      <c r="L903" s="35"/>
      <c r="M903" s="35"/>
      <c r="N903" s="27"/>
      <c r="O903" s="27"/>
      <c r="P903" s="27"/>
      <c r="Q903" s="27"/>
      <c r="R903" s="27"/>
      <c r="S903" s="27"/>
      <c r="T903" s="27"/>
    </row>
    <row r="904" customFormat="false" ht="12" hidden="false" customHeight="false" outlineLevel="0" collapsed="false">
      <c r="A904" s="27"/>
      <c r="B904" s="28"/>
      <c r="C904" s="29"/>
      <c r="D904" s="58"/>
      <c r="E904" s="59"/>
      <c r="F904" s="29"/>
      <c r="G904" s="27"/>
      <c r="H904" s="27"/>
      <c r="I904" s="27"/>
      <c r="J904" s="27"/>
      <c r="K904" s="27"/>
      <c r="L904" s="35"/>
      <c r="M904" s="35"/>
      <c r="N904" s="27"/>
      <c r="O904" s="27"/>
      <c r="P904" s="27"/>
      <c r="Q904" s="27"/>
      <c r="R904" s="27"/>
      <c r="S904" s="27"/>
      <c r="T904" s="27"/>
    </row>
    <row r="905" customFormat="false" ht="12" hidden="false" customHeight="false" outlineLevel="0" collapsed="false">
      <c r="A905" s="27"/>
      <c r="B905" s="28"/>
      <c r="C905" s="29"/>
      <c r="D905" s="58"/>
      <c r="E905" s="59"/>
      <c r="F905" s="29"/>
      <c r="G905" s="27"/>
      <c r="H905" s="27"/>
      <c r="I905" s="27"/>
      <c r="J905" s="27"/>
      <c r="K905" s="27"/>
      <c r="L905" s="35"/>
      <c r="M905" s="35"/>
      <c r="N905" s="27"/>
      <c r="O905" s="27"/>
      <c r="P905" s="27"/>
      <c r="Q905" s="27"/>
      <c r="R905" s="27"/>
      <c r="S905" s="27"/>
      <c r="T905" s="27"/>
    </row>
    <row r="906" customFormat="false" ht="12" hidden="false" customHeight="false" outlineLevel="0" collapsed="false">
      <c r="A906" s="27"/>
      <c r="B906" s="28"/>
      <c r="C906" s="29"/>
      <c r="D906" s="58"/>
      <c r="E906" s="59"/>
      <c r="F906" s="29"/>
      <c r="G906" s="27"/>
      <c r="H906" s="27"/>
      <c r="I906" s="27"/>
      <c r="J906" s="27"/>
      <c r="K906" s="27"/>
      <c r="L906" s="35"/>
      <c r="M906" s="35"/>
      <c r="N906" s="27"/>
      <c r="O906" s="27"/>
      <c r="P906" s="27"/>
      <c r="Q906" s="27"/>
      <c r="R906" s="27"/>
      <c r="S906" s="27"/>
      <c r="T906" s="27"/>
    </row>
    <row r="907" customFormat="false" ht="12" hidden="false" customHeight="false" outlineLevel="0" collapsed="false">
      <c r="A907" s="27"/>
      <c r="B907" s="28"/>
      <c r="C907" s="29"/>
      <c r="D907" s="58"/>
      <c r="E907" s="59"/>
      <c r="F907" s="29"/>
      <c r="G907" s="27"/>
      <c r="H907" s="27"/>
      <c r="I907" s="27"/>
      <c r="J907" s="27"/>
      <c r="K907" s="27"/>
      <c r="L907" s="35"/>
      <c r="M907" s="35"/>
      <c r="N907" s="27"/>
      <c r="O907" s="27"/>
      <c r="P907" s="27"/>
      <c r="Q907" s="27"/>
      <c r="R907" s="27"/>
      <c r="S907" s="27"/>
      <c r="T907" s="27"/>
    </row>
    <row r="908" customFormat="false" ht="12" hidden="false" customHeight="false" outlineLevel="0" collapsed="false">
      <c r="A908" s="27"/>
      <c r="B908" s="28"/>
      <c r="C908" s="29"/>
      <c r="D908" s="58"/>
      <c r="E908" s="59"/>
      <c r="F908" s="29"/>
      <c r="G908" s="27"/>
      <c r="H908" s="27"/>
      <c r="I908" s="27"/>
      <c r="J908" s="27"/>
      <c r="K908" s="27"/>
      <c r="L908" s="35"/>
      <c r="M908" s="35"/>
      <c r="N908" s="27"/>
      <c r="O908" s="27"/>
      <c r="P908" s="27"/>
      <c r="Q908" s="27"/>
      <c r="R908" s="27"/>
      <c r="S908" s="27"/>
      <c r="T908" s="27"/>
    </row>
    <row r="909" customFormat="false" ht="12" hidden="false" customHeight="false" outlineLevel="0" collapsed="false">
      <c r="A909" s="27"/>
      <c r="B909" s="28"/>
      <c r="C909" s="29"/>
      <c r="D909" s="58"/>
      <c r="E909" s="59"/>
      <c r="F909" s="29"/>
      <c r="G909" s="27"/>
      <c r="H909" s="27"/>
      <c r="I909" s="27"/>
      <c r="J909" s="27"/>
      <c r="K909" s="27"/>
      <c r="L909" s="35"/>
      <c r="M909" s="35"/>
      <c r="N909" s="27"/>
      <c r="O909" s="27"/>
      <c r="P909" s="27"/>
      <c r="Q909" s="27"/>
      <c r="R909" s="27"/>
      <c r="S909" s="27"/>
      <c r="T909" s="27"/>
    </row>
    <row r="910" customFormat="false" ht="12" hidden="false" customHeight="false" outlineLevel="0" collapsed="false">
      <c r="A910" s="27"/>
      <c r="B910" s="28"/>
      <c r="C910" s="29"/>
      <c r="D910" s="58"/>
      <c r="E910" s="59"/>
      <c r="F910" s="29"/>
      <c r="G910" s="27"/>
      <c r="H910" s="27"/>
      <c r="I910" s="27"/>
      <c r="J910" s="27"/>
      <c r="K910" s="27"/>
      <c r="L910" s="35"/>
      <c r="M910" s="35"/>
      <c r="N910" s="27"/>
      <c r="O910" s="27"/>
      <c r="P910" s="27"/>
      <c r="Q910" s="27"/>
      <c r="R910" s="27"/>
      <c r="S910" s="27"/>
      <c r="T910" s="27"/>
    </row>
    <row r="911" customFormat="false" ht="12" hidden="false" customHeight="false" outlineLevel="0" collapsed="false">
      <c r="A911" s="27"/>
      <c r="B911" s="28"/>
      <c r="C911" s="29"/>
      <c r="D911" s="58"/>
      <c r="E911" s="59"/>
      <c r="F911" s="29"/>
      <c r="G911" s="27"/>
      <c r="H911" s="27"/>
      <c r="I911" s="27"/>
      <c r="J911" s="27"/>
      <c r="K911" s="27"/>
      <c r="L911" s="35"/>
      <c r="M911" s="35"/>
      <c r="N911" s="27"/>
      <c r="O911" s="27"/>
      <c r="P911" s="27"/>
      <c r="Q911" s="27"/>
      <c r="R911" s="27"/>
      <c r="S911" s="27"/>
      <c r="T911" s="27"/>
    </row>
    <row r="912" customFormat="false" ht="12" hidden="false" customHeight="false" outlineLevel="0" collapsed="false">
      <c r="A912" s="27"/>
      <c r="B912" s="28"/>
      <c r="C912" s="29"/>
      <c r="D912" s="58"/>
      <c r="E912" s="59"/>
      <c r="F912" s="29"/>
      <c r="G912" s="27"/>
      <c r="H912" s="27"/>
      <c r="I912" s="27"/>
      <c r="J912" s="27"/>
      <c r="K912" s="27"/>
      <c r="L912" s="35"/>
      <c r="M912" s="35"/>
      <c r="N912" s="27"/>
      <c r="O912" s="27"/>
      <c r="P912" s="27"/>
      <c r="Q912" s="27"/>
      <c r="R912" s="27"/>
      <c r="S912" s="27"/>
      <c r="T912" s="27"/>
    </row>
    <row r="913" customFormat="false" ht="12" hidden="false" customHeight="false" outlineLevel="0" collapsed="false">
      <c r="A913" s="27"/>
      <c r="B913" s="28"/>
      <c r="C913" s="29"/>
      <c r="D913" s="58"/>
      <c r="E913" s="59"/>
      <c r="F913" s="29"/>
      <c r="G913" s="27"/>
      <c r="H913" s="27"/>
      <c r="I913" s="27"/>
      <c r="J913" s="27"/>
      <c r="K913" s="27"/>
      <c r="L913" s="35"/>
      <c r="M913" s="35"/>
      <c r="N913" s="27"/>
      <c r="O913" s="27"/>
      <c r="P913" s="27"/>
      <c r="Q913" s="27"/>
      <c r="R913" s="27"/>
      <c r="S913" s="27"/>
      <c r="T913" s="27"/>
    </row>
    <row r="914" customFormat="false" ht="12" hidden="false" customHeight="false" outlineLevel="0" collapsed="false">
      <c r="A914" s="27"/>
      <c r="B914" s="28"/>
      <c r="C914" s="29"/>
      <c r="D914" s="58"/>
      <c r="E914" s="59"/>
      <c r="F914" s="29"/>
      <c r="G914" s="27"/>
      <c r="H914" s="27"/>
      <c r="I914" s="27"/>
      <c r="J914" s="27"/>
      <c r="K914" s="27"/>
      <c r="L914" s="35"/>
      <c r="M914" s="35"/>
      <c r="N914" s="27"/>
      <c r="O914" s="27"/>
      <c r="P914" s="27"/>
      <c r="Q914" s="27"/>
      <c r="R914" s="27"/>
      <c r="S914" s="27"/>
      <c r="T914" s="27"/>
    </row>
    <row r="915" customFormat="false" ht="12" hidden="false" customHeight="false" outlineLevel="0" collapsed="false">
      <c r="A915" s="27"/>
      <c r="B915" s="28"/>
      <c r="C915" s="29"/>
      <c r="D915" s="58"/>
      <c r="E915" s="59"/>
      <c r="F915" s="29"/>
      <c r="G915" s="27"/>
      <c r="H915" s="27"/>
      <c r="I915" s="27"/>
      <c r="J915" s="27"/>
      <c r="K915" s="27"/>
      <c r="L915" s="35"/>
      <c r="M915" s="35"/>
      <c r="N915" s="27"/>
      <c r="O915" s="27"/>
      <c r="P915" s="27"/>
      <c r="Q915" s="27"/>
      <c r="R915" s="27"/>
      <c r="S915" s="27"/>
      <c r="T915" s="27"/>
    </row>
    <row r="916" customFormat="false" ht="12" hidden="false" customHeight="false" outlineLevel="0" collapsed="false">
      <c r="A916" s="27"/>
      <c r="B916" s="28"/>
      <c r="C916" s="29"/>
      <c r="D916" s="58"/>
      <c r="E916" s="59"/>
      <c r="F916" s="29"/>
      <c r="G916" s="27"/>
      <c r="H916" s="27"/>
      <c r="I916" s="27"/>
      <c r="J916" s="27"/>
      <c r="K916" s="27"/>
      <c r="L916" s="35"/>
      <c r="M916" s="35"/>
      <c r="N916" s="27"/>
      <c r="O916" s="27"/>
      <c r="P916" s="27"/>
      <c r="Q916" s="27"/>
      <c r="R916" s="27"/>
      <c r="S916" s="27"/>
      <c r="T916" s="27"/>
    </row>
    <row r="917" customFormat="false" ht="12" hidden="false" customHeight="false" outlineLevel="0" collapsed="false">
      <c r="A917" s="27"/>
      <c r="B917" s="28"/>
      <c r="C917" s="29"/>
      <c r="D917" s="58"/>
      <c r="E917" s="59"/>
      <c r="F917" s="29"/>
      <c r="G917" s="27"/>
      <c r="H917" s="27"/>
      <c r="I917" s="27"/>
      <c r="J917" s="27"/>
      <c r="K917" s="27"/>
      <c r="L917" s="35"/>
      <c r="M917" s="35"/>
      <c r="N917" s="27"/>
      <c r="O917" s="27"/>
      <c r="P917" s="27"/>
      <c r="Q917" s="27"/>
      <c r="R917" s="27"/>
      <c r="S917" s="27"/>
      <c r="T917" s="27"/>
    </row>
    <row r="918" customFormat="false" ht="12" hidden="false" customHeight="false" outlineLevel="0" collapsed="false">
      <c r="A918" s="27"/>
      <c r="B918" s="28"/>
      <c r="C918" s="29"/>
      <c r="D918" s="58"/>
      <c r="E918" s="59"/>
      <c r="F918" s="29"/>
      <c r="G918" s="27"/>
      <c r="H918" s="27"/>
      <c r="I918" s="27"/>
      <c r="J918" s="27"/>
      <c r="K918" s="27"/>
      <c r="L918" s="35"/>
      <c r="M918" s="35"/>
      <c r="N918" s="27"/>
      <c r="O918" s="27"/>
      <c r="P918" s="27"/>
      <c r="Q918" s="27"/>
      <c r="R918" s="27"/>
      <c r="S918" s="27"/>
      <c r="T918" s="27"/>
    </row>
    <row r="919" customFormat="false" ht="12" hidden="false" customHeight="false" outlineLevel="0" collapsed="false">
      <c r="A919" s="27"/>
      <c r="B919" s="28"/>
      <c r="C919" s="29"/>
      <c r="D919" s="58"/>
      <c r="E919" s="59"/>
      <c r="F919" s="29"/>
      <c r="G919" s="27"/>
      <c r="H919" s="27"/>
      <c r="I919" s="27"/>
      <c r="J919" s="27"/>
      <c r="K919" s="27"/>
      <c r="L919" s="35"/>
      <c r="M919" s="35"/>
      <c r="N919" s="27"/>
      <c r="O919" s="27"/>
      <c r="P919" s="27"/>
      <c r="Q919" s="27"/>
      <c r="R919" s="27"/>
      <c r="S919" s="27"/>
      <c r="T919" s="27"/>
    </row>
    <row r="920" customFormat="false" ht="12" hidden="false" customHeight="false" outlineLevel="0" collapsed="false">
      <c r="A920" s="27"/>
      <c r="B920" s="28"/>
      <c r="C920" s="29"/>
      <c r="D920" s="58"/>
      <c r="E920" s="59"/>
      <c r="F920" s="29"/>
      <c r="G920" s="27"/>
      <c r="H920" s="27"/>
      <c r="I920" s="27"/>
      <c r="J920" s="27"/>
      <c r="K920" s="27"/>
      <c r="L920" s="35"/>
      <c r="M920" s="35"/>
      <c r="N920" s="27"/>
      <c r="O920" s="27"/>
      <c r="P920" s="27"/>
      <c r="Q920" s="27"/>
      <c r="R920" s="27"/>
      <c r="S920" s="27"/>
      <c r="T920" s="27"/>
    </row>
    <row r="921" customFormat="false" ht="12" hidden="false" customHeight="false" outlineLevel="0" collapsed="false">
      <c r="A921" s="27"/>
      <c r="B921" s="28"/>
      <c r="C921" s="29"/>
      <c r="D921" s="58"/>
      <c r="E921" s="59"/>
      <c r="F921" s="29"/>
      <c r="G921" s="27"/>
      <c r="H921" s="27"/>
      <c r="I921" s="27"/>
      <c r="J921" s="27"/>
      <c r="K921" s="27"/>
      <c r="L921" s="35"/>
      <c r="M921" s="35"/>
      <c r="N921" s="27"/>
      <c r="O921" s="27"/>
      <c r="P921" s="27"/>
      <c r="Q921" s="27"/>
      <c r="R921" s="27"/>
      <c r="S921" s="27"/>
      <c r="T921" s="27"/>
    </row>
    <row r="922" customFormat="false" ht="12" hidden="false" customHeight="false" outlineLevel="0" collapsed="false">
      <c r="A922" s="27"/>
      <c r="B922" s="28"/>
      <c r="C922" s="29"/>
      <c r="D922" s="58"/>
      <c r="E922" s="59"/>
      <c r="F922" s="29"/>
      <c r="G922" s="27"/>
      <c r="H922" s="27"/>
      <c r="I922" s="27"/>
      <c r="J922" s="27"/>
      <c r="K922" s="27"/>
      <c r="L922" s="35"/>
      <c r="M922" s="35"/>
      <c r="N922" s="27"/>
      <c r="O922" s="27"/>
      <c r="P922" s="27"/>
      <c r="Q922" s="27"/>
      <c r="R922" s="27"/>
      <c r="S922" s="27"/>
      <c r="T922" s="27"/>
    </row>
    <row r="923" customFormat="false" ht="12" hidden="false" customHeight="false" outlineLevel="0" collapsed="false">
      <c r="A923" s="27"/>
      <c r="B923" s="28"/>
      <c r="C923" s="29"/>
      <c r="D923" s="58"/>
      <c r="E923" s="59"/>
      <c r="F923" s="29"/>
      <c r="G923" s="27"/>
      <c r="H923" s="27"/>
      <c r="I923" s="27"/>
      <c r="J923" s="27"/>
      <c r="K923" s="27"/>
      <c r="L923" s="35"/>
      <c r="M923" s="35"/>
      <c r="N923" s="27"/>
      <c r="O923" s="27"/>
      <c r="P923" s="27"/>
      <c r="Q923" s="27"/>
      <c r="R923" s="27"/>
      <c r="S923" s="27"/>
      <c r="T923" s="27"/>
    </row>
    <row r="924" customFormat="false" ht="12" hidden="false" customHeight="false" outlineLevel="0" collapsed="false">
      <c r="A924" s="27"/>
      <c r="B924" s="28"/>
      <c r="C924" s="29"/>
      <c r="D924" s="58"/>
      <c r="E924" s="59"/>
      <c r="F924" s="29"/>
      <c r="G924" s="27"/>
      <c r="H924" s="27"/>
      <c r="I924" s="27"/>
      <c r="J924" s="27"/>
      <c r="K924" s="27"/>
      <c r="L924" s="35"/>
      <c r="M924" s="35"/>
      <c r="N924" s="27"/>
      <c r="O924" s="27"/>
      <c r="P924" s="27"/>
      <c r="Q924" s="27"/>
      <c r="R924" s="27"/>
      <c r="S924" s="27"/>
      <c r="T924" s="27"/>
    </row>
    <row r="925" customFormat="false" ht="12" hidden="false" customHeight="false" outlineLevel="0" collapsed="false">
      <c r="A925" s="27"/>
      <c r="B925" s="28"/>
      <c r="C925" s="29"/>
      <c r="D925" s="58"/>
      <c r="E925" s="59"/>
      <c r="F925" s="29"/>
      <c r="G925" s="27"/>
      <c r="H925" s="27"/>
      <c r="I925" s="27"/>
      <c r="J925" s="27"/>
      <c r="K925" s="27"/>
      <c r="L925" s="35"/>
      <c r="M925" s="35"/>
      <c r="N925" s="27"/>
      <c r="O925" s="27"/>
      <c r="P925" s="27"/>
      <c r="Q925" s="27"/>
      <c r="R925" s="27"/>
      <c r="S925" s="27"/>
      <c r="T925" s="27"/>
    </row>
    <row r="926" customFormat="false" ht="12" hidden="false" customHeight="false" outlineLevel="0" collapsed="false">
      <c r="A926" s="27"/>
      <c r="B926" s="28"/>
      <c r="C926" s="29"/>
      <c r="D926" s="58"/>
      <c r="E926" s="59"/>
      <c r="F926" s="29"/>
      <c r="G926" s="27"/>
      <c r="H926" s="27"/>
      <c r="I926" s="27"/>
      <c r="J926" s="27"/>
      <c r="K926" s="27"/>
      <c r="L926" s="35"/>
      <c r="M926" s="35"/>
      <c r="N926" s="27"/>
      <c r="O926" s="27"/>
      <c r="P926" s="27"/>
      <c r="Q926" s="27"/>
      <c r="R926" s="27"/>
      <c r="S926" s="27"/>
      <c r="T926" s="27"/>
    </row>
    <row r="927" customFormat="false" ht="12" hidden="false" customHeight="false" outlineLevel="0" collapsed="false">
      <c r="A927" s="27"/>
      <c r="B927" s="28"/>
      <c r="C927" s="29"/>
      <c r="D927" s="58"/>
      <c r="E927" s="59"/>
      <c r="F927" s="29"/>
      <c r="G927" s="27"/>
      <c r="H927" s="27"/>
      <c r="I927" s="27"/>
      <c r="J927" s="27"/>
      <c r="K927" s="27"/>
      <c r="L927" s="35"/>
      <c r="M927" s="35"/>
      <c r="N927" s="27"/>
      <c r="O927" s="27"/>
      <c r="P927" s="27"/>
      <c r="Q927" s="27"/>
      <c r="R927" s="27"/>
      <c r="S927" s="27"/>
      <c r="T927" s="27"/>
    </row>
    <row r="928" customFormat="false" ht="12" hidden="false" customHeight="false" outlineLevel="0" collapsed="false">
      <c r="A928" s="27"/>
      <c r="B928" s="28"/>
      <c r="C928" s="29"/>
      <c r="D928" s="58"/>
      <c r="E928" s="59"/>
      <c r="F928" s="29"/>
      <c r="G928" s="27"/>
      <c r="H928" s="27"/>
      <c r="I928" s="27"/>
      <c r="J928" s="27"/>
      <c r="K928" s="27"/>
      <c r="L928" s="35"/>
      <c r="M928" s="35"/>
      <c r="N928" s="27"/>
      <c r="O928" s="27"/>
      <c r="P928" s="27"/>
      <c r="Q928" s="27"/>
      <c r="R928" s="27"/>
      <c r="S928" s="27"/>
      <c r="T928" s="27"/>
    </row>
    <row r="929" customFormat="false" ht="12" hidden="false" customHeight="false" outlineLevel="0" collapsed="false">
      <c r="A929" s="27"/>
      <c r="B929" s="28"/>
      <c r="C929" s="29"/>
      <c r="D929" s="58"/>
      <c r="E929" s="59"/>
      <c r="F929" s="29"/>
      <c r="G929" s="27"/>
      <c r="H929" s="27"/>
      <c r="I929" s="27"/>
      <c r="J929" s="27"/>
      <c r="K929" s="27"/>
      <c r="L929" s="35"/>
      <c r="M929" s="35"/>
      <c r="N929" s="27"/>
      <c r="O929" s="27"/>
      <c r="P929" s="27"/>
      <c r="Q929" s="27"/>
      <c r="R929" s="27"/>
      <c r="S929" s="27"/>
      <c r="T929" s="27"/>
    </row>
    <row r="930" customFormat="false" ht="12" hidden="false" customHeight="false" outlineLevel="0" collapsed="false">
      <c r="A930" s="27"/>
      <c r="B930" s="28"/>
      <c r="C930" s="29"/>
      <c r="D930" s="58"/>
      <c r="E930" s="59"/>
      <c r="F930" s="29"/>
      <c r="G930" s="27"/>
      <c r="H930" s="27"/>
      <c r="I930" s="27"/>
      <c r="J930" s="27"/>
      <c r="K930" s="27"/>
      <c r="L930" s="35"/>
      <c r="M930" s="35"/>
      <c r="N930" s="27"/>
      <c r="O930" s="27"/>
      <c r="P930" s="27"/>
      <c r="Q930" s="27"/>
      <c r="R930" s="27"/>
      <c r="S930" s="27"/>
      <c r="T930" s="27"/>
    </row>
    <row r="931" customFormat="false" ht="12" hidden="false" customHeight="false" outlineLevel="0" collapsed="false">
      <c r="A931" s="27"/>
      <c r="B931" s="28"/>
      <c r="C931" s="29"/>
      <c r="D931" s="58"/>
      <c r="E931" s="59"/>
      <c r="F931" s="29"/>
      <c r="G931" s="27"/>
      <c r="H931" s="27"/>
      <c r="I931" s="27"/>
      <c r="J931" s="27"/>
      <c r="K931" s="27"/>
      <c r="L931" s="35"/>
      <c r="M931" s="35"/>
      <c r="N931" s="27"/>
      <c r="O931" s="27"/>
      <c r="P931" s="27"/>
      <c r="Q931" s="27"/>
      <c r="R931" s="27"/>
      <c r="S931" s="27"/>
      <c r="T931" s="27"/>
    </row>
    <row r="932" customFormat="false" ht="12" hidden="false" customHeight="false" outlineLevel="0" collapsed="false">
      <c r="A932" s="27"/>
      <c r="B932" s="28"/>
      <c r="C932" s="29"/>
      <c r="D932" s="58"/>
      <c r="E932" s="59"/>
      <c r="F932" s="29"/>
      <c r="G932" s="27"/>
      <c r="H932" s="27"/>
      <c r="I932" s="27"/>
      <c r="J932" s="27"/>
      <c r="K932" s="27"/>
      <c r="L932" s="35"/>
      <c r="M932" s="35"/>
      <c r="N932" s="27"/>
      <c r="O932" s="27"/>
      <c r="P932" s="27"/>
      <c r="Q932" s="27"/>
      <c r="R932" s="27"/>
      <c r="S932" s="27"/>
      <c r="T932" s="27"/>
    </row>
    <row r="933" customFormat="false" ht="12" hidden="false" customHeight="false" outlineLevel="0" collapsed="false">
      <c r="A933" s="27"/>
      <c r="B933" s="28"/>
      <c r="C933" s="29"/>
      <c r="D933" s="58"/>
      <c r="E933" s="59"/>
      <c r="F933" s="29"/>
      <c r="G933" s="27"/>
      <c r="H933" s="27"/>
      <c r="I933" s="27"/>
      <c r="J933" s="27"/>
      <c r="K933" s="27"/>
      <c r="L933" s="35"/>
      <c r="M933" s="35"/>
      <c r="N933" s="27"/>
      <c r="O933" s="27"/>
      <c r="P933" s="27"/>
      <c r="Q933" s="27"/>
      <c r="R933" s="27"/>
      <c r="S933" s="27"/>
      <c r="T933" s="27"/>
    </row>
    <row r="934" customFormat="false" ht="12" hidden="false" customHeight="false" outlineLevel="0" collapsed="false">
      <c r="A934" s="27"/>
      <c r="B934" s="28"/>
      <c r="C934" s="29"/>
      <c r="D934" s="58"/>
      <c r="E934" s="59"/>
      <c r="F934" s="29"/>
      <c r="G934" s="27"/>
      <c r="H934" s="27"/>
      <c r="I934" s="27"/>
      <c r="J934" s="27"/>
      <c r="K934" s="27"/>
      <c r="L934" s="35"/>
      <c r="M934" s="35"/>
      <c r="N934" s="27"/>
      <c r="O934" s="27"/>
      <c r="P934" s="27"/>
      <c r="Q934" s="27"/>
      <c r="R934" s="27"/>
      <c r="S934" s="27"/>
      <c r="T934" s="27"/>
    </row>
    <row r="935" customFormat="false" ht="12" hidden="false" customHeight="false" outlineLevel="0" collapsed="false">
      <c r="A935" s="27"/>
      <c r="B935" s="28"/>
      <c r="C935" s="29"/>
      <c r="D935" s="58"/>
      <c r="E935" s="59"/>
      <c r="F935" s="29"/>
      <c r="G935" s="27"/>
      <c r="H935" s="27"/>
      <c r="I935" s="27"/>
      <c r="J935" s="27"/>
      <c r="K935" s="27"/>
      <c r="L935" s="35"/>
      <c r="M935" s="35"/>
      <c r="N935" s="27"/>
      <c r="O935" s="27"/>
      <c r="P935" s="27"/>
      <c r="Q935" s="27"/>
      <c r="R935" s="27"/>
      <c r="S935" s="27"/>
      <c r="T935" s="27"/>
    </row>
    <row r="936" customFormat="false" ht="12" hidden="false" customHeight="false" outlineLevel="0" collapsed="false">
      <c r="A936" s="27"/>
      <c r="B936" s="28"/>
      <c r="C936" s="29"/>
      <c r="D936" s="58"/>
      <c r="E936" s="59"/>
      <c r="F936" s="29"/>
      <c r="G936" s="27"/>
      <c r="H936" s="27"/>
      <c r="I936" s="27"/>
      <c r="J936" s="27"/>
      <c r="K936" s="27"/>
      <c r="L936" s="35"/>
      <c r="M936" s="35"/>
      <c r="N936" s="27"/>
      <c r="O936" s="27"/>
      <c r="P936" s="27"/>
      <c r="Q936" s="27"/>
      <c r="R936" s="27"/>
      <c r="S936" s="27"/>
      <c r="T936" s="27"/>
    </row>
    <row r="937" customFormat="false" ht="12" hidden="false" customHeight="false" outlineLevel="0" collapsed="false">
      <c r="A937" s="27"/>
      <c r="B937" s="28"/>
      <c r="C937" s="29"/>
      <c r="D937" s="58"/>
      <c r="E937" s="59"/>
      <c r="F937" s="29"/>
      <c r="G937" s="27"/>
      <c r="H937" s="27"/>
      <c r="I937" s="27"/>
      <c r="J937" s="27"/>
      <c r="K937" s="27"/>
      <c r="L937" s="35"/>
      <c r="M937" s="35"/>
      <c r="N937" s="27"/>
      <c r="O937" s="27"/>
      <c r="P937" s="27"/>
      <c r="Q937" s="27"/>
      <c r="R937" s="27"/>
      <c r="S937" s="27"/>
      <c r="T937" s="27"/>
    </row>
    <row r="938" customFormat="false" ht="12" hidden="false" customHeight="false" outlineLevel="0" collapsed="false">
      <c r="A938" s="27"/>
      <c r="B938" s="28"/>
      <c r="C938" s="29"/>
      <c r="D938" s="58"/>
      <c r="E938" s="59"/>
      <c r="F938" s="29"/>
      <c r="G938" s="27"/>
      <c r="H938" s="27"/>
      <c r="I938" s="27"/>
      <c r="J938" s="27"/>
      <c r="K938" s="27"/>
      <c r="L938" s="35"/>
      <c r="M938" s="35"/>
      <c r="N938" s="27"/>
      <c r="O938" s="27"/>
      <c r="P938" s="27"/>
      <c r="Q938" s="27"/>
      <c r="R938" s="27"/>
      <c r="S938" s="27"/>
      <c r="T938" s="27"/>
    </row>
    <row r="939" customFormat="false" ht="12" hidden="false" customHeight="false" outlineLevel="0" collapsed="false">
      <c r="A939" s="27"/>
      <c r="B939" s="28"/>
      <c r="C939" s="29"/>
      <c r="D939" s="58"/>
      <c r="E939" s="59"/>
      <c r="F939" s="29"/>
      <c r="G939" s="27"/>
      <c r="H939" s="27"/>
      <c r="I939" s="27"/>
      <c r="J939" s="27"/>
      <c r="K939" s="27"/>
      <c r="L939" s="35"/>
      <c r="M939" s="35"/>
      <c r="N939" s="27"/>
      <c r="O939" s="27"/>
      <c r="P939" s="27"/>
      <c r="Q939" s="27"/>
      <c r="R939" s="27"/>
      <c r="S939" s="27"/>
      <c r="T939" s="27"/>
    </row>
    <row r="940" customFormat="false" ht="12" hidden="false" customHeight="false" outlineLevel="0" collapsed="false">
      <c r="A940" s="27"/>
      <c r="B940" s="28"/>
      <c r="C940" s="29"/>
      <c r="D940" s="58"/>
      <c r="E940" s="59"/>
      <c r="F940" s="29"/>
      <c r="G940" s="27"/>
      <c r="H940" s="27"/>
      <c r="I940" s="27"/>
      <c r="J940" s="27"/>
      <c r="K940" s="27"/>
      <c r="L940" s="35"/>
      <c r="M940" s="35"/>
      <c r="N940" s="27"/>
      <c r="O940" s="27"/>
      <c r="P940" s="27"/>
      <c r="Q940" s="27"/>
      <c r="R940" s="27"/>
      <c r="S940" s="27"/>
      <c r="T940" s="27"/>
    </row>
    <row r="941" customFormat="false" ht="12" hidden="false" customHeight="false" outlineLevel="0" collapsed="false">
      <c r="A941" s="27"/>
      <c r="B941" s="28"/>
      <c r="C941" s="29"/>
      <c r="D941" s="58"/>
      <c r="E941" s="59"/>
      <c r="F941" s="29"/>
      <c r="G941" s="27"/>
      <c r="H941" s="27"/>
      <c r="I941" s="27"/>
      <c r="J941" s="27"/>
      <c r="K941" s="27"/>
      <c r="L941" s="35"/>
      <c r="M941" s="35"/>
      <c r="N941" s="27"/>
      <c r="O941" s="27"/>
      <c r="P941" s="27"/>
      <c r="Q941" s="27"/>
      <c r="R941" s="27"/>
      <c r="S941" s="27"/>
      <c r="T941" s="27"/>
    </row>
    <row r="942" customFormat="false" ht="12" hidden="false" customHeight="false" outlineLevel="0" collapsed="false">
      <c r="A942" s="27"/>
      <c r="B942" s="28"/>
      <c r="C942" s="29"/>
      <c r="D942" s="58"/>
      <c r="E942" s="59"/>
      <c r="F942" s="29"/>
      <c r="G942" s="27"/>
      <c r="H942" s="27"/>
      <c r="I942" s="27"/>
      <c r="J942" s="27"/>
      <c r="K942" s="27"/>
      <c r="L942" s="35"/>
      <c r="M942" s="35"/>
      <c r="N942" s="27"/>
      <c r="O942" s="27"/>
      <c r="P942" s="27"/>
      <c r="Q942" s="27"/>
      <c r="R942" s="27"/>
      <c r="S942" s="27"/>
      <c r="T942" s="27"/>
    </row>
    <row r="943" customFormat="false" ht="12" hidden="false" customHeight="false" outlineLevel="0" collapsed="false">
      <c r="A943" s="27"/>
      <c r="B943" s="28"/>
      <c r="C943" s="29"/>
      <c r="D943" s="58"/>
      <c r="E943" s="59"/>
      <c r="F943" s="29"/>
      <c r="G943" s="27"/>
      <c r="H943" s="27"/>
      <c r="I943" s="27"/>
      <c r="J943" s="27"/>
      <c r="K943" s="27"/>
      <c r="L943" s="35"/>
      <c r="M943" s="35"/>
      <c r="N943" s="27"/>
      <c r="O943" s="27"/>
      <c r="P943" s="27"/>
      <c r="Q943" s="27"/>
      <c r="R943" s="27"/>
      <c r="S943" s="27"/>
      <c r="T943" s="27"/>
    </row>
    <row r="944" customFormat="false" ht="12" hidden="false" customHeight="false" outlineLevel="0" collapsed="false">
      <c r="A944" s="27"/>
      <c r="B944" s="28"/>
      <c r="C944" s="29"/>
      <c r="D944" s="58"/>
      <c r="E944" s="59"/>
      <c r="F944" s="29"/>
      <c r="G944" s="27"/>
      <c r="H944" s="27"/>
      <c r="I944" s="27"/>
      <c r="J944" s="27"/>
      <c r="K944" s="27"/>
      <c r="L944" s="35"/>
      <c r="M944" s="35"/>
      <c r="N944" s="27"/>
      <c r="O944" s="27"/>
      <c r="P944" s="27"/>
      <c r="Q944" s="27"/>
      <c r="R944" s="27"/>
      <c r="S944" s="27"/>
      <c r="T944" s="27"/>
    </row>
    <row r="945" customFormat="false" ht="12" hidden="false" customHeight="false" outlineLevel="0" collapsed="false">
      <c r="A945" s="27"/>
      <c r="B945" s="28"/>
      <c r="C945" s="29"/>
      <c r="D945" s="58"/>
      <c r="E945" s="59"/>
      <c r="F945" s="29"/>
      <c r="G945" s="27"/>
      <c r="H945" s="27"/>
      <c r="I945" s="27"/>
      <c r="J945" s="27"/>
      <c r="K945" s="27"/>
      <c r="L945" s="35"/>
      <c r="M945" s="35"/>
      <c r="N945" s="27"/>
      <c r="O945" s="27"/>
      <c r="P945" s="27"/>
      <c r="Q945" s="27"/>
      <c r="R945" s="27"/>
      <c r="S945" s="27"/>
      <c r="T945" s="27"/>
    </row>
    <row r="946" customFormat="false" ht="12" hidden="false" customHeight="false" outlineLevel="0" collapsed="false">
      <c r="A946" s="27"/>
      <c r="B946" s="28"/>
      <c r="C946" s="29"/>
      <c r="D946" s="58"/>
      <c r="E946" s="59"/>
      <c r="F946" s="29"/>
      <c r="G946" s="27"/>
      <c r="H946" s="27"/>
      <c r="I946" s="27"/>
      <c r="J946" s="27"/>
      <c r="K946" s="27"/>
      <c r="L946" s="35"/>
      <c r="M946" s="35"/>
      <c r="N946" s="27"/>
      <c r="O946" s="27"/>
      <c r="P946" s="27"/>
      <c r="Q946" s="27"/>
      <c r="R946" s="27"/>
      <c r="S946" s="27"/>
      <c r="T946" s="27"/>
    </row>
    <row r="947" customFormat="false" ht="12" hidden="false" customHeight="false" outlineLevel="0" collapsed="false">
      <c r="A947" s="27"/>
      <c r="B947" s="28"/>
      <c r="C947" s="29"/>
      <c r="D947" s="58"/>
      <c r="E947" s="59"/>
      <c r="F947" s="29"/>
      <c r="G947" s="27"/>
      <c r="H947" s="27"/>
      <c r="I947" s="27"/>
      <c r="J947" s="27"/>
      <c r="K947" s="27"/>
      <c r="L947" s="35"/>
      <c r="M947" s="35"/>
      <c r="N947" s="27"/>
      <c r="O947" s="27"/>
      <c r="P947" s="27"/>
      <c r="Q947" s="27"/>
      <c r="R947" s="27"/>
      <c r="S947" s="27"/>
      <c r="T947" s="27"/>
    </row>
    <row r="948" customFormat="false" ht="12" hidden="false" customHeight="false" outlineLevel="0" collapsed="false">
      <c r="A948" s="27"/>
      <c r="B948" s="28"/>
      <c r="C948" s="29"/>
      <c r="D948" s="58"/>
      <c r="E948" s="59"/>
      <c r="F948" s="29"/>
      <c r="G948" s="27"/>
      <c r="H948" s="27"/>
      <c r="I948" s="27"/>
      <c r="J948" s="27"/>
      <c r="K948" s="27"/>
      <c r="L948" s="35"/>
      <c r="M948" s="35"/>
      <c r="N948" s="27"/>
      <c r="O948" s="27"/>
      <c r="P948" s="27"/>
      <c r="Q948" s="27"/>
      <c r="R948" s="27"/>
      <c r="S948" s="27"/>
      <c r="T948" s="27"/>
    </row>
    <row r="949" customFormat="false" ht="12" hidden="false" customHeight="false" outlineLevel="0" collapsed="false">
      <c r="A949" s="27"/>
      <c r="B949" s="28"/>
      <c r="C949" s="29"/>
      <c r="D949" s="58"/>
      <c r="E949" s="59"/>
      <c r="F949" s="29"/>
      <c r="G949" s="27"/>
      <c r="H949" s="27"/>
      <c r="I949" s="27"/>
      <c r="J949" s="27"/>
      <c r="K949" s="27"/>
      <c r="L949" s="35"/>
      <c r="M949" s="35"/>
      <c r="N949" s="27"/>
      <c r="O949" s="27"/>
      <c r="P949" s="27"/>
      <c r="Q949" s="27"/>
      <c r="R949" s="27"/>
      <c r="S949" s="27"/>
      <c r="T949" s="27"/>
    </row>
    <row r="950" customFormat="false" ht="12" hidden="false" customHeight="false" outlineLevel="0" collapsed="false">
      <c r="A950" s="27"/>
      <c r="B950" s="28"/>
      <c r="C950" s="29"/>
      <c r="D950" s="58"/>
      <c r="E950" s="59"/>
      <c r="F950" s="29"/>
      <c r="G950" s="27"/>
      <c r="H950" s="27"/>
      <c r="I950" s="27"/>
      <c r="J950" s="27"/>
      <c r="K950" s="27"/>
      <c r="L950" s="35"/>
      <c r="M950" s="35"/>
      <c r="N950" s="27"/>
      <c r="O950" s="27"/>
      <c r="P950" s="27"/>
      <c r="Q950" s="27"/>
      <c r="R950" s="27"/>
      <c r="S950" s="27"/>
      <c r="T950" s="27"/>
    </row>
    <row r="951" customFormat="false" ht="12" hidden="false" customHeight="false" outlineLevel="0" collapsed="false">
      <c r="A951" s="27"/>
      <c r="B951" s="28"/>
      <c r="C951" s="29"/>
      <c r="D951" s="58"/>
      <c r="E951" s="59"/>
      <c r="F951" s="29"/>
      <c r="G951" s="27"/>
      <c r="H951" s="27"/>
      <c r="I951" s="27"/>
      <c r="J951" s="27"/>
      <c r="K951" s="27"/>
      <c r="L951" s="35"/>
      <c r="M951" s="35"/>
      <c r="N951" s="27"/>
      <c r="O951" s="27"/>
      <c r="P951" s="27"/>
      <c r="Q951" s="27"/>
      <c r="R951" s="27"/>
      <c r="S951" s="27"/>
      <c r="T951" s="27"/>
    </row>
    <row r="952" customFormat="false" ht="12" hidden="false" customHeight="false" outlineLevel="0" collapsed="false">
      <c r="A952" s="27"/>
      <c r="B952" s="28"/>
      <c r="C952" s="29"/>
      <c r="D952" s="58"/>
      <c r="E952" s="59"/>
      <c r="F952" s="29"/>
      <c r="G952" s="27"/>
      <c r="H952" s="27"/>
      <c r="I952" s="27"/>
      <c r="J952" s="27"/>
      <c r="K952" s="27"/>
      <c r="L952" s="35"/>
      <c r="M952" s="35"/>
      <c r="N952" s="27"/>
      <c r="O952" s="27"/>
      <c r="P952" s="27"/>
      <c r="Q952" s="27"/>
      <c r="R952" s="27"/>
      <c r="S952" s="27"/>
      <c r="T952" s="27"/>
    </row>
    <row r="953" customFormat="false" ht="12" hidden="false" customHeight="false" outlineLevel="0" collapsed="false">
      <c r="A953" s="27"/>
      <c r="B953" s="28"/>
      <c r="C953" s="29"/>
      <c r="D953" s="58"/>
      <c r="E953" s="59"/>
      <c r="F953" s="29"/>
      <c r="G953" s="27"/>
      <c r="H953" s="27"/>
      <c r="I953" s="27"/>
      <c r="J953" s="27"/>
      <c r="K953" s="27"/>
      <c r="L953" s="35"/>
      <c r="M953" s="35"/>
      <c r="N953" s="27"/>
      <c r="O953" s="27"/>
      <c r="P953" s="27"/>
      <c r="Q953" s="27"/>
      <c r="R953" s="27"/>
      <c r="S953" s="27"/>
      <c r="T953" s="27"/>
    </row>
    <row r="954" customFormat="false" ht="12" hidden="false" customHeight="false" outlineLevel="0" collapsed="false">
      <c r="A954" s="27"/>
      <c r="B954" s="28"/>
      <c r="C954" s="29"/>
      <c r="D954" s="58"/>
      <c r="E954" s="59"/>
      <c r="F954" s="29"/>
      <c r="G954" s="27"/>
      <c r="H954" s="27"/>
      <c r="I954" s="27"/>
      <c r="J954" s="27"/>
      <c r="K954" s="27"/>
      <c r="L954" s="35"/>
      <c r="M954" s="35"/>
      <c r="N954" s="27"/>
      <c r="O954" s="27"/>
      <c r="P954" s="27"/>
      <c r="Q954" s="27"/>
      <c r="R954" s="27"/>
      <c r="S954" s="27"/>
      <c r="T954" s="27"/>
    </row>
    <row r="955" customFormat="false" ht="12" hidden="false" customHeight="false" outlineLevel="0" collapsed="false">
      <c r="A955" s="27"/>
      <c r="B955" s="28"/>
      <c r="C955" s="29"/>
      <c r="D955" s="58"/>
      <c r="E955" s="59"/>
      <c r="F955" s="29"/>
      <c r="G955" s="27"/>
      <c r="H955" s="27"/>
      <c r="I955" s="27"/>
      <c r="J955" s="27"/>
      <c r="K955" s="27"/>
      <c r="L955" s="35"/>
      <c r="M955" s="35"/>
      <c r="N955" s="27"/>
      <c r="O955" s="27"/>
      <c r="P955" s="27"/>
      <c r="Q955" s="27"/>
      <c r="R955" s="27"/>
      <c r="S955" s="27"/>
      <c r="T955" s="27"/>
    </row>
    <row r="956" customFormat="false" ht="12" hidden="false" customHeight="false" outlineLevel="0" collapsed="false">
      <c r="A956" s="27"/>
      <c r="B956" s="28"/>
      <c r="C956" s="29"/>
      <c r="D956" s="58"/>
      <c r="E956" s="59"/>
      <c r="F956" s="29"/>
      <c r="G956" s="27"/>
      <c r="H956" s="27"/>
      <c r="I956" s="27"/>
      <c r="J956" s="27"/>
      <c r="K956" s="27"/>
      <c r="L956" s="35"/>
      <c r="M956" s="35"/>
      <c r="N956" s="27"/>
      <c r="O956" s="27"/>
      <c r="P956" s="27"/>
      <c r="Q956" s="27"/>
      <c r="R956" s="27"/>
      <c r="S956" s="27"/>
      <c r="T956" s="27"/>
    </row>
    <row r="957" customFormat="false" ht="12" hidden="false" customHeight="false" outlineLevel="0" collapsed="false">
      <c r="A957" s="27"/>
      <c r="B957" s="28"/>
      <c r="C957" s="29"/>
      <c r="D957" s="58"/>
      <c r="E957" s="59"/>
      <c r="F957" s="29"/>
      <c r="G957" s="27"/>
      <c r="H957" s="27"/>
      <c r="I957" s="27"/>
      <c r="J957" s="27"/>
      <c r="K957" s="27"/>
      <c r="L957" s="35"/>
      <c r="M957" s="35"/>
      <c r="N957" s="27"/>
      <c r="O957" s="27"/>
      <c r="P957" s="27"/>
      <c r="Q957" s="27"/>
      <c r="R957" s="27"/>
      <c r="S957" s="27"/>
      <c r="T957" s="27"/>
    </row>
    <row r="958" customFormat="false" ht="12" hidden="false" customHeight="false" outlineLevel="0" collapsed="false">
      <c r="A958" s="27"/>
      <c r="B958" s="28"/>
      <c r="C958" s="29"/>
      <c r="D958" s="58"/>
      <c r="E958" s="59"/>
      <c r="F958" s="29"/>
      <c r="G958" s="27"/>
      <c r="H958" s="27"/>
      <c r="I958" s="27"/>
      <c r="J958" s="27"/>
      <c r="K958" s="27"/>
      <c r="L958" s="35"/>
      <c r="M958" s="35"/>
      <c r="N958" s="27"/>
      <c r="O958" s="27"/>
      <c r="P958" s="27"/>
      <c r="Q958" s="27"/>
      <c r="R958" s="27"/>
      <c r="S958" s="27"/>
      <c r="T958" s="27"/>
    </row>
    <row r="959" customFormat="false" ht="12" hidden="false" customHeight="false" outlineLevel="0" collapsed="false">
      <c r="A959" s="27"/>
      <c r="B959" s="28"/>
      <c r="C959" s="29"/>
      <c r="D959" s="58"/>
      <c r="E959" s="59"/>
      <c r="F959" s="29"/>
      <c r="G959" s="27"/>
      <c r="H959" s="27"/>
      <c r="I959" s="27"/>
      <c r="J959" s="27"/>
      <c r="K959" s="27"/>
      <c r="L959" s="35"/>
      <c r="M959" s="35"/>
      <c r="N959" s="27"/>
      <c r="O959" s="27"/>
      <c r="P959" s="27"/>
      <c r="Q959" s="27"/>
      <c r="R959" s="27"/>
      <c r="S959" s="27"/>
      <c r="T959" s="27"/>
    </row>
    <row r="960" customFormat="false" ht="12" hidden="false" customHeight="false" outlineLevel="0" collapsed="false">
      <c r="A960" s="27"/>
      <c r="B960" s="28"/>
      <c r="C960" s="29"/>
      <c r="D960" s="58"/>
      <c r="E960" s="59"/>
      <c r="F960" s="29"/>
      <c r="G960" s="27"/>
      <c r="H960" s="27"/>
      <c r="I960" s="27"/>
      <c r="J960" s="27"/>
      <c r="K960" s="27"/>
      <c r="L960" s="35"/>
      <c r="M960" s="35"/>
      <c r="N960" s="27"/>
      <c r="O960" s="27"/>
      <c r="P960" s="27"/>
      <c r="Q960" s="27"/>
      <c r="R960" s="27"/>
      <c r="S960" s="27"/>
      <c r="T960" s="27"/>
    </row>
    <row r="961" customFormat="false" ht="12" hidden="false" customHeight="false" outlineLevel="0" collapsed="false">
      <c r="A961" s="27"/>
      <c r="B961" s="28"/>
      <c r="C961" s="29"/>
      <c r="D961" s="58"/>
      <c r="E961" s="59"/>
      <c r="F961" s="29"/>
      <c r="G961" s="27"/>
      <c r="H961" s="27"/>
      <c r="I961" s="27"/>
      <c r="J961" s="27"/>
      <c r="K961" s="27"/>
      <c r="L961" s="35"/>
      <c r="M961" s="35"/>
      <c r="N961" s="27"/>
      <c r="O961" s="27"/>
      <c r="P961" s="27"/>
      <c r="Q961" s="27"/>
      <c r="R961" s="27"/>
      <c r="S961" s="27"/>
      <c r="T961" s="27"/>
    </row>
    <row r="962" customFormat="false" ht="12" hidden="false" customHeight="false" outlineLevel="0" collapsed="false">
      <c r="A962" s="27"/>
      <c r="B962" s="28"/>
      <c r="C962" s="29"/>
      <c r="D962" s="58"/>
      <c r="E962" s="59"/>
      <c r="F962" s="29"/>
      <c r="G962" s="27"/>
      <c r="H962" s="27"/>
      <c r="I962" s="27"/>
      <c r="J962" s="27"/>
      <c r="K962" s="27"/>
      <c r="L962" s="35"/>
      <c r="M962" s="35"/>
      <c r="N962" s="27"/>
      <c r="O962" s="27"/>
      <c r="P962" s="27"/>
      <c r="Q962" s="27"/>
      <c r="R962" s="27"/>
      <c r="S962" s="27"/>
      <c r="T962" s="27"/>
    </row>
    <row r="963" customFormat="false" ht="12" hidden="false" customHeight="false" outlineLevel="0" collapsed="false">
      <c r="A963" s="27"/>
      <c r="B963" s="28"/>
      <c r="C963" s="29"/>
      <c r="D963" s="58"/>
      <c r="E963" s="59"/>
      <c r="F963" s="29"/>
      <c r="G963" s="27"/>
      <c r="H963" s="27"/>
      <c r="I963" s="27"/>
      <c r="J963" s="27"/>
      <c r="K963" s="27"/>
      <c r="L963" s="35"/>
      <c r="M963" s="35"/>
      <c r="N963" s="27"/>
      <c r="O963" s="27"/>
      <c r="P963" s="27"/>
      <c r="Q963" s="27"/>
      <c r="R963" s="27"/>
      <c r="S963" s="27"/>
      <c r="T963" s="27"/>
    </row>
    <row r="964" customFormat="false" ht="12" hidden="false" customHeight="false" outlineLevel="0" collapsed="false">
      <c r="A964" s="27"/>
      <c r="B964" s="28"/>
      <c r="C964" s="29"/>
      <c r="D964" s="58"/>
      <c r="E964" s="59"/>
      <c r="F964" s="29"/>
      <c r="G964" s="27"/>
      <c r="H964" s="27"/>
      <c r="I964" s="27"/>
      <c r="J964" s="27"/>
      <c r="K964" s="27"/>
      <c r="L964" s="35"/>
      <c r="M964" s="35"/>
      <c r="N964" s="27"/>
      <c r="O964" s="27"/>
      <c r="P964" s="27"/>
      <c r="Q964" s="27"/>
      <c r="R964" s="27"/>
      <c r="S964" s="27"/>
      <c r="T964" s="27"/>
    </row>
    <row r="965" customFormat="false" ht="12" hidden="false" customHeight="false" outlineLevel="0" collapsed="false">
      <c r="A965" s="27"/>
      <c r="B965" s="28"/>
      <c r="C965" s="29"/>
      <c r="D965" s="58"/>
      <c r="E965" s="59"/>
      <c r="F965" s="29"/>
      <c r="G965" s="27"/>
      <c r="H965" s="27"/>
      <c r="I965" s="27"/>
      <c r="J965" s="27"/>
      <c r="K965" s="27"/>
      <c r="L965" s="35"/>
      <c r="M965" s="35"/>
      <c r="N965" s="27"/>
      <c r="O965" s="27"/>
      <c r="P965" s="27"/>
      <c r="Q965" s="27"/>
      <c r="R965" s="27"/>
      <c r="S965" s="27"/>
      <c r="T965" s="27"/>
    </row>
    <row r="966" customFormat="false" ht="12" hidden="false" customHeight="false" outlineLevel="0" collapsed="false">
      <c r="A966" s="27"/>
      <c r="B966" s="28"/>
      <c r="C966" s="29"/>
      <c r="D966" s="58"/>
      <c r="E966" s="59"/>
      <c r="F966" s="29"/>
      <c r="G966" s="27"/>
      <c r="H966" s="27"/>
      <c r="I966" s="27"/>
      <c r="J966" s="27"/>
      <c r="K966" s="27"/>
      <c r="L966" s="35"/>
      <c r="M966" s="35"/>
      <c r="N966" s="27"/>
      <c r="O966" s="27"/>
      <c r="P966" s="27"/>
      <c r="Q966" s="27"/>
      <c r="R966" s="27"/>
      <c r="S966" s="27"/>
      <c r="T966" s="27"/>
    </row>
    <row r="967" customFormat="false" ht="12" hidden="false" customHeight="false" outlineLevel="0" collapsed="false">
      <c r="A967" s="27"/>
      <c r="B967" s="28"/>
      <c r="C967" s="29"/>
      <c r="D967" s="58"/>
      <c r="E967" s="59"/>
      <c r="F967" s="29"/>
      <c r="G967" s="27"/>
      <c r="H967" s="27"/>
      <c r="I967" s="27"/>
      <c r="J967" s="27"/>
      <c r="K967" s="27"/>
      <c r="L967" s="35"/>
      <c r="M967" s="35"/>
      <c r="N967" s="27"/>
      <c r="O967" s="27"/>
      <c r="P967" s="27"/>
      <c r="Q967" s="27"/>
      <c r="R967" s="27"/>
      <c r="S967" s="27"/>
      <c r="T967" s="27"/>
    </row>
    <row r="968" customFormat="false" ht="12" hidden="false" customHeight="false" outlineLevel="0" collapsed="false">
      <c r="A968" s="27"/>
      <c r="B968" s="28"/>
      <c r="C968" s="29"/>
      <c r="D968" s="58"/>
      <c r="E968" s="59"/>
      <c r="F968" s="29"/>
      <c r="G968" s="27"/>
      <c r="H968" s="27"/>
      <c r="I968" s="27"/>
      <c r="J968" s="27"/>
      <c r="K968" s="27"/>
      <c r="L968" s="35"/>
      <c r="M968" s="35"/>
      <c r="N968" s="27"/>
      <c r="O968" s="27"/>
      <c r="P968" s="27"/>
      <c r="Q968" s="27"/>
      <c r="R968" s="27"/>
      <c r="S968" s="27"/>
      <c r="T968" s="27"/>
    </row>
    <row r="969" customFormat="false" ht="12" hidden="false" customHeight="false" outlineLevel="0" collapsed="false">
      <c r="A969" s="27"/>
      <c r="B969" s="28"/>
      <c r="C969" s="29"/>
      <c r="D969" s="58"/>
      <c r="E969" s="59"/>
      <c r="F969" s="29"/>
      <c r="G969" s="27"/>
      <c r="H969" s="27"/>
      <c r="I969" s="27"/>
      <c r="J969" s="27"/>
      <c r="K969" s="27"/>
      <c r="L969" s="35"/>
      <c r="M969" s="35"/>
      <c r="N969" s="27"/>
      <c r="O969" s="27"/>
      <c r="P969" s="27"/>
      <c r="Q969" s="27"/>
      <c r="R969" s="27"/>
      <c r="S969" s="27"/>
      <c r="T969" s="27"/>
    </row>
    <row r="970" customFormat="false" ht="12" hidden="false" customHeight="false" outlineLevel="0" collapsed="false">
      <c r="A970" s="27"/>
      <c r="B970" s="28"/>
      <c r="C970" s="29"/>
      <c r="D970" s="58"/>
      <c r="E970" s="59"/>
      <c r="F970" s="29"/>
      <c r="G970" s="27"/>
      <c r="H970" s="27"/>
      <c r="I970" s="27"/>
      <c r="J970" s="27"/>
      <c r="K970" s="27"/>
      <c r="L970" s="35"/>
      <c r="M970" s="35"/>
      <c r="N970" s="27"/>
      <c r="O970" s="27"/>
      <c r="P970" s="27"/>
      <c r="Q970" s="27"/>
      <c r="R970" s="27"/>
      <c r="S970" s="27"/>
      <c r="T970" s="27"/>
    </row>
    <row r="971" customFormat="false" ht="12" hidden="false" customHeight="false" outlineLevel="0" collapsed="false">
      <c r="A971" s="27"/>
      <c r="B971" s="28"/>
      <c r="C971" s="29"/>
      <c r="D971" s="58"/>
      <c r="E971" s="59"/>
      <c r="F971" s="29"/>
      <c r="G971" s="27"/>
      <c r="H971" s="27"/>
      <c r="I971" s="27"/>
      <c r="J971" s="27"/>
      <c r="K971" s="27"/>
      <c r="L971" s="35"/>
      <c r="M971" s="35"/>
      <c r="N971" s="27"/>
      <c r="O971" s="27"/>
      <c r="P971" s="27"/>
      <c r="Q971" s="27"/>
      <c r="R971" s="27"/>
      <c r="S971" s="27"/>
      <c r="T971" s="27"/>
    </row>
    <row r="972" customFormat="false" ht="12" hidden="false" customHeight="false" outlineLevel="0" collapsed="false">
      <c r="A972" s="27"/>
      <c r="B972" s="28"/>
      <c r="C972" s="29"/>
      <c r="D972" s="58"/>
      <c r="E972" s="59"/>
      <c r="F972" s="29"/>
      <c r="G972" s="27"/>
      <c r="H972" s="27"/>
      <c r="I972" s="27"/>
      <c r="J972" s="27"/>
      <c r="K972" s="27"/>
      <c r="L972" s="35"/>
      <c r="M972" s="35"/>
      <c r="N972" s="27"/>
      <c r="O972" s="27"/>
      <c r="P972" s="27"/>
      <c r="Q972" s="27"/>
      <c r="R972" s="27"/>
      <c r="S972" s="27"/>
      <c r="T972" s="27"/>
    </row>
    <row r="973" customFormat="false" ht="12" hidden="false" customHeight="false" outlineLevel="0" collapsed="false">
      <c r="A973" s="27"/>
      <c r="B973" s="28"/>
      <c r="C973" s="29"/>
      <c r="D973" s="58"/>
      <c r="E973" s="59"/>
      <c r="F973" s="29"/>
      <c r="G973" s="27"/>
      <c r="H973" s="27"/>
      <c r="I973" s="27"/>
      <c r="J973" s="27"/>
      <c r="K973" s="27"/>
      <c r="L973" s="35"/>
      <c r="M973" s="35"/>
      <c r="N973" s="27"/>
      <c r="O973" s="27"/>
      <c r="P973" s="27"/>
      <c r="Q973" s="27"/>
      <c r="R973" s="27"/>
      <c r="S973" s="27"/>
      <c r="T973" s="27"/>
    </row>
    <row r="974" customFormat="false" ht="12" hidden="false" customHeight="false" outlineLevel="0" collapsed="false">
      <c r="A974" s="27"/>
      <c r="B974" s="28"/>
      <c r="C974" s="29"/>
      <c r="D974" s="58"/>
      <c r="E974" s="59"/>
      <c r="F974" s="29"/>
      <c r="G974" s="27"/>
      <c r="H974" s="27"/>
      <c r="I974" s="27"/>
      <c r="J974" s="27"/>
      <c r="K974" s="27"/>
      <c r="L974" s="35"/>
      <c r="M974" s="35"/>
      <c r="N974" s="27"/>
      <c r="O974" s="27"/>
      <c r="P974" s="27"/>
      <c r="Q974" s="27"/>
      <c r="R974" s="27"/>
      <c r="S974" s="27"/>
      <c r="T974" s="27"/>
    </row>
    <row r="975" customFormat="false" ht="12" hidden="false" customHeight="false" outlineLevel="0" collapsed="false">
      <c r="A975" s="27"/>
      <c r="B975" s="28"/>
      <c r="C975" s="29"/>
      <c r="D975" s="58"/>
      <c r="E975" s="59"/>
      <c r="F975" s="29"/>
      <c r="G975" s="27"/>
      <c r="H975" s="27"/>
      <c r="I975" s="27"/>
      <c r="J975" s="27"/>
      <c r="K975" s="27"/>
      <c r="L975" s="35"/>
      <c r="M975" s="35"/>
      <c r="N975" s="27"/>
      <c r="O975" s="27"/>
      <c r="P975" s="27"/>
      <c r="Q975" s="27"/>
      <c r="R975" s="27"/>
      <c r="S975" s="27"/>
      <c r="T975" s="27"/>
    </row>
    <row r="976" customFormat="false" ht="12" hidden="false" customHeight="false" outlineLevel="0" collapsed="false">
      <c r="A976" s="27"/>
      <c r="B976" s="28"/>
      <c r="C976" s="29"/>
      <c r="D976" s="58"/>
      <c r="E976" s="59"/>
      <c r="F976" s="29"/>
      <c r="G976" s="27"/>
      <c r="H976" s="27"/>
      <c r="I976" s="27"/>
      <c r="J976" s="27"/>
      <c r="K976" s="27"/>
      <c r="L976" s="35"/>
      <c r="M976" s="35"/>
      <c r="N976" s="27"/>
      <c r="O976" s="27"/>
      <c r="P976" s="27"/>
      <c r="Q976" s="27"/>
      <c r="R976" s="27"/>
      <c r="S976" s="27"/>
      <c r="T976" s="27"/>
    </row>
    <row r="977" customFormat="false" ht="12" hidden="false" customHeight="false" outlineLevel="0" collapsed="false">
      <c r="A977" s="27"/>
      <c r="B977" s="28"/>
      <c r="C977" s="29"/>
      <c r="D977" s="58"/>
      <c r="E977" s="59"/>
      <c r="F977" s="29"/>
      <c r="G977" s="27"/>
      <c r="H977" s="27"/>
      <c r="I977" s="27"/>
      <c r="J977" s="27"/>
      <c r="K977" s="27"/>
      <c r="L977" s="35"/>
      <c r="M977" s="35"/>
      <c r="N977" s="27"/>
      <c r="O977" s="27"/>
      <c r="P977" s="27"/>
      <c r="Q977" s="27"/>
      <c r="R977" s="27"/>
      <c r="S977" s="27"/>
      <c r="T977" s="27"/>
    </row>
    <row r="978" customFormat="false" ht="12" hidden="false" customHeight="false" outlineLevel="0" collapsed="false">
      <c r="A978" s="27"/>
      <c r="B978" s="28"/>
      <c r="C978" s="29"/>
      <c r="D978" s="58"/>
      <c r="E978" s="59"/>
      <c r="F978" s="29"/>
      <c r="G978" s="27"/>
      <c r="H978" s="27"/>
      <c r="I978" s="27"/>
      <c r="J978" s="27"/>
      <c r="K978" s="27"/>
      <c r="L978" s="35"/>
      <c r="M978" s="35"/>
      <c r="N978" s="27"/>
      <c r="O978" s="27"/>
      <c r="P978" s="27"/>
      <c r="Q978" s="27"/>
      <c r="R978" s="27"/>
      <c r="S978" s="27"/>
      <c r="T978" s="27"/>
    </row>
    <row r="979" customFormat="false" ht="12" hidden="false" customHeight="false" outlineLevel="0" collapsed="false">
      <c r="A979" s="27"/>
      <c r="B979" s="28"/>
      <c r="C979" s="29"/>
      <c r="D979" s="58"/>
      <c r="E979" s="59"/>
      <c r="F979" s="29"/>
      <c r="G979" s="27"/>
      <c r="H979" s="27"/>
      <c r="I979" s="27"/>
      <c r="J979" s="27"/>
      <c r="K979" s="27"/>
      <c r="L979" s="35"/>
      <c r="M979" s="35"/>
      <c r="N979" s="27"/>
      <c r="O979" s="27"/>
      <c r="P979" s="27"/>
      <c r="Q979" s="27"/>
      <c r="R979" s="27"/>
      <c r="S979" s="27"/>
      <c r="T979" s="27"/>
    </row>
    <row r="980" customFormat="false" ht="12" hidden="false" customHeight="false" outlineLevel="0" collapsed="false">
      <c r="A980" s="27"/>
      <c r="B980" s="28"/>
      <c r="C980" s="29"/>
      <c r="D980" s="58"/>
      <c r="E980" s="59"/>
      <c r="F980" s="29"/>
      <c r="G980" s="27"/>
      <c r="H980" s="27"/>
      <c r="I980" s="27"/>
      <c r="J980" s="27"/>
      <c r="K980" s="27"/>
      <c r="L980" s="35"/>
      <c r="M980" s="35"/>
      <c r="N980" s="27"/>
      <c r="O980" s="27"/>
      <c r="P980" s="27"/>
      <c r="Q980" s="27"/>
      <c r="R980" s="27"/>
      <c r="S980" s="27"/>
      <c r="T980" s="27"/>
    </row>
    <row r="981" customFormat="false" ht="12" hidden="false" customHeight="false" outlineLevel="0" collapsed="false">
      <c r="A981" s="27"/>
      <c r="B981" s="28"/>
      <c r="C981" s="29"/>
      <c r="D981" s="58"/>
      <c r="E981" s="59"/>
      <c r="F981" s="29"/>
      <c r="G981" s="27"/>
      <c r="H981" s="27"/>
      <c r="I981" s="27"/>
      <c r="J981" s="27"/>
      <c r="K981" s="27"/>
      <c r="L981" s="35"/>
      <c r="M981" s="35"/>
      <c r="N981" s="27"/>
      <c r="O981" s="27"/>
      <c r="P981" s="27"/>
      <c r="Q981" s="27"/>
      <c r="R981" s="27"/>
      <c r="S981" s="27"/>
      <c r="T981" s="27"/>
    </row>
    <row r="982" customFormat="false" ht="12" hidden="false" customHeight="false" outlineLevel="0" collapsed="false">
      <c r="A982" s="27"/>
      <c r="B982" s="28"/>
      <c r="C982" s="29"/>
      <c r="D982" s="58"/>
      <c r="E982" s="59"/>
      <c r="F982" s="29"/>
      <c r="G982" s="27"/>
      <c r="H982" s="27"/>
      <c r="I982" s="27"/>
      <c r="J982" s="27"/>
      <c r="K982" s="27"/>
      <c r="L982" s="35"/>
      <c r="M982" s="35"/>
      <c r="N982" s="27"/>
      <c r="O982" s="27"/>
      <c r="P982" s="27"/>
      <c r="Q982" s="27"/>
      <c r="R982" s="27"/>
      <c r="S982" s="27"/>
      <c r="T982" s="27"/>
    </row>
    <row r="983" customFormat="false" ht="12" hidden="false" customHeight="false" outlineLevel="0" collapsed="false">
      <c r="A983" s="27"/>
      <c r="B983" s="28"/>
      <c r="C983" s="29"/>
      <c r="D983" s="58"/>
      <c r="E983" s="59"/>
      <c r="F983" s="29"/>
      <c r="G983" s="27"/>
      <c r="H983" s="27"/>
      <c r="I983" s="27"/>
      <c r="J983" s="27"/>
      <c r="K983" s="27"/>
      <c r="L983" s="35"/>
      <c r="M983" s="35"/>
      <c r="N983" s="27"/>
      <c r="O983" s="27"/>
      <c r="P983" s="27"/>
      <c r="Q983" s="27"/>
      <c r="R983" s="27"/>
      <c r="S983" s="27"/>
      <c r="T983" s="27"/>
    </row>
    <row r="984" customFormat="false" ht="12" hidden="false" customHeight="false" outlineLevel="0" collapsed="false">
      <c r="A984" s="27"/>
      <c r="B984" s="28"/>
      <c r="C984" s="29"/>
      <c r="D984" s="58"/>
      <c r="E984" s="59"/>
      <c r="F984" s="29"/>
      <c r="G984" s="27"/>
      <c r="H984" s="27"/>
      <c r="I984" s="27"/>
      <c r="J984" s="27"/>
      <c r="K984" s="27"/>
      <c r="L984" s="35"/>
      <c r="M984" s="35"/>
      <c r="N984" s="27"/>
      <c r="O984" s="27"/>
      <c r="P984" s="27"/>
      <c r="Q984" s="27"/>
      <c r="R984" s="27"/>
      <c r="S984" s="27"/>
      <c r="T984" s="27"/>
    </row>
    <row r="985" customFormat="false" ht="12" hidden="false" customHeight="false" outlineLevel="0" collapsed="false">
      <c r="A985" s="27"/>
      <c r="B985" s="28"/>
      <c r="C985" s="29"/>
      <c r="D985" s="58"/>
      <c r="E985" s="59"/>
      <c r="F985" s="29"/>
      <c r="G985" s="27"/>
      <c r="H985" s="27"/>
      <c r="I985" s="27"/>
      <c r="J985" s="27"/>
      <c r="K985" s="27"/>
      <c r="L985" s="35"/>
      <c r="M985" s="35"/>
      <c r="N985" s="27"/>
      <c r="O985" s="27"/>
      <c r="P985" s="27"/>
      <c r="Q985" s="27"/>
      <c r="R985" s="27"/>
      <c r="S985" s="27"/>
      <c r="T985" s="27"/>
    </row>
    <row r="986" customFormat="false" ht="12" hidden="false" customHeight="false" outlineLevel="0" collapsed="false">
      <c r="A986" s="27"/>
      <c r="B986" s="28"/>
      <c r="C986" s="29"/>
      <c r="D986" s="58"/>
      <c r="E986" s="59"/>
      <c r="F986" s="29"/>
      <c r="G986" s="27"/>
      <c r="H986" s="27"/>
      <c r="I986" s="27"/>
      <c r="J986" s="27"/>
      <c r="K986" s="27"/>
      <c r="L986" s="35"/>
      <c r="M986" s="35"/>
      <c r="N986" s="27"/>
      <c r="O986" s="27"/>
      <c r="P986" s="27"/>
      <c r="Q986" s="27"/>
      <c r="R986" s="27"/>
      <c r="S986" s="27"/>
      <c r="T986" s="27"/>
    </row>
    <row r="987" customFormat="false" ht="12" hidden="false" customHeight="false" outlineLevel="0" collapsed="false">
      <c r="A987" s="27"/>
      <c r="B987" s="28"/>
      <c r="C987" s="29"/>
      <c r="D987" s="58"/>
      <c r="E987" s="59"/>
      <c r="F987" s="29"/>
      <c r="G987" s="27"/>
      <c r="H987" s="27"/>
      <c r="I987" s="27"/>
      <c r="J987" s="27"/>
      <c r="K987" s="27"/>
      <c r="L987" s="35"/>
      <c r="M987" s="35"/>
      <c r="N987" s="27"/>
      <c r="O987" s="27"/>
      <c r="P987" s="27"/>
      <c r="Q987" s="27"/>
      <c r="R987" s="27"/>
      <c r="S987" s="27"/>
      <c r="T987" s="27"/>
    </row>
    <row r="988" customFormat="false" ht="12" hidden="false" customHeight="false" outlineLevel="0" collapsed="false">
      <c r="A988" s="27"/>
      <c r="B988" s="28"/>
      <c r="C988" s="29"/>
      <c r="D988" s="58"/>
      <c r="E988" s="59"/>
      <c r="F988" s="29"/>
      <c r="G988" s="27"/>
      <c r="H988" s="27"/>
      <c r="I988" s="27"/>
      <c r="J988" s="27"/>
      <c r="K988" s="27"/>
      <c r="L988" s="35"/>
      <c r="M988" s="35"/>
      <c r="N988" s="27"/>
      <c r="O988" s="27"/>
      <c r="P988" s="27"/>
      <c r="Q988" s="27"/>
      <c r="R988" s="27"/>
      <c r="S988" s="27"/>
      <c r="T988" s="27"/>
    </row>
    <row r="989" customFormat="false" ht="12" hidden="false" customHeight="false" outlineLevel="0" collapsed="false">
      <c r="A989" s="27"/>
      <c r="B989" s="28"/>
      <c r="C989" s="29"/>
      <c r="D989" s="58"/>
      <c r="E989" s="59"/>
      <c r="F989" s="29"/>
      <c r="G989" s="27"/>
      <c r="H989" s="27"/>
      <c r="I989" s="27"/>
      <c r="J989" s="27"/>
      <c r="K989" s="27"/>
      <c r="L989" s="35"/>
      <c r="M989" s="35"/>
      <c r="N989" s="27"/>
      <c r="O989" s="27"/>
      <c r="P989" s="27"/>
      <c r="Q989" s="27"/>
      <c r="R989" s="27"/>
      <c r="S989" s="27"/>
      <c r="T989" s="27"/>
    </row>
    <row r="990" customFormat="false" ht="12" hidden="false" customHeight="false" outlineLevel="0" collapsed="false">
      <c r="A990" s="27"/>
      <c r="B990" s="28"/>
      <c r="C990" s="29"/>
      <c r="D990" s="58"/>
      <c r="E990" s="59"/>
      <c r="F990" s="29"/>
      <c r="G990" s="27"/>
      <c r="H990" s="27"/>
      <c r="I990" s="27"/>
      <c r="J990" s="27"/>
      <c r="K990" s="27"/>
      <c r="L990" s="35"/>
      <c r="M990" s="35"/>
      <c r="N990" s="27"/>
      <c r="O990" s="27"/>
      <c r="P990" s="27"/>
      <c r="Q990" s="27"/>
      <c r="R990" s="27"/>
      <c r="S990" s="27"/>
      <c r="T990" s="27"/>
    </row>
    <row r="991" customFormat="false" ht="12" hidden="false" customHeight="false" outlineLevel="0" collapsed="false">
      <c r="A991" s="27"/>
      <c r="B991" s="28"/>
      <c r="C991" s="29"/>
      <c r="D991" s="58"/>
      <c r="E991" s="59"/>
      <c r="F991" s="29"/>
      <c r="G991" s="27"/>
      <c r="H991" s="27"/>
      <c r="I991" s="27"/>
      <c r="J991" s="27"/>
      <c r="K991" s="27"/>
      <c r="L991" s="35"/>
      <c r="M991" s="35"/>
      <c r="N991" s="27"/>
      <c r="O991" s="27"/>
      <c r="P991" s="27"/>
      <c r="Q991" s="27"/>
      <c r="R991" s="27"/>
      <c r="S991" s="27"/>
      <c r="T991" s="27"/>
    </row>
    <row r="992" customFormat="false" ht="12" hidden="false" customHeight="false" outlineLevel="0" collapsed="false">
      <c r="A992" s="27"/>
      <c r="B992" s="28"/>
      <c r="C992" s="29"/>
      <c r="D992" s="58"/>
      <c r="E992" s="59"/>
      <c r="F992" s="29"/>
      <c r="G992" s="27"/>
      <c r="H992" s="27"/>
      <c r="I992" s="27"/>
      <c r="J992" s="27"/>
      <c r="K992" s="27"/>
      <c r="L992" s="35"/>
      <c r="M992" s="35"/>
      <c r="N992" s="27"/>
      <c r="O992" s="27"/>
      <c r="P992" s="27"/>
      <c r="Q992" s="27"/>
      <c r="R992" s="27"/>
      <c r="S992" s="27"/>
      <c r="T992" s="27"/>
    </row>
    <row r="993" customFormat="false" ht="12" hidden="false" customHeight="false" outlineLevel="0" collapsed="false">
      <c r="A993" s="27"/>
      <c r="B993" s="28"/>
      <c r="C993" s="29"/>
      <c r="D993" s="58"/>
      <c r="E993" s="59"/>
      <c r="F993" s="29"/>
      <c r="G993" s="27"/>
      <c r="H993" s="27"/>
      <c r="I993" s="27"/>
      <c r="J993" s="27"/>
      <c r="K993" s="27"/>
      <c r="L993" s="35"/>
      <c r="M993" s="35"/>
      <c r="N993" s="27"/>
      <c r="O993" s="27"/>
      <c r="P993" s="27"/>
      <c r="Q993" s="27"/>
      <c r="R993" s="27"/>
      <c r="S993" s="27"/>
      <c r="T993" s="27"/>
    </row>
    <row r="994" customFormat="false" ht="12" hidden="false" customHeight="false" outlineLevel="0" collapsed="false">
      <c r="A994" s="27"/>
      <c r="B994" s="28"/>
      <c r="C994" s="29"/>
      <c r="D994" s="58"/>
      <c r="E994" s="59"/>
      <c r="F994" s="29"/>
      <c r="G994" s="27"/>
      <c r="H994" s="27"/>
      <c r="I994" s="27"/>
      <c r="J994" s="27"/>
      <c r="K994" s="27"/>
      <c r="L994" s="35"/>
      <c r="M994" s="35"/>
      <c r="N994" s="27"/>
      <c r="O994" s="27"/>
      <c r="P994" s="27"/>
      <c r="Q994" s="27"/>
      <c r="R994" s="27"/>
      <c r="S994" s="27"/>
      <c r="T994" s="27"/>
    </row>
    <row r="995" customFormat="false" ht="12" hidden="false" customHeight="false" outlineLevel="0" collapsed="false">
      <c r="A995" s="27"/>
      <c r="B995" s="28"/>
      <c r="C995" s="29"/>
      <c r="D995" s="58"/>
      <c r="E995" s="59"/>
      <c r="F995" s="29"/>
      <c r="G995" s="27"/>
      <c r="H995" s="27"/>
      <c r="I995" s="27"/>
      <c r="J995" s="27"/>
      <c r="K995" s="27"/>
      <c r="L995" s="35"/>
      <c r="M995" s="35"/>
      <c r="N995" s="27"/>
      <c r="O995" s="27"/>
      <c r="P995" s="27"/>
      <c r="Q995" s="27"/>
      <c r="R995" s="27"/>
      <c r="S995" s="27"/>
      <c r="T995" s="27"/>
    </row>
    <row r="996" customFormat="false" ht="12" hidden="false" customHeight="false" outlineLevel="0" collapsed="false">
      <c r="A996" s="27"/>
      <c r="B996" s="28"/>
      <c r="C996" s="29"/>
      <c r="D996" s="58"/>
      <c r="E996" s="59"/>
      <c r="F996" s="29"/>
      <c r="G996" s="27"/>
      <c r="H996" s="27"/>
      <c r="I996" s="27"/>
      <c r="J996" s="27"/>
      <c r="K996" s="27"/>
      <c r="L996" s="35"/>
      <c r="M996" s="35"/>
      <c r="N996" s="27"/>
      <c r="O996" s="27"/>
      <c r="P996" s="27"/>
      <c r="Q996" s="27"/>
      <c r="R996" s="27"/>
      <c r="S996" s="27"/>
      <c r="T996" s="27"/>
    </row>
    <row r="997" customFormat="false" ht="12" hidden="false" customHeight="false" outlineLevel="0" collapsed="false">
      <c r="A997" s="27"/>
      <c r="B997" s="28"/>
      <c r="C997" s="29"/>
      <c r="D997" s="58"/>
      <c r="E997" s="59"/>
      <c r="F997" s="29"/>
      <c r="G997" s="27"/>
      <c r="H997" s="27"/>
      <c r="I997" s="27"/>
      <c r="J997" s="27"/>
      <c r="K997" s="27"/>
      <c r="L997" s="35"/>
      <c r="M997" s="35"/>
      <c r="N997" s="27"/>
      <c r="O997" s="27"/>
      <c r="P997" s="27"/>
      <c r="Q997" s="27"/>
      <c r="R997" s="27"/>
      <c r="S997" s="27"/>
      <c r="T997" s="27"/>
    </row>
    <row r="998" customFormat="false" ht="12" hidden="false" customHeight="false" outlineLevel="0" collapsed="false">
      <c r="A998" s="27"/>
      <c r="B998" s="28"/>
      <c r="C998" s="29"/>
      <c r="D998" s="58"/>
      <c r="E998" s="59"/>
      <c r="F998" s="29"/>
      <c r="G998" s="27"/>
      <c r="H998" s="27"/>
      <c r="I998" s="27"/>
      <c r="J998" s="27"/>
      <c r="K998" s="27"/>
      <c r="L998" s="35"/>
      <c r="M998" s="35"/>
      <c r="N998" s="27"/>
      <c r="O998" s="27"/>
      <c r="P998" s="27"/>
      <c r="Q998" s="27"/>
      <c r="R998" s="27"/>
      <c r="S998" s="27"/>
      <c r="T998" s="27"/>
    </row>
    <row r="999" customFormat="false" ht="12" hidden="false" customHeight="false" outlineLevel="0" collapsed="false">
      <c r="A999" s="27"/>
      <c r="B999" s="28"/>
      <c r="C999" s="29"/>
      <c r="D999" s="58"/>
      <c r="E999" s="59"/>
      <c r="F999" s="29"/>
      <c r="G999" s="27"/>
      <c r="H999" s="27"/>
      <c r="I999" s="27"/>
      <c r="J999" s="27"/>
      <c r="K999" s="27"/>
      <c r="L999" s="35"/>
      <c r="M999" s="35"/>
      <c r="N999" s="27"/>
      <c r="O999" s="27"/>
      <c r="P999" s="27"/>
      <c r="Q999" s="27"/>
      <c r="R999" s="27"/>
      <c r="S999" s="27"/>
      <c r="T999" s="27"/>
    </row>
    <row r="1000" customFormat="false" ht="12" hidden="false" customHeight="false" outlineLevel="0" collapsed="false">
      <c r="A1000" s="27"/>
      <c r="B1000" s="28"/>
      <c r="C1000" s="29"/>
      <c r="D1000" s="58"/>
      <c r="E1000" s="59"/>
      <c r="F1000" s="29"/>
      <c r="G1000" s="27"/>
      <c r="H1000" s="27"/>
      <c r="I1000" s="27"/>
      <c r="J1000" s="27"/>
      <c r="K1000" s="27"/>
      <c r="L1000" s="35"/>
      <c r="M1000" s="35"/>
      <c r="N1000" s="27"/>
      <c r="O1000" s="27"/>
      <c r="P1000" s="27"/>
      <c r="Q1000" s="27"/>
      <c r="R1000" s="27"/>
      <c r="S1000" s="27"/>
      <c r="T1000" s="27"/>
    </row>
    <row r="1001" customFormat="false" ht="12" hidden="false" customHeight="false" outlineLevel="0" collapsed="false">
      <c r="A1001" s="27"/>
      <c r="B1001" s="28"/>
      <c r="C1001" s="29"/>
      <c r="D1001" s="58"/>
      <c r="E1001" s="59"/>
      <c r="F1001" s="29"/>
      <c r="G1001" s="27"/>
      <c r="H1001" s="27"/>
      <c r="I1001" s="27"/>
      <c r="J1001" s="27"/>
      <c r="K1001" s="27"/>
      <c r="L1001" s="35"/>
      <c r="M1001" s="35"/>
      <c r="N1001" s="27"/>
      <c r="O1001" s="27"/>
      <c r="P1001" s="27"/>
      <c r="Q1001" s="27"/>
      <c r="R1001" s="27"/>
      <c r="S1001" s="27"/>
      <c r="T1001" s="27"/>
    </row>
    <row r="1002" customFormat="false" ht="12" hidden="false" customHeight="false" outlineLevel="0" collapsed="false">
      <c r="A1002" s="27"/>
      <c r="B1002" s="28"/>
      <c r="C1002" s="29"/>
      <c r="D1002" s="58"/>
      <c r="E1002" s="59"/>
      <c r="F1002" s="29"/>
      <c r="G1002" s="27"/>
      <c r="H1002" s="27"/>
      <c r="I1002" s="27"/>
      <c r="J1002" s="27"/>
      <c r="K1002" s="27"/>
      <c r="L1002" s="35"/>
      <c r="M1002" s="35"/>
      <c r="N1002" s="27"/>
      <c r="O1002" s="27"/>
      <c r="P1002" s="27"/>
      <c r="Q1002" s="27"/>
      <c r="R1002" s="27"/>
      <c r="S1002" s="27"/>
      <c r="T1002" s="27"/>
    </row>
    <row r="1003" customFormat="false" ht="12" hidden="false" customHeight="false" outlineLevel="0" collapsed="false">
      <c r="A1003" s="27"/>
      <c r="B1003" s="28"/>
      <c r="C1003" s="29"/>
      <c r="D1003" s="58"/>
      <c r="E1003" s="59"/>
      <c r="F1003" s="29"/>
      <c r="G1003" s="27"/>
      <c r="H1003" s="27"/>
      <c r="I1003" s="27"/>
      <c r="J1003" s="27"/>
      <c r="K1003" s="27"/>
      <c r="L1003" s="35"/>
      <c r="M1003" s="35"/>
      <c r="N1003" s="27"/>
      <c r="O1003" s="27"/>
      <c r="P1003" s="27"/>
      <c r="Q1003" s="27"/>
      <c r="R1003" s="27"/>
      <c r="S1003" s="27"/>
      <c r="T1003" s="27"/>
    </row>
    <row r="1004" customFormat="false" ht="12" hidden="false" customHeight="false" outlineLevel="0" collapsed="false">
      <c r="A1004" s="27"/>
      <c r="B1004" s="28"/>
      <c r="C1004" s="29"/>
      <c r="D1004" s="58"/>
      <c r="E1004" s="59"/>
      <c r="F1004" s="29"/>
      <c r="G1004" s="27"/>
      <c r="H1004" s="27"/>
      <c r="I1004" s="27"/>
      <c r="J1004" s="27"/>
      <c r="K1004" s="27"/>
      <c r="L1004" s="35"/>
      <c r="M1004" s="35"/>
      <c r="N1004" s="27"/>
      <c r="O1004" s="27"/>
      <c r="P1004" s="27"/>
      <c r="Q1004" s="27"/>
      <c r="R1004" s="27"/>
      <c r="S1004" s="27"/>
      <c r="T1004" s="27"/>
    </row>
    <row r="1005" customFormat="false" ht="12" hidden="false" customHeight="false" outlineLevel="0" collapsed="false">
      <c r="A1005" s="27"/>
      <c r="B1005" s="28"/>
      <c r="C1005" s="29"/>
      <c r="D1005" s="58"/>
      <c r="E1005" s="59"/>
      <c r="F1005" s="29"/>
      <c r="G1005" s="27"/>
      <c r="H1005" s="27"/>
      <c r="I1005" s="27"/>
      <c r="J1005" s="27"/>
      <c r="K1005" s="27"/>
      <c r="L1005" s="35"/>
      <c r="M1005" s="35"/>
      <c r="N1005" s="27"/>
      <c r="O1005" s="27"/>
      <c r="P1005" s="27"/>
      <c r="Q1005" s="27"/>
      <c r="R1005" s="27"/>
      <c r="S1005" s="27"/>
      <c r="T1005" s="27"/>
    </row>
    <row r="1006" customFormat="false" ht="12" hidden="false" customHeight="false" outlineLevel="0" collapsed="false">
      <c r="A1006" s="27"/>
      <c r="B1006" s="28"/>
      <c r="C1006" s="29"/>
      <c r="D1006" s="58"/>
      <c r="E1006" s="59"/>
      <c r="F1006" s="29"/>
      <c r="G1006" s="27"/>
      <c r="H1006" s="27"/>
      <c r="I1006" s="27"/>
      <c r="J1006" s="27"/>
      <c r="K1006" s="27"/>
      <c r="L1006" s="35"/>
      <c r="M1006" s="35"/>
      <c r="N1006" s="27"/>
      <c r="O1006" s="27"/>
      <c r="P1006" s="27"/>
      <c r="Q1006" s="27"/>
      <c r="R1006" s="27"/>
      <c r="S1006" s="27"/>
      <c r="T1006" s="27"/>
    </row>
    <row r="1007" customFormat="false" ht="12" hidden="false" customHeight="false" outlineLevel="0" collapsed="false">
      <c r="A1007" s="27"/>
      <c r="B1007" s="28"/>
      <c r="C1007" s="29"/>
      <c r="D1007" s="58"/>
      <c r="E1007" s="59"/>
      <c r="F1007" s="29"/>
      <c r="G1007" s="27"/>
      <c r="H1007" s="27"/>
      <c r="I1007" s="27"/>
      <c r="J1007" s="27"/>
      <c r="K1007" s="27"/>
      <c r="L1007" s="35"/>
      <c r="M1007" s="35"/>
      <c r="N1007" s="27"/>
      <c r="O1007" s="27"/>
      <c r="P1007" s="27"/>
      <c r="Q1007" s="27"/>
      <c r="R1007" s="27"/>
      <c r="S1007" s="27"/>
      <c r="T1007" s="27"/>
    </row>
    <row r="1008" customFormat="false" ht="12" hidden="false" customHeight="false" outlineLevel="0" collapsed="false">
      <c r="A1008" s="27"/>
      <c r="B1008" s="28"/>
      <c r="C1008" s="29"/>
      <c r="D1008" s="58"/>
      <c r="E1008" s="59"/>
      <c r="F1008" s="29"/>
      <c r="G1008" s="27"/>
      <c r="H1008" s="27"/>
      <c r="I1008" s="27"/>
      <c r="J1008" s="27"/>
      <c r="K1008" s="27"/>
      <c r="L1008" s="35"/>
      <c r="M1008" s="35"/>
      <c r="N1008" s="27"/>
      <c r="O1008" s="27"/>
      <c r="P1008" s="27"/>
      <c r="Q1008" s="27"/>
      <c r="R1008" s="27"/>
      <c r="S1008" s="27"/>
      <c r="T1008" s="27"/>
    </row>
    <row r="1009" customFormat="false" ht="12" hidden="false" customHeight="false" outlineLevel="0" collapsed="false">
      <c r="A1009" s="27"/>
      <c r="B1009" s="28"/>
      <c r="C1009" s="29"/>
      <c r="D1009" s="58"/>
      <c r="E1009" s="59"/>
      <c r="F1009" s="29"/>
      <c r="G1009" s="27"/>
      <c r="H1009" s="27"/>
      <c r="I1009" s="27"/>
      <c r="J1009" s="27"/>
      <c r="K1009" s="27"/>
      <c r="L1009" s="35"/>
      <c r="M1009" s="35"/>
      <c r="N1009" s="27"/>
      <c r="O1009" s="27"/>
      <c r="P1009" s="27"/>
      <c r="Q1009" s="27"/>
      <c r="R1009" s="27"/>
      <c r="S1009" s="27"/>
      <c r="T1009" s="27"/>
    </row>
    <row r="1010" customFormat="false" ht="12" hidden="false" customHeight="false" outlineLevel="0" collapsed="false">
      <c r="A1010" s="27"/>
      <c r="B1010" s="28"/>
      <c r="C1010" s="29"/>
      <c r="D1010" s="58"/>
      <c r="E1010" s="59"/>
      <c r="F1010" s="29"/>
      <c r="G1010" s="27"/>
      <c r="H1010" s="27"/>
      <c r="I1010" s="27"/>
      <c r="J1010" s="27"/>
      <c r="K1010" s="27"/>
      <c r="L1010" s="35"/>
      <c r="M1010" s="35"/>
      <c r="N1010" s="27"/>
      <c r="O1010" s="27"/>
      <c r="P1010" s="27"/>
      <c r="Q1010" s="27"/>
      <c r="R1010" s="27"/>
      <c r="S1010" s="27"/>
      <c r="T1010" s="27"/>
    </row>
    <row r="1011" customFormat="false" ht="12" hidden="false" customHeight="false" outlineLevel="0" collapsed="false">
      <c r="A1011" s="27"/>
      <c r="B1011" s="28"/>
      <c r="C1011" s="29"/>
      <c r="D1011" s="58"/>
      <c r="E1011" s="59"/>
      <c r="F1011" s="29"/>
      <c r="G1011" s="27"/>
      <c r="H1011" s="27"/>
      <c r="I1011" s="27"/>
      <c r="J1011" s="27"/>
      <c r="K1011" s="27"/>
      <c r="L1011" s="35"/>
      <c r="M1011" s="35"/>
      <c r="N1011" s="27"/>
      <c r="O1011" s="27"/>
      <c r="P1011" s="27"/>
      <c r="Q1011" s="27"/>
      <c r="R1011" s="27"/>
      <c r="S1011" s="27"/>
      <c r="T1011" s="27"/>
    </row>
    <row r="1012" customFormat="false" ht="12" hidden="false" customHeight="false" outlineLevel="0" collapsed="false">
      <c r="A1012" s="27"/>
      <c r="B1012" s="28"/>
      <c r="C1012" s="29"/>
      <c r="D1012" s="58"/>
      <c r="E1012" s="59"/>
      <c r="F1012" s="29"/>
      <c r="G1012" s="27"/>
      <c r="H1012" s="27"/>
      <c r="I1012" s="27"/>
      <c r="J1012" s="27"/>
      <c r="K1012" s="27"/>
      <c r="L1012" s="35"/>
      <c r="M1012" s="35"/>
      <c r="N1012" s="27"/>
      <c r="O1012" s="27"/>
      <c r="P1012" s="27"/>
      <c r="Q1012" s="27"/>
      <c r="R1012" s="27"/>
      <c r="S1012" s="27"/>
      <c r="T1012" s="27"/>
    </row>
    <row r="1013" customFormat="false" ht="12" hidden="false" customHeight="false" outlineLevel="0" collapsed="false">
      <c r="A1013" s="27"/>
      <c r="B1013" s="28"/>
      <c r="C1013" s="29"/>
      <c r="D1013" s="58"/>
      <c r="E1013" s="59"/>
      <c r="F1013" s="29"/>
      <c r="G1013" s="27"/>
      <c r="H1013" s="27"/>
      <c r="I1013" s="27"/>
      <c r="J1013" s="27"/>
      <c r="K1013" s="27"/>
      <c r="L1013" s="35"/>
      <c r="M1013" s="35"/>
      <c r="N1013" s="27"/>
      <c r="O1013" s="27"/>
      <c r="P1013" s="27"/>
      <c r="Q1013" s="27"/>
      <c r="R1013" s="27"/>
      <c r="S1013" s="27"/>
      <c r="T1013" s="27"/>
    </row>
    <row r="1014" customFormat="false" ht="12" hidden="false" customHeight="false" outlineLevel="0" collapsed="false">
      <c r="A1014" s="27"/>
      <c r="B1014" s="28"/>
      <c r="C1014" s="29"/>
      <c r="D1014" s="58"/>
      <c r="E1014" s="59"/>
      <c r="F1014" s="29"/>
      <c r="G1014" s="27"/>
      <c r="H1014" s="27"/>
      <c r="I1014" s="27"/>
      <c r="J1014" s="27"/>
      <c r="K1014" s="27"/>
      <c r="L1014" s="35"/>
      <c r="M1014" s="35"/>
      <c r="N1014" s="27"/>
      <c r="O1014" s="27"/>
      <c r="P1014" s="27"/>
      <c r="Q1014" s="27"/>
      <c r="R1014" s="27"/>
      <c r="S1014" s="27"/>
      <c r="T1014" s="27"/>
    </row>
    <row r="1015" customFormat="false" ht="12" hidden="false" customHeight="false" outlineLevel="0" collapsed="false">
      <c r="A1015" s="27"/>
      <c r="B1015" s="28"/>
      <c r="C1015" s="29"/>
      <c r="D1015" s="58"/>
      <c r="E1015" s="59"/>
      <c r="F1015" s="29"/>
      <c r="G1015" s="27"/>
      <c r="H1015" s="27"/>
      <c r="I1015" s="27"/>
      <c r="J1015" s="27"/>
      <c r="K1015" s="27"/>
      <c r="L1015" s="35"/>
      <c r="M1015" s="35"/>
      <c r="N1015" s="27"/>
      <c r="O1015" s="27"/>
      <c r="P1015" s="27"/>
      <c r="Q1015" s="27"/>
      <c r="R1015" s="27"/>
      <c r="S1015" s="27"/>
      <c r="T1015" s="27"/>
    </row>
    <row r="1016" customFormat="false" ht="12" hidden="false" customHeight="false" outlineLevel="0" collapsed="false">
      <c r="A1016" s="27"/>
      <c r="B1016" s="28"/>
      <c r="C1016" s="29"/>
      <c r="D1016" s="58"/>
      <c r="E1016" s="59"/>
      <c r="F1016" s="29"/>
      <c r="G1016" s="27"/>
      <c r="H1016" s="27"/>
      <c r="I1016" s="27"/>
      <c r="J1016" s="27"/>
      <c r="K1016" s="27"/>
      <c r="L1016" s="35"/>
      <c r="M1016" s="35"/>
      <c r="N1016" s="27"/>
      <c r="O1016" s="27"/>
      <c r="P1016" s="27"/>
      <c r="Q1016" s="27"/>
      <c r="R1016" s="27"/>
      <c r="S1016" s="27"/>
      <c r="T1016" s="27"/>
    </row>
    <row r="1017" customFormat="false" ht="12" hidden="false" customHeight="false" outlineLevel="0" collapsed="false">
      <c r="A1017" s="27"/>
      <c r="B1017" s="28"/>
      <c r="C1017" s="29"/>
      <c r="D1017" s="58"/>
      <c r="E1017" s="59"/>
      <c r="F1017" s="29"/>
      <c r="G1017" s="27"/>
      <c r="H1017" s="27"/>
      <c r="I1017" s="27"/>
      <c r="J1017" s="27"/>
      <c r="K1017" s="27"/>
      <c r="L1017" s="35"/>
      <c r="M1017" s="35"/>
      <c r="N1017" s="27"/>
      <c r="O1017" s="27"/>
      <c r="P1017" s="27"/>
      <c r="Q1017" s="27"/>
      <c r="R1017" s="27"/>
      <c r="S1017" s="27"/>
      <c r="T1017" s="27"/>
    </row>
    <row r="1018" customFormat="false" ht="12" hidden="false" customHeight="false" outlineLevel="0" collapsed="false">
      <c r="A1018" s="27"/>
      <c r="B1018" s="28"/>
      <c r="C1018" s="29"/>
      <c r="D1018" s="58"/>
      <c r="E1018" s="59"/>
      <c r="F1018" s="29"/>
      <c r="G1018" s="27"/>
      <c r="H1018" s="27"/>
      <c r="I1018" s="27"/>
      <c r="J1018" s="27"/>
      <c r="K1018" s="27"/>
      <c r="L1018" s="35"/>
      <c r="M1018" s="35"/>
      <c r="N1018" s="27"/>
      <c r="O1018" s="27"/>
      <c r="P1018" s="27"/>
      <c r="Q1018" s="27"/>
      <c r="R1018" s="27"/>
      <c r="S1018" s="27"/>
      <c r="T1018" s="27"/>
    </row>
    <row r="1019" customFormat="false" ht="12" hidden="false" customHeight="false" outlineLevel="0" collapsed="false">
      <c r="A1019" s="27"/>
      <c r="B1019" s="28"/>
      <c r="C1019" s="29"/>
      <c r="D1019" s="58"/>
      <c r="E1019" s="59"/>
      <c r="F1019" s="29"/>
      <c r="G1019" s="27"/>
      <c r="H1019" s="27"/>
      <c r="I1019" s="27"/>
      <c r="J1019" s="27"/>
      <c r="K1019" s="27"/>
      <c r="L1019" s="35"/>
      <c r="M1019" s="35"/>
      <c r="N1019" s="27"/>
      <c r="O1019" s="27"/>
      <c r="P1019" s="27"/>
      <c r="Q1019" s="27"/>
      <c r="R1019" s="27"/>
      <c r="S1019" s="27"/>
      <c r="T1019" s="27"/>
    </row>
    <row r="1020" customFormat="false" ht="12" hidden="false" customHeight="false" outlineLevel="0" collapsed="false">
      <c r="A1020" s="27"/>
      <c r="B1020" s="28"/>
      <c r="C1020" s="29"/>
      <c r="D1020" s="58"/>
      <c r="E1020" s="59"/>
      <c r="F1020" s="29"/>
      <c r="G1020" s="27"/>
      <c r="H1020" s="27"/>
      <c r="I1020" s="27"/>
      <c r="J1020" s="27"/>
      <c r="K1020" s="27"/>
      <c r="L1020" s="35"/>
      <c r="M1020" s="35"/>
      <c r="N1020" s="27"/>
      <c r="O1020" s="27"/>
      <c r="P1020" s="27"/>
      <c r="Q1020" s="27"/>
      <c r="R1020" s="27"/>
      <c r="S1020" s="27"/>
      <c r="T1020" s="27"/>
    </row>
    <row r="1021" customFormat="false" ht="12" hidden="false" customHeight="false" outlineLevel="0" collapsed="false">
      <c r="A1021" s="27"/>
      <c r="B1021" s="28"/>
      <c r="C1021" s="29"/>
      <c r="D1021" s="58"/>
      <c r="E1021" s="59"/>
      <c r="F1021" s="29"/>
      <c r="G1021" s="27"/>
      <c r="H1021" s="27"/>
      <c r="I1021" s="27"/>
      <c r="J1021" s="27"/>
      <c r="K1021" s="27"/>
      <c r="L1021" s="35"/>
      <c r="M1021" s="35"/>
      <c r="N1021" s="27"/>
      <c r="O1021" s="27"/>
      <c r="P1021" s="27"/>
      <c r="Q1021" s="27"/>
      <c r="R1021" s="27"/>
      <c r="S1021" s="27"/>
      <c r="T1021" s="27"/>
    </row>
    <row r="1022" customFormat="false" ht="12" hidden="false" customHeight="false" outlineLevel="0" collapsed="false">
      <c r="A1022" s="27"/>
      <c r="B1022" s="28"/>
      <c r="C1022" s="29"/>
      <c r="D1022" s="58"/>
      <c r="E1022" s="59"/>
      <c r="F1022" s="29"/>
      <c r="G1022" s="27"/>
      <c r="H1022" s="27"/>
      <c r="I1022" s="27"/>
      <c r="J1022" s="27"/>
      <c r="K1022" s="27"/>
      <c r="L1022" s="35"/>
      <c r="M1022" s="35"/>
      <c r="N1022" s="27"/>
      <c r="O1022" s="27"/>
      <c r="P1022" s="27"/>
      <c r="Q1022" s="27"/>
      <c r="R1022" s="27"/>
      <c r="S1022" s="27"/>
      <c r="T1022" s="27"/>
    </row>
    <row r="1023" customFormat="false" ht="12" hidden="false" customHeight="false" outlineLevel="0" collapsed="false">
      <c r="A1023" s="27"/>
      <c r="B1023" s="28"/>
      <c r="C1023" s="29"/>
      <c r="D1023" s="58"/>
      <c r="E1023" s="59"/>
      <c r="F1023" s="29"/>
      <c r="G1023" s="27"/>
      <c r="H1023" s="27"/>
      <c r="I1023" s="27"/>
      <c r="J1023" s="27"/>
      <c r="K1023" s="27"/>
      <c r="L1023" s="35"/>
      <c r="M1023" s="35"/>
      <c r="N1023" s="27"/>
      <c r="O1023" s="27"/>
      <c r="P1023" s="27"/>
      <c r="Q1023" s="27"/>
      <c r="R1023" s="27"/>
      <c r="S1023" s="27"/>
      <c r="T1023" s="27"/>
    </row>
    <row r="1024" customFormat="false" ht="12" hidden="false" customHeight="false" outlineLevel="0" collapsed="false">
      <c r="A1024" s="27"/>
      <c r="B1024" s="28"/>
      <c r="C1024" s="29"/>
      <c r="D1024" s="58"/>
      <c r="E1024" s="59"/>
      <c r="F1024" s="29"/>
      <c r="G1024" s="27"/>
      <c r="H1024" s="27"/>
      <c r="I1024" s="27"/>
      <c r="J1024" s="27"/>
      <c r="K1024" s="27"/>
      <c r="L1024" s="35"/>
      <c r="M1024" s="35"/>
      <c r="N1024" s="27"/>
      <c r="O1024" s="27"/>
      <c r="P1024" s="27"/>
      <c r="Q1024" s="27"/>
      <c r="R1024" s="27"/>
      <c r="S1024" s="27"/>
      <c r="T1024" s="27"/>
    </row>
    <row r="1025" customFormat="false" ht="12" hidden="false" customHeight="false" outlineLevel="0" collapsed="false">
      <c r="A1025" s="27"/>
      <c r="B1025" s="28"/>
      <c r="C1025" s="29"/>
      <c r="D1025" s="58"/>
      <c r="E1025" s="59"/>
      <c r="F1025" s="29"/>
      <c r="G1025" s="27"/>
      <c r="H1025" s="27"/>
      <c r="I1025" s="27"/>
      <c r="J1025" s="27"/>
      <c r="K1025" s="27"/>
      <c r="L1025" s="35"/>
      <c r="M1025" s="35"/>
      <c r="N1025" s="27"/>
      <c r="O1025" s="27"/>
      <c r="P1025" s="27"/>
      <c r="Q1025" s="27"/>
      <c r="R1025" s="27"/>
      <c r="S1025" s="27"/>
      <c r="T1025" s="27"/>
    </row>
    <row r="1026" customFormat="false" ht="12" hidden="false" customHeight="false" outlineLevel="0" collapsed="false">
      <c r="A1026" s="27"/>
      <c r="B1026" s="28"/>
      <c r="C1026" s="29"/>
      <c r="D1026" s="58"/>
      <c r="E1026" s="59"/>
      <c r="F1026" s="29"/>
      <c r="G1026" s="27"/>
      <c r="H1026" s="27"/>
      <c r="I1026" s="27"/>
      <c r="J1026" s="27"/>
      <c r="K1026" s="27"/>
      <c r="L1026" s="35"/>
      <c r="M1026" s="35"/>
      <c r="N1026" s="27"/>
      <c r="O1026" s="27"/>
      <c r="P1026" s="27"/>
      <c r="Q1026" s="27"/>
      <c r="R1026" s="27"/>
      <c r="S1026" s="27"/>
      <c r="T1026" s="27"/>
    </row>
    <row r="1027" customFormat="false" ht="12" hidden="false" customHeight="false" outlineLevel="0" collapsed="false">
      <c r="A1027" s="27"/>
      <c r="B1027" s="28"/>
      <c r="C1027" s="29"/>
      <c r="D1027" s="58"/>
      <c r="E1027" s="59"/>
      <c r="F1027" s="29"/>
      <c r="G1027" s="27"/>
      <c r="H1027" s="27"/>
      <c r="I1027" s="27"/>
      <c r="J1027" s="27"/>
      <c r="K1027" s="27"/>
      <c r="L1027" s="35"/>
      <c r="M1027" s="35"/>
      <c r="N1027" s="27"/>
      <c r="O1027" s="27"/>
      <c r="P1027" s="27"/>
      <c r="Q1027" s="27"/>
      <c r="R1027" s="27"/>
      <c r="S1027" s="27"/>
      <c r="T1027" s="27"/>
    </row>
    <row r="1028" customFormat="false" ht="12" hidden="false" customHeight="false" outlineLevel="0" collapsed="false">
      <c r="A1028" s="27"/>
      <c r="B1028" s="28"/>
      <c r="C1028" s="29"/>
      <c r="D1028" s="58"/>
      <c r="E1028" s="59"/>
      <c r="F1028" s="29"/>
      <c r="G1028" s="27"/>
      <c r="H1028" s="27"/>
      <c r="I1028" s="27"/>
      <c r="J1028" s="27"/>
      <c r="K1028" s="27"/>
      <c r="L1028" s="35"/>
      <c r="M1028" s="35"/>
      <c r="N1028" s="27"/>
      <c r="O1028" s="27"/>
      <c r="P1028" s="27"/>
      <c r="Q1028" s="27"/>
      <c r="R1028" s="27"/>
      <c r="S1028" s="27"/>
      <c r="T1028" s="27"/>
    </row>
    <row r="1029" customFormat="false" ht="12" hidden="false" customHeight="false" outlineLevel="0" collapsed="false">
      <c r="A1029" s="27"/>
      <c r="B1029" s="28"/>
      <c r="C1029" s="29"/>
      <c r="D1029" s="58"/>
      <c r="E1029" s="59"/>
      <c r="F1029" s="29"/>
      <c r="G1029" s="27"/>
      <c r="H1029" s="27"/>
      <c r="I1029" s="27"/>
      <c r="J1029" s="27"/>
      <c r="K1029" s="27"/>
      <c r="L1029" s="35"/>
      <c r="M1029" s="35"/>
      <c r="N1029" s="27"/>
      <c r="O1029" s="27"/>
      <c r="P1029" s="27"/>
      <c r="Q1029" s="27"/>
      <c r="R1029" s="27"/>
      <c r="S1029" s="27"/>
      <c r="T1029" s="27"/>
    </row>
    <row r="1030" customFormat="false" ht="12" hidden="false" customHeight="false" outlineLevel="0" collapsed="false">
      <c r="A1030" s="27"/>
      <c r="B1030" s="28"/>
      <c r="C1030" s="29"/>
      <c r="D1030" s="58"/>
      <c r="E1030" s="59"/>
      <c r="F1030" s="29"/>
      <c r="G1030" s="27"/>
      <c r="H1030" s="27"/>
      <c r="I1030" s="27"/>
      <c r="J1030" s="27"/>
      <c r="K1030" s="27"/>
      <c r="L1030" s="35"/>
      <c r="M1030" s="35"/>
      <c r="N1030" s="27"/>
      <c r="O1030" s="27"/>
      <c r="P1030" s="27"/>
      <c r="Q1030" s="27"/>
      <c r="R1030" s="27"/>
      <c r="S1030" s="27"/>
      <c r="T1030" s="27"/>
    </row>
    <row r="1031" customFormat="false" ht="12" hidden="false" customHeight="false" outlineLevel="0" collapsed="false">
      <c r="A1031" s="27"/>
      <c r="B1031" s="28"/>
      <c r="C1031" s="29"/>
      <c r="D1031" s="58"/>
      <c r="E1031" s="59"/>
      <c r="F1031" s="29"/>
      <c r="G1031" s="27"/>
      <c r="H1031" s="27"/>
      <c r="I1031" s="27"/>
      <c r="J1031" s="27"/>
      <c r="K1031" s="27"/>
      <c r="L1031" s="35"/>
      <c r="M1031" s="35"/>
      <c r="N1031" s="27"/>
      <c r="O1031" s="27"/>
      <c r="P1031" s="27"/>
      <c r="Q1031" s="27"/>
      <c r="R1031" s="27"/>
      <c r="S1031" s="27"/>
      <c r="T1031" s="27"/>
    </row>
    <row r="1032" customFormat="false" ht="12" hidden="false" customHeight="false" outlineLevel="0" collapsed="false">
      <c r="A1032" s="27"/>
      <c r="B1032" s="28"/>
      <c r="C1032" s="29"/>
      <c r="D1032" s="58"/>
      <c r="E1032" s="59"/>
      <c r="F1032" s="29"/>
      <c r="G1032" s="27"/>
      <c r="H1032" s="27"/>
      <c r="I1032" s="27"/>
      <c r="J1032" s="27"/>
      <c r="K1032" s="27"/>
      <c r="L1032" s="35"/>
      <c r="M1032" s="35"/>
      <c r="N1032" s="27"/>
      <c r="O1032" s="27"/>
      <c r="P1032" s="27"/>
      <c r="Q1032" s="27"/>
      <c r="R1032" s="27"/>
      <c r="S1032" s="27"/>
      <c r="T1032" s="27"/>
    </row>
    <row r="1033" customFormat="false" ht="12" hidden="false" customHeight="false" outlineLevel="0" collapsed="false">
      <c r="A1033" s="27"/>
      <c r="B1033" s="28"/>
      <c r="C1033" s="29"/>
      <c r="D1033" s="58"/>
      <c r="E1033" s="59"/>
      <c r="F1033" s="29"/>
      <c r="G1033" s="27"/>
      <c r="H1033" s="27"/>
      <c r="I1033" s="27"/>
      <c r="J1033" s="27"/>
      <c r="K1033" s="27"/>
      <c r="L1033" s="35"/>
      <c r="M1033" s="35"/>
      <c r="N1033" s="27"/>
      <c r="O1033" s="27"/>
      <c r="P1033" s="27"/>
      <c r="Q1033" s="27"/>
      <c r="R1033" s="27"/>
      <c r="S1033" s="27"/>
      <c r="T1033" s="27"/>
    </row>
    <row r="1034" customFormat="false" ht="12" hidden="false" customHeight="false" outlineLevel="0" collapsed="false">
      <c r="A1034" s="27"/>
      <c r="B1034" s="28"/>
      <c r="C1034" s="29"/>
      <c r="D1034" s="58"/>
      <c r="E1034" s="59"/>
      <c r="F1034" s="29"/>
      <c r="G1034" s="27"/>
      <c r="H1034" s="27"/>
      <c r="I1034" s="27"/>
      <c r="J1034" s="27"/>
      <c r="K1034" s="27"/>
      <c r="L1034" s="35"/>
      <c r="M1034" s="35"/>
      <c r="N1034" s="27"/>
      <c r="O1034" s="27"/>
      <c r="P1034" s="27"/>
      <c r="Q1034" s="27"/>
      <c r="R1034" s="27"/>
      <c r="S1034" s="27"/>
      <c r="T1034" s="27"/>
    </row>
    <row r="1035" customFormat="false" ht="12" hidden="false" customHeight="false" outlineLevel="0" collapsed="false">
      <c r="A1035" s="27"/>
      <c r="B1035" s="28"/>
      <c r="C1035" s="29"/>
      <c r="D1035" s="58"/>
      <c r="E1035" s="59"/>
      <c r="F1035" s="29"/>
      <c r="G1035" s="27"/>
      <c r="H1035" s="27"/>
      <c r="I1035" s="27"/>
      <c r="J1035" s="27"/>
      <c r="K1035" s="27"/>
      <c r="L1035" s="35"/>
      <c r="M1035" s="35"/>
      <c r="N1035" s="27"/>
      <c r="O1035" s="27"/>
      <c r="P1035" s="27"/>
      <c r="Q1035" s="27"/>
      <c r="R1035" s="27"/>
      <c r="S1035" s="27"/>
      <c r="T1035" s="27"/>
    </row>
    <row r="1036" customFormat="false" ht="12" hidden="false" customHeight="false" outlineLevel="0" collapsed="false">
      <c r="A1036" s="27"/>
      <c r="B1036" s="28"/>
      <c r="C1036" s="29"/>
      <c r="D1036" s="58"/>
      <c r="E1036" s="59"/>
      <c r="F1036" s="29"/>
      <c r="G1036" s="27"/>
      <c r="H1036" s="27"/>
      <c r="I1036" s="27"/>
      <c r="J1036" s="27"/>
      <c r="K1036" s="27"/>
      <c r="L1036" s="35"/>
      <c r="M1036" s="35"/>
      <c r="N1036" s="27"/>
      <c r="O1036" s="27"/>
      <c r="P1036" s="27"/>
      <c r="Q1036" s="27"/>
      <c r="R1036" s="27"/>
      <c r="S1036" s="27"/>
      <c r="T1036" s="27"/>
    </row>
    <row r="1037" customFormat="false" ht="12" hidden="false" customHeight="false" outlineLevel="0" collapsed="false">
      <c r="A1037" s="27"/>
      <c r="B1037" s="28"/>
      <c r="C1037" s="29"/>
      <c r="D1037" s="58"/>
      <c r="E1037" s="59"/>
      <c r="F1037" s="29"/>
      <c r="G1037" s="27"/>
      <c r="H1037" s="27"/>
      <c r="I1037" s="27"/>
      <c r="J1037" s="27"/>
      <c r="K1037" s="27"/>
      <c r="L1037" s="35"/>
      <c r="M1037" s="35"/>
      <c r="N1037" s="27"/>
      <c r="O1037" s="27"/>
      <c r="P1037" s="27"/>
      <c r="Q1037" s="27"/>
      <c r="R1037" s="27"/>
      <c r="S1037" s="27"/>
      <c r="T1037" s="27"/>
    </row>
    <row r="1038" customFormat="false" ht="12" hidden="false" customHeight="false" outlineLevel="0" collapsed="false">
      <c r="A1038" s="27"/>
      <c r="B1038" s="28"/>
      <c r="C1038" s="29"/>
      <c r="D1038" s="58"/>
      <c r="E1038" s="59"/>
      <c r="F1038" s="29"/>
      <c r="G1038" s="27"/>
      <c r="H1038" s="27"/>
      <c r="I1038" s="27"/>
      <c r="J1038" s="27"/>
      <c r="K1038" s="27"/>
      <c r="L1038" s="35"/>
      <c r="M1038" s="35"/>
      <c r="N1038" s="27"/>
      <c r="O1038" s="27"/>
      <c r="P1038" s="27"/>
      <c r="Q1038" s="27"/>
      <c r="R1038" s="27"/>
      <c r="S1038" s="27"/>
      <c r="T1038" s="27"/>
    </row>
    <row r="1039" customFormat="false" ht="12" hidden="false" customHeight="false" outlineLevel="0" collapsed="false">
      <c r="A1039" s="27"/>
      <c r="B1039" s="28"/>
      <c r="C1039" s="29"/>
      <c r="D1039" s="58"/>
      <c r="E1039" s="59"/>
      <c r="F1039" s="29"/>
      <c r="G1039" s="27"/>
      <c r="H1039" s="27"/>
      <c r="I1039" s="27"/>
      <c r="J1039" s="27"/>
      <c r="K1039" s="27"/>
      <c r="L1039" s="35"/>
      <c r="M1039" s="35"/>
      <c r="N1039" s="27"/>
      <c r="O1039" s="27"/>
      <c r="P1039" s="27"/>
      <c r="Q1039" s="27"/>
      <c r="R1039" s="27"/>
      <c r="S1039" s="27"/>
      <c r="T1039" s="27"/>
    </row>
    <row r="1040" customFormat="false" ht="12" hidden="false" customHeight="false" outlineLevel="0" collapsed="false"/>
    <row r="1041" customFormat="false" ht="12" hidden="false" customHeight="false" outlineLevel="0" collapsed="false"/>
    <row r="1042" customFormat="false" ht="12" hidden="false" customHeight="false" outlineLevel="0" collapsed="false"/>
    <row r="1043" customFormat="false" ht="12" hidden="false" customHeight="false" outlineLevel="0" collapsed="false"/>
    <row r="1044" customFormat="false" ht="12" hidden="false" customHeight="false" outlineLevel="0" collapsed="false"/>
    <row r="1045" customFormat="false" ht="12" hidden="false" customHeight="false" outlineLevel="0" collapsed="false"/>
    <row r="1046" customFormat="false" ht="12" hidden="false" customHeight="false" outlineLevel="0" collapsed="false"/>
    <row r="1047" customFormat="false" ht="12" hidden="false" customHeight="false" outlineLevel="0" collapsed="false"/>
    <row r="1048" customFormat="false" ht="12" hidden="false" customHeight="false" outlineLevel="0" collapsed="false"/>
  </sheetData>
  <printOptions headings="false" gridLines="false" gridLinesSet="true" horizontalCentered="false" verticalCentered="false"/>
  <pageMargins left="0.5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1997-07-16T11:02:11Z</dcterms:created>
  <dc:creator>rhanagr</dc:creator>
  <dc:description/>
  <dc:language>en-US</dc:language>
  <cp:lastModifiedBy>rhanagr</cp:lastModifiedBy>
  <cp:lastPrinted>2001-12-02T19:22:13Z</cp:lastPrinted>
  <dcterms:modified xsi:type="dcterms:W3CDTF">2001-12-10T20:08:44Z</dcterms:modified>
  <cp:revision>0</cp:revision>
  <dc:subject/>
  <dc:title/>
</cp:coreProperties>
</file>