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<sst xmlns="http://schemas.openxmlformats.org/spreadsheetml/2006/main" count="48" uniqueCount="36">
  <si>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Transwestern Pipeline Company</t>
  </si>
  <si>
    <t xml:space="preserve">($MM)</t>
  </si>
  <si>
    <t xml:space="preserve">July,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</si>
  <si>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</si>
  <si>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</si>
  <si>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</si>
  <si>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</si>
  <si>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</si>
  <si>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Rates for 63/day in excess of $0.12/mmbtu in plan</t>
  </si>
  <si>
    <t xml:space="preserve">West Commodity Revenues</t>
  </si>
  <si>
    <t xml:space="preserve">Assumes 860/day west through the 8th, then flows similar to June for the remainder of the month.</t>
  </si>
  <si>
    <t xml:space="preserve">East Demand Revenues</t>
  </si>
  <si>
    <t xml:space="preserve">Burlington 24216--($53k), Richardson 24198--($105k)</t>
  </si>
  <si>
    <t xml:space="preserve">East Commodity Revenues</t>
  </si>
  <si>
    <t xml:space="preserve">Ignacio Demand Revenues</t>
  </si>
  <si>
    <t xml:space="preserve">Ignacio Commodity Revenues</t>
  </si>
  <si>
    <t xml:space="preserve">assumes IT volumes and rates similar to June.</t>
  </si>
  <si>
    <t xml:space="preserve">-------------</t>
  </si>
  <si>
    <t xml:space="preserve">      Revenue Variance</t>
  </si>
  <si>
    <t xml:space="preserve">Fuel Variance due to Price</t>
  </si>
  <si>
    <t xml:space="preserve">Current index price of $4.11</t>
  </si>
  <si>
    <t xml:space="preserve">Fuel Variance due to transport volumes</t>
  </si>
  <si>
    <t xml:space="preserve">Assumes fuel use similar to June</t>
  </si>
  <si>
    <t xml:space="preserve">Hedging Adjustment</t>
  </si>
  <si>
    <t xml:space="preserve">Unaccounted for Variance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</si>
  <si>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</si>
  <si>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</si>
  <si>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</si>
  <si>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</t>
  </si>
  <si>
    <t xml:space="preserve">Year-to-Date</t>
  </si>
  <si>
    <t xml:space="preserve">Margin</t>
  </si>
  <si>
    <t xml:space="preserve">Fuel &amp; UAF</t>
  </si>
  <si>
    <t xml:space="preserve">Total</t>
  </si>
  <si>
    <t xml:space="preserve">Plan (throughJune)</t>
  </si>
  <si>
    <t xml:space="preserve">Actuals through May, June and July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</si>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</sst>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45926.9513761195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A5" s="7"/>
      <c r="C5" s="8" t="s">
        <v>2</v>
      </c>
      <c r="D5" s="8"/>
      <c r="E5" s="8"/>
    </row>
    <row r="6" customFormat="false" ht="14.65" hidden="false" customHeight="false" outlineLevel="0" collapsed="false">
      <c r="C6" s="9"/>
      <c r="D6" s="9"/>
      <c r="E6" s="9"/>
      <c r="F6" s="9"/>
    </row>
    <row r="7" customFormat="false" ht="14.65" hidden="false" customHeight="false" outlineLevel="0" collapsed="false">
      <c r="C7" s="10" t="s">
        <v>3</v>
      </c>
      <c r="D7" s="10" t="s">
        <v>4</v>
      </c>
      <c r="E7" s="10" t="s">
        <v>5</v>
      </c>
      <c r="F7" s="9"/>
      <c r="G7" s="11" t="s">
        <v>6</v>
      </c>
    </row>
    <row r="9" customFormat="false" ht="24.75" hidden="false" customHeight="true" outlineLevel="0" collapsed="false">
      <c r="A9" s="1" t="s">
        <v>7</v>
      </c>
      <c r="C9" s="12" t="e">
        <f aca="false">(++++)/1000</f>
        <v>#NAME?</v>
      </c>
      <c r="D9" s="12" t="e">
        <f aca="false">(++++)/1000</f>
        <v>#NAME?</v>
      </c>
      <c r="E9" s="12" t="e">
        <f aca="false">D9-C9</f>
        <v>#NAME?</v>
      </c>
      <c r="G9" s="13" t="s">
        <v>8</v>
      </c>
    </row>
    <row r="10" customFormat="false" ht="11.25" hidden="false" customHeight="true" outlineLevel="0" collapsed="false">
      <c r="C10" s="14"/>
      <c r="D10" s="14"/>
      <c r="E10" s="12"/>
    </row>
    <row r="11" customFormat="false" ht="24.75" hidden="false" customHeight="true" outlineLevel="0" collapsed="false">
      <c r="A11" s="1" t="s">
        <v>9</v>
      </c>
      <c r="C11" s="12" t="e">
        <f aca="false">(+++++)/1000</f>
        <v>#NAME?</v>
      </c>
      <c r="D11" s="12" t="e">
        <f aca="false">(++++++++)/1000</f>
        <v>#NAME?</v>
      </c>
      <c r="E11" s="12" t="e">
        <f aca="false">D11-C11</f>
        <v>#NAME?</v>
      </c>
      <c r="G11" s="13" t="s">
        <v>10</v>
      </c>
    </row>
    <row r="12" customFormat="false" ht="6" hidden="false" customHeight="true" outlineLevel="0" collapsed="false">
      <c r="C12" s="14"/>
      <c r="D12" s="14"/>
      <c r="E12" s="12"/>
    </row>
    <row r="13" customFormat="false" ht="14.65" hidden="false" customHeight="false" outlineLevel="0" collapsed="false">
      <c r="A13" s="1" t="s">
        <v>11</v>
      </c>
      <c r="C13" s="12" t="e">
        <f aca="false">(++)/1000</f>
        <v>#NAME?</v>
      </c>
      <c r="D13" s="12" t="e">
        <f aca="false">(++)/1000</f>
        <v>#NAME?</v>
      </c>
      <c r="E13" s="12" t="e">
        <f aca="false">D13-C13</f>
        <v>#NAME?</v>
      </c>
      <c r="G13" s="13" t="s">
        <v>12</v>
      </c>
    </row>
    <row r="14" customFormat="false" ht="6" hidden="false" customHeight="true" outlineLevel="0" collapsed="false">
      <c r="C14" s="14"/>
      <c r="D14" s="14"/>
      <c r="E14" s="12"/>
    </row>
    <row r="15" customFormat="false" ht="14.65" hidden="false" customHeight="false" outlineLevel="0" collapsed="false">
      <c r="A15" s="1" t="s">
        <v>13</v>
      </c>
      <c r="C15" s="12" t="e">
        <f aca="false">(+++)/1000</f>
        <v>#NAME?</v>
      </c>
      <c r="D15" s="12" t="e">
        <f aca="false">(+++++)/1000</f>
        <v>#NAME?</v>
      </c>
      <c r="E15" s="12" t="e">
        <f aca="false">D15-C15</f>
        <v>#NAME?</v>
      </c>
      <c r="G15" s="13"/>
    </row>
    <row r="16" customFormat="false" ht="6" hidden="false" customHeight="true" outlineLevel="0" collapsed="false">
      <c r="C16" s="14"/>
      <c r="D16" s="14"/>
      <c r="E16" s="12"/>
    </row>
    <row r="17" customFormat="false" ht="14.65" hidden="false" customHeight="false" outlineLevel="0" collapsed="false">
      <c r="A17" s="1" t="s">
        <v>14</v>
      </c>
      <c r="C17" s="12" t="e">
        <f aca="false">(+)/1000</f>
        <v>#NAME?</v>
      </c>
      <c r="D17" s="12" t="e">
        <f aca="false">(+)/1000</f>
        <v>#NAME?</v>
      </c>
      <c r="E17" s="12" t="e">
        <f aca="false">D17-C17</f>
        <v>#NAME?</v>
      </c>
    </row>
    <row r="18" customFormat="false" ht="6" hidden="false" customHeight="true" outlineLevel="0" collapsed="false">
      <c r="C18" s="14"/>
      <c r="D18" s="14"/>
      <c r="E18" s="12"/>
    </row>
    <row r="19" customFormat="false" ht="14.65" hidden="false" customHeight="false" outlineLevel="0" collapsed="false">
      <c r="A19" s="1" t="s">
        <v>15</v>
      </c>
      <c r="C19" s="12" t="e">
        <f aca="false">(++)/1000</f>
        <v>#NAME?</v>
      </c>
      <c r="D19" s="12" t="e">
        <f aca="false">(+++)/1000</f>
        <v>#NAME?</v>
      </c>
      <c r="E19" s="12" t="e">
        <f aca="false">D19-C19</f>
        <v>#NAME?</v>
      </c>
      <c r="G19" s="1" t="s">
        <v>16</v>
      </c>
    </row>
    <row r="20" customFormat="false" ht="6" hidden="false" customHeight="true" outlineLevel="0" collapsed="false">
      <c r="C20" s="14"/>
      <c r="D20" s="14"/>
      <c r="E20" s="14"/>
    </row>
    <row r="21" customFormat="false" ht="12.75" hidden="false" customHeight="true" outlineLevel="0" collapsed="false">
      <c r="C21" s="14"/>
      <c r="D21" s="12"/>
      <c r="E21" s="12"/>
    </row>
    <row r="22" customFormat="false" ht="12.75" hidden="false" customHeight="true" outlineLevel="0" collapsed="false">
      <c r="C22" s="14"/>
      <c r="D22" s="14"/>
      <c r="E22" s="14"/>
    </row>
    <row r="23" customFormat="false" ht="14.65" hidden="false" customHeight="false" outlineLevel="0" collapsed="false">
      <c r="C23" s="15" t="s">
        <v>17</v>
      </c>
      <c r="D23" s="15" t="s">
        <v>17</v>
      </c>
      <c r="E23" s="15" t="s">
        <v>17</v>
      </c>
    </row>
    <row r="24" customFormat="false" ht="14.65" hidden="false" customHeight="false" outlineLevel="0" collapsed="false">
      <c r="A24" s="7" t="s">
        <v>18</v>
      </c>
      <c r="C24" s="12" t="e">
        <f aca="false">SUM(C9:C20)-0.001</f>
        <v>#NAME?</v>
      </c>
      <c r="D24" s="12" t="e">
        <f aca="false">SUM(D9:D21)</f>
        <v>#NAME?</v>
      </c>
      <c r="E24" s="16" t="e">
        <f aca="false">D24-C24</f>
        <v>#NAME?</v>
      </c>
    </row>
    <row r="25" customFormat="false" ht="14.65" hidden="false" customHeight="false" outlineLevel="0" collapsed="false">
      <c r="C25" s="14"/>
      <c r="D25" s="14"/>
      <c r="E25" s="14"/>
    </row>
    <row r="26" customFormat="false" ht="14.65" hidden="false" customHeight="false" outlineLevel="0" collapsed="false">
      <c r="C26" s="14"/>
      <c r="D26" s="14"/>
      <c r="E26" s="14"/>
    </row>
    <row r="27" customFormat="false" ht="14.65" hidden="false" customHeight="false" outlineLevel="0" collapsed="false">
      <c r="A27" s="1" t="s">
        <v>19</v>
      </c>
      <c r="C27" s="14"/>
      <c r="D27" s="14"/>
      <c r="E27" s="12" t="e">
        <f aca="false">/1000</f>
        <v>#NAME?</v>
      </c>
      <c r="G27" s="1" t="s">
        <v>20</v>
      </c>
    </row>
    <row r="28" customFormat="false" ht="14.65" hidden="false" customHeight="false" outlineLevel="0" collapsed="false">
      <c r="C28" s="14"/>
      <c r="D28" s="14"/>
      <c r="E28" s="14"/>
    </row>
    <row r="29" customFormat="false" ht="6" hidden="false" customHeight="true" outlineLevel="0" collapsed="false">
      <c r="C29" s="14"/>
      <c r="D29" s="14"/>
      <c r="E29" s="14"/>
    </row>
    <row r="30" customFormat="false" ht="6" hidden="false" customHeight="true" outlineLevel="0" collapsed="false">
      <c r="C30" s="14"/>
      <c r="D30" s="14"/>
      <c r="E30" s="14"/>
    </row>
    <row r="31" customFormat="false" ht="24" hidden="false" customHeight="true" outlineLevel="0" collapsed="false">
      <c r="A31" s="1" t="s">
        <v>21</v>
      </c>
      <c r="C31" s="14"/>
      <c r="D31" s="14"/>
      <c r="E31" s="12" t="e">
        <f aca="false">/1000</f>
        <v>#NAME?</v>
      </c>
      <c r="G31" s="13" t="s">
        <v>22</v>
      </c>
    </row>
    <row r="32" customFormat="false" ht="6" hidden="false" customHeight="true" outlineLevel="0" collapsed="false">
      <c r="C32" s="14"/>
      <c r="D32" s="14"/>
      <c r="E32" s="14"/>
    </row>
    <row r="33" customFormat="false" ht="6" hidden="false" customHeight="true" outlineLevel="0" collapsed="false">
      <c r="C33" s="14"/>
      <c r="D33" s="14"/>
      <c r="E33" s="14"/>
    </row>
    <row r="34" customFormat="false" ht="14.65" hidden="false" customHeight="false" outlineLevel="0" collapsed="false">
      <c r="A34" s="1" t="s">
        <v>23</v>
      </c>
      <c r="C34" s="14"/>
      <c r="D34" s="14"/>
      <c r="E34" s="12" t="e">
        <f aca="false">/1000</f>
        <v>#NAME?</v>
      </c>
    </row>
    <row r="35" customFormat="false" ht="14.65" hidden="false" customHeight="false" outlineLevel="0" collapsed="false">
      <c r="C35" s="14"/>
      <c r="D35" s="14"/>
      <c r="E35" s="17"/>
    </row>
    <row r="36" customFormat="false" ht="14.65" hidden="false" customHeight="false" outlineLevel="0" collapsed="false">
      <c r="A36" s="1" t="s">
        <v>24</v>
      </c>
      <c r="C36" s="14"/>
      <c r="D36" s="14"/>
      <c r="E36" s="12" t="e">
        <f aca="false">/1000</f>
        <v>#NAME?</v>
      </c>
    </row>
    <row r="37" customFormat="false" ht="14.65" hidden="false" customHeight="false" outlineLevel="0" collapsed="false">
      <c r="C37" s="14"/>
      <c r="D37" s="14"/>
      <c r="E37" s="17"/>
    </row>
    <row r="38" customFormat="false" ht="14.65" hidden="false" customHeight="false" outlineLevel="0" collapsed="false">
      <c r="C38" s="15"/>
      <c r="D38" s="15"/>
      <c r="E38" s="15" t="s">
        <v>17</v>
      </c>
    </row>
    <row r="39" customFormat="false" ht="14.65" hidden="false" customHeight="false" outlineLevel="0" collapsed="false">
      <c r="A39" s="7" t="s">
        <v>25</v>
      </c>
      <c r="C39" s="14"/>
      <c r="D39" s="14"/>
      <c r="E39" s="16" t="e">
        <f aca="false">SUM(E27:E38)</f>
        <v>#NAME?</v>
      </c>
    </row>
    <row r="40" customFormat="false" ht="14.65" hidden="false" customHeight="false" outlineLevel="0" collapsed="false">
      <c r="C40" s="15"/>
      <c r="D40" s="15"/>
      <c r="E40" s="18" t="s">
        <v>17</v>
      </c>
    </row>
    <row r="41" customFormat="false" ht="14.65" hidden="false" customHeight="false" outlineLevel="0" collapsed="false">
      <c r="A41" s="7" t="s">
        <v>26</v>
      </c>
      <c r="C41" s="14"/>
      <c r="D41" s="14"/>
      <c r="E41" s="16" t="e">
        <f aca="false">E24+E39</f>
        <v>#NAME?</v>
      </c>
    </row>
    <row r="42" customFormat="false" ht="14.65" hidden="false" customHeight="false" outlineLevel="0" collapsed="false">
      <c r="C42" s="14"/>
      <c r="D42" s="14"/>
      <c r="E42" s="18" t="s">
        <v>27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28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29</v>
      </c>
      <c r="D46" s="20" t="s">
        <v>29</v>
      </c>
      <c r="E46" s="20" t="s">
        <v>29</v>
      </c>
    </row>
    <row r="47" customFormat="false" ht="14.65" hidden="false" customHeight="false" outlineLevel="0" collapsed="false">
      <c r="C47" s="10" t="s">
        <v>30</v>
      </c>
      <c r="D47" s="10" t="s">
        <v>31</v>
      </c>
      <c r="E47" s="10" t="s">
        <v>32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33</v>
      </c>
      <c r="C49" s="19" t="n">
        <f aca="false">12.1974+11.4399+12.0484+11.6305+12.6132+12.208+12.6394</f>
        <v>84.7768</v>
      </c>
      <c r="D49" s="21" t="n">
        <f aca="false">2.026+1.795+1.948+1.87+2.0444+2.0714+2.0894-0.352-0.299-0.306-0.283-0.302-0.29-0.305</f>
        <v>11.7072</v>
      </c>
      <c r="E49" s="19" t="n">
        <f aca="false">SUM(C49:D49)</f>
        <v>96.484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4"/>
      <c r="D51" s="19"/>
      <c r="E51" s="19"/>
    </row>
    <row r="52" customFormat="false" ht="14.65" hidden="false" customHeight="false" outlineLevel="0" collapsed="false">
      <c r="A52" s="1" t="s">
        <v>34</v>
      </c>
      <c r="C52" s="14" t="e">
        <f aca="false">12.3463+11.4383+11.951+11.549+12.438+12.202+D24</f>
        <v>#NAME?</v>
      </c>
      <c r="D52" s="21" t="n">
        <f aca="false">2.039+1.6453+2.224+1.894+2.053+2.524+2.541+0.038-0.0655-0.372+0.031+0.3697-0.295-0.324</f>
        <v>14.3025</v>
      </c>
      <c r="E52" s="19" t="e">
        <f aca="false">SUM(C52:D52)</f>
        <v>#NAME?</v>
      </c>
    </row>
    <row r="53" customFormat="false" ht="14.65" hidden="false" customHeight="false" outlineLevel="0" collapsed="false">
      <c r="C53" s="15" t="s">
        <v>17</v>
      </c>
      <c r="D53" s="15" t="s">
        <v>17</v>
      </c>
      <c r="E53" s="15" t="s">
        <v>17</v>
      </c>
    </row>
    <row r="54" customFormat="false" ht="14.65" hidden="false" customHeight="false" outlineLevel="0" collapsed="false">
      <c r="C54" s="14"/>
      <c r="D54" s="14"/>
      <c r="E54" s="14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35</v>
      </c>
      <c r="C56" s="14" t="e">
        <f aca="false">C52-C49</f>
        <v>#NAME?</v>
      </c>
      <c r="D56" s="22" t="n">
        <f aca="false">D52-D49</f>
        <v>2.5953</v>
      </c>
      <c r="E56" s="19" t="e">
        <f aca="false">SUM(C56:D56)</f>
        <v>#NAME?</v>
      </c>
    </row>
    <row r="57" customFormat="false" ht="14.65" hidden="false" customHeight="false" outlineLevel="0" collapsed="false">
      <c r="C57" s="15" t="s">
        <v>17</v>
      </c>
      <c r="D57" s="15" t="s">
        <v>17</v>
      </c>
      <c r="E57" s="15" t="s">
        <v>17</v>
      </c>
    </row>
    <row r="58" customFormat="false" ht="14.65" hidden="false" customHeight="false" outlineLevel="0" collapsed="false">
      <c r="A58" s="7"/>
      <c r="C58" s="23"/>
      <c r="D58" s="23"/>
      <c r="E58" s="23"/>
    </row>
    <row r="59" customFormat="false" ht="14.65" hidden="false" customHeight="false" outlineLevel="0" collapsed="false">
      <c r="C59" s="15"/>
      <c r="D59" s="15"/>
      <c r="E59" s="15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