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<sst xmlns="http://schemas.openxmlformats.org/spreadsheetml/2006/main" count="33" uniqueCount="19">
  <si>
    <t xml:space="preserve">Top Holdings</t>
  </si>
  <si>
    <t xml:space="preserve">Long</t>
  </si>
  <si>
    <t xml:space="preserve">AIG</t>
  </si>
  <si>
    <t xml:space="preserve">JDSU</t>
  </si>
  <si>
    <t xml:space="preserve">BRKA</t>
  </si>
  <si>
    <t xml:space="preserve">EGHT</t>
  </si>
  <si>
    <t xml:space="preserve">GLW</t>
  </si>
  <si>
    <t xml:space="preserve">CEI</t>
  </si>
  <si>
    <t xml:space="preserve">QCOM</t>
  </si>
  <si>
    <t xml:space="preserve">ENMD</t>
  </si>
  <si>
    <t xml:space="preserve">GBLX</t>
  </si>
  <si>
    <t xml:space="preserve">GLBL</t>
  </si>
  <si>
    <t xml:space="preserve">SFE</t>
  </si>
  <si>
    <t xml:space="preserve">NXLK</t>
  </si>
  <si>
    <t xml:space="preserve">LSI</t>
  </si>
  <si>
    <t xml:space="preserve">MER</t>
  </si>
  <si>
    <t xml:space="preserve">cash</t>
  </si>
  <si>
    <t xml:space="preserve">Short</t>
  </si>
  <si>
    <t xml:space="preserve">WCG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</si>
</sst>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# ??/??"/>
    <numFmt numFmtId="167" formatCode="0.00_);[RED]\(0.00\)"/>
    <numFmt numFmtId="168" formatCode="0%"/>
    <numFmt numFmtId="169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lbertus Medium"/>
      <family val="2"/>
    </font>
    <font>
      <b val="true"/>
      <sz val="11"/>
      <color rgb="FF000080"/>
      <name val="Albertus Medium"/>
      <family val="2"/>
    </font>
    <font>
      <b val="true"/>
      <sz val="11"/>
      <color rgb="FF008000"/>
      <name val="Albertus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28"/>
    <col collapsed="false" customWidth="true" hidden="false" outlineLevel="0" max="3" min="3" style="3" width="11.28"/>
    <col collapsed="false" customWidth="true" hidden="false" outlineLevel="0" max="4" min="4" style="2" width="11.28"/>
    <col collapsed="false" customWidth="true" hidden="false" outlineLevel="0" max="16" min="5" style="1" width="11.28"/>
    <col collapsed="false" customWidth="true" hidden="false" outlineLevel="0" max="17" min="17" style="2" width="11.28"/>
    <col collapsed="false" customWidth="true" hidden="false" outlineLevel="0" max="20" min="18" style="1" width="11.28"/>
    <col collapsed="false" customWidth="false" hidden="false" outlineLevel="0" max="257" min="21" style="1" width="9.14"/>
  </cols>
  <sheetData>
    <row r="2" customFormat="false" ht="15" hidden="false" customHeight="false" outlineLevel="0" collapsed="false">
      <c r="B2" s="2" t="n">
        <v>0</v>
      </c>
      <c r="C2" s="3" t="n">
        <v>55.25</v>
      </c>
      <c r="D2" s="2" t="n">
        <f aca="false">-B2*C2</f>
        <v>-0</v>
      </c>
    </row>
    <row r="3" customFormat="false" ht="15" hidden="false" customHeight="false" outlineLevel="0" collapsed="false">
      <c r="B3" s="2" t="n">
        <v>0</v>
      </c>
      <c r="C3" s="3" t="n">
        <v>223</v>
      </c>
      <c r="D3" s="2" t="n">
        <f aca="false">-B3*C3</f>
        <v>-0</v>
      </c>
    </row>
    <row r="4" customFormat="false" ht="15" hidden="false" customHeight="false" outlineLevel="0" collapsed="false">
      <c r="B4" s="2" t="n">
        <v>0</v>
      </c>
      <c r="C4" s="3" t="n">
        <v>43.5625</v>
      </c>
      <c r="D4" s="2" t="n">
        <f aca="false">-B4*C4</f>
        <v>-0</v>
      </c>
    </row>
    <row r="5" customFormat="false" ht="15" hidden="false" customHeight="false" outlineLevel="0" collapsed="false">
      <c r="B5" s="2" t="n">
        <v>0</v>
      </c>
      <c r="C5" s="3" t="n">
        <v>225.875</v>
      </c>
      <c r="D5" s="2" t="n">
        <f aca="false">-B5*C5</f>
        <v>-0</v>
      </c>
    </row>
    <row r="6" customFormat="false" ht="15" hidden="false" customHeight="false" outlineLevel="0" collapsed="false">
      <c r="B6" s="2" t="n">
        <v>0</v>
      </c>
      <c r="C6" s="3" t="n">
        <v>24.1875</v>
      </c>
      <c r="D6" s="2" t="n">
        <f aca="false">-B6*C6</f>
        <v>-0</v>
      </c>
    </row>
    <row r="7" customFormat="false" ht="15" hidden="false" customHeight="false" outlineLevel="0" collapsed="false">
      <c r="B7" s="2" t="n">
        <v>0</v>
      </c>
      <c r="C7" s="3" t="n">
        <v>3.25</v>
      </c>
      <c r="D7" s="2" t="n">
        <f aca="false">-B7*C7</f>
        <v>-0</v>
      </c>
    </row>
    <row r="8" customFormat="false" ht="15" hidden="false" customHeight="false" outlineLevel="0" collapsed="false">
      <c r="B8" s="2" t="n">
        <v>0</v>
      </c>
      <c r="C8" s="3" t="n">
        <v>47.4375</v>
      </c>
      <c r="D8" s="2" t="n">
        <f aca="false">-B8*C8</f>
        <v>-0</v>
      </c>
    </row>
    <row r="9" customFormat="false" ht="15" hidden="false" customHeight="false" outlineLevel="0" collapsed="false">
      <c r="B9" s="2" t="n">
        <v>0</v>
      </c>
      <c r="C9" s="3" t="n">
        <v>49.4375</v>
      </c>
      <c r="D9" s="2" t="n">
        <f aca="false">-B9*C9</f>
        <v>-0</v>
      </c>
    </row>
    <row r="10" customFormat="false" ht="15" hidden="false" customHeight="false" outlineLevel="0" collapsed="false">
      <c r="B10" s="2" t="n">
        <v>0</v>
      </c>
      <c r="C10" s="3" t="n">
        <v>24.25</v>
      </c>
      <c r="D10" s="2" t="n">
        <f aca="false">-B10*C10</f>
        <v>-0</v>
      </c>
    </row>
    <row r="11" customFormat="false" ht="15" hidden="false" customHeight="false" outlineLevel="0" collapsed="false">
      <c r="B11" s="2" t="n">
        <v>0</v>
      </c>
      <c r="C11" s="3" t="n">
        <v>16.1875</v>
      </c>
      <c r="D11" s="2" t="n">
        <f aca="false">-B11*C11</f>
        <v>-0</v>
      </c>
    </row>
    <row r="12" customFormat="false" ht="15" hidden="false" customHeight="false" outlineLevel="0" collapsed="false">
      <c r="B12" s="2" t="n">
        <v>0</v>
      </c>
      <c r="C12" s="3" t="n">
        <v>142.8125</v>
      </c>
      <c r="D12" s="2" t="n">
        <f aca="false">-B12*C12</f>
        <v>-0</v>
      </c>
    </row>
    <row r="13" customFormat="false" ht="15" hidden="false" customHeight="false" outlineLevel="0" collapsed="false">
      <c r="B13" s="2" t="n">
        <v>0</v>
      </c>
      <c r="C13" s="3" t="n">
        <v>118.75</v>
      </c>
      <c r="D13" s="2" t="n">
        <f aca="false">-B13*C13</f>
        <v>-0</v>
      </c>
    </row>
    <row r="14" customFormat="false" ht="15" hidden="false" customHeight="false" outlineLevel="0" collapsed="false">
      <c r="B14" s="2" t="n">
        <v>0</v>
      </c>
      <c r="C14" s="3" t="n">
        <v>13.125</v>
      </c>
      <c r="D14" s="2" t="n">
        <f aca="false">-B14*C14</f>
        <v>-0</v>
      </c>
    </row>
    <row r="15" customFormat="false" ht="15" hidden="false" customHeight="false" outlineLevel="0" collapsed="false">
      <c r="B15" s="2" t="n">
        <v>0</v>
      </c>
      <c r="C15" s="3" t="n">
        <v>13.125</v>
      </c>
      <c r="D15" s="2" t="n">
        <f aca="false">-B15*C15</f>
        <v>-0</v>
      </c>
    </row>
    <row r="16" customFormat="false" ht="15" hidden="false" customHeight="false" outlineLevel="0" collapsed="false">
      <c r="B16" s="2" t="n">
        <v>0</v>
      </c>
      <c r="C16" s="3" t="n">
        <v>13.125</v>
      </c>
      <c r="D16" s="2" t="n">
        <f aca="false">-B16*C16</f>
        <v>-0</v>
      </c>
    </row>
    <row r="19" customFormat="false" ht="15.75" hidden="false" customHeight="false" outlineLevel="0" collapsed="false">
      <c r="D19" s="4" t="n">
        <v>-53452</v>
      </c>
      <c r="E19" s="4" t="n">
        <v>0</v>
      </c>
    </row>
    <row r="20" customFormat="false" ht="15" hidden="false" customHeight="false" outlineLevel="0" collapsed="false">
      <c r="D20" s="2" t="n">
        <f aca="false">SUM(D2:D19)</f>
        <v>-53452</v>
      </c>
    </row>
    <row r="21" customFormat="false" ht="15" hidden="false" customHeight="false" outlineLevel="0" collapsed="false">
      <c r="J21" s="1" t="s">
        <v>0</v>
      </c>
      <c r="P21" s="5"/>
      <c r="R21" s="5"/>
      <c r="S21" s="5"/>
      <c r="T21" s="6"/>
    </row>
    <row r="22" customFormat="false" ht="15" hidden="false" customHeight="false" outlineLevel="0" collapsed="false">
      <c r="A22" s="7" t="s">
        <v>1</v>
      </c>
      <c r="J22" s="7"/>
    </row>
    <row r="23" customFormat="false" ht="15" hidden="false" customHeight="false" outlineLevel="0" collapsed="false">
      <c r="A23" s="1" t="s">
        <v>2</v>
      </c>
      <c r="B23" s="2" t="n">
        <v>500</v>
      </c>
      <c r="C23" s="3" t="n">
        <v>83.75</v>
      </c>
      <c r="D23" s="2" t="n">
        <f aca="false">C23*B23</f>
        <v>41875</v>
      </c>
      <c r="E23" s="8" t="n">
        <f aca="false">+D23/D$39</f>
        <v>0.0674182086317847</v>
      </c>
      <c r="F23" s="3" t="n">
        <v>-0.6875</v>
      </c>
      <c r="G23" s="2" t="n">
        <f aca="false">+F23*B23</f>
        <v>-343.75</v>
      </c>
      <c r="J23" s="1" t="s">
        <v>3</v>
      </c>
      <c r="K23" s="2" t="n">
        <v>500</v>
      </c>
      <c r="L23" s="3" t="n">
        <v>235.5</v>
      </c>
      <c r="M23" s="2" t="n">
        <f aca="false">L23*K23</f>
        <v>117750</v>
      </c>
      <c r="N23" s="8" t="n">
        <f aca="false">+M23/D$39</f>
        <v>0.189575977704899</v>
      </c>
      <c r="O23" s="8"/>
      <c r="P23" s="3"/>
      <c r="Q23" s="9"/>
    </row>
    <row r="24" customFormat="false" ht="15" hidden="false" customHeight="false" outlineLevel="0" collapsed="false">
      <c r="A24" s="1" t="s">
        <v>4</v>
      </c>
      <c r="B24" s="2" t="n">
        <v>1</v>
      </c>
      <c r="C24" s="9" t="n">
        <v>48550</v>
      </c>
      <c r="D24" s="2" t="n">
        <f aca="false">C24*B24</f>
        <v>48550</v>
      </c>
      <c r="E24" s="8" t="n">
        <f aca="false">+D24/D$39</f>
        <v>0.0781648723360751</v>
      </c>
      <c r="F24" s="9" t="n">
        <v>-3100</v>
      </c>
      <c r="G24" s="2" t="n">
        <f aca="false">+F24*B24</f>
        <v>-3100</v>
      </c>
      <c r="J24" s="1" t="s">
        <v>5</v>
      </c>
      <c r="K24" s="2" t="n">
        <v>5000</v>
      </c>
      <c r="L24" s="3" t="n">
        <v>20</v>
      </c>
      <c r="M24" s="2" t="n">
        <f aca="false">L24*K24</f>
        <v>100000</v>
      </c>
      <c r="N24" s="8" t="n">
        <f aca="false">+M24/D$39</f>
        <v>0.160998707180381</v>
      </c>
      <c r="O24" s="8"/>
      <c r="P24" s="3"/>
      <c r="Q24" s="9"/>
    </row>
    <row r="25" customFormat="false" ht="15" hidden="false" customHeight="false" outlineLevel="0" collapsed="false">
      <c r="A25" s="1" t="s">
        <v>6</v>
      </c>
      <c r="B25" s="2" t="n">
        <v>250</v>
      </c>
      <c r="C25" s="3" t="n">
        <v>188.875</v>
      </c>
      <c r="D25" s="2" t="n">
        <f aca="false">C25*B25</f>
        <v>47218.75</v>
      </c>
      <c r="E25" s="8" t="n">
        <f aca="false">+D25/D$39</f>
        <v>0.0760215770467363</v>
      </c>
      <c r="F25" s="3" t="n">
        <v>0.125</v>
      </c>
      <c r="G25" s="2" t="n">
        <f aca="false">+F25*B25</f>
        <v>31.25</v>
      </c>
      <c r="J25" s="1" t="s">
        <v>7</v>
      </c>
      <c r="K25" s="2" t="n">
        <v>5000</v>
      </c>
      <c r="L25" s="3" t="n">
        <v>16.3125</v>
      </c>
      <c r="M25" s="2" t="n">
        <f aca="false">L25*K25</f>
        <v>81562.5</v>
      </c>
      <c r="N25" s="8" t="n">
        <f aca="false">+M25/D$39</f>
        <v>0.131314570543999</v>
      </c>
      <c r="O25" s="8"/>
      <c r="P25" s="3"/>
      <c r="Q25" s="9"/>
    </row>
    <row r="26" customFormat="false" ht="15" hidden="false" customHeight="false" outlineLevel="0" collapsed="false">
      <c r="A26" s="1" t="s">
        <v>7</v>
      </c>
      <c r="B26" s="2" t="n">
        <v>5000</v>
      </c>
      <c r="C26" s="3" t="n">
        <v>16.625</v>
      </c>
      <c r="D26" s="2" t="n">
        <f aca="false">C26*B26</f>
        <v>83125</v>
      </c>
      <c r="E26" s="8" t="n">
        <f aca="false">+D26/D$39</f>
        <v>0.133830175343692</v>
      </c>
      <c r="F26" s="3" t="n">
        <v>0.1875</v>
      </c>
      <c r="G26" s="2" t="n">
        <f aca="false">+F26*B26</f>
        <v>937.5</v>
      </c>
      <c r="J26" s="1" t="s">
        <v>8</v>
      </c>
      <c r="K26" s="2" t="n">
        <v>500</v>
      </c>
      <c r="L26" s="3" t="n">
        <v>146.875</v>
      </c>
      <c r="M26" s="2" t="n">
        <f aca="false">L26*K26</f>
        <v>73437.5</v>
      </c>
      <c r="N26" s="8" t="n">
        <f aca="false">+M26/D$39</f>
        <v>0.118233425585593</v>
      </c>
      <c r="O26" s="8"/>
      <c r="P26" s="3"/>
      <c r="Q26" s="9"/>
    </row>
    <row r="27" customFormat="false" ht="15" hidden="false" customHeight="false" outlineLevel="0" collapsed="false">
      <c r="A27" s="1" t="s">
        <v>5</v>
      </c>
      <c r="B27" s="2" t="n">
        <v>5000</v>
      </c>
      <c r="C27" s="3" t="n">
        <v>20</v>
      </c>
      <c r="D27" s="2" t="n">
        <f aca="false">C27*B27</f>
        <v>100000</v>
      </c>
      <c r="E27" s="8" t="n">
        <f aca="false">+D27/D$39</f>
        <v>0.160998707180381</v>
      </c>
      <c r="F27" s="3" t="n">
        <v>0</v>
      </c>
      <c r="G27" s="2" t="n">
        <f aca="false">+F27*B27</f>
        <v>0</v>
      </c>
      <c r="J27" s="1" t="s">
        <v>4</v>
      </c>
      <c r="K27" s="2" t="n">
        <v>1</v>
      </c>
      <c r="L27" s="9" t="n">
        <v>49100</v>
      </c>
      <c r="M27" s="2" t="n">
        <f aca="false">L27*K27</f>
        <v>49100</v>
      </c>
      <c r="N27" s="8" t="n">
        <f aca="false">+M27/D$39</f>
        <v>0.0790503652255672</v>
      </c>
      <c r="O27" s="8"/>
      <c r="P27" s="9"/>
      <c r="Q27" s="9"/>
    </row>
    <row r="28" customFormat="false" ht="15" hidden="false" customHeight="false" outlineLevel="0" collapsed="false">
      <c r="A28" s="1" t="s">
        <v>9</v>
      </c>
      <c r="B28" s="2" t="n">
        <v>100</v>
      </c>
      <c r="C28" s="3" t="n">
        <v>72.5</v>
      </c>
      <c r="D28" s="2" t="n">
        <f aca="false">C28*B28</f>
        <v>7250</v>
      </c>
      <c r="E28" s="8" t="n">
        <f aca="false">+D28/D$39</f>
        <v>0.0116724062705776</v>
      </c>
      <c r="F28" s="3" t="n">
        <v>1.8125</v>
      </c>
      <c r="G28" s="2" t="n">
        <f aca="false">+F28*B28</f>
        <v>181.25</v>
      </c>
      <c r="J28" s="1" t="s">
        <v>6</v>
      </c>
      <c r="K28" s="2" t="n">
        <v>250</v>
      </c>
      <c r="L28" s="3" t="n">
        <v>188.25</v>
      </c>
      <c r="M28" s="2" t="n">
        <f aca="false">L28*K28</f>
        <v>47062.5</v>
      </c>
      <c r="N28" s="8" t="n">
        <f aca="false">+M28/D$39</f>
        <v>0.075770016566767</v>
      </c>
      <c r="O28" s="8"/>
      <c r="P28" s="3"/>
      <c r="Q28" s="9"/>
    </row>
    <row r="29" customFormat="false" ht="15" hidden="false" customHeight="false" outlineLevel="0" collapsed="false">
      <c r="A29" s="1" t="s">
        <v>10</v>
      </c>
      <c r="B29" s="2" t="n">
        <v>500</v>
      </c>
      <c r="C29" s="3" t="n">
        <v>47.375</v>
      </c>
      <c r="D29" s="2" t="n">
        <f aca="false">C29*B29</f>
        <v>23687.5</v>
      </c>
      <c r="E29" s="8" t="n">
        <f aca="false">+D29/D$39</f>
        <v>0.0381365687633528</v>
      </c>
      <c r="F29" s="3" t="n">
        <v>0.5</v>
      </c>
      <c r="G29" s="2" t="n">
        <f aca="false">+F29*B29</f>
        <v>250</v>
      </c>
      <c r="J29" s="1" t="s">
        <v>2</v>
      </c>
      <c r="K29" s="2" t="n">
        <v>500</v>
      </c>
      <c r="L29" s="3" t="n">
        <v>85.5</v>
      </c>
      <c r="M29" s="2" t="n">
        <f aca="false">L29*K29</f>
        <v>42750</v>
      </c>
      <c r="N29" s="8" t="n">
        <f aca="false">+M29/D$39</f>
        <v>0.068826947319613</v>
      </c>
      <c r="O29" s="8"/>
      <c r="P29" s="3"/>
      <c r="Q29" s="9"/>
    </row>
    <row r="30" customFormat="false" ht="15" hidden="false" customHeight="false" outlineLevel="0" collapsed="false">
      <c r="A30" s="1" t="s">
        <v>11</v>
      </c>
      <c r="B30" s="2" t="n">
        <v>2000</v>
      </c>
      <c r="C30" s="3" t="n">
        <v>9.875</v>
      </c>
      <c r="D30" s="2" t="n">
        <f aca="false">C30*B30</f>
        <v>19750</v>
      </c>
      <c r="E30" s="8" t="n">
        <f aca="false">+D30/D$39</f>
        <v>0.0317972446681253</v>
      </c>
      <c r="F30" s="3" t="n">
        <v>0.15625</v>
      </c>
      <c r="G30" s="2" t="n">
        <f aca="false">+F30*B30</f>
        <v>312.5</v>
      </c>
      <c r="J30" s="1" t="s">
        <v>12</v>
      </c>
      <c r="K30" s="2" t="n">
        <v>250</v>
      </c>
      <c r="L30" s="3" t="n">
        <v>156.8125</v>
      </c>
      <c r="M30" s="2" t="n">
        <f aca="false">L30*K30</f>
        <v>39203.125</v>
      </c>
      <c r="N30" s="8" t="n">
        <f aca="false">+M30/D$39</f>
        <v>0.0631165244243089</v>
      </c>
      <c r="O30" s="8"/>
      <c r="P30" s="3"/>
      <c r="Q30" s="9"/>
    </row>
    <row r="31" customFormat="false" ht="15" hidden="false" customHeight="false" outlineLevel="0" collapsed="false">
      <c r="A31" s="1" t="s">
        <v>3</v>
      </c>
      <c r="B31" s="2" t="n">
        <v>500</v>
      </c>
      <c r="C31" s="3" t="n">
        <v>245</v>
      </c>
      <c r="D31" s="2" t="n">
        <f aca="false">C31*B31</f>
        <v>122500</v>
      </c>
      <c r="E31" s="8" t="n">
        <f aca="false">+D31/D$39</f>
        <v>0.197223416295967</v>
      </c>
      <c r="F31" s="3" t="n">
        <v>14.375</v>
      </c>
      <c r="G31" s="2" t="n">
        <f aca="false">+F31*B31</f>
        <v>7187.5</v>
      </c>
      <c r="J31" s="1" t="s">
        <v>13</v>
      </c>
      <c r="K31" s="2" t="n">
        <v>250</v>
      </c>
      <c r="L31" s="3" t="n">
        <v>117.25</v>
      </c>
      <c r="M31" s="2" t="n">
        <f aca="false">L31*K31</f>
        <v>29312.5</v>
      </c>
      <c r="N31" s="8" t="n">
        <f aca="false">+M31/D$39</f>
        <v>0.0471927460422493</v>
      </c>
      <c r="O31" s="8"/>
      <c r="P31" s="3"/>
      <c r="Q31" s="9"/>
    </row>
    <row r="32" customFormat="false" ht="15" hidden="false" customHeight="false" outlineLevel="0" collapsed="false">
      <c r="A32" s="1" t="s">
        <v>14</v>
      </c>
      <c r="B32" s="2" t="n">
        <v>500</v>
      </c>
      <c r="C32" s="3" t="n">
        <v>57</v>
      </c>
      <c r="D32" s="2" t="n">
        <f aca="false">C32*B32</f>
        <v>28500</v>
      </c>
      <c r="E32" s="8" t="n">
        <f aca="false">+D32/D$39</f>
        <v>0.0458846315464087</v>
      </c>
      <c r="F32" s="3" t="n">
        <v>-1.0625</v>
      </c>
      <c r="G32" s="2" t="n">
        <f aca="false">+F32*B32</f>
        <v>-531.25</v>
      </c>
      <c r="J32" s="1" t="s">
        <v>14</v>
      </c>
      <c r="K32" s="2" t="n">
        <v>500</v>
      </c>
      <c r="L32" s="3" t="n">
        <v>58.0625</v>
      </c>
      <c r="M32" s="2" t="n">
        <f aca="false">L32*K32</f>
        <v>29031.25</v>
      </c>
      <c r="N32" s="8" t="n">
        <f aca="false">+M32/D$39</f>
        <v>0.0467399371783045</v>
      </c>
      <c r="O32" s="8"/>
      <c r="P32" s="3"/>
      <c r="Q32" s="9"/>
    </row>
    <row r="33" customFormat="false" ht="15" hidden="false" customHeight="false" outlineLevel="0" collapsed="false">
      <c r="A33" s="1" t="s">
        <v>15</v>
      </c>
      <c r="B33" s="2" t="n">
        <v>200</v>
      </c>
      <c r="C33" s="3" t="n">
        <v>94.5</v>
      </c>
      <c r="D33" s="2" t="n">
        <f aca="false">C33*B33</f>
        <v>18900</v>
      </c>
      <c r="E33" s="8" t="n">
        <f aca="false">+D33/D$39</f>
        <v>0.0304287556570921</v>
      </c>
      <c r="F33" s="3" t="n">
        <v>3.4375</v>
      </c>
      <c r="G33" s="2" t="n">
        <f aca="false">+F33*B33</f>
        <v>687.5</v>
      </c>
      <c r="J33" s="1" t="s">
        <v>10</v>
      </c>
      <c r="K33" s="2" t="n">
        <v>500</v>
      </c>
      <c r="L33" s="3" t="n">
        <v>48.3125</v>
      </c>
      <c r="M33" s="2" t="n">
        <f aca="false">L33*K33</f>
        <v>24156.25</v>
      </c>
      <c r="N33" s="8" t="n">
        <f aca="false">+M33/D$39</f>
        <v>0.0388912502032609</v>
      </c>
      <c r="O33" s="8"/>
      <c r="P33" s="3"/>
      <c r="Q33" s="9"/>
    </row>
    <row r="34" customFormat="false" ht="15" hidden="false" customHeight="false" outlineLevel="0" collapsed="false">
      <c r="A34" s="1" t="s">
        <v>13</v>
      </c>
      <c r="B34" s="2" t="n">
        <v>250</v>
      </c>
      <c r="C34" s="3" t="n">
        <v>111</v>
      </c>
      <c r="D34" s="2" t="n">
        <f aca="false">C34*B34</f>
        <v>27750</v>
      </c>
      <c r="E34" s="8" t="n">
        <f aca="false">+D34/D$39</f>
        <v>0.0446771412425558</v>
      </c>
      <c r="F34" s="3" t="n">
        <v>-5.875</v>
      </c>
      <c r="G34" s="2" t="n">
        <f aca="false">+F34*B34</f>
        <v>-1468.75</v>
      </c>
      <c r="J34" s="1" t="s">
        <v>11</v>
      </c>
      <c r="K34" s="2" t="n">
        <v>2000</v>
      </c>
      <c r="L34" s="3" t="n">
        <v>9.84375</v>
      </c>
      <c r="M34" s="2" t="n">
        <f aca="false">L34*K34</f>
        <v>19687.5</v>
      </c>
      <c r="N34" s="8" t="n">
        <f aca="false">+M34/D$39</f>
        <v>0.0316966204761376</v>
      </c>
      <c r="O34" s="8"/>
      <c r="P34" s="3"/>
      <c r="Q34" s="9"/>
    </row>
    <row r="35" customFormat="false" ht="15" hidden="false" customHeight="false" outlineLevel="0" collapsed="false">
      <c r="A35" s="1" t="s">
        <v>8</v>
      </c>
      <c r="B35" s="2" t="n">
        <v>500</v>
      </c>
      <c r="C35" s="3" t="n">
        <v>135.75</v>
      </c>
      <c r="D35" s="2" t="n">
        <f aca="false">C35*B35</f>
        <v>67875</v>
      </c>
      <c r="E35" s="8" t="n">
        <f aca="false">+D35/D$39</f>
        <v>0.109277872498684</v>
      </c>
      <c r="F35" s="3" t="n">
        <v>-10.25</v>
      </c>
      <c r="G35" s="2" t="n">
        <f aca="false">+F35*B35</f>
        <v>-5125</v>
      </c>
      <c r="J35" s="1" t="s">
        <v>15</v>
      </c>
      <c r="K35" s="2" t="n">
        <v>200</v>
      </c>
      <c r="L35" s="3" t="n">
        <v>93.5</v>
      </c>
      <c r="M35" s="2" t="n">
        <f aca="false">L35*K35</f>
        <v>18700</v>
      </c>
      <c r="N35" s="8" t="n">
        <f aca="false">+M35/D$39</f>
        <v>0.0301067582427313</v>
      </c>
      <c r="O35" s="8"/>
      <c r="P35" s="3"/>
      <c r="Q35" s="9"/>
    </row>
    <row r="36" customFormat="false" ht="15" hidden="false" customHeight="false" outlineLevel="0" collapsed="false">
      <c r="A36" s="1" t="s">
        <v>12</v>
      </c>
      <c r="B36" s="2" t="n">
        <v>250</v>
      </c>
      <c r="C36" s="3" t="n">
        <v>150.375</v>
      </c>
      <c r="D36" s="2" t="n">
        <f aca="false">C36*B36</f>
        <v>37593.75</v>
      </c>
      <c r="E36" s="8" t="n">
        <f aca="false">+D36/D$39</f>
        <v>0.0605254514806246</v>
      </c>
      <c r="F36" s="3" t="n">
        <v>-3.1875</v>
      </c>
      <c r="G36" s="2" t="n">
        <f aca="false">+F36*B36</f>
        <v>-796.875</v>
      </c>
      <c r="J36" s="1" t="s">
        <v>9</v>
      </c>
      <c r="K36" s="2" t="n">
        <v>100</v>
      </c>
      <c r="L36" s="3" t="n">
        <v>72.375</v>
      </c>
      <c r="M36" s="2" t="n">
        <f aca="false">L36*K36</f>
        <v>7237.5</v>
      </c>
      <c r="N36" s="8" t="n">
        <f aca="false">+M36/D$39</f>
        <v>0.0116522814321801</v>
      </c>
      <c r="O36" s="8"/>
      <c r="P36" s="3"/>
      <c r="Q36" s="9"/>
    </row>
    <row r="37" customFormat="false" ht="15" hidden="false" customHeight="false" outlineLevel="0" collapsed="false">
      <c r="A37" s="10" t="s">
        <v>16</v>
      </c>
      <c r="B37" s="2" t="n">
        <f aca="false">+D19</f>
        <v>-53452</v>
      </c>
      <c r="C37" s="3" t="n">
        <v>1</v>
      </c>
      <c r="D37" s="2" t="n">
        <f aca="false">+C37*B37</f>
        <v>-53452</v>
      </c>
      <c r="E37" s="8"/>
      <c r="G37" s="2"/>
      <c r="J37" s="10"/>
      <c r="K37" s="2"/>
      <c r="L37" s="3"/>
      <c r="M37" s="2"/>
      <c r="N37" s="8"/>
      <c r="O37" s="8"/>
      <c r="P37" s="3"/>
      <c r="Q37" s="9"/>
    </row>
    <row r="38" customFormat="false" ht="15" hidden="false" customHeight="false" outlineLevel="0" collapsed="false">
      <c r="E38" s="8"/>
      <c r="G38" s="2"/>
      <c r="K38" s="2"/>
      <c r="L38" s="3"/>
      <c r="M38" s="2"/>
      <c r="N38" s="8"/>
      <c r="O38" s="8"/>
      <c r="P38" s="3"/>
      <c r="Q38" s="9"/>
    </row>
    <row r="39" customFormat="false" ht="15" hidden="false" customHeight="false" outlineLevel="0" collapsed="false">
      <c r="C39" s="2" t="n">
        <v>625538.625</v>
      </c>
      <c r="D39" s="2" t="n">
        <f aca="false">SUM(D23:D38)</f>
        <v>621123</v>
      </c>
      <c r="E39" s="2" t="n">
        <f aca="false">+D39-C39+E41</f>
        <v>-4415.625</v>
      </c>
      <c r="G39" s="2"/>
      <c r="K39" s="2"/>
      <c r="L39" s="3"/>
      <c r="M39" s="2"/>
      <c r="N39" s="8"/>
      <c r="O39" s="8"/>
      <c r="P39" s="3"/>
      <c r="Q39" s="9"/>
    </row>
    <row r="40" customFormat="false" ht="15" hidden="false" customHeight="false" outlineLevel="0" collapsed="false">
      <c r="A40" s="7" t="s">
        <v>17</v>
      </c>
      <c r="G40" s="2"/>
      <c r="J40" s="7"/>
    </row>
    <row r="41" customFormat="false" ht="15" hidden="false" customHeight="false" outlineLevel="0" collapsed="false">
      <c r="A41" s="1" t="s">
        <v>18</v>
      </c>
      <c r="B41" s="2" t="n">
        <v>-2000</v>
      </c>
      <c r="C41" s="3" t="n">
        <v>41.625</v>
      </c>
      <c r="D41" s="2" t="n">
        <f aca="false">C41*B41</f>
        <v>-83250</v>
      </c>
      <c r="E41" s="2"/>
      <c r="F41" s="11" t="n">
        <v>-1.3125</v>
      </c>
      <c r="G41" s="2" t="n">
        <f aca="false">+F41*B41</f>
        <v>2625</v>
      </c>
    </row>
    <row r="42" customFormat="false" ht="15" hidden="false" customHeight="false" outlineLevel="0" collapsed="false">
      <c r="G42" s="2"/>
    </row>
    <row r="43" customFormat="false" ht="15" hidden="false" customHeight="false" outlineLevel="0" collapsed="false">
      <c r="G43" s="2" t="n">
        <f aca="false">SUM(G23:G42)</f>
        <v>846.875</v>
      </c>
    </row>
    <row r="44" customFormat="false" ht="15" hidden="false" customHeight="false" outlineLevel="0" collapsed="false">
      <c r="G4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2000-02-14T14:13:24Z</dcterms:created>
  <dc:creator>Fletcher Sturm</dc:creator>
  <dc:description/>
  <dc:language>en-US</dc:language>
  <cp:lastModifiedBy>Fletcher Sturm</cp:lastModifiedBy>
  <cp:revision>0</cp:revision>
  <dc:subject/>
  <dc:title/>
</cp:coreProperties>
</file>