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Sheet1!$A$1:$Q$56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<sst xmlns="http://schemas.openxmlformats.org/spreadsheetml/2006/main" count="63" uniqueCount="39">
  <si>
    <t xml:space="preserve">Tranwwestern Pipeline Company</t>
  </si>
  <si>
    <t xml:space="preserve">Red Rock Analysis Comparison (120 Case)</t>
  </si>
  <si>
    <t xml:space="preserve">(MM's)</t>
  </si>
  <si>
    <t xml:space="preserve">Investment</t>
  </si>
  <si>
    <t xml:space="preserve">Equity Investment</t>
  </si>
  <si>
    <t xml:space="preserve">Unleveraged - Income before Income Taxes (Budget Year)</t>
  </si>
  <si>
    <t xml:space="preserve">DCF</t>
  </si>
  <si>
    <t xml:space="preserve">Original Contracts </t>
  </si>
  <si>
    <t xml:space="preserve">Original Contracts and non contract volumes @ $.46</t>
  </si>
  <si>
    <t xml:space="preserve">Original Contracts and New PPL Contract</t>
  </si>
  <si>
    <t xml:space="preserve">Unleveraged - NPV @ 7.5% (Annual from In Service)</t>
  </si>
  <si>
    <t xml:space="preserve">NPV</t>
  </si>
  <si>
    <t xml:space="preserve">Leveraged - Income before Income Taxes (Budget Year)</t>
  </si>
  <si>
    <t xml:space="preserve">Original Contracts and non contract volumes @ $.095</t>
  </si>
  <si>
    <t xml:space="preserve">Original Contracts and New PPL Contract and volumes @ $.0825</t>
  </si>
  <si>
    <t xml:space="preserve">Original Contracts and New PPL Contract and Western (5Yrs @ $.35)</t>
  </si>
  <si>
    <t xml:space="preserve">Original Contracts and New PPL, Western (5Yrs @ $.35) and other at $.0325</t>
  </si>
  <si>
    <t xml:space="preserve">Original Contracts and New PPL Contract and Western (15Yrs @ $.225)</t>
  </si>
  <si>
    <t xml:space="preserve">Original Contracts and New PPL, Western (15Yrs @ $.225) and other at $.0307</t>
  </si>
  <si>
    <t xml:space="preserve">Original Contracts and New PPL Contract and BP Energy</t>
  </si>
  <si>
    <t xml:space="preserve">Leveraged - NPV @ 7.5% (Annual from In Service)</t>
  </si>
  <si>
    <t xml:space="preserve">Unleverage NPV Required to Cover Investment Shortfall</t>
  </si>
  <si>
    <t xml:space="preserve">Volume</t>
  </si>
  <si>
    <t xml:space="preserve">Rate</t>
  </si>
  <si>
    <t xml:space="preserve">Years</t>
  </si>
  <si>
    <t xml:space="preserve">Assumptions:</t>
  </si>
  <si>
    <t xml:space="preserve">Existing Horsepower operating cost is $85/HP and replacement Horsepower operating cost is $35/HP</t>
  </si>
  <si>
    <t xml:space="preserve">Fuel Prices is based on forward curve as of 1-4-2001 from RAC.</t>
  </si>
  <si>
    <t xml:space="preserve">Site Rated Horsepower is 80,500 and required horsepower is 73,155</t>
  </si>
  <si>
    <t xml:space="preserve">BTU/HPHR for new unit is 7300 and for old units 7000.</t>
  </si>
  <si>
    <t xml:space="preserve">Old units will be abandon</t>
  </si>
  <si>
    <t xml:space="preserve">Ad Valorem Tax will be the same for Options 1 &amp; 2</t>
  </si>
  <si>
    <t xml:space="preserve">Future Capital Avoidance not included in analysis</t>
  </si>
  <si>
    <t xml:space="preserve">30 Yr Book Depreciation Life</t>
  </si>
  <si>
    <t xml:space="preserve">15 Yr Tax Depreciation Life</t>
  </si>
  <si>
    <t xml:space="preserve">Fuel Tracker starts in 2007</t>
  </si>
  <si>
    <t xml:space="preserve">Discount Factor</t>
  </si>
  <si>
    <t xml:space="preserve">Risk Free Rate</t>
  </si>
  <si>
    <t xml:space="preserve">Discount Factor @ Rf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</si>
</sst>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0%"/>
    <numFmt numFmtId="167" formatCode="0.00%"/>
    <numFmt numFmtId="168" formatCode="\$#,##0.00_);[RED]&quot;($&quot;#,##0.00\)"/>
    <numFmt numFmtId="169" formatCode="_(\$* #,##0.000_);_(\$* \(#,##0.000\);_(\$* \-??_);_(@_)"/>
    <numFmt numFmtId="170" formatCode="#,##0.0000"/>
    <numFmt numFmtId="171" formatCode="_(* #,##0.00_);_(* \(#,##0.00\);_(* \-??_);_(@_)"/>
    <numFmt numFmtId="172" formatCode="#,##0.00000"/>
    <numFmt numFmtId="173" formatCode="_(* #,##0_);_(* \(#,##0\);_(* \-??_);_(@_)"/>
    <numFmt numFmtId="174" formatCode="#,##0"/>
    <numFmt numFmtId="175" formatCode="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5.99"/>
    <col collapsed="false" customWidth="true" hidden="false" outlineLevel="0" max="2" min="2" style="0" width="11.4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customFormat="false" ht="12.75" hidden="false" customHeight="false" outlineLevel="0" collapsed="false">
      <c r="A4" s="2" t="s">
        <v>3</v>
      </c>
      <c r="B4" s="3" t="n">
        <v>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customFormat="false" ht="12.75" hidden="false" customHeight="false" outlineLevel="0" collapsed="false">
      <c r="A5" s="2" t="s">
        <v>4</v>
      </c>
      <c r="B5" s="3" t="n">
        <f aca="false">+B4*0.4</f>
        <v>28.8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2.75" hidden="false" customHeight="false" outlineLevel="0" collapsed="false">
      <c r="R6" s="5"/>
      <c r="S6" s="5"/>
      <c r="T6" s="5"/>
    </row>
    <row r="7" customFormat="false" ht="12.75" hidden="false" customHeight="false" outlineLevel="0" collapsed="false">
      <c r="A7" s="6" t="s">
        <v>5</v>
      </c>
      <c r="B7" s="4" t="s">
        <v>6</v>
      </c>
      <c r="C7" s="5" t="n">
        <v>2002</v>
      </c>
      <c r="D7" s="5" t="n">
        <v>2003</v>
      </c>
      <c r="E7" s="5" t="n">
        <v>2004</v>
      </c>
      <c r="F7" s="5" t="n">
        <v>2005</v>
      </c>
      <c r="G7" s="5" t="n">
        <v>2006</v>
      </c>
      <c r="H7" s="5" t="n">
        <v>2007</v>
      </c>
      <c r="I7" s="5" t="n">
        <v>2008</v>
      </c>
      <c r="J7" s="5" t="n">
        <v>2009</v>
      </c>
      <c r="K7" s="5" t="n">
        <v>2010</v>
      </c>
      <c r="L7" s="5" t="n">
        <v>2011</v>
      </c>
      <c r="M7" s="5" t="n">
        <v>2012</v>
      </c>
      <c r="N7" s="5" t="n">
        <v>2013</v>
      </c>
      <c r="O7" s="5" t="n">
        <v>2014</v>
      </c>
      <c r="P7" s="5" t="n">
        <v>2015</v>
      </c>
      <c r="Q7" s="5" t="n">
        <v>2016</v>
      </c>
    </row>
    <row r="8" customFormat="false" ht="12.75" hidden="false" customHeight="false" outlineLevel="0" collapsed="false">
      <c r="A8" s="0" t="s">
        <v>7</v>
      </c>
      <c r="B8" s="7" t="n">
        <v>0.0624</v>
      </c>
      <c r="C8" s="8" t="n">
        <v>7.92</v>
      </c>
      <c r="D8" s="8" t="n">
        <v>6.98</v>
      </c>
      <c r="E8" s="8" t="n">
        <v>5.67</v>
      </c>
      <c r="F8" s="8" t="n">
        <v>5.64</v>
      </c>
      <c r="G8" s="8" t="n">
        <v>5.61</v>
      </c>
      <c r="H8" s="8" t="n">
        <v>8.64</v>
      </c>
      <c r="I8" s="8" t="n">
        <v>8.59</v>
      </c>
      <c r="J8" s="8" t="n">
        <v>8.56</v>
      </c>
      <c r="K8" s="8" t="n">
        <v>8.54</v>
      </c>
      <c r="L8" s="8" t="n">
        <v>8.54</v>
      </c>
      <c r="M8" s="8" t="n">
        <v>8.48</v>
      </c>
      <c r="N8" s="8" t="n">
        <v>8.45</v>
      </c>
      <c r="O8" s="8" t="n">
        <v>7.91</v>
      </c>
      <c r="P8" s="8" t="n">
        <v>7.73</v>
      </c>
      <c r="Q8" s="8" t="n">
        <v>7.68</v>
      </c>
    </row>
    <row r="9" customFormat="false" ht="12.75" hidden="false" customHeight="false" outlineLevel="0" collapsed="false">
      <c r="A9" s="0" t="s">
        <v>8</v>
      </c>
      <c r="B9" s="7" t="n">
        <v>0.1514</v>
      </c>
      <c r="C9" s="8" t="n">
        <v>11.91</v>
      </c>
      <c r="D9" s="8" t="n">
        <v>15.33</v>
      </c>
      <c r="E9" s="8" t="n">
        <v>14.83</v>
      </c>
      <c r="F9" s="8" t="n">
        <v>14.8</v>
      </c>
      <c r="G9" s="8" t="n">
        <v>14.78</v>
      </c>
      <c r="H9" s="8" t="n">
        <v>15.51</v>
      </c>
      <c r="I9" s="8" t="n">
        <v>15.45</v>
      </c>
      <c r="J9" s="8" t="n">
        <v>15.43</v>
      </c>
      <c r="K9" s="8" t="n">
        <v>15.4</v>
      </c>
      <c r="L9" s="8" t="n">
        <v>15.4</v>
      </c>
      <c r="M9" s="8" t="n">
        <v>15.35</v>
      </c>
      <c r="N9" s="8" t="n">
        <v>15.32</v>
      </c>
      <c r="O9" s="8" t="n">
        <v>15.32</v>
      </c>
      <c r="P9" s="8" t="n">
        <v>15.32</v>
      </c>
      <c r="Q9" s="8" t="n">
        <v>15.26</v>
      </c>
      <c r="R9" s="8"/>
    </row>
    <row r="10" customFormat="false" ht="12.75" hidden="false" customHeight="false" outlineLevel="0" collapsed="false">
      <c r="A10" s="0" t="s">
        <v>9</v>
      </c>
      <c r="B10" s="7" t="n">
        <v>0.0686</v>
      </c>
      <c r="C10" s="8" t="n">
        <v>8.47</v>
      </c>
      <c r="D10" s="8" t="n">
        <v>8.04</v>
      </c>
      <c r="E10" s="8" t="n">
        <v>6.7</v>
      </c>
      <c r="F10" s="8" t="n">
        <v>6.67</v>
      </c>
      <c r="G10" s="8" t="n">
        <v>6.63</v>
      </c>
      <c r="H10" s="8" t="n">
        <v>6.65</v>
      </c>
      <c r="I10" s="8" t="n">
        <v>8.59</v>
      </c>
      <c r="J10" s="8" t="n">
        <v>8.57</v>
      </c>
      <c r="K10" s="8" t="n">
        <v>8.54</v>
      </c>
      <c r="L10" s="8" t="n">
        <v>8.55</v>
      </c>
      <c r="M10" s="8" t="n">
        <v>8.49</v>
      </c>
      <c r="N10" s="8" t="n">
        <v>8.46</v>
      </c>
      <c r="O10" s="8" t="n">
        <v>7.92</v>
      </c>
      <c r="P10" s="8" t="n">
        <v>7.74</v>
      </c>
      <c r="Q10" s="8" t="n">
        <v>7.68</v>
      </c>
    </row>
    <row r="12" customFormat="false" ht="12.75" hidden="false" customHeight="false" outlineLevel="0" collapsed="false">
      <c r="A12" s="6" t="s">
        <v>10</v>
      </c>
      <c r="B12" s="4" t="s">
        <v>11</v>
      </c>
      <c r="C12" s="5" t="n">
        <v>1</v>
      </c>
      <c r="D12" s="5" t="n">
        <v>2</v>
      </c>
      <c r="E12" s="5" t="n">
        <v>3</v>
      </c>
      <c r="F12" s="5" t="n">
        <v>4</v>
      </c>
      <c r="G12" s="5" t="n">
        <v>5</v>
      </c>
      <c r="H12" s="5" t="n">
        <v>6</v>
      </c>
      <c r="I12" s="5" t="n">
        <v>7</v>
      </c>
      <c r="J12" s="5" t="n">
        <v>8</v>
      </c>
      <c r="K12" s="5" t="n">
        <v>9</v>
      </c>
      <c r="L12" s="5" t="n">
        <v>10</v>
      </c>
      <c r="M12" s="5" t="n">
        <v>11</v>
      </c>
      <c r="N12" s="5" t="n">
        <v>12</v>
      </c>
      <c r="O12" s="5" t="n">
        <v>13</v>
      </c>
      <c r="P12" s="5" t="n">
        <v>14</v>
      </c>
      <c r="Q12" s="5" t="n">
        <v>15</v>
      </c>
    </row>
    <row r="13" customFormat="false" ht="12.75" hidden="false" customHeight="false" outlineLevel="0" collapsed="false">
      <c r="A13" s="0" t="s">
        <v>7</v>
      </c>
      <c r="B13" s="9" t="n">
        <v>65.959</v>
      </c>
      <c r="C13" s="8" t="n">
        <v>8.95</v>
      </c>
      <c r="D13" s="8" t="n">
        <v>7.75</v>
      </c>
      <c r="E13" s="8" t="n">
        <v>6.69</v>
      </c>
      <c r="F13" s="8" t="n">
        <v>6.44</v>
      </c>
      <c r="G13" s="8" t="n">
        <v>6.2</v>
      </c>
      <c r="H13" s="8" t="n">
        <v>7.86</v>
      </c>
      <c r="I13" s="8" t="n">
        <v>7.73</v>
      </c>
      <c r="J13" s="8" t="n">
        <v>7.72</v>
      </c>
      <c r="K13" s="8" t="n">
        <v>7.7</v>
      </c>
      <c r="L13" s="8" t="n">
        <v>7.7</v>
      </c>
      <c r="M13" s="8" t="n">
        <v>7.67</v>
      </c>
      <c r="N13" s="8" t="n">
        <v>7.65</v>
      </c>
      <c r="O13" s="8" t="n">
        <v>7.32</v>
      </c>
      <c r="P13" s="8" t="n">
        <v>7.21</v>
      </c>
      <c r="Q13" s="8" t="n">
        <v>7.18</v>
      </c>
    </row>
    <row r="14" customFormat="false" ht="12.75" hidden="false" customHeight="false" outlineLevel="0" collapsed="false">
      <c r="A14" s="0" t="s">
        <v>8</v>
      </c>
      <c r="B14" s="9" t="n">
        <v>108.081</v>
      </c>
      <c r="C14" s="8" t="n">
        <v>13.79</v>
      </c>
      <c r="D14" s="8" t="n">
        <v>12.87</v>
      </c>
      <c r="E14" s="8" t="n">
        <v>12.3</v>
      </c>
      <c r="F14" s="8" t="n">
        <v>12.05</v>
      </c>
      <c r="G14" s="8" t="n">
        <v>11.82</v>
      </c>
      <c r="H14" s="8" t="n">
        <v>12.06</v>
      </c>
      <c r="I14" s="8" t="n">
        <v>11.94</v>
      </c>
      <c r="J14" s="8" t="n">
        <v>11.92</v>
      </c>
      <c r="K14" s="8" t="n">
        <v>11.91</v>
      </c>
      <c r="L14" s="8" t="n">
        <v>11.91</v>
      </c>
      <c r="M14" s="8" t="n">
        <v>11.88</v>
      </c>
      <c r="N14" s="8" t="n">
        <v>11.86</v>
      </c>
      <c r="O14" s="8" t="n">
        <v>11.86</v>
      </c>
      <c r="P14" s="8" t="n">
        <v>11.86</v>
      </c>
      <c r="Q14" s="8" t="n">
        <v>11.82</v>
      </c>
    </row>
    <row r="15" customFormat="false" ht="12.75" hidden="false" customHeight="false" outlineLevel="0" collapsed="false">
      <c r="A15" s="0" t="s">
        <v>9</v>
      </c>
      <c r="B15" s="9" t="n">
        <v>68.475</v>
      </c>
      <c r="C15" s="8" t="n">
        <v>9.59</v>
      </c>
      <c r="D15" s="8" t="n">
        <v>8.39</v>
      </c>
      <c r="E15" s="8" t="n">
        <v>7.31</v>
      </c>
      <c r="F15" s="8" t="n">
        <v>7.05</v>
      </c>
      <c r="G15" s="8" t="n">
        <v>6.81</v>
      </c>
      <c r="H15" s="8" t="n">
        <v>7.85</v>
      </c>
      <c r="I15" s="8" t="n">
        <v>7.73</v>
      </c>
      <c r="J15" s="8" t="n">
        <v>7.71</v>
      </c>
      <c r="K15" s="8" t="n">
        <v>7.7</v>
      </c>
      <c r="L15" s="8" t="n">
        <v>7.7</v>
      </c>
      <c r="M15" s="8" t="n">
        <v>7.67</v>
      </c>
      <c r="N15" s="8" t="n">
        <v>7.65</v>
      </c>
      <c r="O15" s="8" t="n">
        <v>7.32</v>
      </c>
      <c r="P15" s="8" t="n">
        <v>7.2</v>
      </c>
      <c r="Q15" s="8" t="n">
        <v>7.17</v>
      </c>
    </row>
    <row r="17" customFormat="false" ht="12.75" hidden="false" customHeight="false" outlineLevel="0" collapsed="false">
      <c r="A17" s="6" t="s">
        <v>12</v>
      </c>
      <c r="B17" s="4" t="s">
        <v>6</v>
      </c>
      <c r="C17" s="5" t="n">
        <v>2002</v>
      </c>
      <c r="D17" s="5" t="n">
        <v>2003</v>
      </c>
      <c r="E17" s="5" t="n">
        <v>2004</v>
      </c>
      <c r="F17" s="5" t="n">
        <v>2005</v>
      </c>
      <c r="G17" s="5" t="n">
        <v>2006</v>
      </c>
      <c r="H17" s="5" t="n">
        <v>2007</v>
      </c>
      <c r="I17" s="5" t="n">
        <v>2008</v>
      </c>
      <c r="J17" s="5" t="n">
        <v>2009</v>
      </c>
      <c r="K17" s="5" t="n">
        <v>2010</v>
      </c>
      <c r="L17" s="5" t="n">
        <v>2011</v>
      </c>
      <c r="M17" s="5" t="n">
        <v>2012</v>
      </c>
      <c r="N17" s="5" t="n">
        <v>2013</v>
      </c>
      <c r="O17" s="5" t="n">
        <v>2014</v>
      </c>
      <c r="P17" s="5" t="n">
        <v>2015</v>
      </c>
      <c r="Q17" s="5" t="n">
        <v>2016</v>
      </c>
    </row>
    <row r="18" customFormat="false" ht="12.75" hidden="false" customHeight="false" outlineLevel="0" collapsed="false">
      <c r="A18" s="0" t="s">
        <v>7</v>
      </c>
      <c r="B18" s="7" t="n">
        <v>0.081</v>
      </c>
      <c r="C18" s="8" t="n">
        <v>6.02</v>
      </c>
      <c r="D18" s="8" t="n">
        <v>3.95</v>
      </c>
      <c r="E18" s="8" t="n">
        <v>2.84</v>
      </c>
      <c r="F18" s="8" t="n">
        <v>3.04</v>
      </c>
      <c r="G18" s="8" t="n">
        <v>3.23</v>
      </c>
      <c r="H18" s="8" t="n">
        <v>6.47</v>
      </c>
      <c r="I18" s="8" t="n">
        <v>6.63</v>
      </c>
      <c r="J18" s="8" t="n">
        <v>6.82</v>
      </c>
      <c r="K18" s="8" t="n">
        <v>7.01</v>
      </c>
      <c r="L18" s="8" t="n">
        <v>7.23</v>
      </c>
      <c r="M18" s="8" t="n">
        <v>7.39</v>
      </c>
      <c r="N18" s="8" t="n">
        <v>7.58</v>
      </c>
      <c r="O18" s="8" t="n">
        <v>7.25</v>
      </c>
      <c r="P18" s="8" t="n">
        <v>7.29</v>
      </c>
      <c r="Q18" s="8" t="n">
        <v>7.45</v>
      </c>
    </row>
    <row r="19" customFormat="false" ht="12.75" hidden="false" customHeight="false" outlineLevel="0" collapsed="false">
      <c r="A19" s="0" t="s">
        <v>13</v>
      </c>
      <c r="B19" s="7" t="n">
        <v>0.1508</v>
      </c>
      <c r="C19" s="8" t="n">
        <v>7.79</v>
      </c>
      <c r="D19" s="8" t="n">
        <v>7.44</v>
      </c>
      <c r="E19" s="8" t="n">
        <v>6.63</v>
      </c>
      <c r="F19" s="8" t="n">
        <v>6.82</v>
      </c>
      <c r="G19" s="8" t="n">
        <v>7.01</v>
      </c>
      <c r="H19" s="8" t="n">
        <v>7.95</v>
      </c>
      <c r="I19" s="8" t="n">
        <v>8.12</v>
      </c>
      <c r="J19" s="8" t="n">
        <v>8.31</v>
      </c>
      <c r="K19" s="8" t="n">
        <v>8.5</v>
      </c>
      <c r="L19" s="8" t="n">
        <v>8.72</v>
      </c>
      <c r="M19" s="8" t="n">
        <v>8.88</v>
      </c>
      <c r="N19" s="8" t="n">
        <v>9.06</v>
      </c>
      <c r="O19" s="8" t="n">
        <v>8.85</v>
      </c>
      <c r="P19" s="8" t="n">
        <v>8.93</v>
      </c>
      <c r="Q19" s="8" t="n">
        <v>9.09</v>
      </c>
    </row>
    <row r="20" customFormat="false" ht="12.75" hidden="false" customHeight="false" outlineLevel="0" collapsed="false">
      <c r="A20" s="0" t="s">
        <v>9</v>
      </c>
      <c r="B20" s="7" t="n">
        <v>0.0952</v>
      </c>
      <c r="C20" s="8" t="n">
        <v>6.57</v>
      </c>
      <c r="D20" s="8" t="n">
        <v>5</v>
      </c>
      <c r="E20" s="8" t="n">
        <v>3.89</v>
      </c>
      <c r="F20" s="8" t="n">
        <v>4.06</v>
      </c>
      <c r="G20" s="8" t="n">
        <v>4.25</v>
      </c>
      <c r="H20" s="8" t="n">
        <v>6.48</v>
      </c>
      <c r="I20" s="8" t="n">
        <v>6.64</v>
      </c>
      <c r="J20" s="8" t="n">
        <v>6.83</v>
      </c>
      <c r="K20" s="8" t="n">
        <v>7.02</v>
      </c>
      <c r="L20" s="8" t="n">
        <v>7.24</v>
      </c>
      <c r="M20" s="8" t="n">
        <v>7.4</v>
      </c>
      <c r="N20" s="8" t="n">
        <v>7.59</v>
      </c>
      <c r="O20" s="8" t="n">
        <v>7.26</v>
      </c>
      <c r="P20" s="8" t="n">
        <v>7.3</v>
      </c>
      <c r="Q20" s="8" t="n">
        <v>7.45</v>
      </c>
    </row>
    <row r="21" customFormat="false" ht="12.75" hidden="false" customHeight="false" outlineLevel="0" collapsed="false">
      <c r="A21" s="0" t="s">
        <v>14</v>
      </c>
      <c r="B21" s="7" t="n">
        <v>0.1521</v>
      </c>
      <c r="C21" s="8" t="n">
        <v>7.91</v>
      </c>
      <c r="D21" s="8" t="n">
        <v>7.66</v>
      </c>
      <c r="E21" s="8" t="n">
        <v>6.83</v>
      </c>
      <c r="F21" s="8" t="n">
        <v>7.02</v>
      </c>
      <c r="G21" s="8" t="n">
        <v>7.21</v>
      </c>
      <c r="H21" s="8" t="n">
        <v>7.76</v>
      </c>
      <c r="I21" s="8" t="n">
        <v>7.92</v>
      </c>
      <c r="J21" s="8" t="n">
        <v>8.11</v>
      </c>
      <c r="K21" s="8" t="n">
        <v>8.31</v>
      </c>
      <c r="L21" s="8" t="n">
        <v>8.52</v>
      </c>
      <c r="M21" s="8" t="n">
        <v>8.68</v>
      </c>
      <c r="N21" s="8" t="n">
        <v>8.87</v>
      </c>
      <c r="O21" s="8" t="n">
        <v>8.64</v>
      </c>
      <c r="P21" s="8" t="n">
        <v>8.72</v>
      </c>
      <c r="Q21" s="8" t="n">
        <v>8.88</v>
      </c>
    </row>
    <row r="22" customFormat="false" ht="12.75" hidden="false" customHeight="false" outlineLevel="0" collapsed="false">
      <c r="A22" s="0" t="s">
        <v>15</v>
      </c>
      <c r="B22" s="7" t="n">
        <v>0.1209</v>
      </c>
      <c r="C22" s="8" t="n">
        <v>7.52</v>
      </c>
      <c r="D22" s="8" t="n">
        <v>6.83</v>
      </c>
      <c r="E22" s="8" t="n">
        <v>5.69</v>
      </c>
      <c r="F22" s="8" t="n">
        <v>5.88</v>
      </c>
      <c r="G22" s="8" t="n">
        <v>6.05</v>
      </c>
      <c r="H22" s="8" t="n">
        <v>6.47</v>
      </c>
      <c r="I22" s="8" t="n">
        <v>6.63</v>
      </c>
      <c r="J22" s="8" t="n">
        <v>6.82</v>
      </c>
      <c r="K22" s="8" t="n">
        <v>7.01</v>
      </c>
      <c r="L22" s="8" t="n">
        <v>7.23</v>
      </c>
      <c r="M22" s="8" t="n">
        <v>7.39</v>
      </c>
      <c r="N22" s="8" t="n">
        <v>7.58</v>
      </c>
      <c r="O22" s="8" t="n">
        <v>7.25</v>
      </c>
      <c r="P22" s="8" t="n">
        <v>7.29</v>
      </c>
      <c r="Q22" s="8" t="n">
        <v>7.45</v>
      </c>
    </row>
    <row r="23" customFormat="false" ht="12.75" hidden="false" customHeight="false" outlineLevel="0" collapsed="false">
      <c r="A23" s="0" t="s">
        <v>16</v>
      </c>
      <c r="B23" s="7" t="n">
        <v>0.1526</v>
      </c>
      <c r="C23" s="8" t="n">
        <v>8.24</v>
      </c>
      <c r="D23" s="8" t="n">
        <v>8.26</v>
      </c>
      <c r="E23" s="8" t="n">
        <v>7.36</v>
      </c>
      <c r="F23" s="8" t="n">
        <v>7.55</v>
      </c>
      <c r="G23" s="8" t="n">
        <v>7.74</v>
      </c>
      <c r="H23" s="8" t="n">
        <v>6.99</v>
      </c>
      <c r="I23" s="8" t="n">
        <v>7.15</v>
      </c>
      <c r="J23" s="8" t="n">
        <v>7.34</v>
      </c>
      <c r="K23" s="8" t="n">
        <v>7.53</v>
      </c>
      <c r="L23" s="8" t="n">
        <v>7.75</v>
      </c>
      <c r="M23" s="8" t="n">
        <v>7.91</v>
      </c>
      <c r="N23" s="8" t="n">
        <v>8.1</v>
      </c>
      <c r="O23" s="8" t="n">
        <v>7.81</v>
      </c>
      <c r="P23" s="8" t="n">
        <v>7.86</v>
      </c>
      <c r="Q23" s="8" t="n">
        <v>8.02</v>
      </c>
    </row>
    <row r="24" customFormat="false" ht="12.75" hidden="false" customHeight="false" outlineLevel="0" collapsed="false">
      <c r="A24" s="0" t="s">
        <v>17</v>
      </c>
      <c r="B24" s="7" t="n">
        <v>0.1257</v>
      </c>
      <c r="C24" s="8" t="n">
        <v>7.31</v>
      </c>
      <c r="D24" s="8" t="n">
        <v>6.39</v>
      </c>
      <c r="E24" s="8" t="n">
        <v>5.24</v>
      </c>
      <c r="F24" s="8" t="n">
        <v>5.43</v>
      </c>
      <c r="G24" s="8" t="n">
        <v>5.62</v>
      </c>
      <c r="H24" s="8" t="n">
        <v>7.3</v>
      </c>
      <c r="I24" s="8" t="n">
        <v>7.46</v>
      </c>
      <c r="J24" s="8" t="n">
        <v>7.65</v>
      </c>
      <c r="K24" s="8" t="n">
        <v>7.84</v>
      </c>
      <c r="L24" s="8" t="n">
        <v>8.07</v>
      </c>
      <c r="M24" s="8" t="n">
        <v>8.22</v>
      </c>
      <c r="N24" s="8" t="n">
        <v>8.41</v>
      </c>
      <c r="O24" s="8" t="n">
        <v>8.08</v>
      </c>
      <c r="P24" s="8" t="n">
        <v>8.12</v>
      </c>
      <c r="Q24" s="8" t="n">
        <v>8.28</v>
      </c>
    </row>
    <row r="25" customFormat="false" ht="12.75" hidden="false" customHeight="false" outlineLevel="0" collapsed="false">
      <c r="A25" s="0" t="s">
        <v>18</v>
      </c>
      <c r="B25" s="7" t="n">
        <v>0.1523</v>
      </c>
      <c r="C25" s="8" t="n">
        <v>8</v>
      </c>
      <c r="D25" s="8" t="n">
        <v>7.78</v>
      </c>
      <c r="E25" s="8" t="n">
        <v>6.87</v>
      </c>
      <c r="F25" s="8" t="n">
        <v>7.06</v>
      </c>
      <c r="G25" s="8" t="n">
        <v>7.25</v>
      </c>
      <c r="H25" s="8" t="n">
        <v>7.66</v>
      </c>
      <c r="I25" s="8" t="n">
        <v>7.82</v>
      </c>
      <c r="J25" s="8" t="n">
        <v>8.01</v>
      </c>
      <c r="K25" s="8" t="n">
        <v>8.21</v>
      </c>
      <c r="L25" s="8" t="n">
        <v>8.43</v>
      </c>
      <c r="M25" s="8" t="n">
        <v>8.58</v>
      </c>
      <c r="N25" s="8" t="n">
        <v>8.77</v>
      </c>
      <c r="O25" s="8" t="n">
        <v>8.48</v>
      </c>
      <c r="P25" s="8" t="n">
        <v>8.53</v>
      </c>
      <c r="Q25" s="8" t="n">
        <v>8.69</v>
      </c>
    </row>
    <row r="26" customFormat="false" ht="12.75" hidden="false" customHeight="false" outlineLevel="0" collapsed="false">
      <c r="A26" s="0" t="s">
        <v>19</v>
      </c>
      <c r="B26" s="7" t="n">
        <v>0.1577</v>
      </c>
      <c r="C26" s="8" t="n">
        <v>9.73</v>
      </c>
      <c r="D26" s="8" t="n">
        <v>9.24</v>
      </c>
      <c r="E26" s="8" t="n">
        <v>6.91</v>
      </c>
      <c r="F26" s="8" t="n">
        <v>6.95</v>
      </c>
      <c r="G26" s="8" t="n">
        <v>7.13</v>
      </c>
      <c r="H26" s="8" t="n">
        <v>6.47</v>
      </c>
      <c r="I26" s="8" t="n">
        <v>6.63</v>
      </c>
      <c r="J26" s="8" t="n">
        <v>6.82</v>
      </c>
      <c r="K26" s="8" t="n">
        <v>7.01</v>
      </c>
      <c r="L26" s="8" t="n">
        <v>7.23</v>
      </c>
      <c r="M26" s="8" t="n">
        <v>7.39</v>
      </c>
      <c r="N26" s="8" t="n">
        <v>7.58</v>
      </c>
      <c r="O26" s="8" t="n">
        <v>7.25</v>
      </c>
      <c r="P26" s="8" t="n">
        <v>7.29</v>
      </c>
      <c r="Q26" s="8" t="n">
        <v>7.45</v>
      </c>
    </row>
    <row r="27" customFormat="false" ht="12.75" hidden="false" customHeight="false" outlineLevel="0" collapsed="false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9" customFormat="false" ht="12.75" hidden="false" customHeight="false" outlineLevel="0" collapsed="false">
      <c r="A29" s="6" t="s">
        <v>20</v>
      </c>
      <c r="B29" s="4" t="s">
        <v>11</v>
      </c>
      <c r="C29" s="5" t="n">
        <v>1</v>
      </c>
      <c r="D29" s="5" t="n">
        <v>2</v>
      </c>
      <c r="E29" s="5" t="n">
        <v>3</v>
      </c>
      <c r="F29" s="5" t="n">
        <v>4</v>
      </c>
      <c r="G29" s="5" t="n">
        <v>5</v>
      </c>
      <c r="H29" s="5" t="n">
        <v>6</v>
      </c>
      <c r="I29" s="5" t="n">
        <v>7</v>
      </c>
      <c r="J29" s="5" t="n">
        <v>8</v>
      </c>
      <c r="K29" s="5" t="n">
        <v>9</v>
      </c>
      <c r="L29" s="5" t="n">
        <v>10</v>
      </c>
      <c r="M29" s="5" t="n">
        <v>11</v>
      </c>
      <c r="N29" s="5" t="n">
        <v>12</v>
      </c>
      <c r="O29" s="5" t="n">
        <v>13</v>
      </c>
      <c r="P29" s="5" t="n">
        <v>14</v>
      </c>
      <c r="Q29" s="5" t="n">
        <v>15</v>
      </c>
    </row>
    <row r="30" customFormat="false" ht="12.75" hidden="false" customHeight="false" outlineLevel="0" collapsed="false">
      <c r="A30" s="0" t="s">
        <v>7</v>
      </c>
      <c r="B30" s="9" t="n">
        <v>29.673</v>
      </c>
      <c r="C30" s="8" t="n">
        <v>4.08</v>
      </c>
      <c r="D30" s="8" t="n">
        <v>3.03</v>
      </c>
      <c r="E30" s="8" t="n">
        <v>2.09</v>
      </c>
      <c r="F30" s="8" t="n">
        <v>1.98</v>
      </c>
      <c r="G30" s="8" t="n">
        <v>1.87</v>
      </c>
      <c r="H30" s="8" t="n">
        <v>3.66</v>
      </c>
      <c r="I30" s="8" t="n">
        <v>3.66</v>
      </c>
      <c r="J30" s="8" t="n">
        <v>3.78</v>
      </c>
      <c r="K30" s="8" t="n">
        <v>3.9</v>
      </c>
      <c r="L30" s="8" t="n">
        <v>4.03</v>
      </c>
      <c r="M30" s="8" t="n">
        <v>4.13</v>
      </c>
      <c r="N30" s="8" t="n">
        <v>4.24</v>
      </c>
      <c r="O30" s="8" t="n">
        <v>4.04</v>
      </c>
      <c r="P30" s="8" t="n">
        <v>4.07</v>
      </c>
      <c r="Q30" s="8" t="n">
        <v>4.17</v>
      </c>
    </row>
    <row r="31" customFormat="false" ht="12.75" hidden="false" customHeight="false" outlineLevel="0" collapsed="false">
      <c r="A31" s="0" t="s">
        <v>13</v>
      </c>
      <c r="B31" s="9" t="n">
        <v>43.151</v>
      </c>
      <c r="C31" s="8" t="n">
        <v>6.22</v>
      </c>
      <c r="D31" s="8" t="n">
        <v>5.17</v>
      </c>
      <c r="E31" s="8" t="n">
        <v>4.41</v>
      </c>
      <c r="F31" s="8" t="n">
        <v>4.28</v>
      </c>
      <c r="G31" s="8" t="n">
        <v>4.18</v>
      </c>
      <c r="H31" s="8" t="n">
        <v>4.56</v>
      </c>
      <c r="I31" s="8" t="n">
        <v>4.57</v>
      </c>
      <c r="J31" s="8" t="n">
        <v>4.69</v>
      </c>
      <c r="K31" s="8" t="n">
        <v>4.81</v>
      </c>
      <c r="L31" s="8" t="n">
        <v>4.94</v>
      </c>
      <c r="M31" s="8" t="n">
        <v>5.04</v>
      </c>
      <c r="N31" s="8" t="n">
        <v>5.15</v>
      </c>
      <c r="O31" s="8" t="n">
        <v>5.02</v>
      </c>
      <c r="P31" s="8" t="n">
        <v>5.07</v>
      </c>
      <c r="Q31" s="8" t="n">
        <v>5.17</v>
      </c>
    </row>
    <row r="32" customFormat="false" ht="12.75" hidden="false" customHeight="false" outlineLevel="0" collapsed="false">
      <c r="A32" s="0" t="s">
        <v>9</v>
      </c>
      <c r="B32" s="9" t="n">
        <v>32.28</v>
      </c>
      <c r="C32" s="8" t="n">
        <v>4.74</v>
      </c>
      <c r="D32" s="8" t="n">
        <v>3.68</v>
      </c>
      <c r="E32" s="8" t="n">
        <v>2.73</v>
      </c>
      <c r="F32" s="8" t="n">
        <v>2.6</v>
      </c>
      <c r="G32" s="8" t="n">
        <v>2.5</v>
      </c>
      <c r="H32" s="8" t="n">
        <v>3.66</v>
      </c>
      <c r="I32" s="8" t="n">
        <v>3.67</v>
      </c>
      <c r="J32" s="8" t="n">
        <v>3.78</v>
      </c>
      <c r="K32" s="8" t="n">
        <v>3.9</v>
      </c>
      <c r="L32" s="8" t="n">
        <v>4.03</v>
      </c>
      <c r="M32" s="8" t="n">
        <v>4.13</v>
      </c>
      <c r="N32" s="8" t="n">
        <v>4.25</v>
      </c>
      <c r="O32" s="8" t="n">
        <v>4.05</v>
      </c>
      <c r="P32" s="8" t="n">
        <v>4.07</v>
      </c>
      <c r="Q32" s="8" t="n">
        <v>4.17</v>
      </c>
    </row>
    <row r="33" customFormat="false" ht="12.75" hidden="false" customHeight="false" outlineLevel="0" collapsed="false">
      <c r="A33" s="0" t="s">
        <v>14</v>
      </c>
      <c r="B33" s="9" t="n">
        <v>43.11</v>
      </c>
      <c r="C33" s="8" t="n">
        <v>6.37</v>
      </c>
      <c r="D33" s="8" t="n">
        <v>5.3</v>
      </c>
      <c r="E33" s="8" t="n">
        <v>4.53</v>
      </c>
      <c r="F33" s="8" t="n">
        <v>4.41</v>
      </c>
      <c r="G33" s="8" t="n">
        <v>4.31</v>
      </c>
      <c r="H33" s="8" t="n">
        <v>4.45</v>
      </c>
      <c r="I33" s="8" t="n">
        <v>4.45</v>
      </c>
      <c r="J33" s="8" t="n">
        <v>4.57</v>
      </c>
      <c r="K33" s="8" t="n">
        <v>4.69</v>
      </c>
      <c r="L33" s="8" t="n">
        <v>4.82</v>
      </c>
      <c r="M33" s="8" t="n">
        <v>4.92</v>
      </c>
      <c r="N33" s="8" t="n">
        <v>5.03</v>
      </c>
      <c r="O33" s="8" t="n">
        <v>4.9</v>
      </c>
      <c r="P33" s="8" t="n">
        <v>4.94</v>
      </c>
      <c r="Q33" s="8" t="n">
        <v>5.04</v>
      </c>
    </row>
    <row r="34" customFormat="false" ht="12.75" hidden="false" customHeight="false" outlineLevel="0" collapsed="false">
      <c r="A34" s="0" t="s">
        <v>15</v>
      </c>
      <c r="B34" s="9" t="n">
        <v>36.79</v>
      </c>
      <c r="C34" s="8" t="n">
        <v>5.9</v>
      </c>
      <c r="D34" s="8" t="n">
        <v>4.8</v>
      </c>
      <c r="E34" s="8" t="n">
        <v>3.83</v>
      </c>
      <c r="F34" s="8" t="n">
        <v>3.71</v>
      </c>
      <c r="G34" s="8" t="n">
        <v>3.6</v>
      </c>
      <c r="H34" s="8" t="n">
        <v>3.66</v>
      </c>
      <c r="I34" s="8" t="n">
        <v>3.66</v>
      </c>
      <c r="J34" s="8" t="n">
        <v>3.78</v>
      </c>
      <c r="K34" s="8" t="n">
        <v>3.9</v>
      </c>
      <c r="L34" s="8" t="n">
        <v>4.03</v>
      </c>
      <c r="M34" s="8" t="n">
        <v>4.13</v>
      </c>
      <c r="N34" s="8" t="n">
        <v>4.24</v>
      </c>
      <c r="O34" s="8" t="n">
        <v>4.04</v>
      </c>
      <c r="P34" s="8" t="n">
        <v>4.07</v>
      </c>
      <c r="Q34" s="8" t="n">
        <v>4.17</v>
      </c>
    </row>
    <row r="35" customFormat="false" ht="12.75" hidden="false" customHeight="false" outlineLevel="0" collapsed="false">
      <c r="A35" s="0" t="s">
        <v>16</v>
      </c>
      <c r="B35" s="9" t="n">
        <v>42.21</v>
      </c>
      <c r="C35" s="8" t="n">
        <v>6.77</v>
      </c>
      <c r="D35" s="8" t="n">
        <v>5.67</v>
      </c>
      <c r="E35" s="8" t="n">
        <v>4.85</v>
      </c>
      <c r="F35" s="8" t="n">
        <v>4.73</v>
      </c>
      <c r="G35" s="8" t="n">
        <v>4.63</v>
      </c>
      <c r="H35" s="8" t="n">
        <v>3.98</v>
      </c>
      <c r="I35" s="8" t="n">
        <v>3.98</v>
      </c>
      <c r="J35" s="8" t="n">
        <v>4.1</v>
      </c>
      <c r="K35" s="8" t="n">
        <v>4.22</v>
      </c>
      <c r="L35" s="8" t="n">
        <v>4.35</v>
      </c>
      <c r="M35" s="8" t="n">
        <v>4.45</v>
      </c>
      <c r="N35" s="8" t="n">
        <v>4.56</v>
      </c>
      <c r="O35" s="8" t="n">
        <v>4.38</v>
      </c>
      <c r="P35" s="8" t="n">
        <v>4.41</v>
      </c>
      <c r="Q35" s="8" t="n">
        <v>4.51</v>
      </c>
    </row>
    <row r="36" customFormat="false" ht="12.75" hidden="false" customHeight="false" outlineLevel="0" collapsed="false">
      <c r="A36" s="0" t="s">
        <v>17</v>
      </c>
      <c r="B36" s="9" t="n">
        <v>38.126</v>
      </c>
      <c r="C36" s="8" t="n">
        <v>5.64</v>
      </c>
      <c r="D36" s="8" t="n">
        <v>4.52</v>
      </c>
      <c r="E36" s="8" t="n">
        <v>3.55</v>
      </c>
      <c r="F36" s="8" t="n">
        <v>3.43</v>
      </c>
      <c r="G36" s="8" t="n">
        <v>3.33</v>
      </c>
      <c r="H36" s="8" t="n">
        <v>4.17</v>
      </c>
      <c r="I36" s="8" t="n">
        <v>4.17</v>
      </c>
      <c r="J36" s="8" t="n">
        <v>4.29</v>
      </c>
      <c r="K36" s="8" t="n">
        <v>4.41</v>
      </c>
      <c r="L36" s="8" t="n">
        <v>4.54</v>
      </c>
      <c r="M36" s="8" t="n">
        <v>4.64</v>
      </c>
      <c r="N36" s="8" t="n">
        <v>4.75</v>
      </c>
      <c r="O36" s="8" t="n">
        <v>4.55</v>
      </c>
      <c r="P36" s="8" t="n">
        <v>4.57</v>
      </c>
      <c r="Q36" s="8" t="n">
        <v>4.67</v>
      </c>
    </row>
    <row r="37" customFormat="false" ht="12.75" hidden="false" customHeight="false" outlineLevel="0" collapsed="false">
      <c r="A37" s="0" t="s">
        <v>18</v>
      </c>
      <c r="B37" s="9" t="n">
        <v>42.977</v>
      </c>
      <c r="C37" s="8" t="n">
        <v>6.48</v>
      </c>
      <c r="D37" s="8" t="n">
        <v>5.37</v>
      </c>
      <c r="E37" s="8" t="n">
        <v>4.55</v>
      </c>
      <c r="F37" s="8" t="n">
        <v>4.43</v>
      </c>
      <c r="G37" s="8" t="n">
        <v>4.33</v>
      </c>
      <c r="H37" s="8" t="n">
        <v>4.39</v>
      </c>
      <c r="I37" s="8" t="n">
        <v>4.39</v>
      </c>
      <c r="J37" s="8" t="n">
        <v>4.51</v>
      </c>
      <c r="K37" s="8" t="n">
        <v>4.63</v>
      </c>
      <c r="L37" s="8" t="n">
        <v>4.76</v>
      </c>
      <c r="M37" s="8" t="n">
        <v>4.86</v>
      </c>
      <c r="N37" s="8" t="n">
        <v>4.97</v>
      </c>
      <c r="O37" s="8" t="n">
        <v>4.8</v>
      </c>
      <c r="P37" s="8" t="n">
        <v>4.83</v>
      </c>
      <c r="Q37" s="8" t="n">
        <v>4.92</v>
      </c>
    </row>
    <row r="38" customFormat="false" ht="12.75" hidden="false" customHeight="false" outlineLevel="0" collapsed="false">
      <c r="A38" s="0" t="s">
        <v>19</v>
      </c>
      <c r="B38" s="9" t="n">
        <v>42.11</v>
      </c>
      <c r="C38" s="8" t="n">
        <v>8.57</v>
      </c>
      <c r="D38" s="8" t="n">
        <v>6.27</v>
      </c>
      <c r="E38" s="8" t="n">
        <v>4.58</v>
      </c>
      <c r="F38" s="8" t="n">
        <v>4.36</v>
      </c>
      <c r="G38" s="8" t="n">
        <v>4.26</v>
      </c>
      <c r="H38" s="8" t="n">
        <v>3.66</v>
      </c>
      <c r="I38" s="8" t="n">
        <v>3.66</v>
      </c>
      <c r="J38" s="8" t="n">
        <v>3.78</v>
      </c>
      <c r="K38" s="8" t="n">
        <v>3.9</v>
      </c>
      <c r="L38" s="8" t="n">
        <v>4.03</v>
      </c>
      <c r="M38" s="8" t="n">
        <v>4.13</v>
      </c>
      <c r="N38" s="8" t="n">
        <v>4.24</v>
      </c>
      <c r="O38" s="8" t="n">
        <v>4.05</v>
      </c>
      <c r="P38" s="8" t="n">
        <v>4.07</v>
      </c>
      <c r="Q38" s="8" t="n">
        <v>4.17</v>
      </c>
    </row>
    <row r="39" customFormat="false" ht="12.75" hidden="false" customHeight="false" outlineLevel="0" collapsed="false">
      <c r="B39" s="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customFormat="false" ht="12.75" hidden="false" customHeight="false" outlineLevel="0" collapsed="false">
      <c r="A40" s="6" t="s">
        <v>21</v>
      </c>
      <c r="B40" s="10" t="n">
        <f aca="false">B4-B13</f>
        <v>6.041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customFormat="false" ht="12.75" hidden="false" customHeight="false" outlineLevel="0" collapsed="false">
      <c r="A41" s="0" t="s">
        <v>22</v>
      </c>
      <c r="B41" s="11" t="n">
        <v>15.8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customFormat="false" ht="12.75" hidden="false" customHeight="false" outlineLevel="0" collapsed="false">
      <c r="A42" s="0" t="s">
        <v>23</v>
      </c>
      <c r="B42" s="12" t="n">
        <v>0.26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customFormat="false" ht="12.75" hidden="false" customHeight="false" outlineLevel="0" collapsed="false">
      <c r="A43" s="0" t="s">
        <v>24</v>
      </c>
      <c r="B43" s="11" t="n">
        <v>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customFormat="false" ht="12.75" hidden="false" customHeight="false" outlineLevel="0" collapsed="false">
      <c r="A44" s="0" t="s">
        <v>11</v>
      </c>
      <c r="B44" s="13" t="n">
        <f aca="false">+B41*B42*B43*365*B81/1000</f>
        <v>6.06648073975452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customFormat="false" ht="12.75" hidden="false" customHeight="false" outlineLevel="0" collapsed="false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customFormat="false" ht="12.75" hidden="false" customHeight="false" outlineLevel="0" collapsed="false">
      <c r="A46" s="6" t="s">
        <v>25</v>
      </c>
    </row>
    <row r="47" customFormat="false" ht="12.75" hidden="false" customHeight="false" outlineLevel="0" collapsed="false">
      <c r="A47" s="14" t="s">
        <v>26</v>
      </c>
    </row>
    <row r="48" customFormat="false" ht="12.75" hidden="false" customHeight="false" outlineLevel="0" collapsed="false">
      <c r="A48" s="14" t="s">
        <v>27</v>
      </c>
    </row>
    <row r="49" customFormat="false" ht="12.75" hidden="false" customHeight="false" outlineLevel="0" collapsed="false">
      <c r="A49" s="14" t="s">
        <v>28</v>
      </c>
    </row>
    <row r="50" customFormat="false" ht="12.75" hidden="false" customHeight="false" outlineLevel="0" collapsed="false">
      <c r="A50" s="14" t="s">
        <v>29</v>
      </c>
    </row>
    <row r="51" customFormat="false" ht="12.75" hidden="false" customHeight="false" outlineLevel="0" collapsed="false">
      <c r="A51" s="14" t="s">
        <v>30</v>
      </c>
    </row>
    <row r="52" customFormat="false" ht="12.75" hidden="false" customHeight="false" outlineLevel="0" collapsed="false">
      <c r="A52" s="14" t="s">
        <v>31</v>
      </c>
    </row>
    <row r="53" customFormat="false" ht="12.75" hidden="false" customHeight="false" outlineLevel="0" collapsed="false">
      <c r="A53" s="14" t="s">
        <v>32</v>
      </c>
    </row>
    <row r="54" customFormat="false" ht="12.75" hidden="false" customHeight="false" outlineLevel="0" collapsed="false">
      <c r="A54" s="15" t="s">
        <v>33</v>
      </c>
    </row>
    <row r="55" customFormat="false" ht="12.75" hidden="false" customHeight="false" outlineLevel="0" collapsed="false">
      <c r="A55" s="15" t="s">
        <v>34</v>
      </c>
    </row>
    <row r="56" customFormat="false" ht="12.75" hidden="false" customHeight="false" outlineLevel="0" collapsed="false">
      <c r="A56" s="15" t="s">
        <v>35</v>
      </c>
    </row>
    <row r="66" customFormat="false" ht="12.75" hidden="false" customHeight="false" outlineLevel="0" collapsed="false">
      <c r="B66" s="11"/>
    </row>
    <row r="67" customFormat="false" ht="12.75" hidden="false" customHeight="false" outlineLevel="0" collapsed="false">
      <c r="B67" s="11"/>
    </row>
    <row r="68" customFormat="false" ht="12.75" hidden="false" customHeight="false" outlineLevel="0" collapsed="false">
      <c r="B68" s="11"/>
    </row>
    <row r="69" customFormat="false" ht="12.75" hidden="false" customHeight="false" outlineLevel="0" collapsed="false">
      <c r="B69" s="11"/>
    </row>
    <row r="70" customFormat="false" ht="12.75" hidden="false" customHeight="false" outlineLevel="0" collapsed="false">
      <c r="B70" s="11"/>
    </row>
    <row r="71" customFormat="false" ht="12.75" hidden="false" customHeight="false" outlineLevel="0" collapsed="false">
      <c r="B71" s="11"/>
    </row>
    <row r="72" customFormat="false" ht="12.75" hidden="false" customHeight="false" outlineLevel="0" collapsed="false">
      <c r="B72" s="11"/>
    </row>
    <row r="73" customFormat="false" ht="12.75" hidden="false" customHeight="false" outlineLevel="0" collapsed="false">
      <c r="B73" s="11"/>
    </row>
    <row r="74" customFormat="false" ht="12.75" hidden="false" customHeight="false" outlineLevel="0" collapsed="false">
      <c r="B74" s="11"/>
    </row>
    <row r="75" customFormat="false" ht="12.75" hidden="false" customHeight="false" outlineLevel="0" collapsed="false">
      <c r="B75" s="11"/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B77" s="11"/>
    </row>
    <row r="78" customFormat="false" ht="12.75" hidden="false" customHeight="false" outlineLevel="0" collapsed="false">
      <c r="B78" s="11"/>
    </row>
    <row r="79" customFormat="false" ht="12.75" hidden="false" customHeight="false" outlineLevel="0" collapsed="false">
      <c r="B79" s="11"/>
    </row>
    <row r="80" customFormat="false" ht="12.75" hidden="false" customHeight="false" outlineLevel="0" collapsed="false">
      <c r="B80" s="11"/>
    </row>
    <row r="81" customFormat="false" ht="12.75" hidden="false" customHeight="false" outlineLevel="0" collapsed="false">
      <c r="A81" s="16" t="s">
        <v>36</v>
      </c>
      <c r="B81" s="17" t="n">
        <f aca="false">LOOKUP(B43,B85:B99,C85:C99)</f>
        <v>0.80917698039969</v>
      </c>
      <c r="C81" s="17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customFormat="false" ht="12.75" hidden="false" customHeight="false" outlineLevel="0" collapsed="false">
      <c r="A82" s="16"/>
      <c r="B82" s="18"/>
      <c r="C82" s="18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customFormat="false" ht="12.75" hidden="false" customHeight="false" outlineLevel="0" collapsed="false">
      <c r="A83" s="16"/>
      <c r="B83" s="18"/>
      <c r="C83" s="18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customFormat="false" ht="12.75" hidden="false" customHeight="false" outlineLevel="0" collapsed="false">
      <c r="A84" s="16"/>
      <c r="B84" s="18"/>
      <c r="C84" s="18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customFormat="false" ht="12.75" hidden="false" customHeight="false" outlineLevel="0" collapsed="false">
      <c r="A85" s="16"/>
      <c r="B85" s="19" t="n">
        <v>1</v>
      </c>
      <c r="C85" s="20" t="n">
        <f aca="false">+C105</f>
        <v>0.930232558139535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customFormat="false" ht="12.75" hidden="false" customHeight="false" outlineLevel="0" collapsed="false">
      <c r="A86" s="16"/>
      <c r="B86" s="19" t="n">
        <v>2</v>
      </c>
      <c r="C86" s="20" t="n">
        <f aca="false">AVERAGE(C105:D105)</f>
        <v>0.897782585181179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customFormat="false" ht="12.75" hidden="false" customHeight="false" outlineLevel="0" collapsed="false">
      <c r="A87" s="16"/>
      <c r="B87" s="19" t="n">
        <v>3</v>
      </c>
      <c r="C87" s="20" t="n">
        <f aca="false">AVERAGE(C105:E105)</f>
        <v>0.866841913290654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customFormat="false" ht="12.75" hidden="false" customHeight="false" outlineLevel="0" collapsed="false">
      <c r="A88" s="16"/>
      <c r="B88" s="19" t="n">
        <v>4</v>
      </c>
      <c r="C88" s="20" t="n">
        <f aca="false">AVERAGE(C105:F105)</f>
        <v>0.837331567412084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customFormat="false" ht="12.75" hidden="false" customHeight="false" outlineLevel="0" collapsed="false">
      <c r="A89" s="16"/>
      <c r="B89" s="19" t="n">
        <v>5</v>
      </c>
      <c r="C89" s="20" t="n">
        <f aca="false">AVERAGE(C105:G105)</f>
        <v>0.80917698039969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customFormat="false" ht="12.75" hidden="false" customHeight="false" outlineLevel="0" collapsed="false">
      <c r="A90" s="16"/>
      <c r="B90" s="19" t="n">
        <v>6</v>
      </c>
      <c r="C90" s="20" t="n">
        <f aca="false">AVERAGE(C105:H105)</f>
        <v>0.782307736743946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customFormat="false" ht="12.75" hidden="false" customHeight="false" outlineLevel="0" collapsed="false">
      <c r="A91" s="16"/>
      <c r="B91" s="19" t="n">
        <v>7</v>
      </c>
      <c r="C91" s="20" t="n">
        <f aca="false">AVERAGE(C105:I105)</f>
        <v>0.75665733162308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customFormat="false" ht="12.75" hidden="false" customHeight="false" outlineLevel="0" collapsed="false">
      <c r="A92" s="16"/>
      <c r="B92" s="19" t="n">
        <v>8</v>
      </c>
      <c r="C92" s="20" t="n">
        <f aca="false">AVERAGE(C105:J105)</f>
        <v>0.732162944344368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customFormat="false" ht="12.75" hidden="false" customHeight="false" outlineLevel="0" collapsed="false">
      <c r="A93" s="16"/>
      <c r="B93" s="19" t="n">
        <v>9</v>
      </c>
      <c r="C93" s="20" t="n">
        <f aca="false">AVERAGE(C105:K105)</f>
        <v>0.708765225297668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customFormat="false" ht="12.75" hidden="false" customHeight="false" outlineLevel="0" collapsed="false">
      <c r="A94" s="16"/>
      <c r="B94" s="19" t="n">
        <v>10</v>
      </c>
      <c r="C94" s="20" t="n">
        <f aca="false">AVERAGE(C105:L105)</f>
        <v>0.686408095598048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customFormat="false" ht="12.75" hidden="false" customHeight="false" outlineLevel="0" collapsed="false">
      <c r="A95" s="16"/>
      <c r="B95" s="19" t="n">
        <v>11</v>
      </c>
      <c r="C95" s="20" t="n">
        <f aca="false">AVERAGE(C105:M105)</f>
        <v>0.665038558645284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customFormat="false" ht="12.75" hidden="false" customHeight="false" outlineLevel="0" collapsed="false">
      <c r="A96" s="16"/>
      <c r="B96" s="19" t="n">
        <v>12</v>
      </c>
      <c r="C96" s="20" t="n">
        <f aca="false">AVERAGE(C105:N105)</f>
        <v>0.644606522875823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customFormat="false" ht="12.75" hidden="false" customHeight="false" outlineLevel="0" collapsed="false">
      <c r="A97" s="16"/>
      <c r="B97" s="19" t="n">
        <v>13</v>
      </c>
      <c r="C97" s="20" t="n">
        <f aca="false">AVERAGE(C105:O105)</f>
        <v>0.625064635027541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customFormat="false" ht="12.75" hidden="false" customHeight="false" outlineLevel="0" collapsed="false">
      <c r="A98" s="16"/>
      <c r="B98" s="19" t="n">
        <v>14</v>
      </c>
      <c r="C98" s="20" t="n">
        <f aca="false">AVERAGE(C105:P105)</f>
        <v>0.606368123279603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customFormat="false" ht="12.75" hidden="false" customHeight="false" outlineLevel="0" collapsed="false">
      <c r="A99" s="16"/>
      <c r="B99" s="19" t="n">
        <v>15</v>
      </c>
      <c r="C99" s="20" t="n">
        <f aca="false">AVERAGE(C105:Q105)</f>
        <v>0.588474649669113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customFormat="false" ht="12.75" hidden="false" customHeight="false" outlineLevel="0" collapsed="false">
      <c r="A100" s="16"/>
      <c r="B100" s="21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customFormat="false" ht="12.75" hidden="false" customHeight="false" outlineLevel="0" collapsed="false">
      <c r="A101" s="16"/>
      <c r="B101" s="22" t="n">
        <v>0</v>
      </c>
      <c r="C101" s="22" t="n">
        <v>1</v>
      </c>
      <c r="D101" s="22" t="n">
        <v>2</v>
      </c>
      <c r="E101" s="22" t="n">
        <v>3</v>
      </c>
      <c r="F101" s="22" t="n">
        <v>4</v>
      </c>
      <c r="G101" s="22" t="n">
        <v>5</v>
      </c>
      <c r="H101" s="22" t="n">
        <v>6</v>
      </c>
      <c r="I101" s="22" t="n">
        <v>7</v>
      </c>
      <c r="J101" s="22" t="n">
        <v>8</v>
      </c>
      <c r="K101" s="22" t="n">
        <v>9</v>
      </c>
      <c r="L101" s="22" t="n">
        <v>10</v>
      </c>
      <c r="M101" s="22" t="n">
        <v>11</v>
      </c>
      <c r="N101" s="22" t="n">
        <v>12</v>
      </c>
      <c r="O101" s="22" t="n">
        <v>13</v>
      </c>
      <c r="P101" s="22" t="n">
        <v>14</v>
      </c>
      <c r="Q101" s="22" t="n">
        <v>15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customFormat="false" ht="12.75" hidden="false" customHeight="false" outlineLevel="0" collapsed="false">
      <c r="A102" s="16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4"/>
      <c r="N102" s="24"/>
      <c r="O102" s="24"/>
      <c r="P102" s="24"/>
      <c r="Q102" s="24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customFormat="false" ht="12.75" hidden="false" customHeight="false" outlineLevel="0" collapsed="false">
      <c r="A103" s="16" t="s">
        <v>37</v>
      </c>
      <c r="B103" s="25" t="n">
        <v>0.075</v>
      </c>
      <c r="C103" s="25" t="n">
        <f aca="false">+B103</f>
        <v>0.075</v>
      </c>
      <c r="D103" s="25" t="n">
        <f aca="false">+C103</f>
        <v>0.075</v>
      </c>
      <c r="E103" s="25" t="n">
        <f aca="false">+D103</f>
        <v>0.075</v>
      </c>
      <c r="F103" s="25" t="n">
        <f aca="false">+E103</f>
        <v>0.075</v>
      </c>
      <c r="G103" s="25" t="n">
        <f aca="false">+F103</f>
        <v>0.075</v>
      </c>
      <c r="H103" s="25" t="n">
        <f aca="false">+G103</f>
        <v>0.075</v>
      </c>
      <c r="I103" s="25" t="n">
        <f aca="false">+H103</f>
        <v>0.075</v>
      </c>
      <c r="J103" s="25" t="n">
        <f aca="false">+I103</f>
        <v>0.075</v>
      </c>
      <c r="K103" s="25" t="n">
        <f aca="false">+J103</f>
        <v>0.075</v>
      </c>
      <c r="L103" s="25" t="n">
        <f aca="false">+K103</f>
        <v>0.075</v>
      </c>
      <c r="M103" s="25" t="n">
        <f aca="false">+L103</f>
        <v>0.075</v>
      </c>
      <c r="N103" s="25" t="n">
        <f aca="false">+M103</f>
        <v>0.075</v>
      </c>
      <c r="O103" s="25" t="n">
        <f aca="false">+N103</f>
        <v>0.075</v>
      </c>
      <c r="P103" s="25" t="n">
        <f aca="false">+O103</f>
        <v>0.075</v>
      </c>
      <c r="Q103" s="25" t="n">
        <f aca="false">+P103</f>
        <v>0.075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customFormat="false" ht="12.75" hidden="false" customHeight="false" outlineLevel="0" collapsed="false">
      <c r="A104" s="16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4"/>
      <c r="N104" s="24"/>
      <c r="O104" s="24"/>
      <c r="P104" s="24"/>
      <c r="Q104" s="24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customFormat="false" ht="12.75" hidden="false" customHeight="false" outlineLevel="0" collapsed="false">
      <c r="A105" s="16" t="s">
        <v>38</v>
      </c>
      <c r="B105" s="26" t="n">
        <f aca="false">1/(B103+1)^B101</f>
        <v>1</v>
      </c>
      <c r="C105" s="27" t="n">
        <f aca="false">1/(C103+1)^C101</f>
        <v>0.930232558139535</v>
      </c>
      <c r="D105" s="26" t="n">
        <f aca="false">1/(D103+1)^D101</f>
        <v>0.865332612222823</v>
      </c>
      <c r="E105" s="26" t="n">
        <f aca="false">1/(E103+1)^E101</f>
        <v>0.804960569509603</v>
      </c>
      <c r="F105" s="26" t="n">
        <f aca="false">1/(F103+1)^F101</f>
        <v>0.748800529776375</v>
      </c>
      <c r="G105" s="26" t="n">
        <f aca="false">1/(G103+1)^G101</f>
        <v>0.696558632350116</v>
      </c>
      <c r="H105" s="26" t="n">
        <f aca="false">1/(H103+1)^H101</f>
        <v>0.647961518465224</v>
      </c>
      <c r="I105" s="26" t="n">
        <f aca="false">1/(I103+1)^I101</f>
        <v>0.602754900897883</v>
      </c>
      <c r="J105" s="26" t="n">
        <f aca="false">1/(J103+1)^J101</f>
        <v>0.56070223339338</v>
      </c>
      <c r="K105" s="26" t="n">
        <f aca="false">1/(K103+1)^K101</f>
        <v>0.521583472924074</v>
      </c>
      <c r="L105" s="26" t="n">
        <f aca="false">1/(L103+1)^L101</f>
        <v>0.485193928301464</v>
      </c>
      <c r="M105" s="26" t="n">
        <f aca="false">1/(M103+1)^M101</f>
        <v>0.451343189117641</v>
      </c>
      <c r="N105" s="26" t="n">
        <f aca="false">1/(N103+1)^N101</f>
        <v>0.419854129411759</v>
      </c>
      <c r="O105" s="26" t="n">
        <f aca="false">1/(O103+1)^O101</f>
        <v>0.390561980848148</v>
      </c>
      <c r="P105" s="26" t="n">
        <f aca="false">1/(P103+1)^P101</f>
        <v>0.363313470556417</v>
      </c>
      <c r="Q105" s="26" t="n">
        <f aca="false">1/(Q103+1)^Q101</f>
        <v>0.337966019122248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customFormat="false" ht="12.75" hidden="false" customHeight="false" outlineLevel="0" collapsed="false">
      <c r="A106" s="16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customFormat="false" ht="12.75" hidden="false" customHeight="false" outlineLevel="0" collapsed="false">
      <c r="A107" s="16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customFormat="false" ht="12.75" hidden="false" customHeight="false" outlineLevel="0" collapsed="false">
      <c r="A108" s="16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customFormat="false" ht="12.75" hidden="false" customHeight="false" outlineLevel="0" collapsed="false">
      <c r="A109" s="16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customFormat="false" ht="12.75" hidden="false" customHeight="false" outlineLevel="0" collapsed="false">
      <c r="A110" s="16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customFormat="false" ht="12.75" hidden="false" customHeight="false" outlineLevel="0" collapsed="false">
      <c r="A111" s="16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customFormat="false" ht="12.75" hidden="false" customHeight="false" outlineLevel="0" collapsed="false"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customFormat="false" ht="12.75" hidden="false" customHeight="false" outlineLevel="0" collapsed="false"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customFormat="false" ht="12.75" hidden="false" customHeight="false" outlineLevel="0" collapsed="false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customFormat="false" ht="12.75" hidden="false" customHeight="false" outlineLevel="0" collapsed="false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customFormat="false" ht="12.75" hidden="false" customHeight="false" outlineLevel="0" collapsed="false"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customFormat="false" ht="12.75" hidden="false" customHeight="false" outlineLevel="0" collapsed="false"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customFormat="false" ht="12.75" hidden="false" customHeight="false" outlineLevel="0" collapsed="false"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customFormat="false" ht="12.75" hidden="false" customHeight="false" outlineLevel="0" collapsed="false"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customFormat="false" ht="12.75" hidden="false" customHeight="false" outlineLevel="0" collapsed="false"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customFormat="false" ht="12.75" hidden="false" customHeight="false" outlineLevel="0" collapsed="false"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customFormat="false" ht="12.75" hidden="false" customHeight="false" outlineLevel="0" collapsed="false"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customFormat="false" ht="12.75" hidden="false" customHeight="false" outlineLevel="0" collapsed="false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customFormat="false" ht="12.75" hidden="false" customHeight="false" outlineLevel="0" collapsed="false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customFormat="false" ht="12.75" hidden="false" customHeight="false" outlineLevel="0" collapsed="false"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customFormat="false" ht="12.75" hidden="false" customHeight="false" outlineLevel="0" collapsed="false"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customFormat="false" ht="12.75" hidden="false" customHeight="false" outlineLevel="0" collapsed="false"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customFormat="false" ht="12.75" hidden="false" customHeight="false" outlineLevel="0" collapsed="false"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customFormat="false" ht="12.75" hidden="false" customHeight="false" outlineLevel="0" collapsed="false"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customFormat="false" ht="12.75" hidden="false" customHeight="false" outlineLevel="0" collapsed="false"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customFormat="false" ht="12.75" hidden="false" customHeight="false" outlineLevel="0" collapsed="false"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customFormat="false" ht="12.75" hidden="false" customHeight="false" outlineLevel="0" collapsed="false"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customFormat="false" ht="12.75" hidden="false" customHeight="false" outlineLevel="0" collapsed="false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customFormat="false" ht="12.75" hidden="false" customHeight="false" outlineLevel="0" collapsed="false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customFormat="false" ht="12.75" hidden="false" customHeight="false" outlineLevel="0" collapsed="false"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customFormat="false" ht="12.75" hidden="false" customHeight="false" outlineLevel="0" collapsed="false"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customFormat="false" ht="12.75" hidden="false" customHeight="false" outlineLevel="0" collapsed="false"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customFormat="false" ht="12.75" hidden="false" customHeight="false" outlineLevel="0" collapsed="false"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customFormat="false" ht="12.75" hidden="false" customHeight="false" outlineLevel="0" collapsed="false"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customFormat="false" ht="12.75" hidden="false" customHeight="false" outlineLevel="0" collapsed="false"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customFormat="false" ht="12.75" hidden="false" customHeight="false" outlineLevel="0" collapsed="false"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customFormat="false" ht="12.75" hidden="false" customHeight="false" outlineLevel="0" collapsed="false"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customFormat="false" ht="12.75" hidden="false" customHeight="false" outlineLevel="0" collapsed="false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customFormat="false" ht="12.75" hidden="false" customHeight="false" outlineLevel="0" collapsed="false"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customFormat="false" ht="12.75" hidden="false" customHeight="false" outlineLevel="0" collapsed="false"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customFormat="false" ht="12.75" hidden="false" customHeight="false" outlineLevel="0" collapsed="false"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customFormat="false" ht="12.75" hidden="false" customHeight="false" outlineLevel="0" collapsed="false"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customFormat="false" ht="12.75" hidden="false" customHeight="false" outlineLevel="0" collapsed="false"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customFormat="false" ht="12.75" hidden="false" customHeight="false" outlineLevel="0" collapsed="false"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customFormat="false" ht="12.75" hidden="false" customHeight="false" outlineLevel="0" collapsed="false"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customFormat="false" ht="12.75" hidden="false" customHeight="false" outlineLevel="0" collapsed="false"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customFormat="false" ht="12.75" hidden="false" customHeight="false" outlineLevel="0" collapsed="false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customFormat="false" ht="12.75" hidden="false" customHeight="false" outlineLevel="0" collapsed="false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customFormat="false" ht="12.75" hidden="false" customHeight="false" outlineLevel="0" collapsed="false"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customFormat="false" ht="12.75" hidden="false" customHeight="false" outlineLevel="0" collapsed="false"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customFormat="false" ht="12.75" hidden="false" customHeight="false" outlineLevel="0" collapsed="false"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customFormat="false" ht="12.75" hidden="false" customHeight="false" outlineLevel="0" collapsed="false"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customFormat="false" ht="12.75" hidden="false" customHeight="false" outlineLevel="0" collapsed="false"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customFormat="false" ht="12.75" hidden="false" customHeight="false" outlineLevel="0" collapsed="false"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customFormat="false" ht="12.75" hidden="false" customHeight="false" outlineLevel="0" collapsed="false"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customFormat="false" ht="12.75" hidden="false" customHeight="false" outlineLevel="0" collapsed="false"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customFormat="false" ht="12.75" hidden="false" customHeight="false" outlineLevel="0" collapsed="false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customFormat="false" ht="12.75" hidden="false" customHeight="false" outlineLevel="0" collapsed="false"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customFormat="false" ht="12.75" hidden="false" customHeight="false" outlineLevel="0" collapsed="false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customFormat="false" ht="12.75" hidden="false" customHeight="false" outlineLevel="0" collapsed="false"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customFormat="false" ht="12.75" hidden="false" customHeight="false" outlineLevel="0" collapsed="false"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customFormat="false" ht="12.75" hidden="false" customHeight="false" outlineLevel="0" collapsed="false"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customFormat="false" ht="12.75" hidden="false" customHeight="false" outlineLevel="0" collapsed="false"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customFormat="false" ht="12.75" hidden="false" customHeight="false" outlineLevel="0" collapsed="false"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customFormat="false" ht="12.75" hidden="false" customHeight="false" outlineLevel="0" collapsed="false"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customFormat="false" ht="12.75" hidden="false" customHeight="false" outlineLevel="0" collapsed="false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customFormat="false" ht="12.75" hidden="false" customHeight="false" outlineLevel="0" collapsed="false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customFormat="false" ht="12.75" hidden="false" customHeight="false" outlineLevel="0" collapsed="false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customFormat="false" ht="12.75" hidden="false" customHeight="false" outlineLevel="0" collapsed="false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customFormat="false" ht="12.75" hidden="false" customHeight="false" outlineLevel="0" collapsed="false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customFormat="false" ht="12.75" hidden="false" customHeight="false" outlineLevel="0" collapsed="false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customFormat="false" ht="12.75" hidden="false" customHeight="false" outlineLevel="0" collapsed="false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customFormat="false" ht="12.75" hidden="false" customHeight="false" outlineLevel="0" collapsed="false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customFormat="false" ht="12.75" hidden="false" customHeight="false" outlineLevel="0" collapsed="false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customFormat="false" ht="12.75" hidden="false" customHeight="false" outlineLevel="0" collapsed="false"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customFormat="false" ht="12.75" hidden="false" customHeight="false" outlineLevel="0" collapsed="false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customFormat="false" ht="12.75" hidden="false" customHeight="false" outlineLevel="0" collapsed="false"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customFormat="false" ht="12.75" hidden="false" customHeight="false" outlineLevel="0" collapsed="false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customFormat="false" ht="12.75" hidden="false" customHeight="false" outlineLevel="0" collapsed="false"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customFormat="false" ht="12.75" hidden="false" customHeight="false" outlineLevel="0" collapsed="false"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customFormat="false" ht="12.75" hidden="false" customHeight="false" outlineLevel="0" collapsed="false"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customFormat="false" ht="12.75" hidden="false" customHeight="false" outlineLevel="0" collapsed="false"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customFormat="false" ht="12.75" hidden="false" customHeight="false" outlineLevel="0" collapsed="false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customFormat="false" ht="12.75" hidden="false" customHeight="false" outlineLevel="0" collapsed="false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customFormat="false" ht="12.75" hidden="false" customHeight="false" outlineLevel="0" collapsed="false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customFormat="false" ht="12.75" hidden="false" customHeight="false" outlineLevel="0" collapsed="false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customFormat="false" ht="12.75" hidden="false" customHeight="false" outlineLevel="0" collapsed="false"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customFormat="false" ht="12.75" hidden="false" customHeight="false" outlineLevel="0" collapsed="false"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customFormat="false" ht="12.75" hidden="false" customHeight="false" outlineLevel="0" collapsed="false"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customFormat="false" ht="12.75" hidden="false" customHeight="false" outlineLevel="0" collapsed="false"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customFormat="false" ht="12.75" hidden="false" customHeight="false" outlineLevel="0" collapsed="false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customFormat="false" ht="12.75" hidden="false" customHeight="false" outlineLevel="0" collapsed="false"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customFormat="false" ht="12.75" hidden="false" customHeight="false" outlineLevel="0" collapsed="false"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customFormat="false" ht="12.75" hidden="false" customHeight="false" outlineLevel="0" collapsed="false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customFormat="false" ht="12.75" hidden="false" customHeight="false" outlineLevel="0" collapsed="false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customFormat="false" ht="12.75" hidden="false" customHeight="false" outlineLevel="0" collapsed="false"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customFormat="false" ht="12.75" hidden="false" customHeight="false" outlineLevel="0" collapsed="false"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customFormat="false" ht="12.75" hidden="false" customHeight="false" outlineLevel="0" collapsed="false"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customFormat="false" ht="12.75" hidden="false" customHeight="false" outlineLevel="0" collapsed="false"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customFormat="false" ht="12.75" hidden="false" customHeight="false" outlineLevel="0" collapsed="false"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customFormat="false" ht="12.75" hidden="false" customHeight="false" outlineLevel="0" collapsed="false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customFormat="false" ht="12.75" hidden="false" customHeight="false" outlineLevel="0" collapsed="false"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customFormat="false" ht="12.75" hidden="false" customHeight="false" outlineLevel="0" collapsed="false"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customFormat="false" ht="12.75" hidden="false" customHeight="false" outlineLevel="0" collapsed="false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customFormat="false" ht="12.75" hidden="false" customHeight="false" outlineLevel="0" collapsed="false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customFormat="false" ht="12.75" hidden="false" customHeight="false" outlineLevel="0" collapsed="false"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customFormat="false" ht="12.75" hidden="false" customHeight="false" outlineLevel="0" collapsed="false"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customFormat="false" ht="12.75" hidden="false" customHeight="false" outlineLevel="0" collapsed="false"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customFormat="false" ht="12.75" hidden="false" customHeight="false" outlineLevel="0" collapsed="false"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customFormat="false" ht="12.75" hidden="false" customHeight="false" outlineLevel="0" collapsed="false"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customFormat="false" ht="12.75" hidden="false" customHeight="false" outlineLevel="0" collapsed="false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customFormat="false" ht="12.75" hidden="false" customHeight="false" outlineLevel="0" collapsed="false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customFormat="false" ht="12.75" hidden="false" customHeight="false" outlineLevel="0" collapsed="false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customFormat="false" ht="12.75" hidden="false" customHeight="false" outlineLevel="0" collapsed="false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customFormat="false" ht="12.75" hidden="false" customHeight="false" outlineLevel="0" collapsed="false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customFormat="false" ht="12.75" hidden="false" customHeight="false" outlineLevel="0" collapsed="false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customFormat="false" ht="12.75" hidden="false" customHeight="false" outlineLevel="0" collapsed="false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customFormat="false" ht="12.75" hidden="false" customHeight="false" outlineLevel="0" collapsed="false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customFormat="false" ht="12.75" hidden="false" customHeight="false" outlineLevel="0" collapsed="false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customFormat="false" ht="12.75" hidden="false" customHeight="false" outlineLevel="0" collapsed="false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customFormat="false" ht="12.75" hidden="false" customHeight="false" outlineLevel="0" collapsed="false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customFormat="false" ht="12.75" hidden="false" customHeight="false" outlineLevel="0" collapsed="false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customFormat="false" ht="12.75" hidden="false" customHeight="false" outlineLevel="0" collapsed="false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customFormat="false" ht="12.75" hidden="false" customHeight="false" outlineLevel="0" collapsed="false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customFormat="false" ht="12.75" hidden="false" customHeight="false" outlineLevel="0" collapsed="false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customFormat="false" ht="12.75" hidden="false" customHeight="false" outlineLevel="0" collapsed="false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customFormat="false" ht="12.75" hidden="false" customHeight="false" outlineLevel="0" collapsed="false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customFormat="false" ht="12.75" hidden="false" customHeight="false" outlineLevel="0" collapsed="false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customFormat="false" ht="12.75" hidden="false" customHeight="false" outlineLevel="0" collapsed="false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customFormat="false" ht="12.75" hidden="false" customHeight="false" outlineLevel="0" collapsed="false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customFormat="false" ht="12.75" hidden="false" customHeight="false" outlineLevel="0" collapsed="false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customFormat="false" ht="12.75" hidden="false" customHeight="false" outlineLevel="0" collapsed="false"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customFormat="false" ht="12.75" hidden="false" customHeight="false" outlineLevel="0" collapsed="false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customFormat="false" ht="12.75" hidden="false" customHeight="false" outlineLevel="0" collapsed="false"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customFormat="false" ht="12.75" hidden="false" customHeight="false" outlineLevel="0" collapsed="false"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customFormat="false" ht="12.75" hidden="false" customHeight="false" outlineLevel="0" collapsed="false"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customFormat="false" ht="12.75" hidden="false" customHeight="false" outlineLevel="0" collapsed="false"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customFormat="false" ht="12.75" hidden="false" customHeight="false" outlineLevel="0" collapsed="false"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customFormat="false" ht="12.75" hidden="false" customHeight="false" outlineLevel="0" collapsed="false"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customFormat="false" ht="12.75" hidden="false" customHeight="false" outlineLevel="0" collapsed="false"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customFormat="false" ht="12.75" hidden="false" customHeight="false" outlineLevel="0" collapsed="false"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customFormat="false" ht="12.75" hidden="false" customHeight="false" outlineLevel="0" collapsed="false"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customFormat="false" ht="12.75" hidden="false" customHeight="false" outlineLevel="0" collapsed="false"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customFormat="false" ht="12.75" hidden="false" customHeight="false" outlineLevel="0" collapsed="false"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customFormat="false" ht="12.75" hidden="false" customHeight="false" outlineLevel="0" collapsed="false"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259722222222222" right="0.220138888888889" top="0.529861111111111" bottom="0.4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51"/>
  <sheetViews>
    <sheetView showFormulas="false" showGridLines="true" showRowColHeaders="true" showZeros="true" rightToLeft="false" tabSelected="false" showOutlineSymbols="true" defaultGridColor="true" view="normal" topLeftCell="A206" colorId="64" zoomScale="100" zoomScaleNormal="100" zoomScalePageLayoutView="100" workbookViewId="0">
      <selection pane="topLeft" activeCell="A206" activeCellId="0" sqref="A1:AH2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</cols>
  <sheetData>
    <row r="2" customFormat="false" ht="12.75" hidden="false" customHeight="false" outlineLevel="0" collapsed="false">
      <c r="A2" s="0" t="s">
        <v>22</v>
      </c>
      <c r="B2" s="11" t="n">
        <v>30</v>
      </c>
    </row>
    <row r="3" customFormat="false" ht="12.75" hidden="false" customHeight="false" outlineLevel="0" collapsed="false">
      <c r="A3" s="0" t="s">
        <v>23</v>
      </c>
      <c r="B3" s="11" t="n">
        <v>0.42</v>
      </c>
    </row>
    <row r="4" customFormat="false" ht="12.75" hidden="false" customHeight="false" outlineLevel="0" collapsed="false">
      <c r="A4" s="0" t="s">
        <v>24</v>
      </c>
      <c r="B4" s="11" t="n">
        <v>3</v>
      </c>
    </row>
    <row r="5" customFormat="false" ht="12.75" hidden="false" customHeight="false" outlineLevel="0" collapsed="false">
      <c r="A5" s="0" t="s">
        <v>11</v>
      </c>
      <c r="B5" s="8" t="n">
        <f aca="false">+B2*B3*B4*365*B21</f>
        <v>11959.8178776711</v>
      </c>
    </row>
    <row r="6" customFormat="false" ht="12.75" hidden="false" customHeight="false" outlineLevel="0" collapsed="false">
      <c r="B6" s="11"/>
    </row>
    <row r="7" customFormat="false" ht="12.75" hidden="false" customHeight="false" outlineLevel="0" collapsed="false">
      <c r="B7" s="11"/>
    </row>
    <row r="8" customFormat="false" ht="12.75" hidden="false" customHeight="false" outlineLevel="0" collapsed="false">
      <c r="B8" s="11"/>
    </row>
    <row r="9" customFormat="false" ht="12.75" hidden="false" customHeight="false" outlineLevel="0" collapsed="false">
      <c r="B9" s="11"/>
    </row>
    <row r="10" customFormat="false" ht="12.75" hidden="false" customHeight="false" outlineLevel="0" collapsed="false">
      <c r="B10" s="11"/>
    </row>
    <row r="11" customFormat="false" ht="12.75" hidden="false" customHeight="false" outlineLevel="0" collapsed="false">
      <c r="B11" s="11"/>
    </row>
    <row r="12" customFormat="false" ht="12.75" hidden="false" customHeight="false" outlineLevel="0" collapsed="false">
      <c r="B12" s="11"/>
    </row>
    <row r="13" customFormat="false" ht="12.75" hidden="false" customHeight="false" outlineLevel="0" collapsed="false">
      <c r="B13" s="11"/>
    </row>
    <row r="14" customFormat="false" ht="12.75" hidden="false" customHeight="false" outlineLevel="0" collapsed="false">
      <c r="B14" s="11"/>
    </row>
    <row r="15" customFormat="false" ht="12.75" hidden="false" customHeight="false" outlineLevel="0" collapsed="false">
      <c r="B15" s="11"/>
    </row>
    <row r="16" customFormat="false" ht="12.75" hidden="false" customHeight="false" outlineLevel="0" collapsed="false">
      <c r="B16" s="11"/>
    </row>
    <row r="17" customFormat="false" ht="12.75" hidden="false" customHeight="false" outlineLevel="0" collapsed="false">
      <c r="B17" s="11"/>
    </row>
    <row r="18" customFormat="false" ht="12.75" hidden="false" customHeight="false" outlineLevel="0" collapsed="false">
      <c r="B18" s="11"/>
    </row>
    <row r="19" customFormat="false" ht="12.75" hidden="false" customHeight="false" outlineLevel="0" collapsed="false">
      <c r="B19" s="11"/>
    </row>
    <row r="20" customFormat="false" ht="12.75" hidden="false" customHeight="false" outlineLevel="0" collapsed="false">
      <c r="B20" s="11"/>
    </row>
    <row r="21" customFormat="false" ht="12.75" hidden="false" customHeight="false" outlineLevel="0" collapsed="false">
      <c r="A21" s="16" t="s">
        <v>36</v>
      </c>
      <c r="B21" s="28" t="n">
        <f aca="false">LOOKUP(B4,B25:B39,C25:C39)</f>
        <v>0.866841913290654</v>
      </c>
      <c r="C21" s="2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customFormat="false" ht="12.75" hidden="false" customHeight="false" outlineLevel="0" collapsed="false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customFormat="false" ht="12.75" hidden="false" customHeight="false" outlineLevel="0" collapsed="false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customFormat="false" ht="12.75" hidden="false" customHeight="false" outlineLevel="0" collapsed="false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customFormat="false" ht="12.75" hidden="false" customHeight="false" outlineLevel="0" collapsed="false">
      <c r="A25" s="16"/>
      <c r="B25" s="29" t="n">
        <v>1</v>
      </c>
      <c r="C25" s="30" t="n">
        <f aca="false">+C45</f>
        <v>0.930232558139535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customFormat="false" ht="12.75" hidden="false" customHeight="false" outlineLevel="0" collapsed="false">
      <c r="A26" s="16"/>
      <c r="B26" s="29" t="n">
        <v>2</v>
      </c>
      <c r="C26" s="30" t="n">
        <f aca="false">AVERAGE(C45:D45)</f>
        <v>0.897782585181179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customFormat="false" ht="12.75" hidden="false" customHeight="false" outlineLevel="0" collapsed="false">
      <c r="A27" s="16"/>
      <c r="B27" s="29" t="n">
        <v>3</v>
      </c>
      <c r="C27" s="30" t="n">
        <f aca="false">AVERAGE(C45:E45)</f>
        <v>0.866841913290654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customFormat="false" ht="12.75" hidden="false" customHeight="false" outlineLevel="0" collapsed="false">
      <c r="A28" s="16"/>
      <c r="B28" s="29" t="n">
        <v>4</v>
      </c>
      <c r="C28" s="30" t="n">
        <f aca="false">AVERAGE(C45:F45)</f>
        <v>0.837331567412084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customFormat="false" ht="12.75" hidden="false" customHeight="false" outlineLevel="0" collapsed="false">
      <c r="A29" s="16"/>
      <c r="B29" s="29" t="n">
        <v>5</v>
      </c>
      <c r="C29" s="30" t="n">
        <f aca="false">AVERAGE(C45:G45)</f>
        <v>0.80917698039969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customFormat="false" ht="12.75" hidden="false" customHeight="false" outlineLevel="0" collapsed="false">
      <c r="A30" s="16"/>
      <c r="B30" s="29" t="n">
        <v>6</v>
      </c>
      <c r="C30" s="30" t="n">
        <f aca="false">AVERAGE($C$45:H$45)</f>
        <v>0.782307736743946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customFormat="false" ht="12.75" hidden="false" customHeight="false" outlineLevel="0" collapsed="false">
      <c r="A31" s="16"/>
      <c r="B31" s="29" t="n">
        <v>7</v>
      </c>
      <c r="C31" s="30" t="n">
        <f aca="false">AVERAGE($C$45:I$45)</f>
        <v>0.75665733162308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customFormat="false" ht="12.75" hidden="false" customHeight="false" outlineLevel="0" collapsed="false">
      <c r="A32" s="16"/>
      <c r="B32" s="29" t="n">
        <v>8</v>
      </c>
      <c r="C32" s="30" t="n">
        <f aca="false">AVERAGE($C$45:J$45)</f>
        <v>0.732162944344368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customFormat="false" ht="12.75" hidden="false" customHeight="false" outlineLevel="0" collapsed="false">
      <c r="A33" s="16"/>
      <c r="B33" s="29" t="n">
        <v>9</v>
      </c>
      <c r="C33" s="30" t="n">
        <f aca="false">AVERAGE($C$45:K$45)</f>
        <v>0.708765225297668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customFormat="false" ht="12.75" hidden="false" customHeight="false" outlineLevel="0" collapsed="false">
      <c r="A34" s="16"/>
      <c r="B34" s="29" t="n">
        <v>10</v>
      </c>
      <c r="C34" s="30" t="n">
        <f aca="false">AVERAGE($C$45:L$45)</f>
        <v>0.686408095598048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customFormat="false" ht="12.75" hidden="false" customHeight="false" outlineLevel="0" collapsed="false">
      <c r="A35" s="16"/>
      <c r="B35" s="29" t="n">
        <v>11</v>
      </c>
      <c r="C35" s="30" t="n">
        <f aca="false">AVERAGE($C$45:M$45)</f>
        <v>0.665038558645284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customFormat="false" ht="12.75" hidden="false" customHeight="false" outlineLevel="0" collapsed="false">
      <c r="A36" s="16"/>
      <c r="B36" s="29" t="n">
        <v>12</v>
      </c>
      <c r="C36" s="30" t="n">
        <f aca="false">AVERAGE($C$45:N$45)</f>
        <v>0.644606522875823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customFormat="false" ht="12.75" hidden="false" customHeight="false" outlineLevel="0" collapsed="false">
      <c r="A37" s="16"/>
      <c r="B37" s="29" t="n">
        <v>13</v>
      </c>
      <c r="C37" s="30" t="n">
        <f aca="false">AVERAGE($C$45:O$45)</f>
        <v>0.625064635027541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customFormat="false" ht="12.75" hidden="false" customHeight="false" outlineLevel="0" collapsed="false">
      <c r="A38" s="16"/>
      <c r="B38" s="29" t="n">
        <v>14</v>
      </c>
      <c r="C38" s="30" t="n">
        <f aca="false">AVERAGE($C$45:P$45)</f>
        <v>0.606368123279603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customFormat="false" ht="12.75" hidden="false" customHeight="false" outlineLevel="0" collapsed="false">
      <c r="A39" s="16"/>
      <c r="B39" s="29" t="n">
        <v>15</v>
      </c>
      <c r="C39" s="30" t="n">
        <f aca="false">AVERAGE($C$45:Q$45)</f>
        <v>0.588474649669113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16"/>
      <c r="B40" s="31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customFormat="false" ht="12.75" hidden="false" customHeight="false" outlineLevel="0" collapsed="false">
      <c r="A41" s="16"/>
      <c r="B41" s="32" t="n">
        <v>0</v>
      </c>
      <c r="C41" s="32" t="n">
        <v>1</v>
      </c>
      <c r="D41" s="32" t="n">
        <v>2</v>
      </c>
      <c r="E41" s="32" t="n">
        <v>3</v>
      </c>
      <c r="F41" s="32" t="n">
        <v>4</v>
      </c>
      <c r="G41" s="32" t="n">
        <v>5</v>
      </c>
      <c r="H41" s="32" t="n">
        <v>6</v>
      </c>
      <c r="I41" s="32" t="n">
        <v>7</v>
      </c>
      <c r="J41" s="32" t="n">
        <v>8</v>
      </c>
      <c r="K41" s="32" t="n">
        <v>9</v>
      </c>
      <c r="L41" s="32" t="n">
        <v>10</v>
      </c>
      <c r="M41" s="32" t="n">
        <v>11</v>
      </c>
      <c r="N41" s="32" t="n">
        <v>12</v>
      </c>
      <c r="O41" s="32" t="n">
        <v>13</v>
      </c>
      <c r="P41" s="32" t="n">
        <v>14</v>
      </c>
      <c r="Q41" s="32" t="n">
        <v>15</v>
      </c>
    </row>
    <row r="42" customFormat="false" ht="12.75" hidden="false" customHeight="false" outlineLevel="0" collapsed="false">
      <c r="A42" s="16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4"/>
      <c r="N42" s="34"/>
      <c r="O42" s="34"/>
      <c r="P42" s="34"/>
      <c r="Q42" s="34"/>
    </row>
    <row r="43" customFormat="false" ht="12.75" hidden="false" customHeight="false" outlineLevel="0" collapsed="false">
      <c r="A43" s="16" t="s">
        <v>37</v>
      </c>
      <c r="B43" s="35" t="n">
        <v>0.075</v>
      </c>
      <c r="C43" s="35" t="n">
        <f aca="false">+B43</f>
        <v>0.075</v>
      </c>
      <c r="D43" s="35" t="n">
        <f aca="false">+C43</f>
        <v>0.075</v>
      </c>
      <c r="E43" s="35" t="n">
        <f aca="false">+D43</f>
        <v>0.075</v>
      </c>
      <c r="F43" s="35" t="n">
        <f aca="false">+E43</f>
        <v>0.075</v>
      </c>
      <c r="G43" s="35" t="n">
        <f aca="false">+F43</f>
        <v>0.075</v>
      </c>
      <c r="H43" s="35" t="n">
        <f aca="false">+G43</f>
        <v>0.075</v>
      </c>
      <c r="I43" s="35" t="n">
        <f aca="false">+H43</f>
        <v>0.075</v>
      </c>
      <c r="J43" s="35" t="n">
        <f aca="false">+I43</f>
        <v>0.075</v>
      </c>
      <c r="K43" s="35" t="n">
        <f aca="false">+J43</f>
        <v>0.075</v>
      </c>
      <c r="L43" s="35" t="n">
        <f aca="false">+K43</f>
        <v>0.075</v>
      </c>
      <c r="M43" s="35" t="n">
        <f aca="false">+L43</f>
        <v>0.075</v>
      </c>
      <c r="N43" s="35" t="n">
        <f aca="false">+M43</f>
        <v>0.075</v>
      </c>
      <c r="O43" s="35" t="n">
        <f aca="false">+N43</f>
        <v>0.075</v>
      </c>
      <c r="P43" s="35" t="n">
        <f aca="false">+O43</f>
        <v>0.075</v>
      </c>
      <c r="Q43" s="35" t="n">
        <f aca="false">+P43</f>
        <v>0.075</v>
      </c>
    </row>
    <row r="44" customFormat="false" ht="12.75" hidden="false" customHeight="false" outlineLevel="0" collapsed="false">
      <c r="A44" s="16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4"/>
      <c r="N44" s="34"/>
      <c r="O44" s="34"/>
      <c r="P44" s="34"/>
      <c r="Q44" s="34"/>
    </row>
    <row r="45" customFormat="false" ht="12.75" hidden="false" customHeight="false" outlineLevel="0" collapsed="false">
      <c r="A45" s="16" t="s">
        <v>38</v>
      </c>
      <c r="B45" s="36" t="n">
        <f aca="false">1/(B43+1)^B41</f>
        <v>1</v>
      </c>
      <c r="C45" s="37" t="n">
        <f aca="false">1/(C43+1)^C41</f>
        <v>0.930232558139535</v>
      </c>
      <c r="D45" s="36" t="n">
        <f aca="false">1/(D43+1)^D41</f>
        <v>0.865332612222823</v>
      </c>
      <c r="E45" s="36" t="n">
        <f aca="false">1/(E43+1)^E41</f>
        <v>0.804960569509603</v>
      </c>
      <c r="F45" s="36" t="n">
        <f aca="false">1/(F43+1)^F41</f>
        <v>0.748800529776375</v>
      </c>
      <c r="G45" s="36" t="n">
        <f aca="false">1/(G43+1)^G41</f>
        <v>0.696558632350116</v>
      </c>
      <c r="H45" s="36" t="n">
        <f aca="false">1/(H43+1)^H41</f>
        <v>0.647961518465224</v>
      </c>
      <c r="I45" s="36" t="n">
        <f aca="false">1/(I43+1)^I41</f>
        <v>0.602754900897883</v>
      </c>
      <c r="J45" s="36" t="n">
        <f aca="false">1/(J43+1)^J41</f>
        <v>0.56070223339338</v>
      </c>
      <c r="K45" s="36" t="n">
        <f aca="false">1/(K43+1)^K41</f>
        <v>0.521583472924074</v>
      </c>
      <c r="L45" s="36" t="n">
        <f aca="false">1/(L43+1)^L41</f>
        <v>0.485193928301464</v>
      </c>
      <c r="M45" s="36" t="n">
        <f aca="false">1/(M43+1)^M41</f>
        <v>0.451343189117641</v>
      </c>
      <c r="N45" s="36" t="n">
        <f aca="false">1/(N43+1)^N41</f>
        <v>0.419854129411759</v>
      </c>
      <c r="O45" s="36" t="n">
        <f aca="false">1/(O43+1)^O41</f>
        <v>0.390561980848148</v>
      </c>
      <c r="P45" s="36" t="n">
        <f aca="false">1/(P43+1)^P41</f>
        <v>0.363313470556417</v>
      </c>
      <c r="Q45" s="36" t="n">
        <f aca="false">1/(Q43+1)^Q41</f>
        <v>0.337966019122248</v>
      </c>
    </row>
    <row r="46" customFormat="false" ht="12.75" hidden="false" customHeight="false" outlineLevel="0" collapsed="false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customFormat="false" ht="12.75" hidden="false" customHeight="false" outlineLevel="0" collapsed="false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customFormat="false" ht="12.75" hidden="false" customHeight="false" outlineLevel="0" collapsed="false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customFormat="false" ht="12.75" hidden="false" customHeight="false" outlineLevel="0" collapsed="false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customFormat="false" ht="12.75" hidden="false" customHeight="false" outlineLevel="0" collapsed="false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customFormat="false" ht="12.75" hidden="false" customHeight="false" outlineLevel="0" collapsed="false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2001-05-31T16:43:51Z</dcterms:created>
  <dc:creator>James Centilli</dc:creator>
  <dc:description/>
  <dc:language>en-US</dc:language>
  <cp:lastModifiedBy>James Centilli</cp:lastModifiedBy>
  <cp:lastPrinted>2001-06-20T18:50:48Z</cp:lastPrinted>
  <cp:revision>0</cp:revision>
  <dc:subject/>
  <dc:title/>
</cp:coreProperties>
</file>