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<sst xmlns="http://schemas.openxmlformats.org/spreadsheetml/2006/main" count="34" uniqueCount="34">
  <si>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Land</t>
  </si>
  <si>
    <t xml:space="preserve">Site Development</t>
  </si>
  <si>
    <t xml:space="preserve">Other</t>
  </si>
  <si>
    <t xml:space="preserve">*</t>
  </si>
  <si>
    <t xml:space="preserve">Hardcosts</t>
  </si>
  <si>
    <t xml:space="preserve">Structures</t>
  </si>
  <si>
    <t xml:space="preserve">Unit 1016</t>
  </si>
  <si>
    <t xml:space="preserve">Unit 1213</t>
  </si>
  <si>
    <t xml:space="preserve">Fitness Center</t>
  </si>
  <si>
    <t xml:space="preserve">Management Office</t>
  </si>
  <si>
    <t xml:space="preserve">Total Hardcosts</t>
  </si>
  <si>
    <t xml:space="preserve">Builders Fees</t>
  </si>
  <si>
    <t xml:space="preserve">Onsite(5%)</t>
  </si>
  <si>
    <t xml:space="preserve">Overhead(2%)</t>
  </si>
  <si>
    <t xml:space="preserve">Profit(4%)</t>
  </si>
  <si>
    <t xml:space="preserve">Interest Carry &amp; Insurance</t>
  </si>
  <si>
    <t xml:space="preserve">Application &amp; Closing</t>
  </si>
  <si>
    <t xml:space="preserve">Total Project</t>
  </si>
  <si>
    <t xml:space="preserve">Operating Estimates</t>
  </si>
  <si>
    <t xml:space="preserve">Rent rate</t>
  </si>
  <si>
    <t xml:space="preserve">Units</t>
  </si>
  <si>
    <t xml:space="preserve">3BR</t>
  </si>
  <si>
    <t xml:space="preserve">2BR</t>
  </si>
  <si>
    <t xml:space="preserve">Permanent Financing</t>
  </si>
  <si>
    <t xml:space="preserve">Mortgage</t>
  </si>
  <si>
    <t xml:space="preserve">Rent</t>
  </si>
  <si>
    <t xml:space="preserve">vacancy 5%</t>
  </si>
  <si>
    <t xml:space="preserve">Net revenue</t>
  </si>
  <si>
    <t xml:space="preserve">Est. Expense 38%</t>
  </si>
  <si>
    <t xml:space="preserve">NOI</t>
  </si>
  <si>
    <t xml:space="preserve">Debt Service</t>
  </si>
  <si>
    <t xml:space="preserve">Cash Flow</t>
  </si>
  <si>
    <t xml:space="preserve">Permanent Equity</t>
  </si>
  <si>
    <t xml:space="preserve">Cash Return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</si>
</sst>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%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85"/>
  </cols>
  <sheetData>
    <row r="2" customFormat="false" ht="12.75" hidden="false" customHeight="false" outlineLevel="0" collapsed="false">
      <c r="C2" s="1"/>
      <c r="D2" s="1"/>
      <c r="E2" s="1"/>
    </row>
    <row r="3" customFormat="false" ht="12.75" hidden="false" customHeight="false" outlineLevel="0" collapsed="false">
      <c r="A3" s="0" t="s">
        <v>0</v>
      </c>
      <c r="C3" s="1"/>
      <c r="D3" s="1" t="n">
        <v>1150000</v>
      </c>
      <c r="E3" s="1"/>
    </row>
    <row r="4" customFormat="false" ht="12.75" hidden="false" customHeight="false" outlineLevel="0" collapsed="false">
      <c r="A4" s="0" t="s">
        <v>1</v>
      </c>
      <c r="C4" s="1"/>
      <c r="D4" s="1" t="n">
        <v>1441403</v>
      </c>
      <c r="E4" s="1"/>
    </row>
    <row r="5" customFormat="false" ht="12.75" hidden="false" customHeight="false" outlineLevel="0" collapsed="false">
      <c r="A5" s="0" t="s">
        <v>2</v>
      </c>
      <c r="C5" s="1"/>
      <c r="D5" s="1" t="n">
        <f aca="false">9400+82000+6600+6600</f>
        <v>104600</v>
      </c>
      <c r="E5" s="1" t="s">
        <v>3</v>
      </c>
    </row>
    <row r="6" customFormat="false" ht="12.75" hidden="false" customHeight="false" outlineLevel="0" collapsed="false">
      <c r="C6" s="1"/>
      <c r="D6" s="1"/>
      <c r="E6" s="1"/>
    </row>
    <row r="7" customFormat="false" ht="12.75" hidden="false" customHeight="false" outlineLevel="0" collapsed="false">
      <c r="A7" s="2" t="s">
        <v>4</v>
      </c>
      <c r="C7" s="1"/>
      <c r="D7" s="1"/>
      <c r="E7" s="1"/>
    </row>
    <row r="8" customFormat="false" ht="12.75" hidden="false" customHeight="false" outlineLevel="0" collapsed="false">
      <c r="A8" s="0" t="s">
        <v>5</v>
      </c>
      <c r="C8" s="1"/>
      <c r="D8" s="1"/>
      <c r="E8" s="1"/>
    </row>
    <row r="9" customFormat="false" ht="12.75" hidden="false" customHeight="false" outlineLevel="0" collapsed="false">
      <c r="A9" s="0" t="s">
        <v>6</v>
      </c>
      <c r="C9" s="1" t="n">
        <v>2985232</v>
      </c>
      <c r="D9" s="1"/>
      <c r="E9" s="1"/>
    </row>
    <row r="10" customFormat="false" ht="12.75" hidden="false" customHeight="false" outlineLevel="0" collapsed="false">
      <c r="A10" s="0" t="s">
        <v>7</v>
      </c>
      <c r="C10" s="1" t="n">
        <v>3151967</v>
      </c>
      <c r="D10" s="1"/>
      <c r="E10" s="1"/>
    </row>
    <row r="11" customFormat="false" ht="12.75" hidden="false" customHeight="false" outlineLevel="0" collapsed="false">
      <c r="A11" s="0" t="s">
        <v>8</v>
      </c>
      <c r="C11" s="1" t="n">
        <v>105000</v>
      </c>
      <c r="D11" s="1"/>
      <c r="E11" s="1"/>
    </row>
    <row r="12" customFormat="false" ht="12.75" hidden="false" customHeight="false" outlineLevel="0" collapsed="false">
      <c r="A12" s="0" t="s">
        <v>9</v>
      </c>
      <c r="C12" s="3" t="n">
        <v>97000</v>
      </c>
      <c r="D12" s="1"/>
      <c r="E12" s="1"/>
    </row>
    <row r="13" customFormat="false" ht="12.75" hidden="false" customHeight="false" outlineLevel="0" collapsed="false">
      <c r="A13" s="0" t="s">
        <v>10</v>
      </c>
      <c r="C13" s="1"/>
      <c r="D13" s="1" t="n">
        <f aca="false">SUM(C9:C12)</f>
        <v>6339199</v>
      </c>
      <c r="E13" s="1"/>
    </row>
    <row r="14" customFormat="false" ht="12.75" hidden="false" customHeight="false" outlineLevel="0" collapsed="false">
      <c r="C14" s="1"/>
      <c r="D14" s="1"/>
      <c r="E14" s="1"/>
    </row>
    <row r="15" customFormat="false" ht="12.75" hidden="false" customHeight="false" outlineLevel="0" collapsed="false">
      <c r="A15" s="2" t="s">
        <v>11</v>
      </c>
      <c r="C15" s="1"/>
      <c r="D15" s="1"/>
      <c r="E15" s="1"/>
    </row>
    <row r="16" customFormat="false" ht="12.75" hidden="false" customHeight="false" outlineLevel="0" collapsed="false">
      <c r="A16" s="0" t="s">
        <v>12</v>
      </c>
      <c r="C16" s="1"/>
      <c r="D16" s="1" t="n">
        <f aca="false">D13*0.05</f>
        <v>316959.95</v>
      </c>
      <c r="E16" s="1"/>
    </row>
    <row r="17" customFormat="false" ht="12.75" hidden="false" customHeight="false" outlineLevel="0" collapsed="false">
      <c r="A17" s="0" t="s">
        <v>13</v>
      </c>
      <c r="C17" s="1"/>
      <c r="D17" s="1" t="n">
        <f aca="false">D13*0.04</f>
        <v>253567.96</v>
      </c>
      <c r="E17" s="1"/>
    </row>
    <row r="18" customFormat="false" ht="12.75" hidden="false" customHeight="false" outlineLevel="0" collapsed="false">
      <c r="A18" s="0" t="s">
        <v>14</v>
      </c>
      <c r="C18" s="1"/>
      <c r="D18" s="1" t="n">
        <f aca="false">D13*0.04</f>
        <v>253567.96</v>
      </c>
      <c r="E18" s="1"/>
    </row>
    <row r="19" customFormat="false" ht="12.75" hidden="false" customHeight="false" outlineLevel="0" collapsed="false">
      <c r="C19" s="1"/>
      <c r="D19" s="1"/>
      <c r="E19" s="1"/>
    </row>
    <row r="20" customFormat="false" ht="12.75" hidden="false" customHeight="false" outlineLevel="0" collapsed="false">
      <c r="A20" s="0" t="s">
        <v>15</v>
      </c>
      <c r="C20" s="1"/>
      <c r="D20" s="1" t="n">
        <v>650000</v>
      </c>
      <c r="E20" s="1"/>
    </row>
    <row r="21" customFormat="false" ht="12.75" hidden="false" customHeight="false" outlineLevel="0" collapsed="false">
      <c r="C21" s="1"/>
      <c r="D21" s="1"/>
      <c r="E21" s="1"/>
    </row>
    <row r="22" customFormat="false" ht="12.75" hidden="false" customHeight="false" outlineLevel="0" collapsed="false">
      <c r="A22" s="0" t="s">
        <v>16</v>
      </c>
      <c r="C22" s="1"/>
      <c r="D22" s="1" t="n">
        <v>350000</v>
      </c>
      <c r="E22" s="1"/>
    </row>
    <row r="24" customFormat="false" ht="12.75" hidden="false" customHeight="false" outlineLevel="0" collapsed="false">
      <c r="B24" s="0" t="s">
        <v>17</v>
      </c>
      <c r="D24" s="4" t="n">
        <f aca="false">SUM(D3:D23)</f>
        <v>10859297.87</v>
      </c>
    </row>
    <row r="27" customFormat="false" ht="12.75" hidden="false" customHeight="false" outlineLevel="0" collapsed="false">
      <c r="A27" s="5" t="s">
        <v>18</v>
      </c>
    </row>
    <row r="29" customFormat="false" ht="12.75" hidden="false" customHeight="false" outlineLevel="0" collapsed="false">
      <c r="A29" s="0" t="s">
        <v>19</v>
      </c>
      <c r="C29" s="0" t="s">
        <v>20</v>
      </c>
    </row>
    <row r="30" customFormat="false" ht="12.75" hidden="false" customHeight="false" outlineLevel="0" collapsed="false">
      <c r="A30" s="0" t="s">
        <v>21</v>
      </c>
      <c r="B30" s="0" t="n">
        <v>1300</v>
      </c>
      <c r="C30" s="0" t="n">
        <v>60</v>
      </c>
    </row>
    <row r="31" customFormat="false" ht="12.75" hidden="false" customHeight="false" outlineLevel="0" collapsed="false">
      <c r="A31" s="0" t="s">
        <v>22</v>
      </c>
      <c r="B31" s="0" t="n">
        <v>950</v>
      </c>
      <c r="C31" s="0" t="n">
        <v>73</v>
      </c>
    </row>
    <row r="32" customFormat="false" ht="12.75" hidden="false" customHeight="false" outlineLevel="0" collapsed="false">
      <c r="A32" s="0" t="s">
        <v>23</v>
      </c>
      <c r="C32" s="1" t="n">
        <v>9800000</v>
      </c>
    </row>
    <row r="33" customFormat="false" ht="12.75" hidden="false" customHeight="false" outlineLevel="0" collapsed="false">
      <c r="A33" s="0" t="s">
        <v>24</v>
      </c>
      <c r="C33" s="6" t="n">
        <v>0.075</v>
      </c>
    </row>
    <row r="36" customFormat="false" ht="12.75" hidden="false" customHeight="false" outlineLevel="0" collapsed="false">
      <c r="A36" s="0" t="s">
        <v>25</v>
      </c>
      <c r="C36" s="0" t="n">
        <f aca="false">((B30*C30)+(B31*C31))*12</f>
        <v>1768200</v>
      </c>
    </row>
    <row r="37" customFormat="false" ht="12.75" hidden="false" customHeight="false" outlineLevel="0" collapsed="false">
      <c r="A37" s="0" t="s">
        <v>26</v>
      </c>
      <c r="C37" s="0" t="n">
        <f aca="false">C36*-0.05</f>
        <v>-88410</v>
      </c>
    </row>
    <row r="39" customFormat="false" ht="12.75" hidden="false" customHeight="false" outlineLevel="0" collapsed="false">
      <c r="A39" s="0" t="s">
        <v>27</v>
      </c>
      <c r="C39" s="0" t="n">
        <f aca="false">C36+C37</f>
        <v>1679790</v>
      </c>
    </row>
    <row r="41" customFormat="false" ht="12.75" hidden="false" customHeight="false" outlineLevel="0" collapsed="false">
      <c r="A41" s="0" t="s">
        <v>28</v>
      </c>
      <c r="C41" s="0" t="n">
        <f aca="false">C39*0.38</f>
        <v>638320.2</v>
      </c>
    </row>
    <row r="43" customFormat="false" ht="12.75" hidden="false" customHeight="false" outlineLevel="0" collapsed="false">
      <c r="A43" s="0" t="s">
        <v>29</v>
      </c>
      <c r="C43" s="0" t="n">
        <f aca="false">C39-C41</f>
        <v>1041469.8</v>
      </c>
    </row>
    <row r="44" customFormat="false" ht="12.75" hidden="false" customHeight="false" outlineLevel="0" collapsed="false">
      <c r="A44" s="0" t="s">
        <v>30</v>
      </c>
      <c r="C44" s="1" t="n">
        <v>-822276</v>
      </c>
    </row>
    <row r="45" customFormat="false" ht="12.75" hidden="false" customHeight="false" outlineLevel="0" collapsed="false">
      <c r="A45" s="0" t="s">
        <v>31</v>
      </c>
      <c r="C45" s="1" t="n">
        <f aca="false">C43+C44</f>
        <v>219193.8</v>
      </c>
    </row>
    <row r="46" customFormat="false" ht="12.75" hidden="false" customHeight="false" outlineLevel="0" collapsed="false">
      <c r="C46" s="1"/>
    </row>
    <row r="47" customFormat="false" ht="12.75" hidden="false" customHeight="false" outlineLevel="0" collapsed="false">
      <c r="A47" s="0" t="s">
        <v>32</v>
      </c>
      <c r="C47" s="4" t="n">
        <f aca="false">D24-9800000</f>
        <v>1059297.87</v>
      </c>
    </row>
    <row r="48" customFormat="false" ht="12.75" hidden="false" customHeight="false" outlineLevel="0" collapsed="false">
      <c r="A48" s="0" t="s">
        <v>33</v>
      </c>
      <c r="C48" s="7" t="n">
        <f aca="false">C45/C47</f>
        <v>0.206923667277836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2001-03-29T14:58:17Z</dcterms:created>
  <dc:creator>pallen</dc:creator>
  <dc:description/>
  <dc:language>en-US</dc:language>
  <cp:lastModifiedBy>pallen</cp:lastModifiedBy>
  <cp:revision>0</cp:revision>
  <dc:subject/>
  <dc:title/>
</cp:coreProperties>
</file>