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ZA0" vbProcedure="false">"Crystal Ball Data : Ver. 5.0"</definedName>
    <definedName function="false" hidden="false" localSheetId="0" name="ZA0A" vbProcedure="false">7+106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5+106</definedName>
    <definedName function="false" hidden="false" localSheetId="0" name="ZA0T" vbProcedure="false">7571069+0</definedName>
    <definedName function="false" hidden="false" localSheetId="0" name="ZA100" vbProcedure="false">Sheet1!$D$8+"aJanuary sales"+553+1900000+80000</definedName>
    <definedName function="false" hidden="false" localSheetId="0" name="ZA101" vbProcedure="false">Sheet1!$E$8+"aFebruary sales"+553+1800000+80000</definedName>
    <definedName function="false" hidden="false" localSheetId="0" name="ZA102" vbProcedure="false">Sheet1!$F$8+"aMarch sales"+553+2000000+100000</definedName>
    <definedName function="false" hidden="false" localSheetId="0" name="ZA103" vbProcedure="false">Sheet1!$G$8+"aApril sales"+553+2250000+125000</definedName>
    <definedName function="false" hidden="false" localSheetId="0" name="ZA104" vbProcedure="false">Sheet1!$H$8+"aMay sales"+553+2000000+120000</definedName>
    <definedName function="false" hidden="false" localSheetId="0" name="ZA105" vbProcedure="false">Sheet1!$I$8+"aJune sales"+553+2500000+90000</definedName>
    <definedName function="false" hidden="false" localSheetId="0" name="ZA106" vbProcedure="false">Sheet1!$J$8+"aJuly sales"+553+2700000+70000</definedName>
    <definedName function="false" hidden="false" localSheetId="0" name="ZF100" vbProcedure="false">Sheet1!$F$23+"March's cash balance"+"$"+553+553+411+57+18+342+477+4+3+"-"+"+"+2.6+50+2+4+95+11357.4484375+5</definedName>
    <definedName function="false" hidden="false" localSheetId="0" name="ZF101" vbProcedure="false">Sheet1!$I$23+"June's cash balance"+"$"+553+553+411+72+40+357+499+4+3+"-"+"+"+2.6+50+2+4+95+11243.426419681+5</definedName>
    <definedName function="false" hidden="false" localSheetId="0" name="ZF104" vbProcedure="false">Sheet1!$B$32+"Maximum loan amount"+"$"+553+553+409+117+106+402+565+4+3+"-"+"+"+2.6+50+2+4+95+23857.4484375+5</definedName>
    <definedName function="false" hidden="false" localSheetId="0" name="ZF105" vbProcedure="false">Sheet1!$G$27+"April Loan Amount"+"$"+553+553+1433+-3+520+282+979+4+3+"-"+"+"+2.6+50+2+4+95+0+5</definedName>
    <definedName function="false" hidden="false" localSheetId="0" name="ZF106" vbProcedure="false">Sheet1!$I$27+"June Loan Amount"+"$"+553+553+409+397+162+682+621+4+3+"-"+"+"+2.6+50+1+4+95+12787.2375180666+5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<sst xmlns="http://schemas.openxmlformats.org/spreadsheetml/2006/main" count="68" uniqueCount="68">
  <si>
    <t xml:space="preserve">Problem #2: McGan, Inc. Cash and Loan Projection</t>
  </si>
  <si>
    <t xml:space="preserve">Issue: To analyze the expected end-of-the-month cash flow and loan requirements for the first 6 mos. Of 2000 from Dec. 1999</t>
  </si>
  <si>
    <t xml:space="preserve">Goal:  To anticipate cash flow issues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</si>
  <si>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</si>
  <si>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</si>
  <si>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</si>
  <si>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</si>
  <si>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</si>
  <si>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</si>
  <si>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</si>
  <si>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</si>
  <si>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</si>
  <si>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Revenue</t>
  </si>
  <si>
    <t xml:space="preserve">Sales</t>
  </si>
  <si>
    <t xml:space="preserve">Receipts (1)</t>
  </si>
  <si>
    <t xml:space="preserve">Additional cash from loan? (4)</t>
  </si>
  <si>
    <t xml:space="preserve">Additional cash from bank? (3)</t>
  </si>
  <si>
    <t xml:space="preserve">Total revenue</t>
  </si>
  <si>
    <t xml:space="preserve">Expenses</t>
  </si>
  <si>
    <t xml:space="preserve">Fixed cost</t>
  </si>
  <si>
    <t xml:space="preserve">Taxes due</t>
  </si>
  <si>
    <t xml:space="preserve">Dividends due</t>
  </si>
  <si>
    <t xml:space="preserve">Material and labor costs (2)</t>
  </si>
  <si>
    <t xml:space="preserve">Loan expense</t>
  </si>
  <si>
    <t xml:space="preserve">Total expenses</t>
  </si>
  <si>
    <t xml:space="preserve">Cash balance</t>
  </si>
  <si>
    <t xml:space="preserve">Q1</t>
  </si>
  <si>
    <t xml:space="preserve">Q2</t>
  </si>
  <si>
    <t xml:space="preserve">On hand at end</t>
  </si>
  <si>
    <t xml:space="preserve">Cash - (loan payback)</t>
  </si>
  <si>
    <t xml:space="preserve">Loan  </t>
  </si>
  <si>
    <t xml:space="preserve">Q5</t>
  </si>
  <si>
    <t xml:space="preserve">Q6</t>
  </si>
  <si>
    <t xml:space="preserve">Loan amount (4)</t>
  </si>
  <si>
    <t xml:space="preserve">Loan payback</t>
  </si>
  <si>
    <t xml:space="preserve">n/a</t>
  </si>
  <si>
    <t xml:space="preserve">Q7&amp;Q8</t>
  </si>
  <si>
    <t xml:space="preserve">Max Loan Amt</t>
  </si>
  <si>
    <t xml:space="preserve">Notes to Spreadsheet</t>
  </si>
  <si>
    <t xml:space="preserve">(1) Formula for Receipts</t>
  </si>
  <si>
    <t xml:space="preserve">sales 2 months ago</t>
  </si>
  <si>
    <t xml:space="preserve">sales previous month</t>
  </si>
  <si>
    <t xml:space="preserve">sales from current month</t>
  </si>
  <si>
    <t xml:space="preserve">(2) Formula for Material and Labor costs</t>
  </si>
  <si>
    <t xml:space="preserve">of product sales for succeeding month</t>
  </si>
  <si>
    <t xml:space="preserve">(3) Formula for payment to bank</t>
  </si>
  <si>
    <t xml:space="preserve">If cash balance positive, bank pays McGan this amount beg of next month, if cash balance negative, McGan pays bank this amount </t>
  </si>
  <si>
    <t xml:space="preserve">at beg of next month. </t>
  </si>
  <si>
    <t xml:space="preserve">(4) Formula for loan required</t>
  </si>
  <si>
    <t xml:space="preserve">If cash balance &gt;250,000 then no loan, if less, then loan req'd</t>
  </si>
  <si>
    <t xml:space="preserve">Loan paid back in next month at interest rate of 1%</t>
  </si>
  <si>
    <t xml:space="preserve">Answers to Questions</t>
  </si>
  <si>
    <t xml:space="preserve">(1) What is the mean and standard deviation of March's ending cash balance?</t>
  </si>
  <si>
    <t xml:space="preserve">Mean = -$188,277.12, Standard Deviation = $108,366.61</t>
  </si>
  <si>
    <t xml:space="preserve">(2) What is the probability that June's ending cash balance will be greater than or equal to $300,000?</t>
  </si>
  <si>
    <t xml:space="preserve">1.4%?  Seems weird</t>
  </si>
  <si>
    <t xml:space="preserve">(3) What is the mean and standard deviation of the number of months in which McGan will take out a one month loan?</t>
  </si>
  <si>
    <t xml:space="preserve">Not sure how to figure</t>
  </si>
  <si>
    <t xml:space="preserve">(4) What is the probability that the number of months in which McGan will take out a one-month loan at the end of the month is greater than or equal to </t>
  </si>
  <si>
    <t xml:space="preserve">3 months?</t>
  </si>
  <si>
    <t xml:space="preserve">Related to #3, not sure how to figure</t>
  </si>
  <si>
    <t xml:space="preserve">(5) What is the probability that, at the end of April, McGan will take out a one-month loan?</t>
  </si>
  <si>
    <t xml:space="preserve">0%?  Seems weird</t>
  </si>
  <si>
    <t xml:space="preserve">(6) What dollar amount will the loan taken out at the end of June be less than or equal to 88% of the time?</t>
  </si>
  <si>
    <t xml:space="preserve">(7) What is the mean and standard deviation of the dollar value of the maximum one-month loan McGan will need to take out during the six-month period?</t>
  </si>
  <si>
    <t xml:space="preserve">Mean = $455,812.78, Standard Deviation = $90,680.15</t>
  </si>
  <si>
    <t xml:space="preserve">(8)  What is the probability that the dollar value of the maximum one-month loan McGan will need to take out during the six-month period is greater than </t>
  </si>
  <si>
    <t xml:space="preserve">or equal to $250,000?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</si>
</sst>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\$#,##0.00_);[RED]&quot;($&quot;#,##0.00\)"/>
    <numFmt numFmtId="167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3.85"/>
    <col collapsed="false" customWidth="true" hidden="false" outlineLevel="0" max="10" min="3" style="0" width="11.99"/>
    <col collapsed="false" customWidth="true" hidden="false" outlineLevel="0" max="11" min="11" style="0" width="10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1"/>
      <c r="B5" s="1" t="n">
        <v>1999</v>
      </c>
      <c r="C5" s="1" t="n">
        <v>1999</v>
      </c>
      <c r="D5" s="1" t="n">
        <v>2000</v>
      </c>
      <c r="E5" s="1" t="n">
        <v>2000</v>
      </c>
      <c r="F5" s="1" t="n">
        <v>2000</v>
      </c>
      <c r="G5" s="1" t="n">
        <v>2000</v>
      </c>
      <c r="H5" s="1" t="n">
        <v>2000</v>
      </c>
      <c r="I5" s="1" t="n">
        <v>2000</v>
      </c>
      <c r="J5" s="1" t="n">
        <v>2000</v>
      </c>
      <c r="K5" s="1"/>
    </row>
    <row r="6" customFormat="false" ht="12.75" hidden="false" customHeight="false" outlineLevel="0" collapsed="false">
      <c r="A6" s="1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/>
    </row>
    <row r="7" customFormat="false" ht="12.75" hidden="false" customHeight="false" outlineLevel="0" collapsed="false">
      <c r="A7" s="2" t="s">
        <v>12</v>
      </c>
      <c r="B7" s="3"/>
      <c r="C7" s="3"/>
      <c r="D7" s="3"/>
      <c r="E7" s="3"/>
      <c r="F7" s="3"/>
      <c r="G7" s="3"/>
      <c r="H7" s="3"/>
      <c r="I7" s="3"/>
      <c r="J7" s="3"/>
      <c r="K7" s="1"/>
    </row>
    <row r="8" customFormat="false" ht="12.75" hidden="false" customHeight="false" outlineLevel="0" collapsed="false">
      <c r="A8" s="4" t="s">
        <v>13</v>
      </c>
      <c r="B8" s="5" t="n">
        <v>1500000</v>
      </c>
      <c r="C8" s="5" t="n">
        <v>1600000</v>
      </c>
      <c r="D8" s="6" t="n">
        <v>1900000</v>
      </c>
      <c r="E8" s="6" t="n">
        <v>1800000</v>
      </c>
      <c r="F8" s="6" t="n">
        <v>2000000</v>
      </c>
      <c r="G8" s="6" t="n">
        <v>2250000</v>
      </c>
      <c r="H8" s="6" t="n">
        <v>2000000</v>
      </c>
      <c r="I8" s="6" t="n">
        <v>2500000</v>
      </c>
      <c r="J8" s="6" t="n">
        <v>2700000</v>
      </c>
      <c r="K8" s="4"/>
    </row>
    <row r="9" customFormat="false" ht="12.75" hidden="false" customHeight="false" outlineLevel="0" collapsed="false">
      <c r="A9" s="4" t="s">
        <v>14</v>
      </c>
      <c r="B9" s="5"/>
      <c r="C9" s="5"/>
      <c r="D9" s="5" t="n">
        <f aca="false">($A$35*B8)+($A$36*C8)+($A$37*D8)</f>
        <v>1640000</v>
      </c>
      <c r="E9" s="5" t="n">
        <f aca="false">($A$35*C8)+($A$36*D8)+($A$37*E8)</f>
        <v>1820000</v>
      </c>
      <c r="F9" s="5" t="n">
        <f aca="false">($A$35*D8)+($A$36*E8)+($A$37*F8)</f>
        <v>1860000</v>
      </c>
      <c r="G9" s="5" t="n">
        <f aca="false">($A$35*E8)+($A$36*F8)+($A$37*G8)</f>
        <v>2010000</v>
      </c>
      <c r="H9" s="5" t="n">
        <f aca="false">($A$35*F8)+($A$36*G8)+($A$37*H8)</f>
        <v>2150000</v>
      </c>
      <c r="I9" s="5" t="n">
        <f aca="false">($A$35*G8)+($A$36*H8)+($A$37*I8)</f>
        <v>2150000</v>
      </c>
      <c r="J9" s="5" t="n">
        <f aca="false">($A$35*H8)+($A$36*I8)+($A$37*J8)</f>
        <v>2440000</v>
      </c>
      <c r="K9" s="4"/>
    </row>
    <row r="10" customFormat="false" ht="12.75" hidden="false" customHeight="false" outlineLevel="0" collapsed="false">
      <c r="A10" s="4" t="s">
        <v>15</v>
      </c>
      <c r="B10" s="5"/>
      <c r="C10" s="5"/>
      <c r="D10" s="5" t="n">
        <f aca="false">C27</f>
        <v>0</v>
      </c>
      <c r="E10" s="5" t="n">
        <f aca="false">D27</f>
        <v>208750</v>
      </c>
      <c r="F10" s="5" t="n">
        <f aca="false">E27</f>
        <v>0</v>
      </c>
      <c r="G10" s="5" t="n">
        <f aca="false">F27</f>
        <v>476105.21875</v>
      </c>
      <c r="H10" s="5" t="n">
        <f aca="false">G27</f>
        <v>0</v>
      </c>
      <c r="I10" s="5" t="n">
        <f aca="false">H27</f>
        <v>221325.126536719</v>
      </c>
      <c r="J10" s="5" t="n">
        <f aca="false">I27</f>
        <v>255744.750361332</v>
      </c>
      <c r="K10" s="4"/>
    </row>
    <row r="11" customFormat="false" ht="12.75" hidden="false" customHeight="false" outlineLevel="0" collapsed="false">
      <c r="A11" s="4" t="s">
        <v>16</v>
      </c>
      <c r="B11" s="5"/>
      <c r="C11" s="5"/>
      <c r="D11" s="5" t="n">
        <f aca="false">C23*0.005</f>
        <v>1250</v>
      </c>
      <c r="E11" s="5" t="n">
        <f aca="false">D23*0.005</f>
        <v>206.25</v>
      </c>
      <c r="F11" s="5" t="n">
        <f aca="false">E23*0.005</f>
        <v>1394.78125</v>
      </c>
      <c r="G11" s="5" t="n">
        <f aca="false">F23*0.005</f>
        <v>-1130.52609375</v>
      </c>
      <c r="H11" s="5" t="n">
        <f aca="false">G23*0.005</f>
        <v>3674.87346328125</v>
      </c>
      <c r="I11" s="5" t="n">
        <f aca="false">H23*0.005</f>
        <v>143.374367316407</v>
      </c>
      <c r="J11" s="5" t="n">
        <f aca="false">I23*0.005</f>
        <v>-17.6574954798259</v>
      </c>
      <c r="K11" s="4"/>
    </row>
    <row r="12" customFormat="false" ht="12.75" hidden="false" customHeight="false" outlineLevel="0" collapsed="false">
      <c r="A12" s="4" t="s">
        <v>17</v>
      </c>
      <c r="B12" s="5"/>
      <c r="C12" s="5"/>
      <c r="D12" s="5" t="n">
        <f aca="false">SUM(D9:D11)</f>
        <v>1641250</v>
      </c>
      <c r="E12" s="5" t="n">
        <f aca="false">SUM(E9:E11)</f>
        <v>2028956.25</v>
      </c>
      <c r="F12" s="5" t="n">
        <f aca="false">SUM(F9:F11)</f>
        <v>1861394.78125</v>
      </c>
      <c r="G12" s="5" t="n">
        <f aca="false">SUM(G9:G11)</f>
        <v>2484974.69265625</v>
      </c>
      <c r="H12" s="5" t="n">
        <f aca="false">SUM(H9:H11)</f>
        <v>2153674.87346328</v>
      </c>
      <c r="I12" s="5" t="n">
        <f aca="false">SUM(I9:I11)</f>
        <v>2371468.50090404</v>
      </c>
      <c r="J12" s="5" t="n">
        <f aca="false">SUM(J9:J11)</f>
        <v>2695727.09286585</v>
      </c>
      <c r="K12" s="4"/>
    </row>
    <row r="13" customFormat="false" ht="12.7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4"/>
    </row>
    <row r="14" customFormat="false" ht="12.75" hidden="false" customHeight="false" outlineLevel="0" collapsed="false">
      <c r="A14" s="2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4"/>
    </row>
    <row r="15" customFormat="false" ht="12.75" hidden="false" customHeight="false" outlineLevel="0" collapsed="false">
      <c r="A15" s="4" t="s">
        <v>19</v>
      </c>
      <c r="B15" s="5" t="n">
        <v>250000</v>
      </c>
      <c r="C15" s="5" t="n">
        <v>250000</v>
      </c>
      <c r="D15" s="5" t="n">
        <v>250000</v>
      </c>
      <c r="E15" s="5" t="n">
        <v>250000</v>
      </c>
      <c r="F15" s="5" t="n">
        <v>250000</v>
      </c>
      <c r="G15" s="5" t="n">
        <v>250000</v>
      </c>
      <c r="H15" s="5" t="n">
        <v>250000</v>
      </c>
      <c r="I15" s="5" t="n">
        <v>250000</v>
      </c>
      <c r="J15" s="5" t="n">
        <v>250000</v>
      </c>
      <c r="K15" s="4"/>
      <c r="IU15" s="7"/>
    </row>
    <row r="16" customFormat="false" ht="12.75" hidden="false" customHeight="false" outlineLevel="0" collapsed="false">
      <c r="A16" s="4" t="s">
        <v>20</v>
      </c>
      <c r="B16" s="5"/>
      <c r="C16" s="5"/>
      <c r="D16" s="5"/>
      <c r="E16" s="5"/>
      <c r="F16" s="5" t="n">
        <v>150000</v>
      </c>
      <c r="G16" s="5"/>
      <c r="H16" s="5"/>
      <c r="I16" s="5" t="n">
        <v>50000</v>
      </c>
      <c r="J16" s="5"/>
      <c r="K16" s="4"/>
    </row>
    <row r="17" customFormat="false" ht="12.75" hidden="false" customHeight="false" outlineLevel="0" collapsed="false">
      <c r="A17" s="4" t="s">
        <v>21</v>
      </c>
      <c r="B17" s="5"/>
      <c r="C17" s="5"/>
      <c r="D17" s="5"/>
      <c r="E17" s="5"/>
      <c r="F17" s="5"/>
      <c r="G17" s="5"/>
      <c r="H17" s="5"/>
      <c r="I17" s="5" t="n">
        <v>50000</v>
      </c>
      <c r="J17" s="5"/>
      <c r="K17" s="4"/>
    </row>
    <row r="18" customFormat="false" ht="12.75" hidden="false" customHeight="false" outlineLevel="0" collapsed="false">
      <c r="A18" s="4" t="s">
        <v>22</v>
      </c>
      <c r="B18" s="5"/>
      <c r="C18" s="5"/>
      <c r="D18" s="5" t="n">
        <f aca="false">$A$40*E8</f>
        <v>1350000</v>
      </c>
      <c r="E18" s="5" t="n">
        <f aca="false">$A$40*F8</f>
        <v>1500000</v>
      </c>
      <c r="F18" s="5" t="n">
        <f aca="false">$A$40*G8</f>
        <v>1687500</v>
      </c>
      <c r="G18" s="5" t="n">
        <f aca="false">$A$40*H8</f>
        <v>1500000</v>
      </c>
      <c r="H18" s="5" t="n">
        <f aca="false">$A$40*I8</f>
        <v>1875000</v>
      </c>
      <c r="I18" s="5" t="n">
        <f aca="false">$A$40*J8</f>
        <v>2025000</v>
      </c>
      <c r="J18" s="5" t="n">
        <v>0</v>
      </c>
      <c r="K18" s="4"/>
    </row>
    <row r="19" customFormat="false" ht="12.75" hidden="false" customHeight="false" outlineLevel="0" collapsed="false">
      <c r="A19" s="4" t="s">
        <v>23</v>
      </c>
      <c r="B19" s="5"/>
      <c r="C19" s="5"/>
      <c r="D19" s="5" t="n">
        <f aca="false">D28</f>
        <v>0</v>
      </c>
      <c r="E19" s="5" t="n">
        <f aca="false">E28</f>
        <v>2087.5</v>
      </c>
      <c r="F19" s="5" t="n">
        <f aca="false">F28</f>
        <v>0</v>
      </c>
      <c r="G19" s="5" t="n">
        <f aca="false">G28</f>
        <v>4761.0521875</v>
      </c>
      <c r="H19" s="5" t="n">
        <f aca="false">H28</f>
        <v>0</v>
      </c>
      <c r="I19" s="5" t="n">
        <f aca="false">I28</f>
        <v>2213.25126536719</v>
      </c>
      <c r="J19" s="5" t="n">
        <f aca="false">J28</f>
        <v>2557.44750361332</v>
      </c>
      <c r="K19" s="4"/>
    </row>
    <row r="20" customFormat="false" ht="12.75" hidden="false" customHeight="false" outlineLevel="0" collapsed="false">
      <c r="A20" s="4" t="s">
        <v>24</v>
      </c>
      <c r="B20" s="5" t="n">
        <f aca="false">SUM(B15:B18)</f>
        <v>250000</v>
      </c>
      <c r="C20" s="5" t="n">
        <f aca="false">SUM(C15:C18)</f>
        <v>250000</v>
      </c>
      <c r="D20" s="5" t="n">
        <f aca="false">SUM(D15:D18)</f>
        <v>1600000</v>
      </c>
      <c r="E20" s="5" t="n">
        <f aca="false">SUM(E15:E18)</f>
        <v>1750000</v>
      </c>
      <c r="F20" s="5" t="n">
        <f aca="false">SUM(F15:F18)</f>
        <v>2087500</v>
      </c>
      <c r="G20" s="5" t="n">
        <f aca="false">SUM(G15:G18)</f>
        <v>1750000</v>
      </c>
      <c r="H20" s="5" t="n">
        <f aca="false">SUM(H15:H18)</f>
        <v>2125000</v>
      </c>
      <c r="I20" s="5" t="n">
        <f aca="false">SUM(I15:I18)</f>
        <v>2375000</v>
      </c>
      <c r="J20" s="5" t="n">
        <f aca="false">SUM(J15:J18)</f>
        <v>250000</v>
      </c>
      <c r="K20" s="4"/>
    </row>
    <row r="21" customFormat="false" ht="12.75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4"/>
    </row>
    <row r="22" customFormat="false" ht="12.75" hidden="false" customHeight="false" outlineLevel="0" collapsed="false">
      <c r="A22" s="8" t="s">
        <v>25</v>
      </c>
      <c r="B22" s="5"/>
      <c r="C22" s="5"/>
      <c r="D22" s="5"/>
      <c r="E22" s="5"/>
      <c r="F22" s="9" t="s">
        <v>26</v>
      </c>
      <c r="G22" s="5"/>
      <c r="H22" s="5"/>
      <c r="I22" s="9" t="s">
        <v>27</v>
      </c>
      <c r="J22" s="5"/>
      <c r="K22" s="4"/>
    </row>
    <row r="23" customFormat="false" ht="12.75" hidden="false" customHeight="false" outlineLevel="0" collapsed="false">
      <c r="A23" s="4" t="s">
        <v>28</v>
      </c>
      <c r="B23" s="5" t="n">
        <v>0</v>
      </c>
      <c r="C23" s="5" t="n">
        <v>250000</v>
      </c>
      <c r="D23" s="5" t="n">
        <f aca="false">D12-D20</f>
        <v>41250</v>
      </c>
      <c r="E23" s="5" t="n">
        <f aca="false">E12-E20</f>
        <v>278956.25</v>
      </c>
      <c r="F23" s="10" t="n">
        <f aca="false">F12-F20</f>
        <v>-226105.21875</v>
      </c>
      <c r="G23" s="5" t="n">
        <f aca="false">G12-G20</f>
        <v>734974.69265625</v>
      </c>
      <c r="H23" s="5" t="n">
        <f aca="false">H12-H20</f>
        <v>28674.8734632814</v>
      </c>
      <c r="I23" s="10" t="n">
        <f aca="false">I12-I20</f>
        <v>-3531.49909596518</v>
      </c>
      <c r="J23" s="5" t="n">
        <f aca="false">J12-J20</f>
        <v>2445727.09286585</v>
      </c>
      <c r="K23" s="4"/>
    </row>
    <row r="24" customFormat="false" ht="12.75" hidden="false" customHeight="false" outlineLevel="0" collapsed="false">
      <c r="A24" s="4" t="s">
        <v>29</v>
      </c>
      <c r="B24" s="5"/>
      <c r="C24" s="5" t="n">
        <f aca="false">C23-C28</f>
        <v>250000</v>
      </c>
      <c r="D24" s="5" t="n">
        <f aca="false">D23-D28</f>
        <v>41250</v>
      </c>
      <c r="E24" s="5" t="n">
        <f aca="false">E23-E28</f>
        <v>276868.75</v>
      </c>
      <c r="F24" s="5" t="n">
        <f aca="false">F23-F28</f>
        <v>-226105.21875</v>
      </c>
      <c r="G24" s="5" t="n">
        <f aca="false">G23-G28</f>
        <v>730213.64046875</v>
      </c>
      <c r="H24" s="5" t="n">
        <f aca="false">H23-H28</f>
        <v>28674.8734632814</v>
      </c>
      <c r="I24" s="5" t="n">
        <f aca="false">I23-I28</f>
        <v>-5744.75036133236</v>
      </c>
      <c r="J24" s="5" t="n">
        <f aca="false">J23-J28</f>
        <v>2443169.64536224</v>
      </c>
      <c r="K24" s="4"/>
    </row>
    <row r="25" customFormat="false" ht="12.75" hidden="false" customHeight="false" outlineLevel="0" collapsed="false">
      <c r="A25" s="4"/>
      <c r="B25" s="5"/>
      <c r="C25" s="5"/>
      <c r="D25" s="5"/>
      <c r="E25" s="5"/>
      <c r="F25" s="5"/>
      <c r="G25" s="5"/>
      <c r="H25" s="5"/>
      <c r="I25" s="5"/>
      <c r="J25" s="5"/>
      <c r="K25" s="4"/>
    </row>
    <row r="26" customFormat="false" ht="12.75" hidden="false" customHeight="false" outlineLevel="0" collapsed="false">
      <c r="A26" s="8" t="s">
        <v>30</v>
      </c>
      <c r="B26" s="5"/>
      <c r="C26" s="5"/>
      <c r="D26" s="5"/>
      <c r="E26" s="5"/>
      <c r="F26" s="5"/>
      <c r="G26" s="9" t="s">
        <v>31</v>
      </c>
      <c r="H26" s="5"/>
      <c r="I26" s="9" t="s">
        <v>32</v>
      </c>
      <c r="J26" s="5"/>
    </row>
    <row r="27" customFormat="false" ht="12.75" hidden="false" customHeight="false" outlineLevel="0" collapsed="false">
      <c r="A27" s="4" t="s">
        <v>33</v>
      </c>
      <c r="B27" s="5" t="n">
        <v>0</v>
      </c>
      <c r="C27" s="5" t="n">
        <v>0</v>
      </c>
      <c r="D27" s="5" t="n">
        <f aca="false">IF(D24&lt;250000,250000-D24,0)</f>
        <v>208750</v>
      </c>
      <c r="E27" s="5" t="n">
        <f aca="false">IF(E24&lt;250000,250000-E24,0)</f>
        <v>0</v>
      </c>
      <c r="F27" s="5" t="n">
        <f aca="false">IF(F24&lt;250000,250000-F24,0)</f>
        <v>476105.21875</v>
      </c>
      <c r="G27" s="10" t="n">
        <f aca="false">IF(G24&lt;250000,250000-G24,0)</f>
        <v>0</v>
      </c>
      <c r="H27" s="5" t="n">
        <f aca="false">IF(H24&lt;250000,250000-H24,0)</f>
        <v>221325.126536719</v>
      </c>
      <c r="I27" s="10" t="n">
        <f aca="false">IF(I24&lt;250000,250000-I24,0)</f>
        <v>255744.750361332</v>
      </c>
      <c r="J27" s="5" t="n">
        <f aca="false">IF(J24&lt;250000,250000-J24,0)</f>
        <v>0</v>
      </c>
    </row>
    <row r="28" customFormat="false" ht="12.75" hidden="false" customHeight="false" outlineLevel="0" collapsed="false">
      <c r="A28" s="4" t="s">
        <v>34</v>
      </c>
      <c r="B28" s="5" t="s">
        <v>35</v>
      </c>
      <c r="C28" s="5" t="n">
        <f aca="false">B27*0.01</f>
        <v>0</v>
      </c>
      <c r="D28" s="5" t="n">
        <f aca="false">C27*0.01</f>
        <v>0</v>
      </c>
      <c r="E28" s="5" t="n">
        <f aca="false">D27*0.01</f>
        <v>2087.5</v>
      </c>
      <c r="F28" s="5" t="n">
        <f aca="false">E27*0.01</f>
        <v>0</v>
      </c>
      <c r="G28" s="5" t="n">
        <f aca="false">F27*0.01</f>
        <v>4761.0521875</v>
      </c>
      <c r="H28" s="5" t="n">
        <f aca="false">G27*0.01</f>
        <v>0</v>
      </c>
      <c r="I28" s="5" t="n">
        <f aca="false">H27*0.01</f>
        <v>2213.25126536719</v>
      </c>
      <c r="J28" s="5" t="n">
        <f aca="false">I27*0.01</f>
        <v>2557.44750361332</v>
      </c>
    </row>
    <row r="29" customFormat="false" ht="12.75" hidden="false" customHeight="false" outlineLevel="0" collapsed="false">
      <c r="A29" s="4"/>
      <c r="B29" s="5"/>
      <c r="C29" s="5"/>
      <c r="D29" s="5"/>
      <c r="E29" s="5"/>
      <c r="F29" s="5"/>
      <c r="G29" s="5"/>
      <c r="H29" s="5"/>
      <c r="I29" s="5"/>
      <c r="J29" s="5"/>
      <c r="K29" s="4"/>
    </row>
    <row r="30" customFormat="false" ht="12.75" hidden="false" customHeight="false" outlineLevel="0" collapsed="false">
      <c r="A30" s="4"/>
      <c r="B30" s="11" t="s">
        <v>36</v>
      </c>
      <c r="C30" s="4"/>
      <c r="D30" s="4"/>
      <c r="E30" s="4"/>
      <c r="F30" s="4"/>
      <c r="G30" s="4"/>
      <c r="H30" s="4"/>
      <c r="I30" s="4"/>
      <c r="J30" s="4"/>
      <c r="K30" s="4"/>
    </row>
    <row r="31" customFormat="false" ht="12.75" hidden="false" customHeight="false" outlineLevel="0" collapsed="false">
      <c r="A31" s="4"/>
      <c r="B31" s="4" t="s">
        <v>37</v>
      </c>
      <c r="C31" s="4"/>
      <c r="D31" s="4"/>
      <c r="E31" s="4"/>
      <c r="F31" s="4"/>
      <c r="G31" s="4"/>
      <c r="H31" s="4"/>
      <c r="I31" s="4"/>
      <c r="J31" s="4"/>
      <c r="K31" s="4"/>
    </row>
    <row r="32" customFormat="false" ht="12.75" hidden="false" customHeight="false" outlineLevel="0" collapsed="false">
      <c r="A32" s="4"/>
      <c r="B32" s="12" t="n">
        <f aca="false">MAX(D27:I27)</f>
        <v>476105.21875</v>
      </c>
      <c r="C32" s="4"/>
      <c r="D32" s="4"/>
      <c r="E32" s="4"/>
      <c r="F32" s="4"/>
      <c r="G32" s="4"/>
      <c r="H32" s="4"/>
      <c r="I32" s="4"/>
      <c r="J32" s="4"/>
      <c r="K32" s="4"/>
    </row>
    <row r="33" customFormat="false" ht="12.75" hidden="false" customHeight="false" outlineLevel="0" collapsed="false">
      <c r="A33" s="13" t="s">
        <v>38</v>
      </c>
      <c r="B33" s="14"/>
      <c r="C33" s="4"/>
      <c r="D33" s="4"/>
      <c r="E33" s="4"/>
      <c r="F33" s="4"/>
      <c r="G33" s="4"/>
      <c r="H33" s="4"/>
      <c r="I33" s="4"/>
      <c r="J33" s="4"/>
      <c r="K33" s="4"/>
    </row>
    <row r="34" customFormat="false" ht="12.75" hidden="false" customHeight="false" outlineLevel="0" collapsed="false">
      <c r="A34" s="0" t="s">
        <v>39</v>
      </c>
    </row>
    <row r="35" customFormat="false" ht="12.75" hidden="false" customHeight="false" outlineLevel="0" collapsed="false">
      <c r="A35" s="0" t="n">
        <v>0.2</v>
      </c>
      <c r="B35" s="0" t="s">
        <v>40</v>
      </c>
    </row>
    <row r="36" customFormat="false" ht="12.75" hidden="false" customHeight="false" outlineLevel="0" collapsed="false">
      <c r="A36" s="0" t="n">
        <v>0.6</v>
      </c>
      <c r="B36" s="0" t="s">
        <v>41</v>
      </c>
    </row>
    <row r="37" customFormat="false" ht="12.75" hidden="false" customHeight="false" outlineLevel="0" collapsed="false">
      <c r="A37" s="0" t="n">
        <v>0.2</v>
      </c>
      <c r="B37" s="0" t="s">
        <v>42</v>
      </c>
    </row>
    <row r="39" customFormat="false" ht="12.75" hidden="false" customHeight="false" outlineLevel="0" collapsed="false">
      <c r="A39" s="0" t="s">
        <v>43</v>
      </c>
    </row>
    <row r="40" customFormat="false" ht="12.75" hidden="false" customHeight="false" outlineLevel="0" collapsed="false">
      <c r="A40" s="0" t="n">
        <v>0.75</v>
      </c>
      <c r="B40" s="0" t="s">
        <v>44</v>
      </c>
    </row>
    <row r="42" customFormat="false" ht="12.75" hidden="false" customHeight="false" outlineLevel="0" collapsed="false">
      <c r="A42" s="0" t="s">
        <v>45</v>
      </c>
    </row>
    <row r="43" customFormat="false" ht="12.75" hidden="false" customHeight="false" outlineLevel="0" collapsed="false">
      <c r="A43" s="0" t="n">
        <v>0.005</v>
      </c>
      <c r="B43" s="0" t="s">
        <v>46</v>
      </c>
    </row>
    <row r="44" customFormat="false" ht="12.75" hidden="false" customHeight="false" outlineLevel="0" collapsed="false">
      <c r="B44" s="0" t="s">
        <v>47</v>
      </c>
    </row>
    <row r="46" customFormat="false" ht="12.75" hidden="false" customHeight="false" outlineLevel="0" collapsed="false">
      <c r="A46" s="0" t="s">
        <v>48</v>
      </c>
    </row>
    <row r="47" customFormat="false" ht="12.75" hidden="false" customHeight="false" outlineLevel="0" collapsed="false">
      <c r="A47" s="0" t="n">
        <v>250000</v>
      </c>
      <c r="B47" s="0" t="s">
        <v>49</v>
      </c>
    </row>
    <row r="48" customFormat="false" ht="12.75" hidden="false" customHeight="false" outlineLevel="0" collapsed="false">
      <c r="B48" s="0" t="s">
        <v>50</v>
      </c>
    </row>
    <row r="50" customFormat="false" ht="12.75" hidden="false" customHeight="false" outlineLevel="0" collapsed="false">
      <c r="A50" s="13" t="s">
        <v>51</v>
      </c>
    </row>
    <row r="51" customFormat="false" ht="12.75" hidden="false" customHeight="false" outlineLevel="0" collapsed="false">
      <c r="A51" s="0" t="s">
        <v>52</v>
      </c>
    </row>
    <row r="52" customFormat="false" ht="12.75" hidden="false" customHeight="false" outlineLevel="0" collapsed="false">
      <c r="B52" s="0" t="s">
        <v>53</v>
      </c>
    </row>
    <row r="54" customFormat="false" ht="12.75" hidden="false" customHeight="false" outlineLevel="0" collapsed="false">
      <c r="A54" s="0" t="s">
        <v>54</v>
      </c>
    </row>
    <row r="55" customFormat="false" ht="12.75" hidden="false" customHeight="false" outlineLevel="0" collapsed="false">
      <c r="B55" s="15" t="s">
        <v>55</v>
      </c>
    </row>
    <row r="57" customFormat="false" ht="12.75" hidden="false" customHeight="false" outlineLevel="0" collapsed="false">
      <c r="A57" s="0" t="s">
        <v>56</v>
      </c>
    </row>
    <row r="58" customFormat="false" ht="12.75" hidden="false" customHeight="false" outlineLevel="0" collapsed="false">
      <c r="B58" s="15" t="s">
        <v>57</v>
      </c>
    </row>
    <row r="60" customFormat="false" ht="12.75" hidden="false" customHeight="false" outlineLevel="0" collapsed="false">
      <c r="A60" s="0" t="s">
        <v>58</v>
      </c>
    </row>
    <row r="61" customFormat="false" ht="12.75" hidden="false" customHeight="false" outlineLevel="0" collapsed="false">
      <c r="A61" s="0" t="s">
        <v>59</v>
      </c>
    </row>
    <row r="62" customFormat="false" ht="12.75" hidden="false" customHeight="false" outlineLevel="0" collapsed="false">
      <c r="B62" s="15" t="s">
        <v>60</v>
      </c>
    </row>
    <row r="64" customFormat="false" ht="12.75" hidden="false" customHeight="false" outlineLevel="0" collapsed="false">
      <c r="A64" s="0" t="s">
        <v>61</v>
      </c>
    </row>
    <row r="65" customFormat="false" ht="12.75" hidden="false" customHeight="false" outlineLevel="0" collapsed="false">
      <c r="B65" s="15" t="s">
        <v>62</v>
      </c>
    </row>
    <row r="67" customFormat="false" ht="12.75" hidden="false" customHeight="false" outlineLevel="0" collapsed="false">
      <c r="A67" s="0" t="s">
        <v>63</v>
      </c>
    </row>
    <row r="68" customFormat="false" ht="12.75" hidden="false" customHeight="false" outlineLevel="0" collapsed="false">
      <c r="B68" s="16" t="n">
        <v>395295.51</v>
      </c>
    </row>
    <row r="70" customFormat="false" ht="12.75" hidden="false" customHeight="false" outlineLevel="0" collapsed="false">
      <c r="A70" s="0" t="s">
        <v>64</v>
      </c>
    </row>
    <row r="71" customFormat="false" ht="12.75" hidden="false" customHeight="false" outlineLevel="0" collapsed="false">
      <c r="B71" s="0" t="s">
        <v>65</v>
      </c>
    </row>
    <row r="73" customFormat="false" ht="12.75" hidden="false" customHeight="false" outlineLevel="0" collapsed="false">
      <c r="A73" s="0" t="s">
        <v>66</v>
      </c>
    </row>
    <row r="74" customFormat="false" ht="12.75" hidden="false" customHeight="false" outlineLevel="0" collapsed="false">
      <c r="A74" s="0" t="s">
        <v>67</v>
      </c>
    </row>
    <row r="75" customFormat="false" ht="12.75" hidden="false" customHeight="false" outlineLevel="0" collapsed="false">
      <c r="B75" s="17" t="n">
        <v>0.998</v>
      </c>
    </row>
  </sheetData>
  <printOptions headings="false" gridLines="false" gridLinesSet="true" horizontalCentered="false" verticalCentered="false"/>
  <pageMargins left="0.2" right="0.220138888888889" top="0.984722222222222" bottom="0.984027777777778" header="0.1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&amp;RGroup Project #2
E204-2
Problem #2
Due 5/11/00</oddHeader>
    <oddFooter/>
  </headerFooter>
  <rowBreaks count="2" manualBreakCount="2">
    <brk id="32" man="true" max="16383" min="0"/>
    <brk id="4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2000-04-30T15:12:41Z</dcterms:created>
  <dc:creator>Deloitte &amp; Touche LLP</dc:creator>
  <dc:description/>
  <dc:language>en-US</dc:language>
  <cp:lastModifiedBy>Deloitte &amp; Touche LLP</cp:lastModifiedBy>
  <cp:lastPrinted>2000-04-30T17:46:02Z</cp:lastPrinted>
  <cp:revision>0</cp:revision>
  <dc:subject/>
  <dc:title/>
</cp:coreProperties>
</file>